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04市町村より回答\09 薩摩川内市\03再提出\"/>
    </mc:Choice>
  </mc:AlternateContent>
  <workbookProtection workbookAlgorithmName="SHA-512" workbookHashValue="K+CmTmyb2D4rfjuxIdEbznkFe/Ggb6+ugC7nmF9w91ZFHLpU72cRGmALJgJIvtcqFsEFtaBrtP8Sb2+8ND4TDQ==" workbookSaltValue="TpI1eOeqqWlvVjSmTviS0Q==" workbookSpinCount="100000" lockStructure="1"/>
  <bookViews>
    <workbookView xWindow="2325" yWindow="1800" windowWidth="19020" windowHeight="1149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BB8" i="4" s="1"/>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J85" i="4"/>
  <c r="I85" i="4"/>
  <c r="H85" i="4"/>
  <c r="G85" i="4"/>
  <c r="F85" i="4"/>
  <c r="BB10" i="4"/>
  <c r="AT10" i="4"/>
  <c r="AL10" i="4"/>
  <c r="W10" i="4"/>
  <c r="P10" i="4"/>
  <c r="I10" i="4"/>
  <c r="B10" i="4"/>
  <c r="AT8" i="4"/>
  <c r="AL8" i="4"/>
  <c r="AD8" i="4"/>
  <c r="W8" i="4"/>
  <c r="P8" i="4"/>
  <c r="I8" i="4"/>
  <c r="B8" i="4"/>
  <c r="B6"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<sst xmlns="http://schemas.openxmlformats.org/spreadsheetml/2006/main" count="228" uniqueCount="115">
  <si>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</si>
  <si>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</si>
  <si>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</si>
  <si>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</si>
  <si>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</si>
  <si>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</si>
  <si>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</si>
  <si>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</si>
  <si>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</si>
  <si>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</si>
  <si>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</si>
  <si>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</si>
  <si>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</si>
  <si>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</si>
  <si>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</si>
  <si>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</si>
  <si>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</si>
  <si>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</si>
  <si>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</si>
  <si>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</si>
  <si>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</si>
  <si>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</si>
  <si>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</si>
  <si>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</si>
  <si>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</si>
  <si>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</si>
  <si>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</si>
  <si>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</si>
  <si>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</si>
  <si>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</si>
  <si>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</si>
  <si>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</si>
  <si>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</si>
  <si>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</si>
  <si>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</si>
  <si>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</si>
  <si>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</si>
  <si>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</si>
  <si>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</si>
  <si>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</si>
  <si>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</si>
  <si>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</si>
  <si>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</si>
  <si>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</si>
  <si>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</si>
  <si>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</si>
  <si>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</si>
  <si>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</si>
  <si>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</si>
  <si>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</si>
  <si>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</si>
  <si>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</si>
  <si>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</si>
  <si>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</si>
  <si>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</si>
  <si>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</si>
  <si>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</si>
  <si>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</si>
  <si>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</si>
  <si>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</si>
  <si>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</si>
  <si>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</si>
  <si>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</si>
  <si>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</si>
  <si>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</si>
  <si>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</si>
  <si>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</si>
  <si>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</si>
  <si>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</si>
  <si>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</si>
  <si>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</si>
  <si>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</si>
  <si>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</si>
  <si>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</si>
  <si>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</si>
  <si>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</si>
  <si>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</si>
  <si>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</si>
  <si>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</si>
  <si>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</si>
  <si>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</si>
  <si>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</si>
  <si>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</si>
  <si>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</si>
  <si>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</si>
  <si>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</si>
  <si>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</si>
  <si>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</si>
  <si>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</si>
  <si>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</si>
  <si>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</si>
  <si>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</si>
  <si>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</si>
  <si>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薩摩川内市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</si>
  <si>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</si>
  <si>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</si>
  <si>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</si>
  <si>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</si>
  <si>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</si>
  <si>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</si>
  <si>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</si>
  <si>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</si>
  <si>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</si>
  <si>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</si>
  <si>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</si>
  <si>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</si>
  <si>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</si>
  <si>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</si>
  <si>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</si>
  <si>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</si>
  <si>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</si>
  <si>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</si>
  <si>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平成28年度に本土地域の簡易水道事業を事業統合し、大量更新期を迎える水道管や施設の更新及び耐震化を進めるため、10年間の水道施設事業計画及び5年間の財政計画を作成し、これを基に水道料金の改定を行い、事業運営をしてきたが、令和3年3月に中長期的な視点から経営基盤の強化に取り組むことが出来るように「投資計画」と「財政計画」を定めた水道事業経営戦略を策定した。今後、経営戦略を基に施設・設備及び管路の更新・整備を着実に実施していくために、安全で安心な水を安定的に供給するために、持続可能な安定経営に取り組んでいく。</t>
    <phoneticPr fontId="4"/>
  </si>
  <si>
    <t>　①経常収支比率については、令和元年度までは120％台で推移してきたが、前年度は新型コロナウイルス感染症対策で水道料金の基本料金を4か月分減免を行い、112.11％と減少し,令和3年度については、118.56％となっている。配水管の修繕費等の費用が増加したことが主な要因である。
  ②累積欠損金はなく累積欠損比率は0％である。
　③流動比率は、前年度に新型コロナウイルス感染症対策で水道料金の基本料金を4か月分減免を行い、流動資産（現金）が減少したため、類似団体平均を下回っていたが、今年度は類似団体平均を上回っている。
  ④企業債残高対給水収益比率は、前年度から引き続き類似団体平均を下回り、減少傾向にあることから、これまでの企業債の借入償還計画から経営改善されつつある。
　⑤料金回収率は平成28年度から平成29年度にかけて、18.4％の料金改定をしたこともあり類似団体平均より高く推移しており、給水に係る費用は給水収益で賄えている。
　⑥給水原価は類似団体と比較して低く推移しているが、前年度と比較して、3.7円の増となっている。要因としては、配水管の修繕費等の費用が増加したことである。また、⑦施設の利用率は高く、⑧有収率は類似団体平均を上回っていることから、効率的な経営が行われ収益につながっているものと思われる。</t>
    <phoneticPr fontId="4"/>
  </si>
  <si>
    <t xml:space="preserve">　①有形固定資産減価償却率については、類似団体平均を上回っており、今後も上昇傾向にある。
  ②管路経年化率については、前年度から4.62ポイント増となっているが、今年度耐用年数を経過した管路が多かったことが要因となっている。
  ③管路更新率は、令和元年度以降類似団体平均を上回って推移し、令和2年度に策定した経営戦略の水道施設事業計画により更新を実施している状況である。
</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</si>
</sst>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0.51</c:v>
                </c:pt>
                <c:pt idx="1">
                  <c:v>0.41</c:v>
                </c:pt>
                <c:pt idx="2">
                  <c:v>0.91</c:v>
                </c:pt>
                <c:pt idx="3">
                  <c:v>0.83</c:v>
                </c:pt>
                <c:pt idx="4">
                  <c:v>0.94</c:v>
                </c:pt>
              </c:numCache>
            </c:numRef>
          </c:val>
          <c:extLst>
            <c:ext xmlns:c16="http://schemas.microsoft.com/office/drawing/2014/chart" uri="{C3380CC4-5D6E-409C-BE32-E72D297353CC}">
              <c16:uniqueId val="{00000000-8655-49B0-99B4-CABEA71E4BA6}"/>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0.75</c:v>
                </c:pt>
                <c:pt idx="1">
                  <c:v>0.63</c:v>
                </c:pt>
                <c:pt idx="2">
                  <c:v>0.63</c:v>
                </c:pt>
                <c:pt idx="3">
                  <c:v>0.6</c:v>
                </c:pt>
                <c:pt idx="4">
                  <c:v>0.56000000000000005</c:v>
                </c:pt>
              </c:numCache>
            </c:numRef>
          </c:val>
          <c:smooth val="0"/>
          <c:extLst>
            <c:ext xmlns:c16="http://schemas.microsoft.com/office/drawing/2014/chart" uri="{C3380CC4-5D6E-409C-BE32-E72D297353CC}">
              <c16:uniqueId val="{00000001-8655-49B0-99B4-CABEA71E4BA6}"/>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70.209999999999994</c:v>
                </c:pt>
                <c:pt idx="1">
                  <c:v>69.86</c:v>
                </c:pt>
                <c:pt idx="2">
                  <c:v>71.599999999999994</c:v>
                </c:pt>
                <c:pt idx="3">
                  <c:v>73.05</c:v>
                </c:pt>
                <c:pt idx="4">
                  <c:v>72.36</c:v>
                </c:pt>
              </c:numCache>
            </c:numRef>
          </c:val>
          <c:extLst>
            <c:ext xmlns:c16="http://schemas.microsoft.com/office/drawing/2014/chart" uri="{C3380CC4-5D6E-409C-BE32-E72D297353CC}">
              <c16:uniqueId val="{00000000-698B-4700-B8AA-C6685E7589E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59.46</c:v>
                </c:pt>
                <c:pt idx="2">
                  <c:v>59.51</c:v>
                </c:pt>
                <c:pt idx="3">
                  <c:v>59.91</c:v>
                </c:pt>
                <c:pt idx="4">
                  <c:v>59.4</c:v>
                </c:pt>
              </c:numCache>
            </c:numRef>
          </c:val>
          <c:smooth val="0"/>
          <c:extLst>
            <c:ext xmlns:c16="http://schemas.microsoft.com/office/drawing/2014/chart" uri="{C3380CC4-5D6E-409C-BE32-E72D297353CC}">
              <c16:uniqueId val="{00000001-698B-4700-B8AA-C6685E7589E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90.36</c:v>
                </c:pt>
                <c:pt idx="1">
                  <c:v>90.37</c:v>
                </c:pt>
                <c:pt idx="2">
                  <c:v>89.41</c:v>
                </c:pt>
                <c:pt idx="3">
                  <c:v>89.42</c:v>
                </c:pt>
                <c:pt idx="4">
                  <c:v>89.69</c:v>
                </c:pt>
              </c:numCache>
            </c:numRef>
          </c:val>
          <c:extLst>
            <c:ext xmlns:c16="http://schemas.microsoft.com/office/drawing/2014/chart" uri="{C3380CC4-5D6E-409C-BE32-E72D297353CC}">
              <c16:uniqueId val="{00000000-2C55-4AA5-B377-7DF870B5113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87.28</c:v>
                </c:pt>
                <c:pt idx="1">
                  <c:v>87.41</c:v>
                </c:pt>
                <c:pt idx="2">
                  <c:v>87.08</c:v>
                </c:pt>
                <c:pt idx="3">
                  <c:v>87.26</c:v>
                </c:pt>
                <c:pt idx="4">
                  <c:v>87.57</c:v>
                </c:pt>
              </c:numCache>
            </c:numRef>
          </c:val>
          <c:smooth val="0"/>
          <c:extLst>
            <c:ext xmlns:c16="http://schemas.microsoft.com/office/drawing/2014/chart" uri="{C3380CC4-5D6E-409C-BE32-E72D297353CC}">
              <c16:uniqueId val="{00000001-2C55-4AA5-B377-7DF870B5113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124.54</c:v>
                </c:pt>
                <c:pt idx="1">
                  <c:v>125.55</c:v>
                </c:pt>
                <c:pt idx="2">
                  <c:v>122.6</c:v>
                </c:pt>
                <c:pt idx="3">
                  <c:v>112.11</c:v>
                </c:pt>
                <c:pt idx="4">
                  <c:v>118.56</c:v>
                </c:pt>
              </c:numCache>
            </c:numRef>
          </c:val>
          <c:extLst>
            <c:ext xmlns:c16="http://schemas.microsoft.com/office/drawing/2014/chart" uri="{C3380CC4-5D6E-409C-BE32-E72D297353CC}">
              <c16:uniqueId val="{00000000-6BC4-480B-8255-D62F1059AB4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112.15</c:v>
                </c:pt>
                <c:pt idx="1">
                  <c:v>111.44</c:v>
                </c:pt>
                <c:pt idx="2">
                  <c:v>111.17</c:v>
                </c:pt>
                <c:pt idx="3">
                  <c:v>110.91</c:v>
                </c:pt>
                <c:pt idx="4">
                  <c:v>111.49</c:v>
                </c:pt>
              </c:numCache>
            </c:numRef>
          </c:val>
          <c:smooth val="0"/>
          <c:extLst>
            <c:ext xmlns:c16="http://schemas.microsoft.com/office/drawing/2014/chart" uri="{C3380CC4-5D6E-409C-BE32-E72D297353CC}">
              <c16:uniqueId val="{00000001-6BC4-480B-8255-D62F1059AB4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50.13</c:v>
                </c:pt>
                <c:pt idx="1">
                  <c:v>51.01</c:v>
                </c:pt>
                <c:pt idx="2">
                  <c:v>51.79</c:v>
                </c:pt>
                <c:pt idx="3">
                  <c:v>52.63</c:v>
                </c:pt>
                <c:pt idx="4">
                  <c:v>53.46</c:v>
                </c:pt>
              </c:numCache>
            </c:numRef>
          </c:val>
          <c:extLst>
            <c:ext xmlns:c16="http://schemas.microsoft.com/office/drawing/2014/chart" uri="{C3380CC4-5D6E-409C-BE32-E72D297353CC}">
              <c16:uniqueId val="{00000000-C4D1-4BC2-9DAF-DD7519750D0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46.94</c:v>
                </c:pt>
                <c:pt idx="1">
                  <c:v>47.62</c:v>
                </c:pt>
                <c:pt idx="2">
                  <c:v>48.55</c:v>
                </c:pt>
                <c:pt idx="3">
                  <c:v>49.2</c:v>
                </c:pt>
                <c:pt idx="4">
                  <c:v>50.01</c:v>
                </c:pt>
              </c:numCache>
            </c:numRef>
          </c:val>
          <c:smooth val="0"/>
          <c:extLst>
            <c:ext xmlns:c16="http://schemas.microsoft.com/office/drawing/2014/chart" uri="{C3380CC4-5D6E-409C-BE32-E72D297353CC}">
              <c16:uniqueId val="{00000001-C4D1-4BC2-9DAF-DD7519750D0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14.6</c:v>
                </c:pt>
                <c:pt idx="1">
                  <c:v>14.92</c:v>
                </c:pt>
                <c:pt idx="2">
                  <c:v>17</c:v>
                </c:pt>
                <c:pt idx="3">
                  <c:v>18.8</c:v>
                </c:pt>
                <c:pt idx="4">
                  <c:v>23.42</c:v>
                </c:pt>
              </c:numCache>
            </c:numRef>
          </c:val>
          <c:extLst>
            <c:ext xmlns:c16="http://schemas.microsoft.com/office/drawing/2014/chart" uri="{C3380CC4-5D6E-409C-BE32-E72D297353CC}">
              <c16:uniqueId val="{00000000-7D6B-4FB1-9348-53771874CB0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14.48</c:v>
                </c:pt>
                <c:pt idx="1">
                  <c:v>16.27</c:v>
                </c:pt>
                <c:pt idx="2">
                  <c:v>17.11</c:v>
                </c:pt>
                <c:pt idx="3">
                  <c:v>18.329999999999998</c:v>
                </c:pt>
                <c:pt idx="4">
                  <c:v>20.27</c:v>
                </c:pt>
              </c:numCache>
            </c:numRef>
          </c:val>
          <c:smooth val="0"/>
          <c:extLst>
            <c:ext xmlns:c16="http://schemas.microsoft.com/office/drawing/2014/chart" uri="{C3380CC4-5D6E-409C-BE32-E72D297353CC}">
              <c16:uniqueId val="{00000001-7D6B-4FB1-9348-53771874CB0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502-43B8-A690-CBF7F59CAA43}"/>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c:v>
                </c:pt>
                <c:pt idx="1">
                  <c:v>1.03</c:v>
                </c:pt>
                <c:pt idx="2">
                  <c:v>0.78</c:v>
                </c:pt>
                <c:pt idx="3">
                  <c:v>0.92</c:v>
                </c:pt>
                <c:pt idx="4">
                  <c:v>0.87</c:v>
                </c:pt>
              </c:numCache>
            </c:numRef>
          </c:val>
          <c:smooth val="0"/>
          <c:extLst>
            <c:ext xmlns:c16="http://schemas.microsoft.com/office/drawing/2014/chart" uri="{C3380CC4-5D6E-409C-BE32-E72D297353CC}">
              <c16:uniqueId val="{00000001-D502-43B8-A690-CBF7F59CAA43}"/>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191.09</c:v>
                </c:pt>
                <c:pt idx="1">
                  <c:v>207.13</c:v>
                </c:pt>
                <c:pt idx="2">
                  <c:v>381.69</c:v>
                </c:pt>
                <c:pt idx="3">
                  <c:v>303.89</c:v>
                </c:pt>
                <c:pt idx="4">
                  <c:v>393.2</c:v>
                </c:pt>
              </c:numCache>
            </c:numRef>
          </c:val>
          <c:extLst>
            <c:ext xmlns:c16="http://schemas.microsoft.com/office/drawing/2014/chart" uri="{C3380CC4-5D6E-409C-BE32-E72D297353CC}">
              <c16:uniqueId val="{00000000-71F6-427D-80A9-25290402767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355.5</c:v>
                </c:pt>
                <c:pt idx="1">
                  <c:v>349.83</c:v>
                </c:pt>
                <c:pt idx="2">
                  <c:v>360.86</c:v>
                </c:pt>
                <c:pt idx="3">
                  <c:v>350.79</c:v>
                </c:pt>
                <c:pt idx="4">
                  <c:v>354.57</c:v>
                </c:pt>
              </c:numCache>
            </c:numRef>
          </c:val>
          <c:smooth val="0"/>
          <c:extLst>
            <c:ext xmlns:c16="http://schemas.microsoft.com/office/drawing/2014/chart" uri="{C3380CC4-5D6E-409C-BE32-E72D297353CC}">
              <c16:uniqueId val="{00000001-71F6-427D-80A9-25290402767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299.76</c:v>
                </c:pt>
                <c:pt idx="1">
                  <c:v>292.5</c:v>
                </c:pt>
                <c:pt idx="2">
                  <c:v>289.22000000000003</c:v>
                </c:pt>
                <c:pt idx="3">
                  <c:v>313.63</c:v>
                </c:pt>
                <c:pt idx="4">
                  <c:v>287.42</c:v>
                </c:pt>
              </c:numCache>
            </c:numRef>
          </c:val>
          <c:extLst>
            <c:ext xmlns:c16="http://schemas.microsoft.com/office/drawing/2014/chart" uri="{C3380CC4-5D6E-409C-BE32-E72D297353CC}">
              <c16:uniqueId val="{00000000-607B-4D31-966E-577F25C9374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312.58</c:v>
                </c:pt>
                <c:pt idx="1">
                  <c:v>314.87</c:v>
                </c:pt>
                <c:pt idx="2">
                  <c:v>309.27999999999997</c:v>
                </c:pt>
                <c:pt idx="3">
                  <c:v>322.92</c:v>
                </c:pt>
                <c:pt idx="4">
                  <c:v>303.45999999999998</c:v>
                </c:pt>
              </c:numCache>
            </c:numRef>
          </c:val>
          <c:smooth val="0"/>
          <c:extLst>
            <c:ext xmlns:c16="http://schemas.microsoft.com/office/drawing/2014/chart" uri="{C3380CC4-5D6E-409C-BE32-E72D297353CC}">
              <c16:uniqueId val="{00000001-607B-4D31-966E-577F25C9374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121.05</c:v>
                </c:pt>
                <c:pt idx="1">
                  <c:v>122.42</c:v>
                </c:pt>
                <c:pt idx="2">
                  <c:v>119.02</c:v>
                </c:pt>
                <c:pt idx="3">
                  <c:v>107.86</c:v>
                </c:pt>
                <c:pt idx="4">
                  <c:v>114.78</c:v>
                </c:pt>
              </c:numCache>
            </c:numRef>
          </c:val>
          <c:extLst>
            <c:ext xmlns:c16="http://schemas.microsoft.com/office/drawing/2014/chart" uri="{C3380CC4-5D6E-409C-BE32-E72D297353CC}">
              <c16:uniqueId val="{00000000-206B-4FAC-ADFC-C2FE49443C9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104.57</c:v>
                </c:pt>
                <c:pt idx="1">
                  <c:v>103.54</c:v>
                </c:pt>
                <c:pt idx="2">
                  <c:v>103.32</c:v>
                </c:pt>
                <c:pt idx="3">
                  <c:v>100.85</c:v>
                </c:pt>
                <c:pt idx="4">
                  <c:v>103.79</c:v>
                </c:pt>
              </c:numCache>
            </c:numRef>
          </c:val>
          <c:smooth val="0"/>
          <c:extLst>
            <c:ext xmlns:c16="http://schemas.microsoft.com/office/drawing/2014/chart" uri="{C3380CC4-5D6E-409C-BE32-E72D297353CC}">
              <c16:uniqueId val="{00000001-206B-4FAC-ADFC-C2FE49443C9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144.18</c:v>
                </c:pt>
                <c:pt idx="1">
                  <c:v>144.22999999999999</c:v>
                </c:pt>
                <c:pt idx="2">
                  <c:v>148.38999999999999</c:v>
                </c:pt>
                <c:pt idx="3">
                  <c:v>148.38999999999999</c:v>
                </c:pt>
                <c:pt idx="4">
                  <c:v>152.09</c:v>
                </c:pt>
              </c:numCache>
            </c:numRef>
          </c:val>
          <c:extLst>
            <c:ext xmlns:c16="http://schemas.microsoft.com/office/drawing/2014/chart" uri="{C3380CC4-5D6E-409C-BE32-E72D297353CC}">
              <c16:uniqueId val="{00000000-90FB-4FD6-895E-759A4C1C5D1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165.47</c:v>
                </c:pt>
                <c:pt idx="1">
                  <c:v>167.46</c:v>
                </c:pt>
                <c:pt idx="2">
                  <c:v>168.56</c:v>
                </c:pt>
                <c:pt idx="3">
                  <c:v>167.1</c:v>
                </c:pt>
                <c:pt idx="4">
                  <c:v>167.86</c:v>
                </c:pt>
              </c:numCache>
            </c:numRef>
          </c:val>
          <c:smooth val="0"/>
          <c:extLst>
            <c:ext xmlns:c16="http://schemas.microsoft.com/office/drawing/2014/chart" uri="{C3380CC4-5D6E-409C-BE32-E72D297353CC}">
              <c16:uniqueId val="{00000001-90FB-4FD6-895E-759A4C1C5D1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鹿児島県　薩摩川内市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A4</v>
      </c>
      <c r="X8" s="75"/>
      <c r="Y8" s="75"/>
      <c r="Z8" s="75"/>
      <c r="AA8" s="75"/>
      <c r="AB8" s="75"/>
      <c r="AC8" s="75"/>
      <c r="AD8" s="75" t="str">
        <f>データ!$M$6</f>
        <v>非設置</v>
      </c>
      <c r="AE8" s="75"/>
      <c r="AF8" s="75"/>
      <c r="AG8" s="75"/>
      <c r="AH8" s="75"/>
      <c r="AI8" s="75"/>
      <c r="AJ8" s="75"/>
      <c r="AK8" s="2"/>
      <c r="AL8" s="66">
        <f>データ!$R$6</f>
        <v>93176</v>
      </c>
      <c r="AM8" s="66"/>
      <c r="AN8" s="66"/>
      <c r="AO8" s="66"/>
      <c r="AP8" s="66"/>
      <c r="AQ8" s="66"/>
      <c r="AR8" s="66"/>
      <c r="AS8" s="66"/>
      <c r="AT8" s="37">
        <f>データ!$S$6</f>
        <v>682.92</v>
      </c>
      <c r="AU8" s="38"/>
      <c r="AV8" s="38"/>
      <c r="AW8" s="38"/>
      <c r="AX8" s="38"/>
      <c r="AY8" s="38"/>
      <c r="AZ8" s="38"/>
      <c r="BA8" s="38"/>
      <c r="BB8" s="55">
        <f>データ!$T$6</f>
        <v>136.44</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c r="A10" s="2"/>
      <c r="B10" s="37" t="str">
        <f>データ!$N$6</f>
        <v>-</v>
      </c>
      <c r="C10" s="38"/>
      <c r="D10" s="38"/>
      <c r="E10" s="38"/>
      <c r="F10" s="38"/>
      <c r="G10" s="38"/>
      <c r="H10" s="38"/>
      <c r="I10" s="37">
        <f>データ!$O$6</f>
        <v>73.52</v>
      </c>
      <c r="J10" s="38"/>
      <c r="K10" s="38"/>
      <c r="L10" s="38"/>
      <c r="M10" s="38"/>
      <c r="N10" s="38"/>
      <c r="O10" s="65"/>
      <c r="P10" s="55">
        <f>データ!$P$6</f>
        <v>93.35</v>
      </c>
      <c r="Q10" s="55"/>
      <c r="R10" s="55"/>
      <c r="S10" s="55"/>
      <c r="T10" s="55"/>
      <c r="U10" s="55"/>
      <c r="V10" s="55"/>
      <c r="W10" s="66">
        <f>データ!$Q$6</f>
        <v>2910</v>
      </c>
      <c r="X10" s="66"/>
      <c r="Y10" s="66"/>
      <c r="Z10" s="66"/>
      <c r="AA10" s="66"/>
      <c r="AB10" s="66"/>
      <c r="AC10" s="66"/>
      <c r="AD10" s="2"/>
      <c r="AE10" s="2"/>
      <c r="AF10" s="2"/>
      <c r="AG10" s="2"/>
      <c r="AH10" s="2"/>
      <c r="AI10" s="2"/>
      <c r="AJ10" s="2"/>
      <c r="AK10" s="2"/>
      <c r="AL10" s="66">
        <f>データ!$U$6</f>
        <v>86630</v>
      </c>
      <c r="AM10" s="66"/>
      <c r="AN10" s="66"/>
      <c r="AO10" s="66"/>
      <c r="AP10" s="66"/>
      <c r="AQ10" s="66"/>
      <c r="AR10" s="66"/>
      <c r="AS10" s="66"/>
      <c r="AT10" s="37">
        <f>データ!$V$6</f>
        <v>196.92</v>
      </c>
      <c r="AU10" s="38"/>
      <c r="AV10" s="38"/>
      <c r="AW10" s="38"/>
      <c r="AX10" s="38"/>
      <c r="AY10" s="38"/>
      <c r="AZ10" s="38"/>
      <c r="BA10" s="38"/>
      <c r="BB10" s="55">
        <f>データ!$W$6</f>
        <v>439.92</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113</v>
      </c>
      <c r="BM16" s="40"/>
      <c r="BN16" s="40"/>
      <c r="BO16" s="40"/>
      <c r="BP16" s="40"/>
      <c r="BQ16" s="40"/>
      <c r="BR16" s="40"/>
      <c r="BS16" s="40"/>
      <c r="BT16" s="40"/>
      <c r="BU16" s="40"/>
      <c r="BV16" s="40"/>
      <c r="BW16" s="40"/>
      <c r="BX16" s="40"/>
      <c r="BY16" s="40"/>
      <c r="BZ16" s="41"/>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114</v>
      </c>
      <c r="BM47" s="40"/>
      <c r="BN47" s="40"/>
      <c r="BO47" s="40"/>
      <c r="BP47" s="40"/>
      <c r="BQ47" s="40"/>
      <c r="BR47" s="40"/>
      <c r="BS47" s="40"/>
      <c r="BT47" s="40"/>
      <c r="BU47" s="40"/>
      <c r="BV47" s="40"/>
      <c r="BW47" s="40"/>
      <c r="BX47" s="40"/>
      <c r="BY47" s="40"/>
      <c r="BZ47" s="41"/>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112</v>
      </c>
      <c r="BM66" s="40"/>
      <c r="BN66" s="40"/>
      <c r="BO66" s="40"/>
      <c r="BP66" s="40"/>
      <c r="BQ66" s="40"/>
      <c r="BR66" s="40"/>
      <c r="BS66" s="40"/>
      <c r="BT66" s="40"/>
      <c r="BU66" s="40"/>
      <c r="BV66" s="40"/>
      <c r="BW66" s="40"/>
      <c r="BX66" s="40"/>
      <c r="BY66" s="40"/>
      <c r="BZ66" s="41"/>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6gkvahUrNUp/AHanEDp8rmIGx324/ZOVnyErG67Qj68BCdkR4gdyk0mgwzELRQlGmX5beQ1YfIZfTg8oYQAoyw==" saltValue="Qm03xbxeSABrXl1RtWmscg=="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c r="A6" s="15" t="s">
        <v>92</v>
      </c>
      <c r="B6" s="20">
        <f>B7</f>
        <v>2021</v>
      </c>
      <c r="C6" s="20">
        <f t="shared" ref="C6:W6" si="3">C7</f>
        <v>462152</v>
      </c>
      <c r="D6" s="20">
        <f t="shared" si="3"/>
        <v>46</v>
      </c>
      <c r="E6" s="20">
        <f t="shared" si="3"/>
        <v>1</v>
      </c>
      <c r="F6" s="20">
        <f t="shared" si="3"/>
        <v>0</v>
      </c>
      <c r="G6" s="20">
        <f t="shared" si="3"/>
        <v>1</v>
      </c>
      <c r="H6" s="20" t="str">
        <f t="shared" si="3"/>
        <v>鹿児島県　薩摩川内市</v>
      </c>
      <c r="I6" s="20" t="str">
        <f t="shared" si="3"/>
        <v>法適用</v>
      </c>
      <c r="J6" s="20" t="str">
        <f t="shared" si="3"/>
        <v>水道事業</v>
      </c>
      <c r="K6" s="20" t="str">
        <f t="shared" si="3"/>
        <v>末端給水事業</v>
      </c>
      <c r="L6" s="20" t="str">
        <f t="shared" si="3"/>
        <v>A4</v>
      </c>
      <c r="M6" s="20" t="str">
        <f t="shared" si="3"/>
        <v>非設置</v>
      </c>
      <c r="N6" s="21" t="str">
        <f t="shared" si="3"/>
        <v>-</v>
      </c>
      <c r="O6" s="21">
        <f t="shared" si="3"/>
        <v>73.52</v>
      </c>
      <c r="P6" s="21">
        <f t="shared" si="3"/>
        <v>93.35</v>
      </c>
      <c r="Q6" s="21">
        <f t="shared" si="3"/>
        <v>2910</v>
      </c>
      <c r="R6" s="21">
        <f t="shared" si="3"/>
        <v>93176</v>
      </c>
      <c r="S6" s="21">
        <f t="shared" si="3"/>
        <v>682.92</v>
      </c>
      <c r="T6" s="21">
        <f t="shared" si="3"/>
        <v>136.44</v>
      </c>
      <c r="U6" s="21">
        <f t="shared" si="3"/>
        <v>86630</v>
      </c>
      <c r="V6" s="21">
        <f t="shared" si="3"/>
        <v>196.92</v>
      </c>
      <c r="W6" s="21">
        <f t="shared" si="3"/>
        <v>439.92</v>
      </c>
      <c r="X6" s="22">
        <f>IF(X7="",NA(),X7)</f>
        <v>124.54</v>
      </c>
      <c r="Y6" s="22">
        <f t="shared" ref="Y6:AG6" si="4">IF(Y7="",NA(),Y7)</f>
        <v>125.55</v>
      </c>
      <c r="Z6" s="22">
        <f t="shared" si="4"/>
        <v>122.6</v>
      </c>
      <c r="AA6" s="22">
        <f t="shared" si="4"/>
        <v>112.11</v>
      </c>
      <c r="AB6" s="22">
        <f t="shared" si="4"/>
        <v>118.56</v>
      </c>
      <c r="AC6" s="22">
        <f t="shared" si="4"/>
        <v>112.15</v>
      </c>
      <c r="AD6" s="22">
        <f t="shared" si="4"/>
        <v>111.44</v>
      </c>
      <c r="AE6" s="22">
        <f t="shared" si="4"/>
        <v>111.17</v>
      </c>
      <c r="AF6" s="22">
        <f t="shared" si="4"/>
        <v>110.91</v>
      </c>
      <c r="AG6" s="22">
        <f t="shared" si="4"/>
        <v>111.49</v>
      </c>
      <c r="AH6" s="21" t="str">
        <f>IF(AH7="","",IF(AH7="-","【-】","【"&amp;SUBSTITUTE(TEXT(AH7,"#,##0.00"),"-","△")&amp;"】"))</f>
        <v>【111.39】</v>
      </c>
      <c r="AI6" s="21">
        <f>IF(AI7="",NA(),AI7)</f>
        <v>0</v>
      </c>
      <c r="AJ6" s="21">
        <f t="shared" ref="AJ6:AR6" si="5">IF(AJ7="",NA(),AJ7)</f>
        <v>0</v>
      </c>
      <c r="AK6" s="21">
        <f t="shared" si="5"/>
        <v>0</v>
      </c>
      <c r="AL6" s="21">
        <f t="shared" si="5"/>
        <v>0</v>
      </c>
      <c r="AM6" s="21">
        <f t="shared" si="5"/>
        <v>0</v>
      </c>
      <c r="AN6" s="22">
        <f t="shared" si="5"/>
        <v>1</v>
      </c>
      <c r="AO6" s="22">
        <f t="shared" si="5"/>
        <v>1.03</v>
      </c>
      <c r="AP6" s="22">
        <f t="shared" si="5"/>
        <v>0.78</v>
      </c>
      <c r="AQ6" s="22">
        <f t="shared" si="5"/>
        <v>0.92</v>
      </c>
      <c r="AR6" s="22">
        <f t="shared" si="5"/>
        <v>0.87</v>
      </c>
      <c r="AS6" s="21" t="str">
        <f>IF(AS7="","",IF(AS7="-","【-】","【"&amp;SUBSTITUTE(TEXT(AS7,"#,##0.00"),"-","△")&amp;"】"))</f>
        <v>【1.30】</v>
      </c>
      <c r="AT6" s="22">
        <f>IF(AT7="",NA(),AT7)</f>
        <v>191.09</v>
      </c>
      <c r="AU6" s="22">
        <f t="shared" ref="AU6:BC6" si="6">IF(AU7="",NA(),AU7)</f>
        <v>207.13</v>
      </c>
      <c r="AV6" s="22">
        <f t="shared" si="6"/>
        <v>381.69</v>
      </c>
      <c r="AW6" s="22">
        <f t="shared" si="6"/>
        <v>303.89</v>
      </c>
      <c r="AX6" s="22">
        <f t="shared" si="6"/>
        <v>393.2</v>
      </c>
      <c r="AY6" s="22">
        <f t="shared" si="6"/>
        <v>355.5</v>
      </c>
      <c r="AZ6" s="22">
        <f t="shared" si="6"/>
        <v>349.83</v>
      </c>
      <c r="BA6" s="22">
        <f t="shared" si="6"/>
        <v>360.86</v>
      </c>
      <c r="BB6" s="22">
        <f t="shared" si="6"/>
        <v>350.79</v>
      </c>
      <c r="BC6" s="22">
        <f t="shared" si="6"/>
        <v>354.57</v>
      </c>
      <c r="BD6" s="21" t="str">
        <f>IF(BD7="","",IF(BD7="-","【-】","【"&amp;SUBSTITUTE(TEXT(BD7,"#,##0.00"),"-","△")&amp;"】"))</f>
        <v>【261.51】</v>
      </c>
      <c r="BE6" s="22">
        <f>IF(BE7="",NA(),BE7)</f>
        <v>299.76</v>
      </c>
      <c r="BF6" s="22">
        <f t="shared" ref="BF6:BN6" si="7">IF(BF7="",NA(),BF7)</f>
        <v>292.5</v>
      </c>
      <c r="BG6" s="22">
        <f t="shared" si="7"/>
        <v>289.22000000000003</v>
      </c>
      <c r="BH6" s="22">
        <f t="shared" si="7"/>
        <v>313.63</v>
      </c>
      <c r="BI6" s="22">
        <f t="shared" si="7"/>
        <v>287.42</v>
      </c>
      <c r="BJ6" s="22">
        <f t="shared" si="7"/>
        <v>312.58</v>
      </c>
      <c r="BK6" s="22">
        <f t="shared" si="7"/>
        <v>314.87</v>
      </c>
      <c r="BL6" s="22">
        <f t="shared" si="7"/>
        <v>309.27999999999997</v>
      </c>
      <c r="BM6" s="22">
        <f t="shared" si="7"/>
        <v>322.92</v>
      </c>
      <c r="BN6" s="22">
        <f t="shared" si="7"/>
        <v>303.45999999999998</v>
      </c>
      <c r="BO6" s="21" t="str">
        <f>IF(BO7="","",IF(BO7="-","【-】","【"&amp;SUBSTITUTE(TEXT(BO7,"#,##0.00"),"-","△")&amp;"】"))</f>
        <v>【265.16】</v>
      </c>
      <c r="BP6" s="22">
        <f>IF(BP7="",NA(),BP7)</f>
        <v>121.05</v>
      </c>
      <c r="BQ6" s="22">
        <f t="shared" ref="BQ6:BY6" si="8">IF(BQ7="",NA(),BQ7)</f>
        <v>122.42</v>
      </c>
      <c r="BR6" s="22">
        <f t="shared" si="8"/>
        <v>119.02</v>
      </c>
      <c r="BS6" s="22">
        <f t="shared" si="8"/>
        <v>107.86</v>
      </c>
      <c r="BT6" s="22">
        <f t="shared" si="8"/>
        <v>114.78</v>
      </c>
      <c r="BU6" s="22">
        <f t="shared" si="8"/>
        <v>104.57</v>
      </c>
      <c r="BV6" s="22">
        <f t="shared" si="8"/>
        <v>103.54</v>
      </c>
      <c r="BW6" s="22">
        <f t="shared" si="8"/>
        <v>103.32</v>
      </c>
      <c r="BX6" s="22">
        <f t="shared" si="8"/>
        <v>100.85</v>
      </c>
      <c r="BY6" s="22">
        <f t="shared" si="8"/>
        <v>103.79</v>
      </c>
      <c r="BZ6" s="21" t="str">
        <f>IF(BZ7="","",IF(BZ7="-","【-】","【"&amp;SUBSTITUTE(TEXT(BZ7,"#,##0.00"),"-","△")&amp;"】"))</f>
        <v>【102.35】</v>
      </c>
      <c r="CA6" s="22">
        <f>IF(CA7="",NA(),CA7)</f>
        <v>144.18</v>
      </c>
      <c r="CB6" s="22">
        <f t="shared" ref="CB6:CJ6" si="9">IF(CB7="",NA(),CB7)</f>
        <v>144.22999999999999</v>
      </c>
      <c r="CC6" s="22">
        <f t="shared" si="9"/>
        <v>148.38999999999999</v>
      </c>
      <c r="CD6" s="22">
        <f t="shared" si="9"/>
        <v>148.38999999999999</v>
      </c>
      <c r="CE6" s="22">
        <f t="shared" si="9"/>
        <v>152.09</v>
      </c>
      <c r="CF6" s="22">
        <f t="shared" si="9"/>
        <v>165.47</v>
      </c>
      <c r="CG6" s="22">
        <f t="shared" si="9"/>
        <v>167.46</v>
      </c>
      <c r="CH6" s="22">
        <f t="shared" si="9"/>
        <v>168.56</v>
      </c>
      <c r="CI6" s="22">
        <f t="shared" si="9"/>
        <v>167.1</v>
      </c>
      <c r="CJ6" s="22">
        <f t="shared" si="9"/>
        <v>167.86</v>
      </c>
      <c r="CK6" s="21" t="str">
        <f>IF(CK7="","",IF(CK7="-","【-】","【"&amp;SUBSTITUTE(TEXT(CK7,"#,##0.00"),"-","△")&amp;"】"))</f>
        <v>【167.74】</v>
      </c>
      <c r="CL6" s="22">
        <f>IF(CL7="",NA(),CL7)</f>
        <v>70.209999999999994</v>
      </c>
      <c r="CM6" s="22">
        <f t="shared" ref="CM6:CU6" si="10">IF(CM7="",NA(),CM7)</f>
        <v>69.86</v>
      </c>
      <c r="CN6" s="22">
        <f t="shared" si="10"/>
        <v>71.599999999999994</v>
      </c>
      <c r="CO6" s="22">
        <f t="shared" si="10"/>
        <v>73.05</v>
      </c>
      <c r="CP6" s="22">
        <f t="shared" si="10"/>
        <v>72.36</v>
      </c>
      <c r="CQ6" s="22">
        <f t="shared" si="10"/>
        <v>59.74</v>
      </c>
      <c r="CR6" s="22">
        <f t="shared" si="10"/>
        <v>59.46</v>
      </c>
      <c r="CS6" s="22">
        <f t="shared" si="10"/>
        <v>59.51</v>
      </c>
      <c r="CT6" s="22">
        <f t="shared" si="10"/>
        <v>59.91</v>
      </c>
      <c r="CU6" s="22">
        <f t="shared" si="10"/>
        <v>59.4</v>
      </c>
      <c r="CV6" s="21" t="str">
        <f>IF(CV7="","",IF(CV7="-","【-】","【"&amp;SUBSTITUTE(TEXT(CV7,"#,##0.00"),"-","△")&amp;"】"))</f>
        <v>【60.29】</v>
      </c>
      <c r="CW6" s="22">
        <f>IF(CW7="",NA(),CW7)</f>
        <v>90.36</v>
      </c>
      <c r="CX6" s="22">
        <f t="shared" ref="CX6:DF6" si="11">IF(CX7="",NA(),CX7)</f>
        <v>90.37</v>
      </c>
      <c r="CY6" s="22">
        <f t="shared" si="11"/>
        <v>89.41</v>
      </c>
      <c r="CZ6" s="22">
        <f t="shared" si="11"/>
        <v>89.42</v>
      </c>
      <c r="DA6" s="22">
        <f t="shared" si="11"/>
        <v>89.69</v>
      </c>
      <c r="DB6" s="22">
        <f t="shared" si="11"/>
        <v>87.28</v>
      </c>
      <c r="DC6" s="22">
        <f t="shared" si="11"/>
        <v>87.41</v>
      </c>
      <c r="DD6" s="22">
        <f t="shared" si="11"/>
        <v>87.08</v>
      </c>
      <c r="DE6" s="22">
        <f t="shared" si="11"/>
        <v>87.26</v>
      </c>
      <c r="DF6" s="22">
        <f t="shared" si="11"/>
        <v>87.57</v>
      </c>
      <c r="DG6" s="21" t="str">
        <f>IF(DG7="","",IF(DG7="-","【-】","【"&amp;SUBSTITUTE(TEXT(DG7,"#,##0.00"),"-","△")&amp;"】"))</f>
        <v>【90.12】</v>
      </c>
      <c r="DH6" s="22">
        <f>IF(DH7="",NA(),DH7)</f>
        <v>50.13</v>
      </c>
      <c r="DI6" s="22">
        <f t="shared" ref="DI6:DQ6" si="12">IF(DI7="",NA(),DI7)</f>
        <v>51.01</v>
      </c>
      <c r="DJ6" s="22">
        <f t="shared" si="12"/>
        <v>51.79</v>
      </c>
      <c r="DK6" s="22">
        <f t="shared" si="12"/>
        <v>52.63</v>
      </c>
      <c r="DL6" s="22">
        <f t="shared" si="12"/>
        <v>53.46</v>
      </c>
      <c r="DM6" s="22">
        <f t="shared" si="12"/>
        <v>46.94</v>
      </c>
      <c r="DN6" s="22">
        <f t="shared" si="12"/>
        <v>47.62</v>
      </c>
      <c r="DO6" s="22">
        <f t="shared" si="12"/>
        <v>48.55</v>
      </c>
      <c r="DP6" s="22">
        <f t="shared" si="12"/>
        <v>49.2</v>
      </c>
      <c r="DQ6" s="22">
        <f t="shared" si="12"/>
        <v>50.01</v>
      </c>
      <c r="DR6" s="21" t="str">
        <f>IF(DR7="","",IF(DR7="-","【-】","【"&amp;SUBSTITUTE(TEXT(DR7,"#,##0.00"),"-","△")&amp;"】"))</f>
        <v>【50.88】</v>
      </c>
      <c r="DS6" s="22">
        <f>IF(DS7="",NA(),DS7)</f>
        <v>14.6</v>
      </c>
      <c r="DT6" s="22">
        <f t="shared" ref="DT6:EB6" si="13">IF(DT7="",NA(),DT7)</f>
        <v>14.92</v>
      </c>
      <c r="DU6" s="22">
        <f t="shared" si="13"/>
        <v>17</v>
      </c>
      <c r="DV6" s="22">
        <f t="shared" si="13"/>
        <v>18.8</v>
      </c>
      <c r="DW6" s="22">
        <f t="shared" si="13"/>
        <v>23.42</v>
      </c>
      <c r="DX6" s="22">
        <f t="shared" si="13"/>
        <v>14.48</v>
      </c>
      <c r="DY6" s="22">
        <f t="shared" si="13"/>
        <v>16.27</v>
      </c>
      <c r="DZ6" s="22">
        <f t="shared" si="13"/>
        <v>17.11</v>
      </c>
      <c r="EA6" s="22">
        <f t="shared" si="13"/>
        <v>18.329999999999998</v>
      </c>
      <c r="EB6" s="22">
        <f t="shared" si="13"/>
        <v>20.27</v>
      </c>
      <c r="EC6" s="21" t="str">
        <f>IF(EC7="","",IF(EC7="-","【-】","【"&amp;SUBSTITUTE(TEXT(EC7,"#,##0.00"),"-","△")&amp;"】"))</f>
        <v>【22.30】</v>
      </c>
      <c r="ED6" s="22">
        <f>IF(ED7="",NA(),ED7)</f>
        <v>0.51</v>
      </c>
      <c r="EE6" s="22">
        <f t="shared" ref="EE6:EM6" si="14">IF(EE7="",NA(),EE7)</f>
        <v>0.41</v>
      </c>
      <c r="EF6" s="22">
        <f t="shared" si="14"/>
        <v>0.91</v>
      </c>
      <c r="EG6" s="22">
        <f t="shared" si="14"/>
        <v>0.83</v>
      </c>
      <c r="EH6" s="22">
        <f t="shared" si="14"/>
        <v>0.94</v>
      </c>
      <c r="EI6" s="22">
        <f t="shared" si="14"/>
        <v>0.75</v>
      </c>
      <c r="EJ6" s="22">
        <f t="shared" si="14"/>
        <v>0.63</v>
      </c>
      <c r="EK6" s="22">
        <f t="shared" si="14"/>
        <v>0.63</v>
      </c>
      <c r="EL6" s="22">
        <f t="shared" si="14"/>
        <v>0.6</v>
      </c>
      <c r="EM6" s="22">
        <f t="shared" si="14"/>
        <v>0.56000000000000005</v>
      </c>
      <c r="EN6" s="21" t="str">
        <f>IF(EN7="","",IF(EN7="-","【-】","【"&amp;SUBSTITUTE(TEXT(EN7,"#,##0.00"),"-","△")&amp;"】"))</f>
        <v>【0.66】</v>
      </c>
    </row>
    <row r="7" spans="1:144" s="23" customFormat="1">
      <c r="A7" s="15"/>
      <c r="B7" s="24">
        <v>2021</v>
      </c>
      <c r="C7" s="24">
        <v>462152</v>
      </c>
      <c r="D7" s="24">
        <v>46</v>
      </c>
      <c r="E7" s="24">
        <v>1</v>
      </c>
      <c r="F7" s="24">
        <v>0</v>
      </c>
      <c r="G7" s="24">
        <v>1</v>
      </c>
      <c r="H7" s="24" t="s">
        <v>93</v>
      </c>
      <c r="I7" s="24" t="s">
        <v>94</v>
      </c>
      <c r="J7" s="24" t="s">
        <v>95</v>
      </c>
      <c r="K7" s="24" t="s">
        <v>96</v>
      </c>
      <c r="L7" s="24" t="s">
        <v>97</v>
      </c>
      <c r="M7" s="24" t="s">
        <v>98</v>
      </c>
      <c r="N7" s="25" t="s">
        <v>99</v>
      </c>
      <c r="O7" s="25">
        <v>73.52</v>
      </c>
      <c r="P7" s="25">
        <v>93.35</v>
      </c>
      <c r="Q7" s="25">
        <v>2910</v>
      </c>
      <c r="R7" s="25">
        <v>93176</v>
      </c>
      <c r="S7" s="25">
        <v>682.92</v>
      </c>
      <c r="T7" s="25">
        <v>136.44</v>
      </c>
      <c r="U7" s="25">
        <v>86630</v>
      </c>
      <c r="V7" s="25">
        <v>196.92</v>
      </c>
      <c r="W7" s="25">
        <v>439.92</v>
      </c>
      <c r="X7" s="25">
        <v>124.54</v>
      </c>
      <c r="Y7" s="25">
        <v>125.55</v>
      </c>
      <c r="Z7" s="25">
        <v>122.6</v>
      </c>
      <c r="AA7" s="25">
        <v>112.11</v>
      </c>
      <c r="AB7" s="25">
        <v>118.56</v>
      </c>
      <c r="AC7" s="25">
        <v>112.15</v>
      </c>
      <c r="AD7" s="25">
        <v>111.44</v>
      </c>
      <c r="AE7" s="25">
        <v>111.17</v>
      </c>
      <c r="AF7" s="25">
        <v>110.91</v>
      </c>
      <c r="AG7" s="25">
        <v>111.49</v>
      </c>
      <c r="AH7" s="25">
        <v>111.39</v>
      </c>
      <c r="AI7" s="25">
        <v>0</v>
      </c>
      <c r="AJ7" s="25">
        <v>0</v>
      </c>
      <c r="AK7" s="25">
        <v>0</v>
      </c>
      <c r="AL7" s="25">
        <v>0</v>
      </c>
      <c r="AM7" s="25">
        <v>0</v>
      </c>
      <c r="AN7" s="25">
        <v>1</v>
      </c>
      <c r="AO7" s="25">
        <v>1.03</v>
      </c>
      <c r="AP7" s="25">
        <v>0.78</v>
      </c>
      <c r="AQ7" s="25">
        <v>0.92</v>
      </c>
      <c r="AR7" s="25">
        <v>0.87</v>
      </c>
      <c r="AS7" s="25">
        <v>1.3</v>
      </c>
      <c r="AT7" s="25">
        <v>191.09</v>
      </c>
      <c r="AU7" s="25">
        <v>207.13</v>
      </c>
      <c r="AV7" s="25">
        <v>381.69</v>
      </c>
      <c r="AW7" s="25">
        <v>303.89</v>
      </c>
      <c r="AX7" s="25">
        <v>393.2</v>
      </c>
      <c r="AY7" s="25">
        <v>355.5</v>
      </c>
      <c r="AZ7" s="25">
        <v>349.83</v>
      </c>
      <c r="BA7" s="25">
        <v>360.86</v>
      </c>
      <c r="BB7" s="25">
        <v>350.79</v>
      </c>
      <c r="BC7" s="25">
        <v>354.57</v>
      </c>
      <c r="BD7" s="25">
        <v>261.51</v>
      </c>
      <c r="BE7" s="25">
        <v>299.76</v>
      </c>
      <c r="BF7" s="25">
        <v>292.5</v>
      </c>
      <c r="BG7" s="25">
        <v>289.22000000000003</v>
      </c>
      <c r="BH7" s="25">
        <v>313.63</v>
      </c>
      <c r="BI7" s="25">
        <v>287.42</v>
      </c>
      <c r="BJ7" s="25">
        <v>312.58</v>
      </c>
      <c r="BK7" s="25">
        <v>314.87</v>
      </c>
      <c r="BL7" s="25">
        <v>309.27999999999997</v>
      </c>
      <c r="BM7" s="25">
        <v>322.92</v>
      </c>
      <c r="BN7" s="25">
        <v>303.45999999999998</v>
      </c>
      <c r="BO7" s="25">
        <v>265.16000000000003</v>
      </c>
      <c r="BP7" s="25">
        <v>121.05</v>
      </c>
      <c r="BQ7" s="25">
        <v>122.42</v>
      </c>
      <c r="BR7" s="25">
        <v>119.02</v>
      </c>
      <c r="BS7" s="25">
        <v>107.86</v>
      </c>
      <c r="BT7" s="25">
        <v>114.78</v>
      </c>
      <c r="BU7" s="25">
        <v>104.57</v>
      </c>
      <c r="BV7" s="25">
        <v>103.54</v>
      </c>
      <c r="BW7" s="25">
        <v>103.32</v>
      </c>
      <c r="BX7" s="25">
        <v>100.85</v>
      </c>
      <c r="BY7" s="25">
        <v>103.79</v>
      </c>
      <c r="BZ7" s="25">
        <v>102.35</v>
      </c>
      <c r="CA7" s="25">
        <v>144.18</v>
      </c>
      <c r="CB7" s="25">
        <v>144.22999999999999</v>
      </c>
      <c r="CC7" s="25">
        <v>148.38999999999999</v>
      </c>
      <c r="CD7" s="25">
        <v>148.38999999999999</v>
      </c>
      <c r="CE7" s="25">
        <v>152.09</v>
      </c>
      <c r="CF7" s="25">
        <v>165.47</v>
      </c>
      <c r="CG7" s="25">
        <v>167.46</v>
      </c>
      <c r="CH7" s="25">
        <v>168.56</v>
      </c>
      <c r="CI7" s="25">
        <v>167.1</v>
      </c>
      <c r="CJ7" s="25">
        <v>167.86</v>
      </c>
      <c r="CK7" s="25">
        <v>167.74</v>
      </c>
      <c r="CL7" s="25">
        <v>70.209999999999994</v>
      </c>
      <c r="CM7" s="25">
        <v>69.86</v>
      </c>
      <c r="CN7" s="25">
        <v>71.599999999999994</v>
      </c>
      <c r="CO7" s="25">
        <v>73.05</v>
      </c>
      <c r="CP7" s="25">
        <v>72.36</v>
      </c>
      <c r="CQ7" s="25">
        <v>59.74</v>
      </c>
      <c r="CR7" s="25">
        <v>59.46</v>
      </c>
      <c r="CS7" s="25">
        <v>59.51</v>
      </c>
      <c r="CT7" s="25">
        <v>59.91</v>
      </c>
      <c r="CU7" s="25">
        <v>59.4</v>
      </c>
      <c r="CV7" s="25">
        <v>60.29</v>
      </c>
      <c r="CW7" s="25">
        <v>90.36</v>
      </c>
      <c r="CX7" s="25">
        <v>90.37</v>
      </c>
      <c r="CY7" s="25">
        <v>89.41</v>
      </c>
      <c r="CZ7" s="25">
        <v>89.42</v>
      </c>
      <c r="DA7" s="25">
        <v>89.69</v>
      </c>
      <c r="DB7" s="25">
        <v>87.28</v>
      </c>
      <c r="DC7" s="25">
        <v>87.41</v>
      </c>
      <c r="DD7" s="25">
        <v>87.08</v>
      </c>
      <c r="DE7" s="25">
        <v>87.26</v>
      </c>
      <c r="DF7" s="25">
        <v>87.57</v>
      </c>
      <c r="DG7" s="25">
        <v>90.12</v>
      </c>
      <c r="DH7" s="25">
        <v>50.13</v>
      </c>
      <c r="DI7" s="25">
        <v>51.01</v>
      </c>
      <c r="DJ7" s="25">
        <v>51.79</v>
      </c>
      <c r="DK7" s="25">
        <v>52.63</v>
      </c>
      <c r="DL7" s="25">
        <v>53.46</v>
      </c>
      <c r="DM7" s="25">
        <v>46.94</v>
      </c>
      <c r="DN7" s="25">
        <v>47.62</v>
      </c>
      <c r="DO7" s="25">
        <v>48.55</v>
      </c>
      <c r="DP7" s="25">
        <v>49.2</v>
      </c>
      <c r="DQ7" s="25">
        <v>50.01</v>
      </c>
      <c r="DR7" s="25">
        <v>50.88</v>
      </c>
      <c r="DS7" s="25">
        <v>14.6</v>
      </c>
      <c r="DT7" s="25">
        <v>14.92</v>
      </c>
      <c r="DU7" s="25">
        <v>17</v>
      </c>
      <c r="DV7" s="25">
        <v>18.8</v>
      </c>
      <c r="DW7" s="25">
        <v>23.42</v>
      </c>
      <c r="DX7" s="25">
        <v>14.48</v>
      </c>
      <c r="DY7" s="25">
        <v>16.27</v>
      </c>
      <c r="DZ7" s="25">
        <v>17.11</v>
      </c>
      <c r="EA7" s="25">
        <v>18.329999999999998</v>
      </c>
      <c r="EB7" s="25">
        <v>20.27</v>
      </c>
      <c r="EC7" s="25">
        <v>22.3</v>
      </c>
      <c r="ED7" s="25">
        <v>0.51</v>
      </c>
      <c r="EE7" s="25">
        <v>0.41</v>
      </c>
      <c r="EF7" s="25">
        <v>0.91</v>
      </c>
      <c r="EG7" s="25">
        <v>0.83</v>
      </c>
      <c r="EH7" s="25">
        <v>0.94</v>
      </c>
      <c r="EI7" s="25">
        <v>0.75</v>
      </c>
      <c r="EJ7" s="25">
        <v>0.63</v>
      </c>
      <c r="EK7" s="25">
        <v>0.63</v>
      </c>
      <c r="EL7" s="25">
        <v>0.6</v>
      </c>
      <c r="EM7" s="25">
        <v>0.56000000000000005</v>
      </c>
      <c r="EN7" s="25">
        <v>0.66</v>
      </c>
    </row>
    <row r="8" spans="1:144">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c r="B11">
        <v>4</v>
      </c>
      <c r="C11">
        <v>3</v>
      </c>
      <c r="D11">
        <v>2</v>
      </c>
      <c r="E11">
        <v>1</v>
      </c>
      <c r="F11">
        <v>0</v>
      </c>
      <c r="G11" t="s">
        <v>105</v>
      </c>
    </row>
    <row r="12" spans="1:144">
      <c r="B12">
        <v>1</v>
      </c>
      <c r="C12">
        <v>1</v>
      </c>
      <c r="D12">
        <v>1</v>
      </c>
      <c r="E12">
        <v>2</v>
      </c>
      <c r="F12">
        <v>3</v>
      </c>
      <c r="G12" t="s">
        <v>106</v>
      </c>
    </row>
    <row r="13" spans="1:144">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2023-02-15T23:42:44Z</cp:lastPrinted>
  <dcterms:created xsi:type="dcterms:W3CDTF">2022-12-01T01:06:57Z</dcterms:created>
  <dcterms:modified xsi:type="dcterms:W3CDTF">2023-02-20T12:10:37Z</dcterms:modified>
  <cp:category/>
</cp:coreProperties>
</file>