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
    </mc:Choice>
  </mc:AlternateContent>
  <workbookProtection workbookAlgorithmName="SHA-512" workbookHashValue="AiCS63ITuDrUT5XZ7/RdY5P2RcaD816sOm8W2qyYaliGfmS1uJBweew10r658/aZtcHecpMNKXHRq7dcUEW6Pg==" workbookSaltValue="WNVi996uF+h4h5XTRzFfxw=="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AL10" i="4"/>
  <c r="W10"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<sst xmlns="http://schemas.openxmlformats.org/spreadsheetml/2006/main" count="247" uniqueCount="120">
  <si>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</si>
  <si>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</si>
  <si>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</si>
  <si>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</si>
  <si>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</si>
  <si>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</si>
  <si>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</si>
  <si>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</si>
  <si>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</si>
  <si>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</si>
  <si>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</si>
  <si>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</si>
  <si>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</si>
  <si>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</si>
  <si>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</si>
  <si>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</si>
  <si>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</si>
  <si>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</si>
  <si>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</si>
  <si>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</si>
  <si>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</si>
  <si>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</si>
  <si>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</si>
  <si>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</si>
  <si>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</si>
  <si>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</si>
  <si>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</si>
  <si>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</si>
  <si>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</si>
  <si>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</si>
  <si>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</si>
  <si>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</si>
  <si>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</si>
  <si>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</si>
  <si>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</si>
  <si>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</si>
  <si>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</si>
  <si>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</si>
  <si>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</si>
  <si>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</si>
  <si>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</si>
  <si>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</si>
  <si>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</si>
  <si>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</si>
  <si>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</si>
  <si>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</si>
  <si>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</si>
  <si>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</si>
  <si>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</si>
  <si>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</si>
  <si>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</si>
  <si>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</si>
  <si>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</si>
  <si>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</si>
  <si>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</si>
  <si>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</si>
  <si>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</si>
  <si>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</si>
  <si>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</si>
  <si>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</si>
  <si>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</si>
  <si>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</si>
  <si>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</si>
  <si>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</si>
  <si>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</si>
  <si>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</si>
  <si>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</si>
  <si>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</si>
  <si>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</si>
  <si>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</si>
  <si>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</si>
  <si>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</si>
  <si>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</si>
  <si>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</si>
  <si>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</si>
  <si>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</si>
  <si>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</si>
  <si>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</si>
  <si>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</si>
  <si>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</si>
  <si>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</si>
  <si>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</si>
  <si>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</si>
  <si>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</si>
  <si>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</si>
  <si>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</si>
  <si>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</si>
  <si>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</si>
  <si>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</si>
  <si>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</si>
  <si>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</si>
  <si>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</si>
  <si>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</si>
  <si>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</si>
  <si>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</si>
  <si>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</si>
  <si>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</si>
  <si>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</si>
  <si>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</si>
  <si>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</si>
  <si>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</si>
  <si>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</si>
  <si>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</si>
  <si>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</si>
  <si>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</si>
  <si>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</si>
  <si>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</si>
  <si>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</si>
  <si>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</si>
  <si>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</si>
  <si>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</si>
  <si>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</si>
  <si>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</si>
  <si>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</si>
  <si>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</si>
  <si>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</si>
  <si>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</si>
  <si>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「管渠改善率」の分析
・平成１５年度より事業に着手し、平成２１年度に完成したことにより施設が新しい。現在は、浄化槽の修繕料で対応していることにより改善率の数字は上がってこない。</t>
  </si>
  <si>
    <t>・今後は、費用対効果を考えて経営のあり方や投資の見直し等を検討していく必要がある。</t>
  </si>
  <si>
    <t>「収益的収支比率」の分析
・料金収入や一般会計からの繰入金で収益は安定している。しかしながら繰入金に依存している為今後は料金改定等を検討していきたい。
「企業債残高対事業規模比率」の分析
・平成15年度より供用開始したが一般会計から繰入金を入れたことにより、全国平均や類似団体と比較して比率は大きく下回っている。また、近年建設事業がない状況であり新たな企業債借入もなく、比率も０％が続いている。
「経費回収率」の分析
・類似団体や全国平均と比較して上回っているが、収入のうち、使用料金の占める割合が低く、一般会計繰入金に頼っている傾向がある。前年度と比較して料金収入と汚水処理費は同水準で推移し、本年度は0.84ポイント増となった。　
「汚水処理原価」の分析
・類似団体や全国平均と比べて約60円上回っており、汚水処理費が前年度と同水準で推移し、2.82円減となった。
「施設利用率」の分析
・類似団体や全国平均を下回っており、離島で少子高齢化が進み施設の稼働が低調の状況である。平成30年度から37％前後で推移している。
「水洗化率」の分析
・類似団体、全国平均より下回っている。前年度と比較して同水準で推移している。今後も更なる接続推進に努めて水洗化率を上げていく必要がある。</t>
    <rPh sb="279" eb="281">
      <t>リョウキン</t>
    </rPh>
    <rPh sb="281" eb="283">
      <t>シュウニュウ</t>
    </rPh>
    <rPh sb="290" eb="293">
      <t>ドウスイジュン</t>
    </rPh>
    <rPh sb="294" eb="296">
      <t>スイイ</t>
    </rPh>
    <rPh sb="310" eb="311">
      <t>ゾウ</t>
    </rPh>
    <rPh sb="355" eb="360">
      <t>オスイショリヒ</t>
    </rPh>
    <rPh sb="361" eb="364">
      <t>ゼンネンド</t>
    </rPh>
    <rPh sb="365" eb="368">
      <t>ドウスイジュン</t>
    </rPh>
    <rPh sb="369" eb="371">
      <t>スイイ</t>
    </rPh>
    <rPh sb="378" eb="379">
      <t>ゲン</t>
    </rPh>
    <rPh sb="440" eb="442">
      <t>ヘイセイ</t>
    </rPh>
    <rPh sb="451" eb="453">
      <t>ゼンゴ</t>
    </rPh>
    <rPh sb="454" eb="456">
      <t>スイイ</t>
    </rPh>
    <rPh sb="499" eb="502">
      <t>ドウスイジュン</t>
    </rPh>
    <rPh sb="503" eb="50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</si>
</sst>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F-489A-8474-02FDF1F335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DF-489A-8474-02FDF1F335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38.54</c:v>
                </c:pt>
                <c:pt idx="1">
                  <c:v>37.07</c:v>
                </c:pt>
                <c:pt idx="2">
                  <c:v>36.1</c:v>
                </c:pt>
                <c:pt idx="3">
                  <c:v>37.07</c:v>
                </c:pt>
                <c:pt idx="4">
                  <c:v>36.590000000000003</c:v>
                </c:pt>
              </c:numCache>
            </c:numRef>
          </c:val>
          <c:extLst>
            <c:ext xmlns:c16="http://schemas.microsoft.com/office/drawing/2014/chart" uri="{C3380CC4-5D6E-409C-BE32-E72D297353CC}">
              <c16:uniqueId val="{00000000-5A47-4B55-BE59-266AB8019A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5A47-4B55-BE59-266AB8019A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69.98</c:v>
                </c:pt>
                <c:pt idx="1">
                  <c:v>65.77</c:v>
                </c:pt>
                <c:pt idx="2">
                  <c:v>64.88</c:v>
                </c:pt>
                <c:pt idx="3">
                  <c:v>65.14</c:v>
                </c:pt>
                <c:pt idx="4">
                  <c:v>62.75</c:v>
                </c:pt>
              </c:numCache>
            </c:numRef>
          </c:val>
          <c:extLst>
            <c:ext xmlns:c16="http://schemas.microsoft.com/office/drawing/2014/chart" uri="{C3380CC4-5D6E-409C-BE32-E72D297353CC}">
              <c16:uniqueId val="{00000000-DA7D-4529-9B86-7CCF469767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DA7D-4529-9B86-7CCF469767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32-4DD2-A59A-ED96707F80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2-4DD2-A59A-ED96707F80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5-464E-B47C-A6624AE310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5-464E-B47C-A6624AE310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F-49BE-8FC5-E5F081BB52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F-49BE-8FC5-E5F081BB52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3D-421C-8821-4D46F49BB5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D-421C-8821-4D46F49BB5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4-403B-9876-0B35BA8F58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4-403B-9876-0B35BA8F58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E5-4995-9235-106F5CD447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29E5-4995-9235-106F5CD447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76.650000000000006</c:v>
                </c:pt>
                <c:pt idx="1">
                  <c:v>79.58</c:v>
                </c:pt>
                <c:pt idx="2">
                  <c:v>68.78</c:v>
                </c:pt>
                <c:pt idx="3">
                  <c:v>67.709999999999994</c:v>
                </c:pt>
                <c:pt idx="4">
                  <c:v>68.55</c:v>
                </c:pt>
              </c:numCache>
            </c:numRef>
          </c:val>
          <c:extLst>
            <c:ext xmlns:c16="http://schemas.microsoft.com/office/drawing/2014/chart" uri="{C3380CC4-5D6E-409C-BE32-E72D297353CC}">
              <c16:uniqueId val="{00000000-658C-40E2-8A6D-B5AE0CC6D7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658C-40E2-8A6D-B5AE0CC6D7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318.83999999999997</c:v>
                </c:pt>
                <c:pt idx="1">
                  <c:v>308.26</c:v>
                </c:pt>
                <c:pt idx="2">
                  <c:v>345.77</c:v>
                </c:pt>
                <c:pt idx="3">
                  <c:v>346.07</c:v>
                </c:pt>
                <c:pt idx="4">
                  <c:v>343.25</c:v>
                </c:pt>
              </c:numCache>
            </c:numRef>
          </c:val>
          <c:extLst>
            <c:ext xmlns:c16="http://schemas.microsoft.com/office/drawing/2014/chart" uri="{C3380CC4-5D6E-409C-BE32-E72D297353CC}">
              <c16:uniqueId val="{00000000-BE41-465D-86F0-78E42EED19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BE41-465D-86F0-78E42EED19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93176</v>
      </c>
      <c r="AM8" s="46"/>
      <c r="AN8" s="46"/>
      <c r="AO8" s="46"/>
      <c r="AP8" s="46"/>
      <c r="AQ8" s="46"/>
      <c r="AR8" s="46"/>
      <c r="AS8" s="46"/>
      <c r="AT8" s="45">
        <f>データ!T6</f>
        <v>682.92</v>
      </c>
      <c r="AU8" s="45"/>
      <c r="AV8" s="45"/>
      <c r="AW8" s="45"/>
      <c r="AX8" s="45"/>
      <c r="AY8" s="45"/>
      <c r="AZ8" s="45"/>
      <c r="BA8" s="45"/>
      <c r="BB8" s="45">
        <f>データ!U6</f>
        <v>136.44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0.43</v>
      </c>
      <c r="Q10" s="45"/>
      <c r="R10" s="45"/>
      <c r="S10" s="45"/>
      <c r="T10" s="45"/>
      <c r="U10" s="45"/>
      <c r="V10" s="45"/>
      <c r="W10" s="45">
        <f>データ!Q6</f>
        <v>100</v>
      </c>
      <c r="X10" s="45"/>
      <c r="Y10" s="45"/>
      <c r="Z10" s="45"/>
      <c r="AA10" s="45"/>
      <c r="AB10" s="45"/>
      <c r="AC10" s="45"/>
      <c r="AD10" s="46">
        <f>データ!R6</f>
        <v>3140</v>
      </c>
      <c r="AE10" s="46"/>
      <c r="AF10" s="46"/>
      <c r="AG10" s="46"/>
      <c r="AH10" s="46"/>
      <c r="AI10" s="46"/>
      <c r="AJ10" s="46"/>
      <c r="AK10" s="2"/>
      <c r="AL10" s="46">
        <f>データ!V6</f>
        <v>400</v>
      </c>
      <c r="AM10" s="46"/>
      <c r="AN10" s="46"/>
      <c r="AO10" s="46"/>
      <c r="AP10" s="46"/>
      <c r="AQ10" s="46"/>
      <c r="AR10" s="46"/>
      <c r="AS10" s="46"/>
      <c r="AT10" s="45">
        <f>データ!W6</f>
        <v>0.38</v>
      </c>
      <c r="AU10" s="45"/>
      <c r="AV10" s="45"/>
      <c r="AW10" s="45"/>
      <c r="AX10" s="45"/>
      <c r="AY10" s="45"/>
      <c r="AZ10" s="45"/>
      <c r="BA10" s="45"/>
      <c r="BB10" s="45">
        <f>データ!X6</f>
        <v>1052.6300000000001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mvVp9eye4SnoeS21urNuop0KIqQp/ZLkC7ZOOwjdUia79HaiFkBCjEgLj/IZS3vSp5UxBFG3ZFpXs2eKSU1SuQ==" saltValue="li2eXP97vEzw9Upx9hlD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462152</v>
      </c>
      <c r="D6" s="19">
        <f t="shared" si="3"/>
        <v>47</v>
      </c>
      <c r="E6" s="19">
        <f t="shared" si="3"/>
        <v>18</v>
      </c>
      <c r="F6" s="19">
        <f t="shared" si="3"/>
        <v>0</v>
      </c>
      <c r="G6" s="19">
        <f t="shared" si="3"/>
        <v>0</v>
      </c>
      <c r="H6" s="19" t="str">
        <f t="shared" si="3"/>
        <v>鹿児島県　薩摩川内市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0.43</v>
      </c>
      <c r="Q6" s="20">
        <f t="shared" si="3"/>
        <v>100</v>
      </c>
      <c r="R6" s="20">
        <f t="shared" si="3"/>
        <v>3140</v>
      </c>
      <c r="S6" s="20">
        <f t="shared" si="3"/>
        <v>93176</v>
      </c>
      <c r="T6" s="20">
        <f t="shared" si="3"/>
        <v>682.92</v>
      </c>
      <c r="U6" s="20">
        <f t="shared" si="3"/>
        <v>136.44</v>
      </c>
      <c r="V6" s="20">
        <f t="shared" si="3"/>
        <v>400</v>
      </c>
      <c r="W6" s="20">
        <f t="shared" si="3"/>
        <v>0.38</v>
      </c>
      <c r="X6" s="20">
        <f t="shared" si="3"/>
        <v>1052.6300000000001</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76.650000000000006</v>
      </c>
      <c r="BR6" s="21">
        <f t="shared" ref="BR6:BZ6" si="8">IF(BR7="",NA(),BR7)</f>
        <v>79.58</v>
      </c>
      <c r="BS6" s="21">
        <f t="shared" si="8"/>
        <v>68.78</v>
      </c>
      <c r="BT6" s="21">
        <f t="shared" si="8"/>
        <v>67.709999999999994</v>
      </c>
      <c r="BU6" s="21">
        <f t="shared" si="8"/>
        <v>68.55</v>
      </c>
      <c r="BV6" s="21">
        <f t="shared" si="8"/>
        <v>57.08</v>
      </c>
      <c r="BW6" s="21">
        <f t="shared" si="8"/>
        <v>63.06</v>
      </c>
      <c r="BX6" s="21">
        <f t="shared" si="8"/>
        <v>62.5</v>
      </c>
      <c r="BY6" s="21">
        <f t="shared" si="8"/>
        <v>60.59</v>
      </c>
      <c r="BZ6" s="21">
        <f t="shared" si="8"/>
        <v>60</v>
      </c>
      <c r="CA6" s="20" t="str">
        <f>IF(CA7="","",IF(CA7="-","【-】","【"&amp;SUBSTITUTE(TEXT(CA7,"#,##0.00"),"-","△")&amp;"】"))</f>
        <v>【57.71】</v>
      </c>
      <c r="CB6" s="21">
        <f>IF(CB7="",NA(),CB7)</f>
        <v>318.83999999999997</v>
      </c>
      <c r="CC6" s="21">
        <f t="shared" ref="CC6:CK6" si="9">IF(CC7="",NA(),CC7)</f>
        <v>308.26</v>
      </c>
      <c r="CD6" s="21">
        <f t="shared" si="9"/>
        <v>345.77</v>
      </c>
      <c r="CE6" s="21">
        <f t="shared" si="9"/>
        <v>346.07</v>
      </c>
      <c r="CF6" s="21">
        <f t="shared" si="9"/>
        <v>343.25</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38.54</v>
      </c>
      <c r="CN6" s="21">
        <f t="shared" ref="CN6:CV6" si="10">IF(CN7="",NA(),CN7)</f>
        <v>37.07</v>
      </c>
      <c r="CO6" s="21">
        <f t="shared" si="10"/>
        <v>36.1</v>
      </c>
      <c r="CP6" s="21">
        <f t="shared" si="10"/>
        <v>37.07</v>
      </c>
      <c r="CQ6" s="21">
        <f t="shared" si="10"/>
        <v>36.590000000000003</v>
      </c>
      <c r="CR6" s="21">
        <f t="shared" si="10"/>
        <v>57.22</v>
      </c>
      <c r="CS6" s="21">
        <f t="shared" si="10"/>
        <v>59.94</v>
      </c>
      <c r="CT6" s="21">
        <f t="shared" si="10"/>
        <v>59.64</v>
      </c>
      <c r="CU6" s="21">
        <f t="shared" si="10"/>
        <v>58.19</v>
      </c>
      <c r="CV6" s="21">
        <f t="shared" si="10"/>
        <v>56.52</v>
      </c>
      <c r="CW6" s="20" t="str">
        <f>IF(CW7="","",IF(CW7="-","【-】","【"&amp;SUBSTITUTE(TEXT(CW7,"#,##0.00"),"-","△")&amp;"】"))</f>
        <v>【56.80】</v>
      </c>
      <c r="CX6" s="21">
        <f>IF(CX7="",NA(),CX7)</f>
        <v>69.98</v>
      </c>
      <c r="CY6" s="21">
        <f t="shared" ref="CY6:DG6" si="11">IF(CY7="",NA(),CY7)</f>
        <v>65.77</v>
      </c>
      <c r="CZ6" s="21">
        <f t="shared" si="11"/>
        <v>64.88</v>
      </c>
      <c r="DA6" s="21">
        <f t="shared" si="11"/>
        <v>65.14</v>
      </c>
      <c r="DB6" s="21">
        <f t="shared" si="11"/>
        <v>62.75</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462152</v>
      </c>
      <c r="D7" s="23">
        <v>47</v>
      </c>
      <c r="E7" s="23">
        <v>18</v>
      </c>
      <c r="F7" s="23">
        <v>0</v>
      </c>
      <c r="G7" s="23">
        <v>0</v>
      </c>
      <c r="H7" s="23" t="s">
        <v>98</v>
      </c>
      <c r="I7" s="23" t="s">
        <v>99</v>
      </c>
      <c r="J7" s="23" t="s">
        <v>100</v>
      </c>
      <c r="K7" s="23" t="s">
        <v>101</v>
      </c>
      <c r="L7" s="23" t="s">
        <v>102</v>
      </c>
      <c r="M7" s="23" t="s">
        <v>103</v>
      </c>
      <c r="N7" s="24" t="s">
        <v>104</v>
      </c>
      <c r="O7" s="24" t="s">
        <v>105</v>
      </c>
      <c r="P7" s="24">
        <v>0.43</v>
      </c>
      <c r="Q7" s="24">
        <v>100</v>
      </c>
      <c r="R7" s="24">
        <v>3140</v>
      </c>
      <c r="S7" s="24">
        <v>93176</v>
      </c>
      <c r="T7" s="24">
        <v>682.92</v>
      </c>
      <c r="U7" s="24">
        <v>136.44</v>
      </c>
      <c r="V7" s="24">
        <v>400</v>
      </c>
      <c r="W7" s="24">
        <v>0.38</v>
      </c>
      <c r="X7" s="24">
        <v>1052.6300000000001</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296.89</v>
      </c>
      <c r="BM7" s="24">
        <v>270.57</v>
      </c>
      <c r="BN7" s="24">
        <v>294.27</v>
      </c>
      <c r="BO7" s="24">
        <v>294.08999999999997</v>
      </c>
      <c r="BP7" s="24">
        <v>310.14</v>
      </c>
      <c r="BQ7" s="24">
        <v>76.650000000000006</v>
      </c>
      <c r="BR7" s="24">
        <v>79.58</v>
      </c>
      <c r="BS7" s="24">
        <v>68.78</v>
      </c>
      <c r="BT7" s="24">
        <v>67.709999999999994</v>
      </c>
      <c r="BU7" s="24">
        <v>68.55</v>
      </c>
      <c r="BV7" s="24">
        <v>57.08</v>
      </c>
      <c r="BW7" s="24">
        <v>63.06</v>
      </c>
      <c r="BX7" s="24">
        <v>62.5</v>
      </c>
      <c r="BY7" s="24">
        <v>60.59</v>
      </c>
      <c r="BZ7" s="24">
        <v>60</v>
      </c>
      <c r="CA7" s="24">
        <v>57.71</v>
      </c>
      <c r="CB7" s="24">
        <v>318.83999999999997</v>
      </c>
      <c r="CC7" s="24">
        <v>308.26</v>
      </c>
      <c r="CD7" s="24">
        <v>345.77</v>
      </c>
      <c r="CE7" s="24">
        <v>346.07</v>
      </c>
      <c r="CF7" s="24">
        <v>343.25</v>
      </c>
      <c r="CG7" s="24">
        <v>286.86</v>
      </c>
      <c r="CH7" s="24">
        <v>264.77</v>
      </c>
      <c r="CI7" s="24">
        <v>269.33</v>
      </c>
      <c r="CJ7" s="24">
        <v>280.23</v>
      </c>
      <c r="CK7" s="24">
        <v>282.70999999999998</v>
      </c>
      <c r="CL7" s="24">
        <v>286.17</v>
      </c>
      <c r="CM7" s="24">
        <v>38.54</v>
      </c>
      <c r="CN7" s="24">
        <v>37.07</v>
      </c>
      <c r="CO7" s="24">
        <v>36.1</v>
      </c>
      <c r="CP7" s="24">
        <v>37.07</v>
      </c>
      <c r="CQ7" s="24">
        <v>36.590000000000003</v>
      </c>
      <c r="CR7" s="24">
        <v>57.22</v>
      </c>
      <c r="CS7" s="24">
        <v>59.94</v>
      </c>
      <c r="CT7" s="24">
        <v>59.64</v>
      </c>
      <c r="CU7" s="24">
        <v>58.19</v>
      </c>
      <c r="CV7" s="24">
        <v>56.52</v>
      </c>
      <c r="CW7" s="24">
        <v>56.8</v>
      </c>
      <c r="CX7" s="24">
        <v>69.98</v>
      </c>
      <c r="CY7" s="24">
        <v>65.77</v>
      </c>
      <c r="CZ7" s="24">
        <v>64.88</v>
      </c>
      <c r="DA7" s="24">
        <v>65.14</v>
      </c>
      <c r="DB7" s="24">
        <v>62.75</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2022-12-01T02:09:03Z</dcterms:created>
  <dcterms:modified xsi:type="dcterms:W3CDTF">2023-02-14T05:58:17Z</dcterms:modified>
  <cp:category/>
</cp:coreProperties>
</file>