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1 曽於市○\"/>
    </mc:Choice>
  </mc:AlternateContent>
  <workbookProtection workbookAlgorithmName="SHA-512" workbookHashValue="kWYOyDQ0I8SYXLtyAcupEzwKn+PlUTj+J70khqL68NbBzZTlR+Y+KdtIuuq1Kq5wy3xfzXTrwtjti1vTjl2UGg==" workbookSaltValue="mlF0K20G9yLUonaV1JZxTw==" workbookSpinCount="100000" lockStructure="1"/>
  <bookViews>
    <workbookView xWindow="-120" yWindow="-120" windowWidth="29040" windowHeight="1599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<sst xmlns="http://schemas.openxmlformats.org/spreadsheetml/2006/main" count="247" uniqueCount="116">
  <si>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</si>
  <si>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</si>
  <si>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</si>
  <si>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</si>
  <si>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</si>
  <si>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</si>
  <si>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</si>
  <si>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</si>
  <si>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</si>
  <si>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</si>
  <si>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</si>
  <si>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</si>
  <si>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</si>
  <si>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</si>
  <si>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</si>
  <si>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</si>
  <si>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</si>
  <si>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</si>
  <si>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</si>
  <si>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</si>
  <si>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</si>
  <si>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</si>
  <si>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</si>
  <si>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</si>
  <si>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</si>
  <si>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</si>
  <si>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</si>
  <si>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</si>
  <si>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</si>
  <si>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</si>
  <si>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</si>
  <si>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</si>
  <si>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</si>
  <si>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</si>
  <si>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</si>
  <si>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</si>
  <si>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</si>
  <si>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</si>
  <si>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</si>
  <si>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</si>
  <si>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</si>
  <si>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</si>
  <si>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</si>
  <si>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</si>
  <si>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</si>
  <si>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</si>
  <si>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</si>
  <si>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</si>
  <si>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</si>
  <si>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</si>
  <si>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</si>
  <si>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</si>
  <si>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</si>
  <si>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</si>
  <si>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</si>
  <si>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</si>
  <si>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</si>
  <si>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</si>
  <si>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</si>
  <si>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</si>
  <si>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</si>
  <si>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</si>
  <si>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</si>
  <si>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</si>
  <si>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</si>
  <si>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</si>
  <si>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</si>
  <si>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</si>
  <si>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</si>
  <si>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</si>
  <si>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</si>
  <si>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</si>
  <si>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</si>
  <si>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</si>
  <si>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</si>
  <si>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</si>
  <si>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</si>
  <si>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</si>
  <si>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</si>
  <si>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</si>
  <si>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</si>
  <si>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</si>
  <si>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</si>
  <si>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</si>
  <si>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</si>
  <si>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</si>
  <si>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</si>
  <si>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</si>
  <si>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</si>
  <si>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</si>
  <si>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</si>
  <si>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</si>
  <si>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</si>
  <si>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</si>
  <si>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</si>
  <si>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</si>
  <si>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</si>
  <si>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</si>
  <si>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</si>
  <si>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</si>
  <si>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</si>
  <si>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</si>
  <si>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</si>
  <si>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</si>
  <si>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</si>
  <si>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</si>
  <si>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</si>
  <si>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</si>
  <si>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</si>
  <si>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</si>
  <si>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</si>
  <si>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</si>
  <si>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</si>
  <si>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初年度設置より十数年が経過し，老朽化に伴う修繕費が年々増加傾向にある。浄化槽本体については耐用年数も長いため特に問題ないが，ポンプやブロワ等付属機器の老朽化に伴う修繕については，維持管理費増の一因となっている。今後は維持管理費や浄化槽使用料の見直しを含めた検討の必要がある。</t>
    <phoneticPr fontId="1"/>
  </si>
  <si>
    <t>類似団体と比較しても，全体的に見てほぼ同水準ではあるが，年数の経過した浄化槽の維持管理費用が増大していくため，経営の健全化に向け浄化槽の適正な使用による維持管理費の増加防止や使用料の収納率向上に努めていく必要がある。また，令和3年度末を以て公共浄化槽の新規受付を廃止し，令和4年度より個人への無償譲与を順次進めている。</t>
    <phoneticPr fontId="1"/>
  </si>
  <si>
    <t xml:space="preserve">①収益的収支比率
収支比率は100％前後で推移している。事業廃止に伴う公共浄化槽の無償譲渡により使用料収入が年々減少していく予定であるが，対して修繕費が設備の老朽化により増加傾向にある，健全な経営を持続するためにも引き続き浄化槽使用料の収納率向上に努めていく。
⑤経費回収率
類似団体と比較すると高い状況を維持しているが，使用料収入で必要経費を全て賄えていない。施設維持管理費の減少により，昨年度と比較して本年度は経費回収率が上昇した。今後も経費回収率が100％に近づくよう，収納率向上と経費の見直し等に努めていく。
⑥汚水処理原価
施設維持管理費の減少と管理浄化槽の増加により，昨年度から大きく減少した。今後も維持管理を適切に行い経費の削減に努めていく。
⑦施設利用率
類似団体と比較すると平均を下回っているが，居住者等がいない場合には利用しないという施設の特殊性を考えると適正である。
⑧水洗化率
合併処理浄化槽設置は水洗化が条件であるため100％となっている。
</t>
    <rPh sb="28" eb="30">
      <t>ジギョウ</t>
    </rPh>
    <rPh sb="30" eb="32">
      <t>ハイシ</t>
    </rPh>
    <rPh sb="33" eb="34">
      <t>トモナ</t>
    </rPh>
    <rPh sb="35" eb="37">
      <t>コウキョウ</t>
    </rPh>
    <rPh sb="37" eb="40">
      <t>ジョウカソウ</t>
    </rPh>
    <rPh sb="41" eb="43">
      <t>ムショウ</t>
    </rPh>
    <rPh sb="43" eb="45">
      <t>ジョウト</t>
    </rPh>
    <rPh sb="48" eb="51">
      <t>シヨウリョウ</t>
    </rPh>
    <rPh sb="51" eb="53">
      <t>シュウニュウ</t>
    </rPh>
    <rPh sb="56" eb="58">
      <t>ゲンショウ</t>
    </rPh>
    <rPh sb="62" eb="64">
      <t>ヨテイ</t>
    </rPh>
    <rPh sb="69" eb="70">
      <t>タイ</t>
    </rPh>
    <rPh sb="72" eb="75">
      <t>シュウゼンヒ</t>
    </rPh>
    <rPh sb="76" eb="78">
      <t>セツビ</t>
    </rPh>
    <rPh sb="79" eb="82">
      <t>ロウキュウカ</t>
    </rPh>
    <rPh sb="85" eb="87">
      <t>ゾウカ</t>
    </rPh>
    <rPh sb="87" eb="89">
      <t>ケイコウ</t>
    </rPh>
    <rPh sb="181" eb="183">
      <t>シセツ</t>
    </rPh>
    <rPh sb="183" eb="185">
      <t>イジ</t>
    </rPh>
    <rPh sb="185" eb="187">
      <t>カンリ</t>
    </rPh>
    <rPh sb="187" eb="188">
      <t>ヒ</t>
    </rPh>
    <rPh sb="189" eb="191">
      <t>ゲンショウ</t>
    </rPh>
    <rPh sb="195" eb="198">
      <t>サクネンド</t>
    </rPh>
    <rPh sb="199" eb="201">
      <t>ヒカク</t>
    </rPh>
    <rPh sb="203" eb="206">
      <t>ホンネンド</t>
    </rPh>
    <rPh sb="207" eb="209">
      <t>ケイヒ</t>
    </rPh>
    <rPh sb="209" eb="211">
      <t>カイシュウ</t>
    </rPh>
    <rPh sb="211" eb="212">
      <t>リツ</t>
    </rPh>
    <rPh sb="213" eb="215">
      <t>ジョウショウ</t>
    </rPh>
    <rPh sb="218" eb="220">
      <t>コンゴ</t>
    </rPh>
    <rPh sb="221" eb="223">
      <t>ケイヒ</t>
    </rPh>
    <rPh sb="223" eb="225">
      <t>カイシュウ</t>
    </rPh>
    <rPh sb="225" eb="226">
      <t>リツ</t>
    </rPh>
    <rPh sb="232" eb="233">
      <t>チカ</t>
    </rPh>
    <rPh sb="267" eb="269">
      <t>シセツ</t>
    </rPh>
    <rPh sb="269" eb="271">
      <t>イジ</t>
    </rPh>
    <rPh sb="271" eb="273">
      <t>カンリ</t>
    </rPh>
    <rPh sb="273" eb="274">
      <t>ヒ</t>
    </rPh>
    <rPh sb="275" eb="277">
      <t>ゲンショウ</t>
    </rPh>
    <rPh sb="278" eb="280">
      <t>カンリ</t>
    </rPh>
    <rPh sb="280" eb="283">
      <t>ジョウカソウ</t>
    </rPh>
    <rPh sb="284" eb="286">
      <t>ゾウカ</t>
    </rPh>
    <rPh sb="290" eb="293">
      <t>サクネンド</t>
    </rPh>
    <rPh sb="295" eb="296">
      <t>オオ</t>
    </rPh>
    <rPh sb="298" eb="300">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</si>
</sst>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4C-44F7-9767-51E2CF8378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4C-44F7-9767-51E2CF8378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100.89</c:v>
                </c:pt>
                <c:pt idx="1">
                  <c:v>99.89</c:v>
                </c:pt>
                <c:pt idx="2">
                  <c:v>101.35</c:v>
                </c:pt>
                <c:pt idx="3">
                  <c:v>101.55</c:v>
                </c:pt>
                <c:pt idx="4">
                  <c:v>102.59</c:v>
                </c:pt>
              </c:numCache>
            </c:numRef>
          </c:val>
          <c:extLst>
            <c:ext xmlns:c16="http://schemas.microsoft.com/office/drawing/2014/chart" uri="{C3380CC4-5D6E-409C-BE32-E72D297353CC}">
              <c16:uniqueId val="{00000000-86A2-499F-9499-B1494B687B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2-499F-9499-B1494B687B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4-4BB6-9B36-B47BB321F0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4-4BB6-9B36-B47BB321F0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9-48DF-838E-C0CA2CB738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9-48DF-838E-C0CA2CB738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3-44D8-8051-0A19CE85D8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3-44D8-8051-0A19CE85D8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7-421E-8CC3-BAF71206A2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7-421E-8CC3-BAF71206A2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C-4121-AFAF-2180AFBF13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29DC-4121-AFAF-2180AFBF13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89.69</c:v>
                </c:pt>
                <c:pt idx="1">
                  <c:v>87.53</c:v>
                </c:pt>
                <c:pt idx="2">
                  <c:v>86.81</c:v>
                </c:pt>
                <c:pt idx="3">
                  <c:v>83.81</c:v>
                </c:pt>
                <c:pt idx="4">
                  <c:v>93.89</c:v>
                </c:pt>
              </c:numCache>
            </c:numRef>
          </c:val>
          <c:extLst>
            <c:ext xmlns:c16="http://schemas.microsoft.com/office/drawing/2014/chart" uri="{C3380CC4-5D6E-409C-BE32-E72D297353CC}">
              <c16:uniqueId val="{00000000-DB83-43DA-991C-D6DC3A6C87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DB83-43DA-991C-D6DC3A6C87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263.23</c:v>
                </c:pt>
                <c:pt idx="1">
                  <c:v>262.25</c:v>
                </c:pt>
                <c:pt idx="2">
                  <c:v>263.86</c:v>
                </c:pt>
                <c:pt idx="3">
                  <c:v>274.82</c:v>
                </c:pt>
                <c:pt idx="4">
                  <c:v>250.36</c:v>
                </c:pt>
              </c:numCache>
            </c:numRef>
          </c:val>
          <c:extLst>
            <c:ext xmlns:c16="http://schemas.microsoft.com/office/drawing/2014/chart" uri="{C3380CC4-5D6E-409C-BE32-E72D297353CC}">
              <c16:uniqueId val="{00000000-4E69-4F20-BFF4-4863873851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E69-4F20-BFF4-4863873851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42.32</c:v>
                </c:pt>
                <c:pt idx="1">
                  <c:v>42.11</c:v>
                </c:pt>
                <c:pt idx="2">
                  <c:v>41.95</c:v>
                </c:pt>
                <c:pt idx="3">
                  <c:v>40.86</c:v>
                </c:pt>
                <c:pt idx="4">
                  <c:v>40.869999999999997</c:v>
                </c:pt>
              </c:numCache>
            </c:numRef>
          </c:val>
          <c:extLst>
            <c:ext xmlns:c16="http://schemas.microsoft.com/office/drawing/2014/chart" uri="{C3380CC4-5D6E-409C-BE32-E72D297353CC}">
              <c16:uniqueId val="{00000000-9609-480D-A290-21EDBFB9D0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9609-480D-A290-21EDBFB9D0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26-4A73-AFD0-4551ECF1E6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EA26-4A73-AFD0-4551ECF1E6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【310.14】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【56.80】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【286.17】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【57.71】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activeCell="P8" sqref="P8:V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曽於市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34075</v>
      </c>
      <c r="AM8" s="36"/>
      <c r="AN8" s="36"/>
      <c r="AO8" s="36"/>
      <c r="AP8" s="36"/>
      <c r="AQ8" s="36"/>
      <c r="AR8" s="36"/>
      <c r="AS8" s="36"/>
      <c r="AT8" s="37">
        <f>データ!T6</f>
        <v>390.14</v>
      </c>
      <c r="AU8" s="37"/>
      <c r="AV8" s="37"/>
      <c r="AW8" s="37"/>
      <c r="AX8" s="37"/>
      <c r="AY8" s="37"/>
      <c r="AZ8" s="37"/>
      <c r="BA8" s="37"/>
      <c r="BB8" s="37">
        <f>データ!U6</f>
        <v>87.34</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8.1</v>
      </c>
      <c r="Q10" s="37"/>
      <c r="R10" s="37"/>
      <c r="S10" s="37"/>
      <c r="T10" s="37"/>
      <c r="U10" s="37"/>
      <c r="V10" s="37"/>
      <c r="W10" s="37">
        <f>データ!Q6</f>
        <v>100</v>
      </c>
      <c r="X10" s="37"/>
      <c r="Y10" s="37"/>
      <c r="Z10" s="37"/>
      <c r="AA10" s="37"/>
      <c r="AB10" s="37"/>
      <c r="AC10" s="37"/>
      <c r="AD10" s="36">
        <f>データ!R6</f>
        <v>3630</v>
      </c>
      <c r="AE10" s="36"/>
      <c r="AF10" s="36"/>
      <c r="AG10" s="36"/>
      <c r="AH10" s="36"/>
      <c r="AI10" s="36"/>
      <c r="AJ10" s="36"/>
      <c r="AK10" s="2"/>
      <c r="AL10" s="36">
        <f>データ!V6</f>
        <v>2732</v>
      </c>
      <c r="AM10" s="36"/>
      <c r="AN10" s="36"/>
      <c r="AO10" s="36"/>
      <c r="AP10" s="36"/>
      <c r="AQ10" s="36"/>
      <c r="AR10" s="36"/>
      <c r="AS10" s="36"/>
      <c r="AT10" s="37">
        <f>データ!W6</f>
        <v>115.72</v>
      </c>
      <c r="AU10" s="37"/>
      <c r="AV10" s="37"/>
      <c r="AW10" s="37"/>
      <c r="AX10" s="37"/>
      <c r="AY10" s="37"/>
      <c r="AZ10" s="37"/>
      <c r="BA10" s="37"/>
      <c r="BB10" s="37">
        <f>データ!X6</f>
        <v>23.61</v>
      </c>
      <c r="BC10" s="37"/>
      <c r="BD10" s="37"/>
      <c r="BE10" s="37"/>
      <c r="BF10" s="37"/>
      <c r="BG10" s="37"/>
      <c r="BH10" s="37"/>
      <c r="BI10" s="37"/>
      <c r="BJ10" s="2"/>
      <c r="BK10" s="2"/>
      <c r="BL10" s="68" t="s">
        <v>39</v>
      </c>
      <c r="BM10" s="69"/>
      <c r="BN10" s="70" t="s">
        <v>5</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41</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30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42</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44</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15">
      <c r="A60" s="2"/>
      <c r="B60" s="53" t="s">
        <v>11</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10</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15">
      <c r="C83" s="46" t="s">
        <v>45</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15">
      <c r="B86" s="6"/>
      <c r="C86" s="6"/>
      <c r="D86" s="6"/>
      <c r="E86" s="6" t="str">
        <f>データ!AI6</f>
        <v/>
      </c>
      <c r="F86" s="6" t="s">
        <v>40</v>
      </c>
      <c r="G86" s="6" t="s">
        <v>40</v>
      </c>
      <c r="H86" s="6" t="str">
        <f>データ!BP6</f>
        <v>【310.14】</v>
      </c>
      <c r="I86" s="6" t="str">
        <f>データ!CA6</f>
        <v>【57.71】</v>
      </c>
      <c r="J86" s="6" t="str">
        <f>データ!CL6</f>
        <v>【286.17】</v>
      </c>
      <c r="K86" s="6" t="str">
        <f>データ!CW6</f>
        <v>【56.80】</v>
      </c>
      <c r="L86" s="6" t="str">
        <f>データ!DH6</f>
        <v>【83.38】</v>
      </c>
      <c r="M86" s="6" t="s">
        <v>40</v>
      </c>
      <c r="N86" s="6" t="s">
        <v>40</v>
      </c>
      <c r="O86" s="6" t="str">
        <f>データ!EO6</f>
        <v>【-】</v>
      </c>
    </row>
  </sheetData>
  <sheetProtection algorithmName="SHA-512" hashValue="hYKR3lWs1LyajEBL2Oi6wuHH03RZsEuaMW8GNLel3byfxMBEpSUqZ8+Oq9urfnwtgi8mA1stdAuI9Q/HpYargw==" saltValue="0xjifSTF1+i+l48Sr6Y7n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33</v>
      </c>
      <c r="C3" s="16" t="s">
        <v>60</v>
      </c>
      <c r="D3" s="16" t="s">
        <v>61</v>
      </c>
      <c r="E3" s="16" t="s">
        <v>4</v>
      </c>
      <c r="F3" s="16" t="s">
        <v>3</v>
      </c>
      <c r="G3" s="16" t="s">
        <v>27</v>
      </c>
      <c r="H3" s="72" t="s">
        <v>57</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62</v>
      </c>
      <c r="B4" s="17"/>
      <c r="C4" s="17"/>
      <c r="D4" s="17"/>
      <c r="E4" s="17"/>
      <c r="F4" s="17"/>
      <c r="G4" s="17"/>
      <c r="H4" s="75"/>
      <c r="I4" s="76"/>
      <c r="J4" s="76"/>
      <c r="K4" s="76"/>
      <c r="L4" s="76"/>
      <c r="M4" s="76"/>
      <c r="N4" s="76"/>
      <c r="O4" s="76"/>
      <c r="P4" s="76"/>
      <c r="Q4" s="76"/>
      <c r="R4" s="76"/>
      <c r="S4" s="76"/>
      <c r="T4" s="76"/>
      <c r="U4" s="76"/>
      <c r="V4" s="76"/>
      <c r="W4" s="76"/>
      <c r="X4" s="77"/>
      <c r="Y4" s="79" t="s">
        <v>26</v>
      </c>
      <c r="Z4" s="79"/>
      <c r="AA4" s="79"/>
      <c r="AB4" s="79"/>
      <c r="AC4" s="79"/>
      <c r="AD4" s="79"/>
      <c r="AE4" s="79"/>
      <c r="AF4" s="79"/>
      <c r="AG4" s="79"/>
      <c r="AH4" s="79"/>
      <c r="AI4" s="79"/>
      <c r="AJ4" s="79" t="s">
        <v>47</v>
      </c>
      <c r="AK4" s="79"/>
      <c r="AL4" s="79"/>
      <c r="AM4" s="79"/>
      <c r="AN4" s="79"/>
      <c r="AO4" s="79"/>
      <c r="AP4" s="79"/>
      <c r="AQ4" s="79"/>
      <c r="AR4" s="79"/>
      <c r="AS4" s="79"/>
      <c r="AT4" s="79"/>
      <c r="AU4" s="79" t="s">
        <v>29</v>
      </c>
      <c r="AV4" s="79"/>
      <c r="AW4" s="79"/>
      <c r="AX4" s="79"/>
      <c r="AY4" s="79"/>
      <c r="AZ4" s="79"/>
      <c r="BA4" s="79"/>
      <c r="BB4" s="79"/>
      <c r="BC4" s="79"/>
      <c r="BD4" s="79"/>
      <c r="BE4" s="79"/>
      <c r="BF4" s="79" t="s">
        <v>64</v>
      </c>
      <c r="BG4" s="79"/>
      <c r="BH4" s="79"/>
      <c r="BI4" s="79"/>
      <c r="BJ4" s="79"/>
      <c r="BK4" s="79"/>
      <c r="BL4" s="79"/>
      <c r="BM4" s="79"/>
      <c r="BN4" s="79"/>
      <c r="BO4" s="79"/>
      <c r="BP4" s="79"/>
      <c r="BQ4" s="79" t="s">
        <v>15</v>
      </c>
      <c r="BR4" s="79"/>
      <c r="BS4" s="79"/>
      <c r="BT4" s="79"/>
      <c r="BU4" s="79"/>
      <c r="BV4" s="79"/>
      <c r="BW4" s="79"/>
      <c r="BX4" s="79"/>
      <c r="BY4" s="79"/>
      <c r="BZ4" s="79"/>
      <c r="CA4" s="79"/>
      <c r="CB4" s="79" t="s">
        <v>63</v>
      </c>
      <c r="CC4" s="79"/>
      <c r="CD4" s="79"/>
      <c r="CE4" s="79"/>
      <c r="CF4" s="79"/>
      <c r="CG4" s="79"/>
      <c r="CH4" s="79"/>
      <c r="CI4" s="79"/>
      <c r="CJ4" s="79"/>
      <c r="CK4" s="79"/>
      <c r="CL4" s="79"/>
      <c r="CM4" s="79" t="s">
        <v>1</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46</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2021</v>
      </c>
      <c r="C6" s="19">
        <f t="shared" si="1"/>
        <v>462179</v>
      </c>
      <c r="D6" s="19">
        <f t="shared" si="1"/>
        <v>47</v>
      </c>
      <c r="E6" s="19">
        <f t="shared" si="1"/>
        <v>18</v>
      </c>
      <c r="F6" s="19">
        <f t="shared" si="1"/>
        <v>0</v>
      </c>
      <c r="G6" s="19">
        <f t="shared" si="1"/>
        <v>0</v>
      </c>
      <c r="H6" s="19" t="str">
        <f t="shared" si="1"/>
        <v>鹿児島県　曽於市</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8.1</v>
      </c>
      <c r="Q6" s="24">
        <f t="shared" si="1"/>
        <v>100</v>
      </c>
      <c r="R6" s="24">
        <f t="shared" si="1"/>
        <v>3630</v>
      </c>
      <c r="S6" s="24">
        <f t="shared" si="1"/>
        <v>34075</v>
      </c>
      <c r="T6" s="24">
        <f t="shared" si="1"/>
        <v>390.14</v>
      </c>
      <c r="U6" s="24">
        <f t="shared" si="1"/>
        <v>87.34</v>
      </c>
      <c r="V6" s="24">
        <f t="shared" si="1"/>
        <v>2732</v>
      </c>
      <c r="W6" s="24">
        <f t="shared" si="1"/>
        <v>115.72</v>
      </c>
      <c r="X6" s="24">
        <f t="shared" si="1"/>
        <v>23.61</v>
      </c>
      <c r="Y6" s="28">
        <f t="shared" ref="Y6:AH6" si="2">IF(Y7="",NA(),Y7)</f>
        <v>100.89</v>
      </c>
      <c r="Z6" s="28">
        <f t="shared" si="2"/>
        <v>99.89</v>
      </c>
      <c r="AA6" s="28">
        <f t="shared" si="2"/>
        <v>101.35</v>
      </c>
      <c r="AB6" s="28">
        <f t="shared" si="2"/>
        <v>101.55</v>
      </c>
      <c r="AC6" s="28">
        <f t="shared" si="2"/>
        <v>102.59</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244.85</v>
      </c>
      <c r="BL6" s="28">
        <f t="shared" si="5"/>
        <v>296.89</v>
      </c>
      <c r="BM6" s="28">
        <f t="shared" si="5"/>
        <v>270.57</v>
      </c>
      <c r="BN6" s="28">
        <f t="shared" si="5"/>
        <v>294.27</v>
      </c>
      <c r="BO6" s="28">
        <f t="shared" si="5"/>
        <v>294.08999999999997</v>
      </c>
      <c r="BP6" s="24" t="str">
        <f>IF(BP7="","",IF(BP7="-","【-】","【"&amp;SUBSTITUTE(TEXT(BP7,"#,##0.00"),"-","△")&amp;"】"))</f>
        <v>【310.14】</v>
      </c>
      <c r="BQ6" s="28">
        <f t="shared" ref="BQ6:BZ6" si="6">IF(BQ7="",NA(),BQ7)</f>
        <v>89.69</v>
      </c>
      <c r="BR6" s="28">
        <f t="shared" si="6"/>
        <v>87.53</v>
      </c>
      <c r="BS6" s="28">
        <f t="shared" si="6"/>
        <v>86.81</v>
      </c>
      <c r="BT6" s="28">
        <f t="shared" si="6"/>
        <v>83.81</v>
      </c>
      <c r="BU6" s="28">
        <f t="shared" si="6"/>
        <v>93.89</v>
      </c>
      <c r="BV6" s="28">
        <f t="shared" si="6"/>
        <v>64.78</v>
      </c>
      <c r="BW6" s="28">
        <f t="shared" si="6"/>
        <v>63.06</v>
      </c>
      <c r="BX6" s="28">
        <f t="shared" si="6"/>
        <v>62.5</v>
      </c>
      <c r="BY6" s="28">
        <f t="shared" si="6"/>
        <v>60.59</v>
      </c>
      <c r="BZ6" s="28">
        <f t="shared" si="6"/>
        <v>60</v>
      </c>
      <c r="CA6" s="24" t="str">
        <f>IF(CA7="","",IF(CA7="-","【-】","【"&amp;SUBSTITUTE(TEXT(CA7,"#,##0.00"),"-","△")&amp;"】"))</f>
        <v>【57.71】</v>
      </c>
      <c r="CB6" s="28">
        <f t="shared" ref="CB6:CK6" si="7">IF(CB7="",NA(),CB7)</f>
        <v>263.23</v>
      </c>
      <c r="CC6" s="28">
        <f t="shared" si="7"/>
        <v>262.25</v>
      </c>
      <c r="CD6" s="28">
        <f t="shared" si="7"/>
        <v>263.86</v>
      </c>
      <c r="CE6" s="28">
        <f t="shared" si="7"/>
        <v>274.82</v>
      </c>
      <c r="CF6" s="28">
        <f t="shared" si="7"/>
        <v>250.36</v>
      </c>
      <c r="CG6" s="28">
        <f t="shared" si="7"/>
        <v>250.21</v>
      </c>
      <c r="CH6" s="28">
        <f t="shared" si="7"/>
        <v>264.77</v>
      </c>
      <c r="CI6" s="28">
        <f t="shared" si="7"/>
        <v>269.33</v>
      </c>
      <c r="CJ6" s="28">
        <f t="shared" si="7"/>
        <v>280.23</v>
      </c>
      <c r="CK6" s="28">
        <f t="shared" si="7"/>
        <v>282.70999999999998</v>
      </c>
      <c r="CL6" s="24" t="str">
        <f>IF(CL7="","",IF(CL7="-","【-】","【"&amp;SUBSTITUTE(TEXT(CL7,"#,##0.00"),"-","△")&amp;"】"))</f>
        <v>【286.17】</v>
      </c>
      <c r="CM6" s="28">
        <f t="shared" ref="CM6:CV6" si="8">IF(CM7="",NA(),CM7)</f>
        <v>42.32</v>
      </c>
      <c r="CN6" s="28">
        <f t="shared" si="8"/>
        <v>42.11</v>
      </c>
      <c r="CO6" s="28">
        <f t="shared" si="8"/>
        <v>41.95</v>
      </c>
      <c r="CP6" s="28">
        <f t="shared" si="8"/>
        <v>40.86</v>
      </c>
      <c r="CQ6" s="28">
        <f t="shared" si="8"/>
        <v>40.869999999999997</v>
      </c>
      <c r="CR6" s="28">
        <f t="shared" si="8"/>
        <v>61.79</v>
      </c>
      <c r="CS6" s="28">
        <f t="shared" si="8"/>
        <v>59.94</v>
      </c>
      <c r="CT6" s="28">
        <f t="shared" si="8"/>
        <v>59.64</v>
      </c>
      <c r="CU6" s="28">
        <f t="shared" si="8"/>
        <v>58.19</v>
      </c>
      <c r="CV6" s="28">
        <f t="shared" si="8"/>
        <v>56.52</v>
      </c>
      <c r="CW6" s="24" t="str">
        <f>IF(CW7="","",IF(CW7="-","【-】","【"&amp;SUBSTITUTE(TEXT(CW7,"#,##0.00"),"-","△")&amp;"】"))</f>
        <v>【56.80】</v>
      </c>
      <c r="CX6" s="28">
        <f t="shared" ref="CX6:DG6" si="9">IF(CX7="",NA(),CX7)</f>
        <v>100</v>
      </c>
      <c r="CY6" s="28">
        <f t="shared" si="9"/>
        <v>100</v>
      </c>
      <c r="CZ6" s="28">
        <f t="shared" si="9"/>
        <v>100</v>
      </c>
      <c r="DA6" s="28">
        <f t="shared" si="9"/>
        <v>100</v>
      </c>
      <c r="DB6" s="28">
        <f t="shared" si="9"/>
        <v>100</v>
      </c>
      <c r="DC6" s="28">
        <f t="shared" si="9"/>
        <v>92.44</v>
      </c>
      <c r="DD6" s="28">
        <f t="shared" si="9"/>
        <v>89.66</v>
      </c>
      <c r="DE6" s="28">
        <f t="shared" si="9"/>
        <v>90.63</v>
      </c>
      <c r="DF6" s="28">
        <f t="shared" si="9"/>
        <v>87.8</v>
      </c>
      <c r="DG6" s="28">
        <f t="shared" si="9"/>
        <v>88.43</v>
      </c>
      <c r="DH6" s="24" t="str">
        <f>IF(DH7="","",IF(DH7="-","【-】","【"&amp;SUBSTITUTE(TEXT(DH7,"#,##0.00"),"-","△")&amp;"】"))</f>
        <v>【83.38】</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15">
      <c r="A7" s="14"/>
      <c r="B7" s="20">
        <v>2021</v>
      </c>
      <c r="C7" s="20">
        <v>462179</v>
      </c>
      <c r="D7" s="20">
        <v>47</v>
      </c>
      <c r="E7" s="20">
        <v>18</v>
      </c>
      <c r="F7" s="20">
        <v>0</v>
      </c>
      <c r="G7" s="20">
        <v>0</v>
      </c>
      <c r="H7" s="20" t="s">
        <v>96</v>
      </c>
      <c r="I7" s="20" t="s">
        <v>97</v>
      </c>
      <c r="J7" s="20" t="s">
        <v>98</v>
      </c>
      <c r="K7" s="20" t="s">
        <v>99</v>
      </c>
      <c r="L7" s="20" t="s">
        <v>100</v>
      </c>
      <c r="M7" s="20" t="s">
        <v>101</v>
      </c>
      <c r="N7" s="25" t="s">
        <v>40</v>
      </c>
      <c r="O7" s="25" t="s">
        <v>102</v>
      </c>
      <c r="P7" s="25">
        <v>8.1</v>
      </c>
      <c r="Q7" s="25">
        <v>100</v>
      </c>
      <c r="R7" s="25">
        <v>3630</v>
      </c>
      <c r="S7" s="25">
        <v>34075</v>
      </c>
      <c r="T7" s="25">
        <v>390.14</v>
      </c>
      <c r="U7" s="25">
        <v>87.34</v>
      </c>
      <c r="V7" s="25">
        <v>2732</v>
      </c>
      <c r="W7" s="25">
        <v>115.72</v>
      </c>
      <c r="X7" s="25">
        <v>23.61</v>
      </c>
      <c r="Y7" s="25">
        <v>100.89</v>
      </c>
      <c r="Z7" s="25">
        <v>99.89</v>
      </c>
      <c r="AA7" s="25">
        <v>101.35</v>
      </c>
      <c r="AB7" s="25">
        <v>101.55</v>
      </c>
      <c r="AC7" s="25">
        <v>102.59</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244.85</v>
      </c>
      <c r="BL7" s="25">
        <v>296.89</v>
      </c>
      <c r="BM7" s="25">
        <v>270.57</v>
      </c>
      <c r="BN7" s="25">
        <v>294.27</v>
      </c>
      <c r="BO7" s="25">
        <v>294.08999999999997</v>
      </c>
      <c r="BP7" s="25">
        <v>310.14</v>
      </c>
      <c r="BQ7" s="25">
        <v>89.69</v>
      </c>
      <c r="BR7" s="25">
        <v>87.53</v>
      </c>
      <c r="BS7" s="25">
        <v>86.81</v>
      </c>
      <c r="BT7" s="25">
        <v>83.81</v>
      </c>
      <c r="BU7" s="25">
        <v>93.89</v>
      </c>
      <c r="BV7" s="25">
        <v>64.78</v>
      </c>
      <c r="BW7" s="25">
        <v>63.06</v>
      </c>
      <c r="BX7" s="25">
        <v>62.5</v>
      </c>
      <c r="BY7" s="25">
        <v>60.59</v>
      </c>
      <c r="BZ7" s="25">
        <v>60</v>
      </c>
      <c r="CA7" s="25">
        <v>57.71</v>
      </c>
      <c r="CB7" s="25">
        <v>263.23</v>
      </c>
      <c r="CC7" s="25">
        <v>262.25</v>
      </c>
      <c r="CD7" s="25">
        <v>263.86</v>
      </c>
      <c r="CE7" s="25">
        <v>274.82</v>
      </c>
      <c r="CF7" s="25">
        <v>250.36</v>
      </c>
      <c r="CG7" s="25">
        <v>250.21</v>
      </c>
      <c r="CH7" s="25">
        <v>264.77</v>
      </c>
      <c r="CI7" s="25">
        <v>269.33</v>
      </c>
      <c r="CJ7" s="25">
        <v>280.23</v>
      </c>
      <c r="CK7" s="25">
        <v>282.70999999999998</v>
      </c>
      <c r="CL7" s="25">
        <v>286.17</v>
      </c>
      <c r="CM7" s="25">
        <v>42.32</v>
      </c>
      <c r="CN7" s="25">
        <v>42.11</v>
      </c>
      <c r="CO7" s="25">
        <v>41.95</v>
      </c>
      <c r="CP7" s="25">
        <v>40.86</v>
      </c>
      <c r="CQ7" s="25">
        <v>40.869999999999997</v>
      </c>
      <c r="CR7" s="25">
        <v>61.79</v>
      </c>
      <c r="CS7" s="25">
        <v>59.94</v>
      </c>
      <c r="CT7" s="25">
        <v>59.64</v>
      </c>
      <c r="CU7" s="25">
        <v>58.19</v>
      </c>
      <c r="CV7" s="25">
        <v>56.52</v>
      </c>
      <c r="CW7" s="25">
        <v>56.8</v>
      </c>
      <c r="CX7" s="25">
        <v>100</v>
      </c>
      <c r="CY7" s="25">
        <v>100</v>
      </c>
      <c r="CZ7" s="25">
        <v>100</v>
      </c>
      <c r="DA7" s="25">
        <v>100</v>
      </c>
      <c r="DB7" s="25">
        <v>100</v>
      </c>
      <c r="DC7" s="25">
        <v>92.44</v>
      </c>
      <c r="DD7" s="25">
        <v>89.66</v>
      </c>
      <c r="DE7" s="25">
        <v>90.63</v>
      </c>
      <c r="DF7" s="25">
        <v>87.8</v>
      </c>
      <c r="DG7" s="25">
        <v>88.43</v>
      </c>
      <c r="DH7" s="25">
        <v>83.38</v>
      </c>
      <c r="DI7" s="25"/>
      <c r="DJ7" s="25"/>
      <c r="DK7" s="25"/>
      <c r="DL7" s="25"/>
      <c r="DM7" s="25"/>
      <c r="DN7" s="25"/>
      <c r="DO7" s="25"/>
      <c r="DP7" s="25"/>
      <c r="DQ7" s="25"/>
      <c r="DR7" s="25"/>
      <c r="DS7" s="25"/>
      <c r="DT7" s="25"/>
      <c r="DU7" s="25"/>
      <c r="DV7" s="25"/>
      <c r="DW7" s="25"/>
      <c r="DX7" s="25"/>
      <c r="DY7" s="25"/>
      <c r="DZ7" s="25"/>
      <c r="EA7" s="25"/>
      <c r="EB7" s="25"/>
      <c r="EC7" s="25"/>
      <c r="ED7" s="25"/>
      <c r="EE7" s="25" t="s">
        <v>40</v>
      </c>
      <c r="EF7" s="25" t="s">
        <v>40</v>
      </c>
      <c r="EG7" s="25" t="s">
        <v>40</v>
      </c>
      <c r="EH7" s="25" t="s">
        <v>40</v>
      </c>
      <c r="EI7" s="25" t="s">
        <v>40</v>
      </c>
      <c r="EJ7" s="25" t="s">
        <v>40</v>
      </c>
      <c r="EK7" s="25" t="s">
        <v>40</v>
      </c>
      <c r="EL7" s="25" t="s">
        <v>40</v>
      </c>
      <c r="EM7" s="25" t="s">
        <v>40</v>
      </c>
      <c r="EN7" s="25" t="s">
        <v>40</v>
      </c>
      <c r="EO7" s="25" t="s">
        <v>40</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108</v>
      </c>
    </row>
    <row r="12" spans="1:145" x14ac:dyDescent="0.15">
      <c r="B12">
        <v>1</v>
      </c>
      <c r="C12">
        <v>1</v>
      </c>
      <c r="D12">
        <v>1</v>
      </c>
      <c r="E12">
        <v>2</v>
      </c>
      <c r="F12">
        <v>3</v>
      </c>
      <c r="G12" t="s">
        <v>109</v>
      </c>
    </row>
    <row r="13" spans="1:145"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2023-01-18T03:04:44Z</cp:lastPrinted>
  <dcterms:created xsi:type="dcterms:W3CDTF">2022-12-01T02:09:04Z</dcterms:created>
  <dcterms:modified xsi:type="dcterms:W3CDTF">2023-02-10T08:18:04Z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2023-01-17T01:19:09Z</vt:filetime>
  </property>
</Properties>
</file>