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4 南さつま市○\"/>
    </mc:Choice>
  </mc:AlternateContent>
  <workbookProtection workbookAlgorithmName="SHA-512" workbookHashValue="tyG5sCWExyBoGorpPdTZu2gha+lMGVX0UqggQW7Zf3faMewx3QVcKkvqL1zhbNLK09SNL8ruAq12Z8Vk8LqNpw==" workbookSaltValue="xNKoo407smuGYmKmLG3t6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<sst xmlns="http://schemas.openxmlformats.org/spreadsheetml/2006/main" count="236" uniqueCount="118">
  <si>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</si>
  <si>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</si>
  <si>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</si>
  <si>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</si>
  <si>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</si>
  <si>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</si>
  <si>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</si>
  <si>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</si>
  <si>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</si>
  <si>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</si>
  <si>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</si>
  <si>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</si>
  <si>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</si>
  <si>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</si>
  <si>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</si>
  <si>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</si>
  <si>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</si>
  <si>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</si>
  <si>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</si>
  <si>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</si>
  <si>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</si>
  <si>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</si>
  <si>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</si>
  <si>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</si>
  <si>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</si>
  <si>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</si>
  <si>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</si>
  <si>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</si>
  <si>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</si>
  <si>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</si>
  <si>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</si>
  <si>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</si>
  <si>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</si>
  <si>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</si>
  <si>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</si>
  <si>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</si>
  <si>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</si>
  <si>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</si>
  <si>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</si>
  <si>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</si>
  <si>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</si>
  <si>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</si>
  <si>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</si>
  <si>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</si>
  <si>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</si>
  <si>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</si>
  <si>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</si>
  <si>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</si>
  <si>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</si>
  <si>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</si>
  <si>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</si>
  <si>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</si>
  <si>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</si>
  <si>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</si>
  <si>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</si>
  <si>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</si>
  <si>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</si>
  <si>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</si>
  <si>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</si>
  <si>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</si>
  <si>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</si>
  <si>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</si>
  <si>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</si>
  <si>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</si>
  <si>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</si>
  <si>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</si>
  <si>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</si>
  <si>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</si>
  <si>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</si>
  <si>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</si>
  <si>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</si>
  <si>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</si>
  <si>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</si>
  <si>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</si>
  <si>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</si>
  <si>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</si>
  <si>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</si>
  <si>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</si>
  <si>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</si>
  <si>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</si>
  <si>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</si>
  <si>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</si>
  <si>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</si>
  <si>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</si>
  <si>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</si>
  <si>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</si>
  <si>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</si>
  <si>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</si>
  <si>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</si>
  <si>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</si>
  <si>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</si>
  <si>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</si>
  <si>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</si>
  <si>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</si>
  <si>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</si>
  <si>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</si>
  <si>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</si>
  <si>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</si>
  <si>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</si>
  <si>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</si>
  <si>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</si>
  <si>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</si>
  <si>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</si>
  <si>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</si>
  <si>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</si>
  <si>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</si>
  <si>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</si>
  <si>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</si>
  <si>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</si>
  <si>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</si>
  <si>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</si>
  <si>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</si>
  <si>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</si>
  <si>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</si>
  <si>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</si>
  <si>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収益的収支比率：H28年度以降大きな災害もなく、当該年度についても100％を超える比率になったものと思われる。昨年度より増加した要因は、事業計画策定に伴う一般会計繰入金の増額によるものと考えられる。
④企業債残高対事業規模比率：</t>
    </r>
    <r>
      <rPr>
        <sz val="10.5"/>
        <rFont val="ＭＳ ゴシック"/>
        <family val="3"/>
        <charset val="128"/>
      </rPr>
      <t>地方債残高は減少しているが、現在の地方債残高を一般会計から負担することとしており、数値はゼロとなっている。</t>
    </r>
    <r>
      <rPr>
        <sz val="10.5"/>
        <color theme="1"/>
        <rFont val="ＭＳ ゴシック"/>
        <family val="3"/>
        <charset val="128"/>
      </rPr>
      <t xml:space="preserve">
⑤経費回収率：H28年度以降、比率がほぼ100％となり、類似団体、全国平均と比較した場合も約1.5倍の回収率となっている。災害等もなく通常の処理のみであったためと思われる。
⑥汚水処理原価：類似団体、全国平均と比較し汚水処理にかかる原価が低く抑えられている状況にある。H28年度から引き続いて災害等もなく、概ね横ばいとなっている。
⑦施設利用率：類似団体、全国平均と比較して概ね同様の利用率となっている。年度ごとの若干の数値変動については、処理水量の増減によるものと思われる。
⑧水洗化率：類似団体、全国平均と比較し高水準での水洗化率となっている。処理区域内において概ね水洗化の整備が整い、各年度と比較してもほぼ横ばいとなっている。</t>
    </r>
    <rPh sb="25" eb="27">
      <t>トウガイ</t>
    </rPh>
    <rPh sb="56" eb="59">
      <t>サクネンド</t>
    </rPh>
    <rPh sb="61" eb="63">
      <t>ゾウカ</t>
    </rPh>
    <rPh sb="65" eb="67">
      <t>ヨウイン</t>
    </rPh>
    <rPh sb="69" eb="71">
      <t>ジギョウ</t>
    </rPh>
    <rPh sb="71" eb="73">
      <t>ケイカク</t>
    </rPh>
    <rPh sb="73" eb="75">
      <t>サクテイ</t>
    </rPh>
    <rPh sb="76" eb="77">
      <t>トモナ</t>
    </rPh>
    <rPh sb="78" eb="80">
      <t>イッパン</t>
    </rPh>
    <rPh sb="80" eb="82">
      <t>カイケイ</t>
    </rPh>
    <rPh sb="82" eb="84">
      <t>クリイレ</t>
    </rPh>
    <rPh sb="84" eb="85">
      <t>キン</t>
    </rPh>
    <rPh sb="94" eb="95">
      <t>カンガ</t>
    </rPh>
    <rPh sb="181" eb="183">
      <t>イコウ</t>
    </rPh>
    <rPh sb="214" eb="215">
      <t>ヤク</t>
    </rPh>
    <rPh sb="232" eb="233">
      <t>トウ</t>
    </rPh>
    <rPh sb="371" eb="373">
      <t>ネンド</t>
    </rPh>
    <rPh sb="376" eb="378">
      <t>ジャッカン</t>
    </rPh>
    <rPh sb="379" eb="381">
      <t>スウチ</t>
    </rPh>
    <rPh sb="381" eb="383">
      <t>ヘンドウ</t>
    </rPh>
    <rPh sb="394" eb="396">
      <t>ゾウゲン</t>
    </rPh>
    <rPh sb="443" eb="445">
      <t>ショリ</t>
    </rPh>
    <rPh sb="445" eb="447">
      <t>クイキ</t>
    </rPh>
    <rPh sb="447" eb="448">
      <t>ナイ</t>
    </rPh>
    <rPh sb="452" eb="453">
      <t>オオム</t>
    </rPh>
    <rPh sb="454" eb="457">
      <t>スイセンカ</t>
    </rPh>
    <rPh sb="458" eb="460">
      <t>セイビ</t>
    </rPh>
    <rPh sb="461" eb="462">
      <t>トトノ</t>
    </rPh>
    <rPh sb="464" eb="465">
      <t>カク</t>
    </rPh>
    <rPh sb="465" eb="467">
      <t>ネンド</t>
    </rPh>
    <rPh sb="468" eb="470">
      <t>ヒカク</t>
    </rPh>
    <rPh sb="475" eb="476">
      <t>ヨコ</t>
    </rPh>
    <phoneticPr fontId="4"/>
  </si>
  <si>
    <t>　管渠改善率について、当該値は0.0％となっており平均値、類似団体数値と比較して低い数値となっている。供用開始からの年数が30年を経過しているので、今後改築等の財源の確保や経営に与える影響をふまえ、長寿命化計画に基づき計画的な更新を行い、更新にかかる経費の削減に努めていく必要がある。</t>
    <phoneticPr fontId="4"/>
  </si>
  <si>
    <t>　収益的収支比率、経費回収率の上昇による経営の改善を図る必要がある。しかし、地域的に人口減少が進み高齢化率の高い地域であり、また加入率が9割以上を占めていることから、今後は接続率の向上による大幅な使用料増加は見込めない状況である。
　このことから安定的な運営を図るため、支出の減少による改善については、具体的に施設管理費の適正支出（実情にあわせた施設管理委託費の見直し、施設機器の故障の早期発見）を行っていくことが必要と思われる。</t>
    <rPh sb="70" eb="72">
      <t>イジョウ</t>
    </rPh>
    <rPh sb="123" eb="126">
      <t>アンテイテキ</t>
    </rPh>
    <rPh sb="127" eb="129">
      <t>ウンエイ</t>
    </rPh>
    <rPh sb="130" eb="13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</si>
</sst>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73-4C1C-AA58-EEB4D1AFA28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2673-4C1C-AA58-EEB4D1AFA28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50.37</c:v>
                </c:pt>
                <c:pt idx="1">
                  <c:v>50</c:v>
                </c:pt>
                <c:pt idx="2">
                  <c:v>49.63</c:v>
                </c:pt>
                <c:pt idx="3">
                  <c:v>50.37</c:v>
                </c:pt>
                <c:pt idx="4">
                  <c:v>46.3</c:v>
                </c:pt>
              </c:numCache>
            </c:numRef>
          </c:val>
          <c:extLst>
            <c:ext xmlns:c16="http://schemas.microsoft.com/office/drawing/2014/chart" uri="{C3380CC4-5D6E-409C-BE32-E72D297353CC}">
              <c16:uniqueId val="{00000000-2609-43B6-BD1A-90AFBBFE872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54.06</c:v>
                </c:pt>
                <c:pt idx="3">
                  <c:v>55.26</c:v>
                </c:pt>
                <c:pt idx="4">
                  <c:v>54.54</c:v>
                </c:pt>
              </c:numCache>
            </c:numRef>
          </c:val>
          <c:smooth val="0"/>
          <c:extLst>
            <c:ext xmlns:c16="http://schemas.microsoft.com/office/drawing/2014/chart" uri="{C3380CC4-5D6E-409C-BE32-E72D297353CC}">
              <c16:uniqueId val="{00000001-2609-43B6-BD1A-90AFBBFE872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97.23</c:v>
                </c:pt>
                <c:pt idx="1">
                  <c:v>97.19</c:v>
                </c:pt>
                <c:pt idx="2">
                  <c:v>97.79</c:v>
                </c:pt>
                <c:pt idx="3">
                  <c:v>98.12</c:v>
                </c:pt>
                <c:pt idx="4">
                  <c:v>98.11</c:v>
                </c:pt>
              </c:numCache>
            </c:numRef>
          </c:val>
          <c:extLst>
            <c:ext xmlns:c16="http://schemas.microsoft.com/office/drawing/2014/chart" uri="{C3380CC4-5D6E-409C-BE32-E72D297353CC}">
              <c16:uniqueId val="{00000000-1189-4FBB-8108-1280B7A1614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90.11</c:v>
                </c:pt>
                <c:pt idx="3">
                  <c:v>90.52</c:v>
                </c:pt>
                <c:pt idx="4">
                  <c:v>90.3</c:v>
                </c:pt>
              </c:numCache>
            </c:numRef>
          </c:val>
          <c:smooth val="0"/>
          <c:extLst>
            <c:ext xmlns:c16="http://schemas.microsoft.com/office/drawing/2014/chart" uri="{C3380CC4-5D6E-409C-BE32-E72D297353CC}">
              <c16:uniqueId val="{00000001-1189-4FBB-8108-1280B7A1614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111.01</c:v>
                </c:pt>
                <c:pt idx="1">
                  <c:v>115.88</c:v>
                </c:pt>
                <c:pt idx="2">
                  <c:v>106.29</c:v>
                </c:pt>
                <c:pt idx="3">
                  <c:v>105.2</c:v>
                </c:pt>
                <c:pt idx="4">
                  <c:v>129.08000000000001</c:v>
                </c:pt>
              </c:numCache>
            </c:numRef>
          </c:val>
          <c:extLst>
            <c:ext xmlns:c16="http://schemas.microsoft.com/office/drawing/2014/chart" uri="{C3380CC4-5D6E-409C-BE32-E72D297353CC}">
              <c16:uniqueId val="{00000000-B75E-46DA-ADAB-6D626508C7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5E-46DA-ADAB-6D626508C7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BC-4443-B856-1590CAA3D3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BC-4443-B856-1590CAA3D3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B9-4A2B-9F03-77EC1793F9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B9-4A2B-9F03-77EC1793F9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00-492E-B975-00466EF5D70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00-492E-B975-00466EF5D70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1D-40B7-B324-5D0C722D14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1D-40B7-B324-5D0C722D14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21.39</c:v>
                </c:pt>
                <c:pt idx="1">
                  <c:v>41.82</c:v>
                </c:pt>
                <c:pt idx="2">
                  <c:v>79.77</c:v>
                </c:pt>
                <c:pt idx="3" formatCode="#,##0.00;&quot;△&quot;#,##0.00">
                  <c:v>0</c:v>
                </c:pt>
                <c:pt idx="4" formatCode="#,##0.00;&quot;△&quot;#,##0.00">
                  <c:v>0</c:v>
                </c:pt>
              </c:numCache>
            </c:numRef>
          </c:val>
          <c:extLst>
            <c:ext xmlns:c16="http://schemas.microsoft.com/office/drawing/2014/chart" uri="{C3380CC4-5D6E-409C-BE32-E72D297353CC}">
              <c16:uniqueId val="{00000000-209F-412B-82D5-A2AB5DECFE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654.71</c:v>
                </c:pt>
                <c:pt idx="3">
                  <c:v>783.8</c:v>
                </c:pt>
                <c:pt idx="4">
                  <c:v>778.81</c:v>
                </c:pt>
              </c:numCache>
            </c:numRef>
          </c:val>
          <c:smooth val="0"/>
          <c:extLst>
            <c:ext xmlns:c16="http://schemas.microsoft.com/office/drawing/2014/chart" uri="{C3380CC4-5D6E-409C-BE32-E72D297353CC}">
              <c16:uniqueId val="{00000001-209F-412B-82D5-A2AB5DECFE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99.98</c:v>
                </c:pt>
                <c:pt idx="3">
                  <c:v>100</c:v>
                </c:pt>
                <c:pt idx="4">
                  <c:v>100</c:v>
                </c:pt>
              </c:numCache>
            </c:numRef>
          </c:val>
          <c:extLst>
            <c:ext xmlns:c16="http://schemas.microsoft.com/office/drawing/2014/chart" uri="{C3380CC4-5D6E-409C-BE32-E72D297353CC}">
              <c16:uniqueId val="{00000000-8151-4B40-AAB9-5B8E2E21D6F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65.37</c:v>
                </c:pt>
                <c:pt idx="3">
                  <c:v>68.11</c:v>
                </c:pt>
                <c:pt idx="4">
                  <c:v>67.23</c:v>
                </c:pt>
              </c:numCache>
            </c:numRef>
          </c:val>
          <c:smooth val="0"/>
          <c:extLst>
            <c:ext xmlns:c16="http://schemas.microsoft.com/office/drawing/2014/chart" uri="{C3380CC4-5D6E-409C-BE32-E72D297353CC}">
              <c16:uniqueId val="{00000001-8151-4B40-AAB9-5B8E2E21D6F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168.39</c:v>
                </c:pt>
                <c:pt idx="1">
                  <c:v>169.35</c:v>
                </c:pt>
                <c:pt idx="2">
                  <c:v>170.71</c:v>
                </c:pt>
                <c:pt idx="3">
                  <c:v>166.7</c:v>
                </c:pt>
                <c:pt idx="4">
                  <c:v>176.04</c:v>
                </c:pt>
              </c:numCache>
            </c:numRef>
          </c:val>
          <c:extLst>
            <c:ext xmlns:c16="http://schemas.microsoft.com/office/drawing/2014/chart" uri="{C3380CC4-5D6E-409C-BE32-E72D297353CC}">
              <c16:uniqueId val="{00000000-C0D2-4F27-9778-D3B806E23C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228.99</c:v>
                </c:pt>
                <c:pt idx="3">
                  <c:v>222.41</c:v>
                </c:pt>
                <c:pt idx="4">
                  <c:v>228.21</c:v>
                </c:pt>
              </c:numCache>
            </c:numRef>
          </c:val>
          <c:smooth val="0"/>
          <c:extLst>
            <c:ext xmlns:c16="http://schemas.microsoft.com/office/drawing/2014/chart" uri="{C3380CC4-5D6E-409C-BE32-E72D297353CC}">
              <c16:uniqueId val="{00000001-C0D2-4F27-9778-D3B806E23C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南さつま市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6">
        <f>データ!S6</f>
        <v>32909</v>
      </c>
      <c r="AM8" s="46"/>
      <c r="AN8" s="46"/>
      <c r="AO8" s="46"/>
      <c r="AP8" s="46"/>
      <c r="AQ8" s="46"/>
      <c r="AR8" s="46"/>
      <c r="AS8" s="46"/>
      <c r="AT8" s="45">
        <f>データ!T6</f>
        <v>283.58999999999997</v>
      </c>
      <c r="AU8" s="45"/>
      <c r="AV8" s="45"/>
      <c r="AW8" s="45"/>
      <c r="AX8" s="45"/>
      <c r="AY8" s="45"/>
      <c r="AZ8" s="45"/>
      <c r="BA8" s="45"/>
      <c r="BB8" s="45">
        <f>データ!U6</f>
        <v>116.04</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1.46</v>
      </c>
      <c r="Q10" s="45"/>
      <c r="R10" s="45"/>
      <c r="S10" s="45"/>
      <c r="T10" s="45"/>
      <c r="U10" s="45"/>
      <c r="V10" s="45"/>
      <c r="W10" s="45">
        <f>データ!Q6</f>
        <v>100</v>
      </c>
      <c r="X10" s="45"/>
      <c r="Y10" s="45"/>
      <c r="Z10" s="45"/>
      <c r="AA10" s="45"/>
      <c r="AB10" s="45"/>
      <c r="AC10" s="45"/>
      <c r="AD10" s="46">
        <f>データ!R6</f>
        <v>3300</v>
      </c>
      <c r="AE10" s="46"/>
      <c r="AF10" s="46"/>
      <c r="AG10" s="46"/>
      <c r="AH10" s="46"/>
      <c r="AI10" s="46"/>
      <c r="AJ10" s="46"/>
      <c r="AK10" s="2"/>
      <c r="AL10" s="46">
        <f>データ!V6</f>
        <v>475</v>
      </c>
      <c r="AM10" s="46"/>
      <c r="AN10" s="46"/>
      <c r="AO10" s="46"/>
      <c r="AP10" s="46"/>
      <c r="AQ10" s="46"/>
      <c r="AR10" s="46"/>
      <c r="AS10" s="46"/>
      <c r="AT10" s="45">
        <f>データ!W6</f>
        <v>0.45</v>
      </c>
      <c r="AU10" s="45"/>
      <c r="AV10" s="45"/>
      <c r="AW10" s="45"/>
      <c r="AX10" s="45"/>
      <c r="AY10" s="45"/>
      <c r="AZ10" s="45"/>
      <c r="BA10" s="45"/>
      <c r="BB10" s="45">
        <f>データ!X6</f>
        <v>1055.56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Tq9US2qXN0iltsTa0NVBvYO2/9dYNoyC8NdDAKAz6+R7HHDDE0XNW8y21JyMaauHkvgpdpU/2FdW/16zFouA/Q==" saltValue="ngpAy1cWf0E1WJMHpUN5+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462209</v>
      </c>
      <c r="D6" s="19">
        <f t="shared" si="3"/>
        <v>47</v>
      </c>
      <c r="E6" s="19">
        <f t="shared" si="3"/>
        <v>17</v>
      </c>
      <c r="F6" s="19">
        <f t="shared" si="3"/>
        <v>5</v>
      </c>
      <c r="G6" s="19">
        <f t="shared" si="3"/>
        <v>0</v>
      </c>
      <c r="H6" s="19" t="str">
        <f t="shared" si="3"/>
        <v>鹿児島県　南さつま市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1.46</v>
      </c>
      <c r="Q6" s="20">
        <f t="shared" si="3"/>
        <v>100</v>
      </c>
      <c r="R6" s="20">
        <f t="shared" si="3"/>
        <v>3300</v>
      </c>
      <c r="S6" s="20">
        <f t="shared" si="3"/>
        <v>32909</v>
      </c>
      <c r="T6" s="20">
        <f t="shared" si="3"/>
        <v>283.58999999999997</v>
      </c>
      <c r="U6" s="20">
        <f t="shared" si="3"/>
        <v>116.04</v>
      </c>
      <c r="V6" s="20">
        <f t="shared" si="3"/>
        <v>475</v>
      </c>
      <c r="W6" s="20">
        <f t="shared" si="3"/>
        <v>0.45</v>
      </c>
      <c r="X6" s="20">
        <f t="shared" si="3"/>
        <v>1055.56</v>
      </c>
      <c r="Y6" s="21">
        <f>IF(Y7="",NA(),Y7)</f>
        <v>111.01</v>
      </c>
      <c r="Z6" s="21">
        <f t="shared" ref="Z6:AH6" si="4">IF(Z7="",NA(),Z7)</f>
        <v>115.88</v>
      </c>
      <c r="AA6" s="21">
        <f t="shared" si="4"/>
        <v>106.29</v>
      </c>
      <c r="AB6" s="21">
        <f t="shared" si="4"/>
        <v>105.2</v>
      </c>
      <c r="AC6" s="21">
        <f t="shared" si="4"/>
        <v>129.08000000000001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21.39</v>
      </c>
      <c r="BG6" s="21">
        <f t="shared" ref="BG6:BO6" si="7">IF(BG7="",NA(),BG7)</f>
        <v>41.82</v>
      </c>
      <c r="BH6" s="21">
        <f t="shared" si="7"/>
        <v>79.77</v>
      </c>
      <c r="BI6" s="20">
        <f t="shared" si="7"/>
        <v>0</v>
      </c>
      <c r="BJ6" s="20">
        <f t="shared" si="7"/>
        <v>0</v>
      </c>
      <c r="BK6" s="21">
        <f t="shared" si="7"/>
        <v>855.8</v>
      </c>
      <c r="BL6" s="21">
        <f t="shared" si="7"/>
        <v>789.46</v>
      </c>
      <c r="BM6" s="21">
        <f t="shared" si="7"/>
        <v>654.71</v>
      </c>
      <c r="BN6" s="21">
        <f t="shared" si="7"/>
        <v>783.8</v>
      </c>
      <c r="BO6" s="21">
        <f t="shared" si="7"/>
        <v>778.81</v>
      </c>
      <c r="BP6" s="20" t="str">
        <f>IF(BP7="","",IF(BP7="-","【-】","【"&amp;SUBSTITUTE(TEXT(BP7,"#,##0.00"),"-","△")&amp;"】"))</f>
        <v>【786.37】</v>
      </c>
      <c r="BQ6" s="21">
        <f>IF(BQ7="",NA(),BQ7)</f>
        <v>100</v>
      </c>
      <c r="BR6" s="21">
        <f t="shared" ref="BR6:BZ6" si="8">IF(BR7="",NA(),BR7)</f>
        <v>100</v>
      </c>
      <c r="BS6" s="21">
        <f t="shared" si="8"/>
        <v>99.98</v>
      </c>
      <c r="BT6" s="21">
        <f t="shared" si="8"/>
        <v>100</v>
      </c>
      <c r="BU6" s="21">
        <f t="shared" si="8"/>
        <v>100</v>
      </c>
      <c r="BV6" s="21">
        <f t="shared" si="8"/>
        <v>59.8</v>
      </c>
      <c r="BW6" s="21">
        <f t="shared" si="8"/>
        <v>57.77</v>
      </c>
      <c r="BX6" s="21">
        <f t="shared" si="8"/>
        <v>65.37</v>
      </c>
      <c r="BY6" s="21">
        <f t="shared" si="8"/>
        <v>68.11</v>
      </c>
      <c r="BZ6" s="21">
        <f t="shared" si="8"/>
        <v>67.23</v>
      </c>
      <c r="CA6" s="20" t="str">
        <f>IF(CA7="","",IF(CA7="-","【-】","【"&amp;SUBSTITUTE(TEXT(CA7,"#,##0.00"),"-","△")&amp;"】"))</f>
        <v>【60.65】</v>
      </c>
      <c r="CB6" s="21">
        <f>IF(CB7="",NA(),CB7)</f>
        <v>168.39</v>
      </c>
      <c r="CC6" s="21">
        <f t="shared" ref="CC6:CK6" si="9">IF(CC7="",NA(),CC7)</f>
        <v>169.35</v>
      </c>
      <c r="CD6" s="21">
        <f t="shared" si="9"/>
        <v>170.71</v>
      </c>
      <c r="CE6" s="21">
        <f t="shared" si="9"/>
        <v>166.7</v>
      </c>
      <c r="CF6" s="21">
        <f t="shared" si="9"/>
        <v>176.04</v>
      </c>
      <c r="CG6" s="21">
        <f t="shared" si="9"/>
        <v>263.76</v>
      </c>
      <c r="CH6" s="21">
        <f t="shared" si="9"/>
        <v>274.35000000000002</v>
      </c>
      <c r="CI6" s="21">
        <f t="shared" si="9"/>
        <v>228.99</v>
      </c>
      <c r="CJ6" s="21">
        <f t="shared" si="9"/>
        <v>222.41</v>
      </c>
      <c r="CK6" s="21">
        <f t="shared" si="9"/>
        <v>228.21</v>
      </c>
      <c r="CL6" s="20" t="str">
        <f>IF(CL7="","",IF(CL7="-","【-】","【"&amp;SUBSTITUTE(TEXT(CL7,"#,##0.00"),"-","△")&amp;"】"))</f>
        <v>【256.97】</v>
      </c>
      <c r="CM6" s="21">
        <f>IF(CM7="",NA(),CM7)</f>
        <v>50.37</v>
      </c>
      <c r="CN6" s="21">
        <f t="shared" ref="CN6:CV6" si="10">IF(CN7="",NA(),CN7)</f>
        <v>50</v>
      </c>
      <c r="CO6" s="21">
        <f t="shared" si="10"/>
        <v>49.63</v>
      </c>
      <c r="CP6" s="21">
        <f t="shared" si="10"/>
        <v>50.37</v>
      </c>
      <c r="CQ6" s="21">
        <f t="shared" si="10"/>
        <v>46.3</v>
      </c>
      <c r="CR6" s="21">
        <f t="shared" si="10"/>
        <v>51.75</v>
      </c>
      <c r="CS6" s="21">
        <f t="shared" si="10"/>
        <v>50.68</v>
      </c>
      <c r="CT6" s="21">
        <f t="shared" si="10"/>
        <v>54.06</v>
      </c>
      <c r="CU6" s="21">
        <f t="shared" si="10"/>
        <v>55.26</v>
      </c>
      <c r="CV6" s="21">
        <f t="shared" si="10"/>
        <v>54.54</v>
      </c>
      <c r="CW6" s="20" t="str">
        <f>IF(CW7="","",IF(CW7="-","【-】","【"&amp;SUBSTITUTE(TEXT(CW7,"#,##0.00"),"-","△")&amp;"】"))</f>
        <v>【61.14】</v>
      </c>
      <c r="CX6" s="21">
        <f>IF(CX7="",NA(),CX7)</f>
        <v>97.23</v>
      </c>
      <c r="CY6" s="21">
        <f t="shared" ref="CY6:DG6" si="11">IF(CY7="",NA(),CY7)</f>
        <v>97.19</v>
      </c>
      <c r="CZ6" s="21">
        <f t="shared" si="11"/>
        <v>97.79</v>
      </c>
      <c r="DA6" s="21">
        <f t="shared" si="11"/>
        <v>98.12</v>
      </c>
      <c r="DB6" s="21">
        <f t="shared" si="11"/>
        <v>98.11</v>
      </c>
      <c r="DC6" s="21">
        <f t="shared" si="11"/>
        <v>84.84</v>
      </c>
      <c r="DD6" s="21">
        <f t="shared" si="11"/>
        <v>84.86</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5" s="22" customFormat="1" x14ac:dyDescent="0.15">
      <c r="A7" s="14"/>
      <c r="B7" s="23">
        <v>2021</v>
      </c>
      <c r="C7" s="23">
        <v>462209</v>
      </c>
      <c r="D7" s="23">
        <v>47</v>
      </c>
      <c r="E7" s="23">
        <v>17</v>
      </c>
      <c r="F7" s="23">
        <v>5</v>
      </c>
      <c r="G7" s="23">
        <v>0</v>
      </c>
      <c r="H7" s="23" t="s">
        <v>97</v>
      </c>
      <c r="I7" s="23" t="s">
        <v>98</v>
      </c>
      <c r="J7" s="23" t="s">
        <v>99</v>
      </c>
      <c r="K7" s="23" t="s">
        <v>100</v>
      </c>
      <c r="L7" s="23" t="s">
        <v>101</v>
      </c>
      <c r="M7" s="23" t="s">
        <v>102</v>
      </c>
      <c r="N7" s="24" t="s">
        <v>103</v>
      </c>
      <c r="O7" s="24" t="s">
        <v>104</v>
      </c>
      <c r="P7" s="24">
        <v>1.46</v>
      </c>
      <c r="Q7" s="24">
        <v>100</v>
      </c>
      <c r="R7" s="24">
        <v>3300</v>
      </c>
      <c r="S7" s="24">
        <v>32909</v>
      </c>
      <c r="T7" s="24">
        <v>283.58999999999997</v>
      </c>
      <c r="U7" s="24">
        <v>116.04</v>
      </c>
      <c r="V7" s="24">
        <v>475</v>
      </c>
      <c r="W7" s="24">
        <v>0.45</v>
      </c>
      <c r="X7" s="24">
        <v>1055.56</v>
      </c>
      <c r="Y7" s="24">
        <v>111.01</v>
      </c>
      <c r="Z7" s="24">
        <v>115.88</v>
      </c>
      <c r="AA7" s="24">
        <v>106.29</v>
      </c>
      <c r="AB7" s="24">
        <v>105.2</v>
      </c>
      <c r="AC7" s="24">
        <v>129.08000000000001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21.39</v>
      </c>
      <c r="BG7" s="24">
        <v>41.82</v>
      </c>
      <c r="BH7" s="24">
        <v>79.77</v>
      </c>
      <c r="BI7" s="24">
        <v>0</v>
      </c>
      <c r="BJ7" s="24">
        <v>0</v>
      </c>
      <c r="BK7" s="24">
        <v>855.8</v>
      </c>
      <c r="BL7" s="24">
        <v>789.46</v>
      </c>
      <c r="BM7" s="24">
        <v>654.71</v>
      </c>
      <c r="BN7" s="24">
        <v>783.8</v>
      </c>
      <c r="BO7" s="24">
        <v>778.81</v>
      </c>
      <c r="BP7" s="24">
        <v>786.37</v>
      </c>
      <c r="BQ7" s="24">
        <v>100</v>
      </c>
      <c r="BR7" s="24">
        <v>100</v>
      </c>
      <c r="BS7" s="24">
        <v>99.98</v>
      </c>
      <c r="BT7" s="24">
        <v>100</v>
      </c>
      <c r="BU7" s="24">
        <v>100</v>
      </c>
      <c r="BV7" s="24">
        <v>59.8</v>
      </c>
      <c r="BW7" s="24">
        <v>57.77</v>
      </c>
      <c r="BX7" s="24">
        <v>65.37</v>
      </c>
      <c r="BY7" s="24">
        <v>68.11</v>
      </c>
      <c r="BZ7" s="24">
        <v>67.23</v>
      </c>
      <c r="CA7" s="24">
        <v>60.65</v>
      </c>
      <c r="CB7" s="24">
        <v>168.39</v>
      </c>
      <c r="CC7" s="24">
        <v>169.35</v>
      </c>
      <c r="CD7" s="24">
        <v>170.71</v>
      </c>
      <c r="CE7" s="24">
        <v>166.7</v>
      </c>
      <c r="CF7" s="24">
        <v>176.04</v>
      </c>
      <c r="CG7" s="24">
        <v>263.76</v>
      </c>
      <c r="CH7" s="24">
        <v>274.35000000000002</v>
      </c>
      <c r="CI7" s="24">
        <v>228.99</v>
      </c>
      <c r="CJ7" s="24">
        <v>222.41</v>
      </c>
      <c r="CK7" s="24">
        <v>228.21</v>
      </c>
      <c r="CL7" s="24">
        <v>256.97000000000003</v>
      </c>
      <c r="CM7" s="24">
        <v>50.37</v>
      </c>
      <c r="CN7" s="24">
        <v>50</v>
      </c>
      <c r="CO7" s="24">
        <v>49.63</v>
      </c>
      <c r="CP7" s="24">
        <v>50.37</v>
      </c>
      <c r="CQ7" s="24">
        <v>46.3</v>
      </c>
      <c r="CR7" s="24">
        <v>51.75</v>
      </c>
      <c r="CS7" s="24">
        <v>50.68</v>
      </c>
      <c r="CT7" s="24">
        <v>54.06</v>
      </c>
      <c r="CU7" s="24">
        <v>55.26</v>
      </c>
      <c r="CV7" s="24">
        <v>54.54</v>
      </c>
      <c r="CW7" s="24">
        <v>61.14</v>
      </c>
      <c r="CX7" s="24">
        <v>97.23</v>
      </c>
      <c r="CY7" s="24">
        <v>97.19</v>
      </c>
      <c r="CZ7" s="24">
        <v>97.79</v>
      </c>
      <c r="DA7" s="24">
        <v>98.12</v>
      </c>
      <c r="DB7" s="24">
        <v>98.11</v>
      </c>
      <c r="DC7" s="24">
        <v>84.84</v>
      </c>
      <c r="DD7" s="24">
        <v>84.86</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2023-01-17T06:26:01Z</cp:lastPrinted>
  <dcterms:created xsi:type="dcterms:W3CDTF">2022-12-01T02:01:39Z</dcterms:created>
  <dcterms:modified xsi:type="dcterms:W3CDTF">2023-02-08T06:20:30Z</dcterms:modified>
  <cp:category/>
</cp:coreProperties>
</file>