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4\02_決算統計関連調査\230110_公営企業に係る経営比較分析表（令和３年度決算）の分析等について（依頼）\04市町村より回答\14 南さつま市○\"/>
    </mc:Choice>
  </mc:AlternateContent>
  <workbookProtection workbookAlgorithmName="SHA-512" workbookHashValue="gP3cypT/RUmKGEP+DDMW+9sTVERysgD+BUCRruYCwYECr67SiQ9H7dxvGBxl1uCVuc9/Tc68pwCjh2nRPYguWQ==" workbookSaltValue="3+xukJGXtbNBrsBsNA21F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I86" i="4"/>
  <c r="H86" i="4"/>
  <c r="E86"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<sst xmlns="http://schemas.openxmlformats.org/spreadsheetml/2006/main" count="236" uniqueCount="119">
  <si>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</si>
  <si>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</si>
  <si>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</si>
  <si>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</si>
  <si>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</si>
  <si>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</si>
  <si>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</si>
  <si>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</si>
  <si>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</si>
  <si>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</si>
  <si>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</si>
  <si>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</si>
  <si>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</si>
  <si>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</si>
  <si>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</si>
  <si>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</si>
  <si>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</si>
  <si>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</si>
  <si>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</si>
  <si>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</si>
  <si>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</si>
  <si>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</si>
  <si>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</si>
  <si>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</si>
  <si>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</si>
  <si>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</si>
  <si>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</si>
  <si>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</si>
  <si>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</si>
  <si>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</si>
  <si>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</si>
  <si>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</si>
  <si>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</si>
  <si>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</si>
  <si>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</si>
  <si>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</si>
  <si>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</si>
  <si>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</si>
  <si>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</si>
  <si>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</si>
  <si>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</si>
  <si>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</si>
  <si>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</si>
  <si>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</si>
  <si>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</si>
  <si>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</si>
  <si>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</si>
  <si>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</si>
  <si>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</si>
  <si>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</si>
  <si>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</si>
  <si>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</si>
  <si>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</si>
  <si>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</si>
  <si>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</si>
  <si>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</si>
  <si>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</si>
  <si>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</si>
  <si>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</si>
  <si>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</si>
  <si>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</si>
  <si>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</si>
  <si>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</si>
  <si>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</si>
  <si>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</si>
  <si>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</si>
  <si>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</si>
  <si>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</si>
  <si>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</si>
  <si>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</si>
  <si>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</si>
  <si>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</si>
  <si>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</si>
  <si>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</si>
  <si>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</si>
  <si>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</si>
  <si>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</si>
  <si>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</si>
  <si>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</si>
  <si>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</si>
  <si>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</si>
  <si>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</si>
  <si>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</si>
  <si>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</si>
  <si>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</si>
  <si>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</si>
  <si>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</si>
  <si>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</si>
  <si>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</si>
  <si>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</si>
  <si>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</si>
  <si>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</si>
  <si>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</si>
  <si>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</si>
  <si>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</si>
  <si>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</si>
  <si>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</si>
  <si>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南さつま市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</si>
  <si>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</si>
  <si>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</si>
  <si>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</si>
  <si>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</si>
  <si>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</si>
  <si>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</si>
  <si>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</si>
  <si>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</si>
  <si>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</si>
  <si>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</si>
  <si>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</si>
  <si>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</si>
  <si>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</si>
  <si>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</si>
  <si>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</si>
  <si>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</si>
  <si>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</si>
  <si>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</si>
  <si>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r>
      <t>①収益的収支比率：当該比率について、昨年より増加した要因としては、維持管理費の減少によるものと考えられる。
④企業債残高対事業規模比率：地方債残高は減少しているが、現在の地方債残高の全部を一般会計から負担しており、数値はゼロとなっている。
⑤経費回収率：</t>
    </r>
    <r>
      <rPr>
        <sz val="11"/>
        <rFont val="ＭＳ ゴシック"/>
        <family val="3"/>
        <charset val="128"/>
      </rPr>
      <t>使用料収入の減少率のほうが大きいため、適正な使用料収入の確保と汚水処理費の削減の必要がある。</t>
    </r>
    <r>
      <rPr>
        <sz val="11"/>
        <color theme="1"/>
        <rFont val="ＭＳ ゴシック"/>
        <family val="3"/>
        <charset val="128"/>
      </rPr>
      <t xml:space="preserve">
⑥汚水処理原価・⑦施設利用率：人口減少等に伴う有収水量及び処理水量の大幅な減少が要因と考えられる。
⑧水洗化率：人口減少による減と一部地域において加入率が伸び悩んでいる状況であり、引き続き、加入促進対策を強化していく必要がある。</t>
    </r>
    <rPh sb="22" eb="24">
      <t>ゾウカ</t>
    </rPh>
    <rPh sb="33" eb="38">
      <t>イジカンリヒ</t>
    </rPh>
    <rPh sb="39" eb="41">
      <t>ゲンショウ</t>
    </rPh>
    <rPh sb="71" eb="73">
      <t>ザンダカ</t>
    </rPh>
    <rPh sb="74" eb="76">
      <t>ゲンショウ</t>
    </rPh>
    <rPh sb="82" eb="84">
      <t>ゲンザイ</t>
    </rPh>
    <rPh sb="85" eb="88">
      <t>チホウサイ</t>
    </rPh>
    <rPh sb="88" eb="90">
      <t>ザンダカ</t>
    </rPh>
    <rPh sb="91" eb="93">
      <t>ゼンブ</t>
    </rPh>
    <rPh sb="107" eb="109">
      <t>スウチ</t>
    </rPh>
    <rPh sb="127" eb="132">
      <t>シヨウリョウシュウニュウ</t>
    </rPh>
    <rPh sb="133" eb="136">
      <t>ゲンショウリツ</t>
    </rPh>
    <rPh sb="140" eb="141">
      <t>オオ</t>
    </rPh>
    <rPh sb="146" eb="148">
      <t>テキセイ</t>
    </rPh>
    <rPh sb="149" eb="151">
      <t>シヨウ</t>
    </rPh>
    <rPh sb="151" eb="152">
      <t>リョウ</t>
    </rPh>
    <rPh sb="152" eb="154">
      <t>シュウニュウ</t>
    </rPh>
    <rPh sb="155" eb="157">
      <t>カクホ</t>
    </rPh>
    <rPh sb="158" eb="160">
      <t>オスイ</t>
    </rPh>
    <rPh sb="160" eb="162">
      <t>ショリ</t>
    </rPh>
    <rPh sb="162" eb="163">
      <t>ヒ</t>
    </rPh>
    <rPh sb="164" eb="166">
      <t>サクゲン</t>
    </rPh>
    <rPh sb="167" eb="169">
      <t>ヒツヨウ</t>
    </rPh>
    <rPh sb="197" eb="201">
      <t>ユウシュウスイリョウ</t>
    </rPh>
    <rPh sb="201" eb="202">
      <t>オヨ</t>
    </rPh>
    <rPh sb="203" eb="207">
      <t>ショリスイリョウ</t>
    </rPh>
    <rPh sb="208" eb="210">
      <t>オオハバ</t>
    </rPh>
    <rPh sb="211" eb="213">
      <t>ゲンショウ</t>
    </rPh>
    <rPh sb="214" eb="216">
      <t>ヨウイン</t>
    </rPh>
    <rPh sb="217" eb="218">
      <t>カンガ</t>
    </rPh>
    <rPh sb="230" eb="234">
      <t>ジンコウゲンショウ</t>
    </rPh>
    <rPh sb="237" eb="238">
      <t>ゲン</t>
    </rPh>
    <rPh sb="264" eb="265">
      <t>ヒ</t>
    </rPh>
    <rPh sb="266" eb="267">
      <t>ツヅ</t>
    </rPh>
    <rPh sb="269" eb="271">
      <t>カニュウ</t>
    </rPh>
    <rPh sb="271" eb="273">
      <t>ソクシン</t>
    </rPh>
    <rPh sb="273" eb="275">
      <t>タイサク</t>
    </rPh>
    <rPh sb="276" eb="278">
      <t>キョウカ</t>
    </rPh>
    <rPh sb="282" eb="284">
      <t>ヒツヨウ</t>
    </rPh>
    <phoneticPr fontId="4"/>
  </si>
  <si>
    <t>供用開始から20年以上経過しており、当該年度は長寿命化計画に基づき、処理施設改築及び機器類更新工事を実施した。引き続き、改善等の財源確保や経営等に与える影響等を考慮しながら、更新事業を実施していく計画である。
③管渠改善率：令和3年度においては、管渠補修を行わなかったことによるのもである。</t>
    <rPh sb="18" eb="20">
      <t>トウガイ</t>
    </rPh>
    <rPh sb="20" eb="22">
      <t>ネンド</t>
    </rPh>
    <rPh sb="23" eb="27">
      <t>チョウジュミョウカ</t>
    </rPh>
    <rPh sb="27" eb="29">
      <t>ケイカク</t>
    </rPh>
    <rPh sb="30" eb="31">
      <t>モト</t>
    </rPh>
    <rPh sb="34" eb="36">
      <t>ショリ</t>
    </rPh>
    <rPh sb="36" eb="38">
      <t>シセツ</t>
    </rPh>
    <rPh sb="38" eb="40">
      <t>カイチク</t>
    </rPh>
    <rPh sb="40" eb="41">
      <t>オヨ</t>
    </rPh>
    <rPh sb="42" eb="45">
      <t>キキルイ</t>
    </rPh>
    <rPh sb="45" eb="47">
      <t>コウシン</t>
    </rPh>
    <rPh sb="47" eb="49">
      <t>コウジ</t>
    </rPh>
    <rPh sb="50" eb="52">
      <t>ジッシ</t>
    </rPh>
    <rPh sb="55" eb="56">
      <t>ヒ</t>
    </rPh>
    <rPh sb="57" eb="58">
      <t>ツヅ</t>
    </rPh>
    <rPh sb="60" eb="62">
      <t>カイゼン</t>
    </rPh>
    <rPh sb="62" eb="63">
      <t>トウ</t>
    </rPh>
    <rPh sb="64" eb="66">
      <t>ザイゲン</t>
    </rPh>
    <rPh sb="66" eb="68">
      <t>カクホ</t>
    </rPh>
    <rPh sb="69" eb="71">
      <t>ケイエイ</t>
    </rPh>
    <rPh sb="71" eb="72">
      <t>トウ</t>
    </rPh>
    <rPh sb="73" eb="74">
      <t>アタ</t>
    </rPh>
    <rPh sb="76" eb="78">
      <t>エイキョウ</t>
    </rPh>
    <rPh sb="78" eb="79">
      <t>トウ</t>
    </rPh>
    <rPh sb="80" eb="82">
      <t>コウリョ</t>
    </rPh>
    <rPh sb="87" eb="89">
      <t>コウシン</t>
    </rPh>
    <rPh sb="89" eb="91">
      <t>ジギョウ</t>
    </rPh>
    <rPh sb="92" eb="94">
      <t>ジッシ</t>
    </rPh>
    <rPh sb="98" eb="100">
      <t>ケイカク</t>
    </rPh>
    <rPh sb="106" eb="111">
      <t>カンキョカイゼンリツ</t>
    </rPh>
    <rPh sb="112" eb="114">
      <t>レイワ</t>
    </rPh>
    <rPh sb="115" eb="117">
      <t>ネンド</t>
    </rPh>
    <rPh sb="123" eb="125">
      <t>カンキョ</t>
    </rPh>
    <rPh sb="125" eb="127">
      <t>ホシュウ</t>
    </rPh>
    <rPh sb="128" eb="129">
      <t>オコナ</t>
    </rPh>
    <phoneticPr fontId="4"/>
  </si>
  <si>
    <r>
      <t>収益的収支比率、経費回収率の上昇による経営の改善を図るために、適正な使用料収入の確保（滞納整理、督促状の発送、訪問による徴収強化）、施設管理費の適正支出（実情に合わせた施設管理委託費の見直し、施設機器の故障の早期発見）に努める必要がある。また大型施設の廃栓による使用料収入の減少もあったことから、適正な汚水処理原価の維持、施設利用率の向上、水洗化率の向上については、公共用水域の水質保全、使用料収入の増加の観点から接続率の低い地域についての接続強化対策（戸別訪問の実施、接続補助金の広報、水質保全の必要性への理解）に取り組む必要があると考える。また、</t>
    </r>
    <r>
      <rPr>
        <sz val="11"/>
        <rFont val="ＭＳ ゴシック"/>
        <family val="3"/>
        <charset val="128"/>
      </rPr>
      <t>施設設備の改修</t>
    </r>
    <r>
      <rPr>
        <sz val="11"/>
        <color theme="1"/>
        <rFont val="ＭＳ ゴシック"/>
        <family val="3"/>
        <charset val="128"/>
      </rPr>
      <t>、それに伴う財源確保など来るべき将来へ向け更なる経営改善・健全化が必要と思われる。</t>
    </r>
    <rPh sb="121" eb="125">
      <t>オオガタシセツ</t>
    </rPh>
    <rPh sb="126" eb="127">
      <t>ハイ</t>
    </rPh>
    <rPh sb="127" eb="128">
      <t>セン</t>
    </rPh>
    <rPh sb="131" eb="136">
      <t>シヨウリョウシュウニュウ</t>
    </rPh>
    <rPh sb="137" eb="139">
      <t>ゲンショウ</t>
    </rPh>
    <rPh sb="275" eb="277">
      <t>シセツ</t>
    </rPh>
    <rPh sb="277" eb="279">
      <t>セツビ</t>
    </rPh>
    <rPh sb="280" eb="282">
      <t>カイシュウ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</si>
</sst>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8FB-4C09-A267-5689A077021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0.02</c:v>
                </c:pt>
                <c:pt idx="2">
                  <c:v>0.01</c:v>
                </c:pt>
                <c:pt idx="3">
                  <c:v>1.6</c:v>
                </c:pt>
                <c:pt idx="4">
                  <c:v>0.01</c:v>
                </c:pt>
              </c:numCache>
            </c:numRef>
          </c:val>
          <c:smooth val="0"/>
          <c:extLst>
            <c:ext xmlns:c16="http://schemas.microsoft.com/office/drawing/2014/chart" uri="{C3380CC4-5D6E-409C-BE32-E72D297353CC}">
              <c16:uniqueId val="{00000001-B8FB-4C09-A267-5689A077021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41.26</c:v>
                </c:pt>
                <c:pt idx="1">
                  <c:v>43.04</c:v>
                </c:pt>
                <c:pt idx="2">
                  <c:v>42.39</c:v>
                </c:pt>
                <c:pt idx="3">
                  <c:v>37.06</c:v>
                </c:pt>
                <c:pt idx="4">
                  <c:v>35.11</c:v>
                </c:pt>
              </c:numCache>
            </c:numRef>
          </c:val>
          <c:extLst>
            <c:ext xmlns:c16="http://schemas.microsoft.com/office/drawing/2014/chart" uri="{C3380CC4-5D6E-409C-BE32-E72D297353CC}">
              <c16:uniqueId val="{00000000-3BD2-43AD-8231-DF5E8AE81E7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33.21</c:v>
                </c:pt>
                <c:pt idx="1">
                  <c:v>32.229999999999997</c:v>
                </c:pt>
                <c:pt idx="2">
                  <c:v>32.479999999999997</c:v>
                </c:pt>
                <c:pt idx="3">
                  <c:v>30.19</c:v>
                </c:pt>
                <c:pt idx="4">
                  <c:v>28.77</c:v>
                </c:pt>
              </c:numCache>
            </c:numRef>
          </c:val>
          <c:smooth val="0"/>
          <c:extLst>
            <c:ext xmlns:c16="http://schemas.microsoft.com/office/drawing/2014/chart" uri="{C3380CC4-5D6E-409C-BE32-E72D297353CC}">
              <c16:uniqueId val="{00000001-3BD2-43AD-8231-DF5E8AE81E7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64.67</c:v>
                </c:pt>
                <c:pt idx="1">
                  <c:v>66.91</c:v>
                </c:pt>
                <c:pt idx="2">
                  <c:v>65.37</c:v>
                </c:pt>
                <c:pt idx="3">
                  <c:v>63.03</c:v>
                </c:pt>
                <c:pt idx="4">
                  <c:v>63.23</c:v>
                </c:pt>
              </c:numCache>
            </c:numRef>
          </c:val>
          <c:extLst>
            <c:ext xmlns:c16="http://schemas.microsoft.com/office/drawing/2014/chart" uri="{C3380CC4-5D6E-409C-BE32-E72D297353CC}">
              <c16:uniqueId val="{00000000-9AF5-4D7A-B258-A9B9015456C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79.98</c:v>
                </c:pt>
                <c:pt idx="1">
                  <c:v>80.8</c:v>
                </c:pt>
                <c:pt idx="2">
                  <c:v>79.2</c:v>
                </c:pt>
                <c:pt idx="3">
                  <c:v>79.09</c:v>
                </c:pt>
                <c:pt idx="4">
                  <c:v>78.900000000000006</c:v>
                </c:pt>
              </c:numCache>
            </c:numRef>
          </c:val>
          <c:smooth val="0"/>
          <c:extLst>
            <c:ext xmlns:c16="http://schemas.microsoft.com/office/drawing/2014/chart" uri="{C3380CC4-5D6E-409C-BE32-E72D297353CC}">
              <c16:uniqueId val="{00000001-9AF5-4D7A-B258-A9B9015456C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96.7</c:v>
                </c:pt>
                <c:pt idx="1">
                  <c:v>100.74</c:v>
                </c:pt>
                <c:pt idx="2">
                  <c:v>103.08</c:v>
                </c:pt>
                <c:pt idx="3">
                  <c:v>102.4</c:v>
                </c:pt>
                <c:pt idx="4">
                  <c:v>103.77</c:v>
                </c:pt>
              </c:numCache>
            </c:numRef>
          </c:val>
          <c:extLst>
            <c:ext xmlns:c16="http://schemas.microsoft.com/office/drawing/2014/chart" uri="{C3380CC4-5D6E-409C-BE32-E72D297353CC}">
              <c16:uniqueId val="{00000000-AB1B-4798-89CC-87311B6D394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1B-4798-89CC-87311B6D394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92B-43FC-8017-1EF813D18C1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2B-43FC-8017-1EF813D18C1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9A1-48DD-B5ED-904B512F717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A1-48DD-B5ED-904B512F717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0F3-419A-997C-287103972D3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F3-419A-997C-287103972D3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FB-4AA9-A2A6-EFB0CE28F99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FB-4AA9-A2A6-EFB0CE28F99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formatCode="#,##0.00;&quot;△&quot;#,##0.00;&quot;-&quot;">
                  <c:v>62.23</c:v>
                </c:pt>
                <c:pt idx="1">
                  <c:v>0</c:v>
                </c:pt>
                <c:pt idx="2">
                  <c:v>0</c:v>
                </c:pt>
                <c:pt idx="3">
                  <c:v>0</c:v>
                </c:pt>
                <c:pt idx="4">
                  <c:v>0</c:v>
                </c:pt>
              </c:numCache>
            </c:numRef>
          </c:val>
          <c:extLst>
            <c:ext xmlns:c16="http://schemas.microsoft.com/office/drawing/2014/chart" uri="{C3380CC4-5D6E-409C-BE32-E72D297353CC}">
              <c16:uniqueId val="{00000000-5DEB-4534-989D-12742ACC11D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1060.8599999999999</c:v>
                </c:pt>
                <c:pt idx="1">
                  <c:v>1006.65</c:v>
                </c:pt>
                <c:pt idx="2">
                  <c:v>998.42</c:v>
                </c:pt>
                <c:pt idx="3">
                  <c:v>1095.52</c:v>
                </c:pt>
                <c:pt idx="4">
                  <c:v>1056.55</c:v>
                </c:pt>
              </c:numCache>
            </c:numRef>
          </c:val>
          <c:smooth val="0"/>
          <c:extLst>
            <c:ext xmlns:c16="http://schemas.microsoft.com/office/drawing/2014/chart" uri="{C3380CC4-5D6E-409C-BE32-E72D297353CC}">
              <c16:uniqueId val="{00000001-5DEB-4534-989D-12742ACC11D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46.71</c:v>
                </c:pt>
                <c:pt idx="1">
                  <c:v>58.11</c:v>
                </c:pt>
                <c:pt idx="2">
                  <c:v>58.75</c:v>
                </c:pt>
                <c:pt idx="3">
                  <c:v>56.81</c:v>
                </c:pt>
                <c:pt idx="4">
                  <c:v>55.96</c:v>
                </c:pt>
              </c:numCache>
            </c:numRef>
          </c:val>
          <c:extLst>
            <c:ext xmlns:c16="http://schemas.microsoft.com/office/drawing/2014/chart" uri="{C3380CC4-5D6E-409C-BE32-E72D297353CC}">
              <c16:uniqueId val="{00000000-C9F0-4F0E-AA2F-24F23C546D9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45.81</c:v>
                </c:pt>
                <c:pt idx="1">
                  <c:v>43.43</c:v>
                </c:pt>
                <c:pt idx="2">
                  <c:v>41.41</c:v>
                </c:pt>
                <c:pt idx="3">
                  <c:v>39.64</c:v>
                </c:pt>
                <c:pt idx="4">
                  <c:v>40</c:v>
                </c:pt>
              </c:numCache>
            </c:numRef>
          </c:val>
          <c:smooth val="0"/>
          <c:extLst>
            <c:ext xmlns:c16="http://schemas.microsoft.com/office/drawing/2014/chart" uri="{C3380CC4-5D6E-409C-BE32-E72D297353CC}">
              <c16:uniqueId val="{00000001-C9F0-4F0E-AA2F-24F23C546D9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493.44</c:v>
                </c:pt>
                <c:pt idx="1">
                  <c:v>396.6</c:v>
                </c:pt>
                <c:pt idx="2">
                  <c:v>397.1</c:v>
                </c:pt>
                <c:pt idx="3">
                  <c:v>438.33</c:v>
                </c:pt>
                <c:pt idx="4">
                  <c:v>448.85</c:v>
                </c:pt>
              </c:numCache>
            </c:numRef>
          </c:val>
          <c:extLst>
            <c:ext xmlns:c16="http://schemas.microsoft.com/office/drawing/2014/chart" uri="{C3380CC4-5D6E-409C-BE32-E72D297353CC}">
              <c16:uniqueId val="{00000000-00FD-4C73-8672-20EFD0FFB1E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383.92</c:v>
                </c:pt>
                <c:pt idx="1">
                  <c:v>400.44</c:v>
                </c:pt>
                <c:pt idx="2">
                  <c:v>417.56</c:v>
                </c:pt>
                <c:pt idx="3">
                  <c:v>449.72</c:v>
                </c:pt>
                <c:pt idx="4">
                  <c:v>437.27</c:v>
                </c:pt>
              </c:numCache>
            </c:numRef>
          </c:val>
          <c:smooth val="0"/>
          <c:extLst>
            <c:ext xmlns:c16="http://schemas.microsoft.com/office/drawing/2014/chart" uri="{C3380CC4-5D6E-409C-BE32-E72D297353CC}">
              <c16:uniqueId val="{00000001-00FD-4C73-8672-20EFD0FFB1E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【392.85】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30" t="str">
        <f>データ!H6</f>
        <v>鹿児島県　南さつま市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c r="A8" s="2"/>
      <c r="B8" s="35" t="str">
        <f>データ!I6</f>
        <v>法非適用</v>
      </c>
      <c r="C8" s="35"/>
      <c r="D8" s="35"/>
      <c r="E8" s="35"/>
      <c r="F8" s="35"/>
      <c r="G8" s="35"/>
      <c r="H8" s="35"/>
      <c r="I8" s="35" t="str">
        <f>データ!J6</f>
        <v>下水道事業</v>
      </c>
      <c r="J8" s="35"/>
      <c r="K8" s="35"/>
      <c r="L8" s="35"/>
      <c r="M8" s="35"/>
      <c r="N8" s="35"/>
      <c r="O8" s="35"/>
      <c r="P8" s="35" t="str">
        <f>データ!K6</f>
        <v>漁業集落排水</v>
      </c>
      <c r="Q8" s="35"/>
      <c r="R8" s="35"/>
      <c r="S8" s="35"/>
      <c r="T8" s="35"/>
      <c r="U8" s="35"/>
      <c r="V8" s="35"/>
      <c r="W8" s="35" t="str">
        <f>データ!L6</f>
        <v>H2</v>
      </c>
      <c r="X8" s="35"/>
      <c r="Y8" s="35"/>
      <c r="Z8" s="35"/>
      <c r="AA8" s="35"/>
      <c r="AB8" s="35"/>
      <c r="AC8" s="35"/>
      <c r="AD8" s="36" t="str">
        <f>データ!$M$6</f>
        <v>非設置</v>
      </c>
      <c r="AE8" s="36"/>
      <c r="AF8" s="36"/>
      <c r="AG8" s="36"/>
      <c r="AH8" s="36"/>
      <c r="AI8" s="36"/>
      <c r="AJ8" s="36"/>
      <c r="AK8" s="3"/>
      <c r="AL8" s="37">
        <f>データ!S6</f>
        <v>32909</v>
      </c>
      <c r="AM8" s="37"/>
      <c r="AN8" s="37"/>
      <c r="AO8" s="37"/>
      <c r="AP8" s="37"/>
      <c r="AQ8" s="37"/>
      <c r="AR8" s="37"/>
      <c r="AS8" s="37"/>
      <c r="AT8" s="38">
        <f>データ!T6</f>
        <v>283.58999999999997</v>
      </c>
      <c r="AU8" s="38"/>
      <c r="AV8" s="38"/>
      <c r="AW8" s="38"/>
      <c r="AX8" s="38"/>
      <c r="AY8" s="38"/>
      <c r="AZ8" s="38"/>
      <c r="BA8" s="38"/>
      <c r="BB8" s="38">
        <f>データ!U6</f>
        <v>116.04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c r="A10" s="2"/>
      <c r="B10" s="38" t="str">
        <f>データ!N6</f>
        <v>-</v>
      </c>
      <c r="C10" s="38"/>
      <c r="D10" s="38"/>
      <c r="E10" s="38"/>
      <c r="F10" s="38"/>
      <c r="G10" s="38"/>
      <c r="H10" s="38"/>
      <c r="I10" s="38" t="str">
        <f>データ!O6</f>
        <v>該当数値なし</v>
      </c>
      <c r="J10" s="38"/>
      <c r="K10" s="38"/>
      <c r="L10" s="38"/>
      <c r="M10" s="38"/>
      <c r="N10" s="38"/>
      <c r="O10" s="38"/>
      <c r="P10" s="38">
        <f>データ!P6</f>
        <v>5.47</v>
      </c>
      <c r="Q10" s="38"/>
      <c r="R10" s="38"/>
      <c r="S10" s="38"/>
      <c r="T10" s="38"/>
      <c r="U10" s="38"/>
      <c r="V10" s="38"/>
      <c r="W10" s="38">
        <f>データ!Q6</f>
        <v>100</v>
      </c>
      <c r="X10" s="38"/>
      <c r="Y10" s="38"/>
      <c r="Z10" s="38"/>
      <c r="AA10" s="38"/>
      <c r="AB10" s="38"/>
      <c r="AC10" s="38"/>
      <c r="AD10" s="37">
        <f>データ!R6</f>
        <v>4230</v>
      </c>
      <c r="AE10" s="37"/>
      <c r="AF10" s="37"/>
      <c r="AG10" s="37"/>
      <c r="AH10" s="37"/>
      <c r="AI10" s="37"/>
      <c r="AJ10" s="37"/>
      <c r="AK10" s="2"/>
      <c r="AL10" s="37">
        <f>データ!V6</f>
        <v>1776</v>
      </c>
      <c r="AM10" s="37"/>
      <c r="AN10" s="37"/>
      <c r="AO10" s="37"/>
      <c r="AP10" s="37"/>
      <c r="AQ10" s="37"/>
      <c r="AR10" s="37"/>
      <c r="AS10" s="37"/>
      <c r="AT10" s="38">
        <f>データ!W6</f>
        <v>1.38</v>
      </c>
      <c r="AU10" s="38"/>
      <c r="AV10" s="38"/>
      <c r="AW10" s="38"/>
      <c r="AX10" s="38"/>
      <c r="AY10" s="38"/>
      <c r="AZ10" s="38"/>
      <c r="BA10" s="38"/>
      <c r="BB10" s="38">
        <f>データ!X6</f>
        <v>1286.96</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118</v>
      </c>
      <c r="BM66" s="66"/>
      <c r="BN66" s="66"/>
      <c r="BO66" s="66"/>
      <c r="BP66" s="66"/>
      <c r="BQ66" s="66"/>
      <c r="BR66" s="66"/>
      <c r="BS66" s="66"/>
      <c r="BT66" s="66"/>
      <c r="BU66" s="66"/>
      <c r="BV66" s="66"/>
      <c r="BW66" s="66"/>
      <c r="BX66" s="66"/>
      <c r="BY66" s="66"/>
      <c r="BZ66" s="67"/>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c r="C84" s="2"/>
    </row>
    <row r="85" spans="1:78" hidden="1">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c r="B86" s="12"/>
      <c r="C86" s="12"/>
      <c r="D86" s="12"/>
      <c r="E86" s="12" t="str">
        <f>データ!AI6</f>
        <v/>
      </c>
      <c r="F86" s="12" t="s">
        <v>43</v>
      </c>
      <c r="G86" s="12" t="s">
        <v>43</v>
      </c>
      <c r="H86" s="12" t="str">
        <f>データ!BP6</f>
        <v>【974.72】</v>
      </c>
      <c r="I86" s="12" t="str">
        <f>データ!CA6</f>
        <v>【44.22】</v>
      </c>
      <c r="J86" s="12" t="str">
        <f>データ!CL6</f>
        <v>【392.85】</v>
      </c>
      <c r="K86" s="12" t="str">
        <f>データ!CW6</f>
        <v>【32.23】</v>
      </c>
      <c r="L86" s="12" t="str">
        <f>データ!DH6</f>
        <v>【80.63】</v>
      </c>
      <c r="M86" s="12" t="s">
        <v>43</v>
      </c>
      <c r="N86" s="12" t="s">
        <v>43</v>
      </c>
      <c r="O86" s="12" t="str">
        <f>データ!EO6</f>
        <v>【0.01】</v>
      </c>
    </row>
  </sheetData>
  <sheetProtection algorithmName="SHA-512" hashValue="XdNGmY8ATcLvXiPz4yJCrgtae9+ou6Wwg7Pp5+hRogtk8Y2HcjOzN653PIoWeSZUjfhuSagFy4P2utpL0v2Duw==" saltValue="7cXIEBOoCGIDTCWhHScpo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cols>
    <col min="2" max="144" width="11.875" customWidth="1"/>
  </cols>
  <sheetData>
    <row r="1" spans="1:14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c r="A6" s="14" t="s">
        <v>96</v>
      </c>
      <c r="B6" s="19">
        <f>B7</f>
        <v>2021</v>
      </c>
      <c r="C6" s="19">
        <f t="shared" ref="C6:X6" si="3">C7</f>
        <v>462209</v>
      </c>
      <c r="D6" s="19">
        <f t="shared" si="3"/>
        <v>47</v>
      </c>
      <c r="E6" s="19">
        <f t="shared" si="3"/>
        <v>17</v>
      </c>
      <c r="F6" s="19">
        <f t="shared" si="3"/>
        <v>6</v>
      </c>
      <c r="G6" s="19">
        <f t="shared" si="3"/>
        <v>0</v>
      </c>
      <c r="H6" s="19" t="str">
        <f t="shared" si="3"/>
        <v>鹿児島県　南さつま市</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5.47</v>
      </c>
      <c r="Q6" s="20">
        <f t="shared" si="3"/>
        <v>100</v>
      </c>
      <c r="R6" s="20">
        <f t="shared" si="3"/>
        <v>4230</v>
      </c>
      <c r="S6" s="20">
        <f t="shared" si="3"/>
        <v>32909</v>
      </c>
      <c r="T6" s="20">
        <f t="shared" si="3"/>
        <v>283.58999999999997</v>
      </c>
      <c r="U6" s="20">
        <f t="shared" si="3"/>
        <v>116.04</v>
      </c>
      <c r="V6" s="20">
        <f t="shared" si="3"/>
        <v>1776</v>
      </c>
      <c r="W6" s="20">
        <f t="shared" si="3"/>
        <v>1.38</v>
      </c>
      <c r="X6" s="20">
        <f t="shared" si="3"/>
        <v>1286.96</v>
      </c>
      <c r="Y6" s="21">
        <f>IF(Y7="",NA(),Y7)</f>
        <v>96.7</v>
      </c>
      <c r="Z6" s="21">
        <f t="shared" ref="Z6:AH6" si="4">IF(Z7="",NA(),Z7)</f>
        <v>100.74</v>
      </c>
      <c r="AA6" s="21">
        <f t="shared" si="4"/>
        <v>103.08</v>
      </c>
      <c r="AB6" s="21">
        <f t="shared" si="4"/>
        <v>102.4</v>
      </c>
      <c r="AC6" s="21">
        <f t="shared" si="4"/>
        <v>103.77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62.23</v>
      </c>
      <c r="BG6" s="20">
        <f t="shared" ref="BG6:BO6" si="7">IF(BG7="",NA(),BG7)</f>
        <v>0</v>
      </c>
      <c r="BH6" s="20">
        <f t="shared" si="7"/>
        <v>0</v>
      </c>
      <c r="BI6" s="20">
        <f t="shared" si="7"/>
        <v>0</v>
      </c>
      <c r="BJ6" s="20">
        <f t="shared" si="7"/>
        <v>0</v>
      </c>
      <c r="BK6" s="21">
        <f t="shared" si="7"/>
        <v>1060.8599999999999</v>
      </c>
      <c r="BL6" s="21">
        <f t="shared" si="7"/>
        <v>1006.65</v>
      </c>
      <c r="BM6" s="21">
        <f t="shared" si="7"/>
        <v>998.42</v>
      </c>
      <c r="BN6" s="21">
        <f t="shared" si="7"/>
        <v>1095.52</v>
      </c>
      <c r="BO6" s="21">
        <f t="shared" si="7"/>
        <v>1056.55</v>
      </c>
      <c r="BP6" s="20" t="str">
        <f>IF(BP7="","",IF(BP7="-","【-】","【"&amp;SUBSTITUTE(TEXT(BP7,"#,##0.00"),"-","△")&amp;"】"))</f>
        <v>【974.72】</v>
      </c>
      <c r="BQ6" s="21">
        <f>IF(BQ7="",NA(),BQ7)</f>
        <v>46.71</v>
      </c>
      <c r="BR6" s="21">
        <f t="shared" ref="BR6:BZ6" si="8">IF(BR7="",NA(),BR7)</f>
        <v>58.11</v>
      </c>
      <c r="BS6" s="21">
        <f t="shared" si="8"/>
        <v>58.75</v>
      </c>
      <c r="BT6" s="21">
        <f t="shared" si="8"/>
        <v>56.81</v>
      </c>
      <c r="BU6" s="21">
        <f t="shared" si="8"/>
        <v>55.96</v>
      </c>
      <c r="BV6" s="21">
        <f t="shared" si="8"/>
        <v>45.81</v>
      </c>
      <c r="BW6" s="21">
        <f t="shared" si="8"/>
        <v>43.43</v>
      </c>
      <c r="BX6" s="21">
        <f t="shared" si="8"/>
        <v>41.41</v>
      </c>
      <c r="BY6" s="21">
        <f t="shared" si="8"/>
        <v>39.64</v>
      </c>
      <c r="BZ6" s="21">
        <f t="shared" si="8"/>
        <v>40</v>
      </c>
      <c r="CA6" s="20" t="str">
        <f>IF(CA7="","",IF(CA7="-","【-】","【"&amp;SUBSTITUTE(TEXT(CA7,"#,##0.00"),"-","△")&amp;"】"))</f>
        <v>【44.22】</v>
      </c>
      <c r="CB6" s="21">
        <f>IF(CB7="",NA(),CB7)</f>
        <v>493.44</v>
      </c>
      <c r="CC6" s="21">
        <f t="shared" ref="CC6:CK6" si="9">IF(CC7="",NA(),CC7)</f>
        <v>396.6</v>
      </c>
      <c r="CD6" s="21">
        <f t="shared" si="9"/>
        <v>397.1</v>
      </c>
      <c r="CE6" s="21">
        <f t="shared" si="9"/>
        <v>438.33</v>
      </c>
      <c r="CF6" s="21">
        <f t="shared" si="9"/>
        <v>448.85</v>
      </c>
      <c r="CG6" s="21">
        <f t="shared" si="9"/>
        <v>383.92</v>
      </c>
      <c r="CH6" s="21">
        <f t="shared" si="9"/>
        <v>400.44</v>
      </c>
      <c r="CI6" s="21">
        <f t="shared" si="9"/>
        <v>417.56</v>
      </c>
      <c r="CJ6" s="21">
        <f t="shared" si="9"/>
        <v>449.72</v>
      </c>
      <c r="CK6" s="21">
        <f t="shared" si="9"/>
        <v>437.27</v>
      </c>
      <c r="CL6" s="20" t="str">
        <f>IF(CL7="","",IF(CL7="-","【-】","【"&amp;SUBSTITUTE(TEXT(CL7,"#,##0.00"),"-","△")&amp;"】"))</f>
        <v>【392.85】</v>
      </c>
      <c r="CM6" s="21">
        <f>IF(CM7="",NA(),CM7)</f>
        <v>41.26</v>
      </c>
      <c r="CN6" s="21">
        <f t="shared" ref="CN6:CV6" si="10">IF(CN7="",NA(),CN7)</f>
        <v>43.04</v>
      </c>
      <c r="CO6" s="21">
        <f t="shared" si="10"/>
        <v>42.39</v>
      </c>
      <c r="CP6" s="21">
        <f t="shared" si="10"/>
        <v>37.06</v>
      </c>
      <c r="CQ6" s="21">
        <f t="shared" si="10"/>
        <v>35.11</v>
      </c>
      <c r="CR6" s="21">
        <f t="shared" si="10"/>
        <v>33.21</v>
      </c>
      <c r="CS6" s="21">
        <f t="shared" si="10"/>
        <v>32.229999999999997</v>
      </c>
      <c r="CT6" s="21">
        <f t="shared" si="10"/>
        <v>32.479999999999997</v>
      </c>
      <c r="CU6" s="21">
        <f t="shared" si="10"/>
        <v>30.19</v>
      </c>
      <c r="CV6" s="21">
        <f t="shared" si="10"/>
        <v>28.77</v>
      </c>
      <c r="CW6" s="20" t="str">
        <f>IF(CW7="","",IF(CW7="-","【-】","【"&amp;SUBSTITUTE(TEXT(CW7,"#,##0.00"),"-","△")&amp;"】"))</f>
        <v>【32.23】</v>
      </c>
      <c r="CX6" s="21">
        <f>IF(CX7="",NA(),CX7)</f>
        <v>64.67</v>
      </c>
      <c r="CY6" s="21">
        <f t="shared" ref="CY6:DG6" si="11">IF(CY7="",NA(),CY7)</f>
        <v>66.91</v>
      </c>
      <c r="CZ6" s="21">
        <f t="shared" si="11"/>
        <v>65.37</v>
      </c>
      <c r="DA6" s="21">
        <f t="shared" si="11"/>
        <v>63.03</v>
      </c>
      <c r="DB6" s="21">
        <f t="shared" si="11"/>
        <v>63.23</v>
      </c>
      <c r="DC6" s="21">
        <f t="shared" si="11"/>
        <v>79.98</v>
      </c>
      <c r="DD6" s="21">
        <f t="shared" si="11"/>
        <v>80.8</v>
      </c>
      <c r="DE6" s="21">
        <f t="shared" si="11"/>
        <v>79.2</v>
      </c>
      <c r="DF6" s="21">
        <f t="shared" si="11"/>
        <v>79.09</v>
      </c>
      <c r="DG6" s="21">
        <f t="shared" si="11"/>
        <v>78.900000000000006</v>
      </c>
      <c r="DH6" s="20" t="str">
        <f>IF(DH7="","",IF(DH7="-","【-】","【"&amp;SUBSTITUTE(TEXT(DH7,"#,##0.00"),"-","△")&amp;"】"))</f>
        <v>【80.63】</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0.02</v>
      </c>
      <c r="EL6" s="21">
        <f t="shared" si="14"/>
        <v>0.01</v>
      </c>
      <c r="EM6" s="21">
        <f t="shared" si="14"/>
        <v>1.6</v>
      </c>
      <c r="EN6" s="21">
        <f t="shared" si="14"/>
        <v>0.01</v>
      </c>
      <c r="EO6" s="20" t="str">
        <f>IF(EO7="","",IF(EO7="-","【-】","【"&amp;SUBSTITUTE(TEXT(EO7,"#,##0.00"),"-","△")&amp;"】"))</f>
        <v>【0.01】</v>
      </c>
    </row>
    <row r="7" spans="1:145" s="22" customFormat="1">
      <c r="A7" s="14"/>
      <c r="B7" s="23">
        <v>2021</v>
      </c>
      <c r="C7" s="23">
        <v>462209</v>
      </c>
      <c r="D7" s="23">
        <v>47</v>
      </c>
      <c r="E7" s="23">
        <v>17</v>
      </c>
      <c r="F7" s="23">
        <v>6</v>
      </c>
      <c r="G7" s="23">
        <v>0</v>
      </c>
      <c r="H7" s="23" t="s">
        <v>97</v>
      </c>
      <c r="I7" s="23" t="s">
        <v>98</v>
      </c>
      <c r="J7" s="23" t="s">
        <v>99</v>
      </c>
      <c r="K7" s="23" t="s">
        <v>100</v>
      </c>
      <c r="L7" s="23" t="s">
        <v>101</v>
      </c>
      <c r="M7" s="23" t="s">
        <v>102</v>
      </c>
      <c r="N7" s="24" t="s">
        <v>103</v>
      </c>
      <c r="O7" s="24" t="s">
        <v>104</v>
      </c>
      <c r="P7" s="24">
        <v>5.47</v>
      </c>
      <c r="Q7" s="24">
        <v>100</v>
      </c>
      <c r="R7" s="24">
        <v>4230</v>
      </c>
      <c r="S7" s="24">
        <v>32909</v>
      </c>
      <c r="T7" s="24">
        <v>283.58999999999997</v>
      </c>
      <c r="U7" s="24">
        <v>116.04</v>
      </c>
      <c r="V7" s="24">
        <v>1776</v>
      </c>
      <c r="W7" s="24">
        <v>1.38</v>
      </c>
      <c r="X7" s="24">
        <v>1286.96</v>
      </c>
      <c r="Y7" s="24">
        <v>96.7</v>
      </c>
      <c r="Z7" s="24">
        <v>100.74</v>
      </c>
      <c r="AA7" s="24">
        <v>103.08</v>
      </c>
      <c r="AB7" s="24">
        <v>102.4</v>
      </c>
      <c r="AC7" s="24">
        <v>103.77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62.23</v>
      </c>
      <c r="BG7" s="24">
        <v>0</v>
      </c>
      <c r="BH7" s="24">
        <v>0</v>
      </c>
      <c r="BI7" s="24">
        <v>0</v>
      </c>
      <c r="BJ7" s="24">
        <v>0</v>
      </c>
      <c r="BK7" s="24">
        <v>1060.8599999999999</v>
      </c>
      <c r="BL7" s="24">
        <v>1006.65</v>
      </c>
      <c r="BM7" s="24">
        <v>998.42</v>
      </c>
      <c r="BN7" s="24">
        <v>1095.52</v>
      </c>
      <c r="BO7" s="24">
        <v>1056.55</v>
      </c>
      <c r="BP7" s="24">
        <v>974.72</v>
      </c>
      <c r="BQ7" s="24">
        <v>46.71</v>
      </c>
      <c r="BR7" s="24">
        <v>58.11</v>
      </c>
      <c r="BS7" s="24">
        <v>58.75</v>
      </c>
      <c r="BT7" s="24">
        <v>56.81</v>
      </c>
      <c r="BU7" s="24">
        <v>55.96</v>
      </c>
      <c r="BV7" s="24">
        <v>45.81</v>
      </c>
      <c r="BW7" s="24">
        <v>43.43</v>
      </c>
      <c r="BX7" s="24">
        <v>41.41</v>
      </c>
      <c r="BY7" s="24">
        <v>39.64</v>
      </c>
      <c r="BZ7" s="24">
        <v>40</v>
      </c>
      <c r="CA7" s="24">
        <v>44.22</v>
      </c>
      <c r="CB7" s="24">
        <v>493.44</v>
      </c>
      <c r="CC7" s="24">
        <v>396.6</v>
      </c>
      <c r="CD7" s="24">
        <v>397.1</v>
      </c>
      <c r="CE7" s="24">
        <v>438.33</v>
      </c>
      <c r="CF7" s="24">
        <v>448.85</v>
      </c>
      <c r="CG7" s="24">
        <v>383.92</v>
      </c>
      <c r="CH7" s="24">
        <v>400.44</v>
      </c>
      <c r="CI7" s="24">
        <v>417.56</v>
      </c>
      <c r="CJ7" s="24">
        <v>449.72</v>
      </c>
      <c r="CK7" s="24">
        <v>437.27</v>
      </c>
      <c r="CL7" s="24">
        <v>392.85</v>
      </c>
      <c r="CM7" s="24">
        <v>41.26</v>
      </c>
      <c r="CN7" s="24">
        <v>43.04</v>
      </c>
      <c r="CO7" s="24">
        <v>42.39</v>
      </c>
      <c r="CP7" s="24">
        <v>37.06</v>
      </c>
      <c r="CQ7" s="24">
        <v>35.11</v>
      </c>
      <c r="CR7" s="24">
        <v>33.21</v>
      </c>
      <c r="CS7" s="24">
        <v>32.229999999999997</v>
      </c>
      <c r="CT7" s="24">
        <v>32.479999999999997</v>
      </c>
      <c r="CU7" s="24">
        <v>30.19</v>
      </c>
      <c r="CV7" s="24">
        <v>28.77</v>
      </c>
      <c r="CW7" s="24">
        <v>32.229999999999997</v>
      </c>
      <c r="CX7" s="24">
        <v>64.67</v>
      </c>
      <c r="CY7" s="24">
        <v>66.91</v>
      </c>
      <c r="CZ7" s="24">
        <v>65.37</v>
      </c>
      <c r="DA7" s="24">
        <v>63.03</v>
      </c>
      <c r="DB7" s="24">
        <v>63.23</v>
      </c>
      <c r="DC7" s="24">
        <v>79.98</v>
      </c>
      <c r="DD7" s="24">
        <v>80.8</v>
      </c>
      <c r="DE7" s="24">
        <v>79.2</v>
      </c>
      <c r="DF7" s="24">
        <v>79.09</v>
      </c>
      <c r="DG7" s="24">
        <v>78.900000000000006</v>
      </c>
      <c r="DH7" s="24">
        <v>80.63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0.02</v>
      </c>
      <c r="EL7" s="24">
        <v>0.01</v>
      </c>
      <c r="EM7" s="24">
        <v>1.6</v>
      </c>
      <c r="EN7" s="24">
        <v>0.01</v>
      </c>
      <c r="EO7" s="24">
        <v>0.01</v>
      </c>
    </row>
    <row r="8" spans="1:14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c r="B11">
        <v>4</v>
      </c>
      <c r="C11">
        <v>3</v>
      </c>
      <c r="D11">
        <v>2</v>
      </c>
      <c r="E11">
        <v>1</v>
      </c>
      <c r="F11">
        <v>0</v>
      </c>
      <c r="G11" t="s">
        <v>110</v>
      </c>
    </row>
    <row r="12" spans="1:145">
      <c r="B12">
        <v>1</v>
      </c>
      <c r="C12">
        <v>1</v>
      </c>
      <c r="D12">
        <v>1</v>
      </c>
      <c r="E12">
        <v>2</v>
      </c>
      <c r="F12">
        <v>3</v>
      </c>
      <c r="G12" t="s">
        <v>111</v>
      </c>
    </row>
    <row r="13" spans="1:145">
      <c r="B13" t="s">
        <v>112</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2023-01-17T06:52:53Z</cp:lastPrinted>
  <dcterms:created xsi:type="dcterms:W3CDTF">2022-12-01T02:04:09Z</dcterms:created>
  <dcterms:modified xsi:type="dcterms:W3CDTF">2023-02-08T06:22:34Z</dcterms:modified>
  <cp:category/>
</cp:coreProperties>
</file>