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3 財務係\★★★業務データ★★★\05 公営企業\61 公営企業決算統計\R04\02_決算統計関連調査\230110_公営企業に係る経営比較分析表（令和３年度決算）の分析等について（依頼）\04市町村より回答\15 志布志市○\03再提出\"/>
    </mc:Choice>
  </mc:AlternateContent>
  <workbookProtection workbookAlgorithmName="SHA-512" workbookHashValue="w8CtzgPB0IQrkBpDxpc4nPtr4iAEkQXcjSTc9v30WmjwVgYQBN21ud7rO8xC3Eg+IiI68g0fY0Xen7d9kYrTiw==" workbookSaltValue="qcZ7Tv1KC8CTlR4uMN4eHA==" workbookSpinCount="100000" lockStructure="1"/>
  <bookViews>
    <workbookView xWindow="-120" yWindow="-120" windowWidth="29040" windowHeight="1584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AT8" i="4" s="1"/>
  <c r="S6" i="5"/>
  <c r="R6" i="5"/>
  <c r="Q6" i="5"/>
  <c r="W10" i="4" s="1"/>
  <c r="P6" i="5"/>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E86" i="4"/>
  <c r="AL10" i="4"/>
  <c r="AD10" i="4"/>
  <c r="P10" i="4"/>
  <c r="I10" i="4"/>
  <c r="B10" i="4"/>
  <c r="AL8" i="4"/>
  <c r="P8" i="4"/>
  <c r="I8" i="4"/>
</calcChain>
</file>

<file path=xl/sharedStrings.xml><?xml version="1.0" encoding="utf-8"?>
<sst xmlns="http://schemas.openxmlformats.org/spreadsheetml/2006/main" count="236" uniqueCount="120">
  <si>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</si>
  <si>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</si>
  <si>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</si>
  <si>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</si>
  <si>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</si>
  <si>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</si>
  <si>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</si>
  <si>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</si>
  <si>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</si>
  <si>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</si>
  <si>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</si>
  <si>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</si>
  <si>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</si>
  <si>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</si>
  <si>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</si>
  <si>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</si>
  <si>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</si>
  <si>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</si>
  <si>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</si>
  <si>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</si>
  <si>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</si>
  <si>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</si>
  <si>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</si>
  <si>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</si>
  <si>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</si>
  <si>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</si>
  <si>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</si>
  <si>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</si>
  <si>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</si>
  <si>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</si>
  <si>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</si>
  <si>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</si>
  <si>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</si>
  <si>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</si>
  <si>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</si>
  <si>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</si>
  <si>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</si>
  <si>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</si>
  <si>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</si>
  <si>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</si>
  <si>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</si>
  <si>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</si>
  <si>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</si>
  <si>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</si>
  <si>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</si>
  <si>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</si>
  <si>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</si>
  <si>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</si>
  <si>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</si>
  <si>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</si>
  <si>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</si>
  <si>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</si>
  <si>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</si>
  <si>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</si>
  <si>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</si>
  <si>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</si>
  <si>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</si>
  <si>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</si>
  <si>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</si>
  <si>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</si>
  <si>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</si>
  <si>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</si>
  <si>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</si>
  <si>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</si>
  <si>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</si>
  <si>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</si>
  <si>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</si>
  <si>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</si>
  <si>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</si>
  <si>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</si>
  <si>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</si>
  <si>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</si>
  <si>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</si>
  <si>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</si>
  <si>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</si>
  <si>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</si>
  <si>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</si>
  <si>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</si>
  <si>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</si>
  <si>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</si>
  <si>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</si>
  <si>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</si>
  <si>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</si>
  <si>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</si>
  <si>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</si>
  <si>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</si>
  <si>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</si>
  <si>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</si>
  <si>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</si>
  <si>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</si>
  <si>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</si>
  <si>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</si>
  <si>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</si>
  <si>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</si>
  <si>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</si>
  <si>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</si>
  <si>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</si>
  <si>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</si>
  <si>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鹿児島県　志布志市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</si>
  <si>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</si>
  <si>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</si>
  <si>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</si>
  <si>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</si>
  <si>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</si>
  <si>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</si>
  <si>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</si>
  <si>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</si>
  <si>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</si>
  <si>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</si>
  <si>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</si>
  <si>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</si>
  <si>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</si>
  <si>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</si>
  <si>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</si>
  <si>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</si>
  <si>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</si>
  <si>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</si>
  <si>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①収益的収支比率についてはR02年度と比較して減少しているが、一般会計からの繰入金に依存しているところもあり、農業集落排水への接続推進と使用料の確実な徴収をしていく必要がある。
④企業債残高対事業規模比率は、類似団体と比較してかなり低い状況であるが、今後は設備等の更新事業を行っていく必要があるため残高が増加する可能性がある。
⑤経費回収率は、R02年度と比較して上昇している。今後、人口減少に伴う使用料収入の減少も想定されるため、引き続き農業集落排水への加入促進を図る必要がある。併せて使用料額の妥当性を検討する必要が出てくる。
⑥汚水処理原価は、類似団体と比較しても低い数値で推移しているが、人口減少に伴う有収水量の減少も考えられるため、農業集落排水への加入促進し加入者を確保する必要がある。
⑦施設利用率は類似団体と比較すると低い状況であり、接続の推進を続けるとともに、今後の改修、更新時期にあわせ、将来を見据えた適正規模を検討していく必要がある。
⑧水洗化率については、類似団体と比べると依然として低い状況である。特に高齢者世帯などは、農業集落排水等への転換にかかる費用や維持管理費等の負担が多く進まない状況である。</t>
    <rPh sb="19" eb="21">
      <t>ヒカク</t>
    </rPh>
    <rPh sb="23" eb="25">
      <t>ゲンショウ</t>
    </rPh>
    <rPh sb="180" eb="182">
      <t>ヒカク</t>
    </rPh>
    <phoneticPr fontId="4"/>
  </si>
  <si>
    <t>　現在稼働中の4地区の処理場は、野井倉地区で26年、松山地区で24年、通山地区で23年、蓬原地区で18年が経過しており、経年劣化による機器類の不具合や故障が多い状況である。
　マンホール部分については、硫化水素の原因による蓋・蓋受け枠の多少の劣化は見られるが、管路においては特段の劣化は見受けられないことから、現在更新は行っていない。令和４年度より最適整備構想に基づき施設における機械設備等について機能強化事業を実施し、長寿命化を図っていく。</t>
    <phoneticPr fontId="4"/>
  </si>
  <si>
    <t xml:space="preserve">　志布志市の農業集落排水事業について、現在面的整備は既に完了し、施設の維持管理を行っているが、4施設のうち3施設が供用開始後20年以上経過しているため設備機器等の老朽化が進んでいる。
 そのため、今後は設備の更新が必要であり、多額の費用が必要になっていくと予想されるため、平成27年度に策定した最適整備構想等を基に計画的な更新事業を行っていくことが必要である。
 また、加入者数の減少に伴う使用料収入の減は経営を更に厳しくしていくため、更新計画とあわせて施設の適正規模や再編等を検討し、令和５年度より経営管理の向上を図るため公営企業会計を導入する。
</t>
    <rPh sb="19" eb="21">
      <t>ゲンザイ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</si>
</sst>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77D-459A-BE30-AB1DED05CE6D}"/>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0.01</c:v>
                </c:pt>
                <c:pt idx="2">
                  <c:v>0.02</c:v>
                </c:pt>
                <c:pt idx="3">
                  <c:v>0.25</c:v>
                </c:pt>
                <c:pt idx="4">
                  <c:v>0.05</c:v>
                </c:pt>
              </c:numCache>
            </c:numRef>
          </c:val>
          <c:smooth val="0"/>
          <c:extLst>
            <c:ext xmlns:c16="http://schemas.microsoft.com/office/drawing/2014/chart" uri="{C3380CC4-5D6E-409C-BE32-E72D297353CC}">
              <c16:uniqueId val="{00000001-477D-459A-BE30-AB1DED05CE6D}"/>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57.57</c:v>
                </c:pt>
                <c:pt idx="1">
                  <c:v>56.81</c:v>
                </c:pt>
                <c:pt idx="2">
                  <c:v>53.74</c:v>
                </c:pt>
                <c:pt idx="3">
                  <c:v>53.74</c:v>
                </c:pt>
                <c:pt idx="4">
                  <c:v>53.74</c:v>
                </c:pt>
              </c:numCache>
            </c:numRef>
          </c:val>
          <c:extLst>
            <c:ext xmlns:c16="http://schemas.microsoft.com/office/drawing/2014/chart" uri="{C3380CC4-5D6E-409C-BE32-E72D297353CC}">
              <c16:uniqueId val="{00000000-ED8D-46CB-BE63-DD7F01FDFE89}"/>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51.75</c:v>
                </c:pt>
                <c:pt idx="1">
                  <c:v>50.68</c:v>
                </c:pt>
                <c:pt idx="2">
                  <c:v>50.14</c:v>
                </c:pt>
                <c:pt idx="3">
                  <c:v>54.83</c:v>
                </c:pt>
                <c:pt idx="4">
                  <c:v>66.53</c:v>
                </c:pt>
              </c:numCache>
            </c:numRef>
          </c:val>
          <c:smooth val="0"/>
          <c:extLst>
            <c:ext xmlns:c16="http://schemas.microsoft.com/office/drawing/2014/chart" uri="{C3380CC4-5D6E-409C-BE32-E72D297353CC}">
              <c16:uniqueId val="{00000001-ED8D-46CB-BE63-DD7F01FDFE89}"/>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68.680000000000007</c:v>
                </c:pt>
                <c:pt idx="1">
                  <c:v>67.319999999999993</c:v>
                </c:pt>
                <c:pt idx="2">
                  <c:v>66.75</c:v>
                </c:pt>
                <c:pt idx="3">
                  <c:v>67.44</c:v>
                </c:pt>
                <c:pt idx="4">
                  <c:v>67.319999999999993</c:v>
                </c:pt>
              </c:numCache>
            </c:numRef>
          </c:val>
          <c:extLst>
            <c:ext xmlns:c16="http://schemas.microsoft.com/office/drawing/2014/chart" uri="{C3380CC4-5D6E-409C-BE32-E72D297353CC}">
              <c16:uniqueId val="{00000000-7590-4EF9-ADAC-86C17D241954}"/>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84.84</c:v>
                </c:pt>
                <c:pt idx="1">
                  <c:v>84.86</c:v>
                </c:pt>
                <c:pt idx="2">
                  <c:v>84.98</c:v>
                </c:pt>
                <c:pt idx="3">
                  <c:v>84.7</c:v>
                </c:pt>
                <c:pt idx="4">
                  <c:v>84.67</c:v>
                </c:pt>
              </c:numCache>
            </c:numRef>
          </c:val>
          <c:smooth val="0"/>
          <c:extLst>
            <c:ext xmlns:c16="http://schemas.microsoft.com/office/drawing/2014/chart" uri="{C3380CC4-5D6E-409C-BE32-E72D297353CC}">
              <c16:uniqueId val="{00000001-7590-4EF9-ADAC-86C17D241954}"/>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85</c:v>
                </c:pt>
                <c:pt idx="1">
                  <c:v>84.29</c:v>
                </c:pt>
                <c:pt idx="2">
                  <c:v>85.83</c:v>
                </c:pt>
                <c:pt idx="3">
                  <c:v>86.07</c:v>
                </c:pt>
                <c:pt idx="4">
                  <c:v>83.79</c:v>
                </c:pt>
              </c:numCache>
            </c:numRef>
          </c:val>
          <c:extLst>
            <c:ext xmlns:c16="http://schemas.microsoft.com/office/drawing/2014/chart" uri="{C3380CC4-5D6E-409C-BE32-E72D297353CC}">
              <c16:uniqueId val="{00000000-76E7-4CF0-9DAB-336CCC568C18}"/>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6E7-4CF0-9DAB-336CCC568C18}"/>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98B-47E7-9A00-D54D2B352AAE}"/>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98B-47E7-9A00-D54D2B352AAE}"/>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EBB-44C8-B678-5050C06524A0}"/>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EBB-44C8-B678-5050C06524A0}"/>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8B6-4347-8C2C-2EBE255A152C}"/>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8B6-4347-8C2C-2EBE255A152C}"/>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E98-451E-BE19-054E66655B4F}"/>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E98-451E-BE19-054E66655B4F}"/>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35.68</c:v>
                </c:pt>
                <c:pt idx="1">
                  <c:v>30.91</c:v>
                </c:pt>
                <c:pt idx="2">
                  <c:v>25.73</c:v>
                </c:pt>
                <c:pt idx="3">
                  <c:v>80.37</c:v>
                </c:pt>
                <c:pt idx="4">
                  <c:v>14.71</c:v>
                </c:pt>
              </c:numCache>
            </c:numRef>
          </c:val>
          <c:extLst>
            <c:ext xmlns:c16="http://schemas.microsoft.com/office/drawing/2014/chart" uri="{C3380CC4-5D6E-409C-BE32-E72D297353CC}">
              <c16:uniqueId val="{00000000-0CB4-4061-A899-E7D0ED450B4D}"/>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855.8</c:v>
                </c:pt>
                <c:pt idx="1">
                  <c:v>789.46</c:v>
                </c:pt>
                <c:pt idx="2">
                  <c:v>826.83</c:v>
                </c:pt>
                <c:pt idx="3">
                  <c:v>867.83</c:v>
                </c:pt>
                <c:pt idx="4">
                  <c:v>791.76</c:v>
                </c:pt>
              </c:numCache>
            </c:numRef>
          </c:val>
          <c:smooth val="0"/>
          <c:extLst>
            <c:ext xmlns:c16="http://schemas.microsoft.com/office/drawing/2014/chart" uri="{C3380CC4-5D6E-409C-BE32-E72D297353CC}">
              <c16:uniqueId val="{00000001-0CB4-4061-A899-E7D0ED450B4D}"/>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87.79</c:v>
                </c:pt>
                <c:pt idx="1">
                  <c:v>84.87</c:v>
                </c:pt>
                <c:pt idx="2">
                  <c:v>81.44</c:v>
                </c:pt>
                <c:pt idx="3">
                  <c:v>68.64</c:v>
                </c:pt>
                <c:pt idx="4">
                  <c:v>73.75</c:v>
                </c:pt>
              </c:numCache>
            </c:numRef>
          </c:val>
          <c:extLst>
            <c:ext xmlns:c16="http://schemas.microsoft.com/office/drawing/2014/chart" uri="{C3380CC4-5D6E-409C-BE32-E72D297353CC}">
              <c16:uniqueId val="{00000000-3514-424A-AE3C-C997920D12C0}"/>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59.8</c:v>
                </c:pt>
                <c:pt idx="1">
                  <c:v>57.77</c:v>
                </c:pt>
                <c:pt idx="2">
                  <c:v>57.31</c:v>
                </c:pt>
                <c:pt idx="3">
                  <c:v>57.08</c:v>
                </c:pt>
                <c:pt idx="4">
                  <c:v>56.26</c:v>
                </c:pt>
              </c:numCache>
            </c:numRef>
          </c:val>
          <c:smooth val="0"/>
          <c:extLst>
            <c:ext xmlns:c16="http://schemas.microsoft.com/office/drawing/2014/chart" uri="{C3380CC4-5D6E-409C-BE32-E72D297353CC}">
              <c16:uniqueId val="{00000001-3514-424A-AE3C-C997920D12C0}"/>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158.13</c:v>
                </c:pt>
                <c:pt idx="1">
                  <c:v>165.02</c:v>
                </c:pt>
                <c:pt idx="2">
                  <c:v>182.39</c:v>
                </c:pt>
                <c:pt idx="3">
                  <c:v>211.81</c:v>
                </c:pt>
                <c:pt idx="4">
                  <c:v>198.49</c:v>
                </c:pt>
              </c:numCache>
            </c:numRef>
          </c:val>
          <c:extLst>
            <c:ext xmlns:c16="http://schemas.microsoft.com/office/drawing/2014/chart" uri="{C3380CC4-5D6E-409C-BE32-E72D297353CC}">
              <c16:uniqueId val="{00000000-2BE7-479F-83BF-C06C087112E3}"/>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263.76</c:v>
                </c:pt>
                <c:pt idx="1">
                  <c:v>274.35000000000002</c:v>
                </c:pt>
                <c:pt idx="2">
                  <c:v>273.52</c:v>
                </c:pt>
                <c:pt idx="3">
                  <c:v>274.99</c:v>
                </c:pt>
                <c:pt idx="4">
                  <c:v>282.08999999999997</c:v>
                </c:pt>
              </c:numCache>
            </c:numRef>
          </c:val>
          <c:smooth val="0"/>
          <c:extLst>
            <c:ext xmlns:c16="http://schemas.microsoft.com/office/drawing/2014/chart" uri="{C3380CC4-5D6E-409C-BE32-E72D297353CC}">
              <c16:uniqueId val="{00000001-2BE7-479F-83BF-C06C087112E3}"/>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【786.37】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【61.14】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【256.97】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鹿児島県　志布志市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75" t="s">
        <v>9</v>
      </c>
      <c r="BM7" s="76"/>
      <c r="BN7" s="76"/>
      <c r="BO7" s="76"/>
      <c r="BP7" s="76"/>
      <c r="BQ7" s="76"/>
      <c r="BR7" s="76"/>
      <c r="BS7" s="76"/>
      <c r="BT7" s="76"/>
      <c r="BU7" s="76"/>
      <c r="BV7" s="76"/>
      <c r="BW7" s="76"/>
      <c r="BX7" s="76"/>
      <c r="BY7" s="77"/>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農業集落排水</v>
      </c>
      <c r="Q8" s="71"/>
      <c r="R8" s="71"/>
      <c r="S8" s="71"/>
      <c r="T8" s="71"/>
      <c r="U8" s="71"/>
      <c r="V8" s="71"/>
      <c r="W8" s="71" t="str">
        <f>データ!L6</f>
        <v>F2</v>
      </c>
      <c r="X8" s="71"/>
      <c r="Y8" s="71"/>
      <c r="Z8" s="71"/>
      <c r="AA8" s="71"/>
      <c r="AB8" s="71"/>
      <c r="AC8" s="71"/>
      <c r="AD8" s="72" t="str">
        <f>データ!$M$6</f>
        <v>非設置</v>
      </c>
      <c r="AE8" s="72"/>
      <c r="AF8" s="72"/>
      <c r="AG8" s="72"/>
      <c r="AH8" s="72"/>
      <c r="AI8" s="72"/>
      <c r="AJ8" s="72"/>
      <c r="AK8" s="3"/>
      <c r="AL8" s="46">
        <f>データ!S6</f>
        <v>30179</v>
      </c>
      <c r="AM8" s="46"/>
      <c r="AN8" s="46"/>
      <c r="AO8" s="46"/>
      <c r="AP8" s="46"/>
      <c r="AQ8" s="46"/>
      <c r="AR8" s="46"/>
      <c r="AS8" s="46"/>
      <c r="AT8" s="45">
        <f>データ!T6</f>
        <v>290.25</v>
      </c>
      <c r="AU8" s="45"/>
      <c r="AV8" s="45"/>
      <c r="AW8" s="45"/>
      <c r="AX8" s="45"/>
      <c r="AY8" s="45"/>
      <c r="AZ8" s="45"/>
      <c r="BA8" s="45"/>
      <c r="BB8" s="45">
        <f>データ!U6</f>
        <v>103.98</v>
      </c>
      <c r="BC8" s="45"/>
      <c r="BD8" s="45"/>
      <c r="BE8" s="45"/>
      <c r="BF8" s="45"/>
      <c r="BG8" s="45"/>
      <c r="BH8" s="45"/>
      <c r="BI8" s="45"/>
      <c r="BJ8" s="3"/>
      <c r="BK8" s="3"/>
      <c r="BL8" s="67" t="s">
        <v>10</v>
      </c>
      <c r="BM8" s="68"/>
      <c r="BN8" s="69" t="s">
        <v>11</v>
      </c>
      <c r="BO8" s="69"/>
      <c r="BP8" s="69"/>
      <c r="BQ8" s="69"/>
      <c r="BR8" s="69"/>
      <c r="BS8" s="69"/>
      <c r="BT8" s="69"/>
      <c r="BU8" s="69"/>
      <c r="BV8" s="69"/>
      <c r="BW8" s="69"/>
      <c r="BX8" s="69"/>
      <c r="BY8" s="70"/>
    </row>
    <row r="9" spans="1:78" ht="18.75" customHeight="1" x14ac:dyDescent="0.15">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19.07</v>
      </c>
      <c r="Q10" s="45"/>
      <c r="R10" s="45"/>
      <c r="S10" s="45"/>
      <c r="T10" s="45"/>
      <c r="U10" s="45"/>
      <c r="V10" s="45"/>
      <c r="W10" s="45">
        <f>データ!Q6</f>
        <v>100</v>
      </c>
      <c r="X10" s="45"/>
      <c r="Y10" s="45"/>
      <c r="Z10" s="45"/>
      <c r="AA10" s="45"/>
      <c r="AB10" s="45"/>
      <c r="AC10" s="45"/>
      <c r="AD10" s="46">
        <f>データ!R6</f>
        <v>3190</v>
      </c>
      <c r="AE10" s="46"/>
      <c r="AF10" s="46"/>
      <c r="AG10" s="46"/>
      <c r="AH10" s="46"/>
      <c r="AI10" s="46"/>
      <c r="AJ10" s="46"/>
      <c r="AK10" s="2"/>
      <c r="AL10" s="46">
        <f>データ!V6</f>
        <v>5695</v>
      </c>
      <c r="AM10" s="46"/>
      <c r="AN10" s="46"/>
      <c r="AO10" s="46"/>
      <c r="AP10" s="46"/>
      <c r="AQ10" s="46"/>
      <c r="AR10" s="46"/>
      <c r="AS10" s="46"/>
      <c r="AT10" s="45">
        <f>データ!W6</f>
        <v>4.6900000000000004</v>
      </c>
      <c r="AU10" s="45"/>
      <c r="AV10" s="45"/>
      <c r="AW10" s="45"/>
      <c r="AX10" s="45"/>
      <c r="AY10" s="45"/>
      <c r="AZ10" s="45"/>
      <c r="BA10" s="45"/>
      <c r="BB10" s="45">
        <f>データ!X6</f>
        <v>1214.29</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117</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118</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119</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【786.37】</v>
      </c>
      <c r="I86" s="12" t="str">
        <f>データ!CA6</f>
        <v>【60.65】</v>
      </c>
      <c r="J86" s="12" t="str">
        <f>データ!CL6</f>
        <v>【256.97】</v>
      </c>
      <c r="K86" s="12" t="str">
        <f>データ!CW6</f>
        <v>【61.14】</v>
      </c>
      <c r="L86" s="12" t="str">
        <f>データ!DH6</f>
        <v>【86.91】</v>
      </c>
      <c r="M86" s="12" t="s">
        <v>44</v>
      </c>
      <c r="N86" s="12" t="s">
        <v>44</v>
      </c>
      <c r="O86" s="12" t="str">
        <f>データ!EO6</f>
        <v>【0.03】</v>
      </c>
    </row>
  </sheetData>
  <sheetProtection algorithmName="SHA-512" hashValue="muKbfOgt7yluh1Mp/2jfYv+F1igAaQ10UfOGSma6x2JFxEWq5gBDTvrHFKEf9lGGpMFYhp6ftmcfn5e2Su8MJg==" saltValue="rvhUWVb4TP/q/9mLtuX6J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9" t="s">
        <v>54</v>
      </c>
      <c r="I3" s="80"/>
      <c r="J3" s="80"/>
      <c r="K3" s="80"/>
      <c r="L3" s="80"/>
      <c r="M3" s="80"/>
      <c r="N3" s="80"/>
      <c r="O3" s="80"/>
      <c r="P3" s="80"/>
      <c r="Q3" s="80"/>
      <c r="R3" s="80"/>
      <c r="S3" s="80"/>
      <c r="T3" s="80"/>
      <c r="U3" s="80"/>
      <c r="V3" s="80"/>
      <c r="W3" s="80"/>
      <c r="X3" s="81"/>
      <c r="Y3" s="85" t="s">
        <v>55</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56</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5" x14ac:dyDescent="0.15">
      <c r="A4" s="14" t="s">
        <v>57</v>
      </c>
      <c r="B4" s="16"/>
      <c r="C4" s="16"/>
      <c r="D4" s="16"/>
      <c r="E4" s="16"/>
      <c r="F4" s="16"/>
      <c r="G4" s="16"/>
      <c r="H4" s="82"/>
      <c r="I4" s="83"/>
      <c r="J4" s="83"/>
      <c r="K4" s="83"/>
      <c r="L4" s="83"/>
      <c r="M4" s="83"/>
      <c r="N4" s="83"/>
      <c r="O4" s="83"/>
      <c r="P4" s="83"/>
      <c r="Q4" s="83"/>
      <c r="R4" s="83"/>
      <c r="S4" s="83"/>
      <c r="T4" s="83"/>
      <c r="U4" s="83"/>
      <c r="V4" s="83"/>
      <c r="W4" s="83"/>
      <c r="X4" s="84"/>
      <c r="Y4" s="78" t="s">
        <v>58</v>
      </c>
      <c r="Z4" s="78"/>
      <c r="AA4" s="78"/>
      <c r="AB4" s="78"/>
      <c r="AC4" s="78"/>
      <c r="AD4" s="78"/>
      <c r="AE4" s="78"/>
      <c r="AF4" s="78"/>
      <c r="AG4" s="78"/>
      <c r="AH4" s="78"/>
      <c r="AI4" s="78"/>
      <c r="AJ4" s="78" t="s">
        <v>59</v>
      </c>
      <c r="AK4" s="78"/>
      <c r="AL4" s="78"/>
      <c r="AM4" s="78"/>
      <c r="AN4" s="78"/>
      <c r="AO4" s="78"/>
      <c r="AP4" s="78"/>
      <c r="AQ4" s="78"/>
      <c r="AR4" s="78"/>
      <c r="AS4" s="78"/>
      <c r="AT4" s="78"/>
      <c r="AU4" s="78" t="s">
        <v>60</v>
      </c>
      <c r="AV4" s="78"/>
      <c r="AW4" s="78"/>
      <c r="AX4" s="78"/>
      <c r="AY4" s="78"/>
      <c r="AZ4" s="78"/>
      <c r="BA4" s="78"/>
      <c r="BB4" s="78"/>
      <c r="BC4" s="78"/>
      <c r="BD4" s="78"/>
      <c r="BE4" s="78"/>
      <c r="BF4" s="78" t="s">
        <v>61</v>
      </c>
      <c r="BG4" s="78"/>
      <c r="BH4" s="78"/>
      <c r="BI4" s="78"/>
      <c r="BJ4" s="78"/>
      <c r="BK4" s="78"/>
      <c r="BL4" s="78"/>
      <c r="BM4" s="78"/>
      <c r="BN4" s="78"/>
      <c r="BO4" s="78"/>
      <c r="BP4" s="78"/>
      <c r="BQ4" s="78" t="s">
        <v>62</v>
      </c>
      <c r="BR4" s="78"/>
      <c r="BS4" s="78"/>
      <c r="BT4" s="78"/>
      <c r="BU4" s="78"/>
      <c r="BV4" s="78"/>
      <c r="BW4" s="78"/>
      <c r="BX4" s="78"/>
      <c r="BY4" s="78"/>
      <c r="BZ4" s="78"/>
      <c r="CA4" s="78"/>
      <c r="CB4" s="78" t="s">
        <v>63</v>
      </c>
      <c r="CC4" s="78"/>
      <c r="CD4" s="78"/>
      <c r="CE4" s="78"/>
      <c r="CF4" s="78"/>
      <c r="CG4" s="78"/>
      <c r="CH4" s="78"/>
      <c r="CI4" s="78"/>
      <c r="CJ4" s="78"/>
      <c r="CK4" s="78"/>
      <c r="CL4" s="78"/>
      <c r="CM4" s="78" t="s">
        <v>64</v>
      </c>
      <c r="CN4" s="78"/>
      <c r="CO4" s="78"/>
      <c r="CP4" s="78"/>
      <c r="CQ4" s="78"/>
      <c r="CR4" s="78"/>
      <c r="CS4" s="78"/>
      <c r="CT4" s="78"/>
      <c r="CU4" s="78"/>
      <c r="CV4" s="78"/>
      <c r="CW4" s="78"/>
      <c r="CX4" s="78" t="s">
        <v>65</v>
      </c>
      <c r="CY4" s="78"/>
      <c r="CZ4" s="78"/>
      <c r="DA4" s="78"/>
      <c r="DB4" s="78"/>
      <c r="DC4" s="78"/>
      <c r="DD4" s="78"/>
      <c r="DE4" s="78"/>
      <c r="DF4" s="78"/>
      <c r="DG4" s="78"/>
      <c r="DH4" s="78"/>
      <c r="DI4" s="78" t="s">
        <v>66</v>
      </c>
      <c r="DJ4" s="78"/>
      <c r="DK4" s="78"/>
      <c r="DL4" s="78"/>
      <c r="DM4" s="78"/>
      <c r="DN4" s="78"/>
      <c r="DO4" s="78"/>
      <c r="DP4" s="78"/>
      <c r="DQ4" s="78"/>
      <c r="DR4" s="78"/>
      <c r="DS4" s="78"/>
      <c r="DT4" s="78" t="s">
        <v>67</v>
      </c>
      <c r="DU4" s="78"/>
      <c r="DV4" s="78"/>
      <c r="DW4" s="78"/>
      <c r="DX4" s="78"/>
      <c r="DY4" s="78"/>
      <c r="DZ4" s="78"/>
      <c r="EA4" s="78"/>
      <c r="EB4" s="78"/>
      <c r="EC4" s="78"/>
      <c r="ED4" s="78"/>
      <c r="EE4" s="78" t="s">
        <v>68</v>
      </c>
      <c r="EF4" s="78"/>
      <c r="EG4" s="78"/>
      <c r="EH4" s="78"/>
      <c r="EI4" s="78"/>
      <c r="EJ4" s="78"/>
      <c r="EK4" s="78"/>
      <c r="EL4" s="78"/>
      <c r="EM4" s="78"/>
      <c r="EN4" s="78"/>
      <c r="EO4" s="78"/>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2021</v>
      </c>
      <c r="C6" s="19">
        <f t="shared" ref="C6:X6" si="3">C7</f>
        <v>462217</v>
      </c>
      <c r="D6" s="19">
        <f t="shared" si="3"/>
        <v>47</v>
      </c>
      <c r="E6" s="19">
        <f t="shared" si="3"/>
        <v>17</v>
      </c>
      <c r="F6" s="19">
        <f t="shared" si="3"/>
        <v>5</v>
      </c>
      <c r="G6" s="19">
        <f t="shared" si="3"/>
        <v>0</v>
      </c>
      <c r="H6" s="19" t="str">
        <f t="shared" si="3"/>
        <v>鹿児島県　志布志市</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19.07</v>
      </c>
      <c r="Q6" s="20">
        <f t="shared" si="3"/>
        <v>100</v>
      </c>
      <c r="R6" s="20">
        <f t="shared" si="3"/>
        <v>3190</v>
      </c>
      <c r="S6" s="20">
        <f t="shared" si="3"/>
        <v>30179</v>
      </c>
      <c r="T6" s="20">
        <f t="shared" si="3"/>
        <v>290.25</v>
      </c>
      <c r="U6" s="20">
        <f t="shared" si="3"/>
        <v>103.98</v>
      </c>
      <c r="V6" s="20">
        <f t="shared" si="3"/>
        <v>5695</v>
      </c>
      <c r="W6" s="20">
        <f t="shared" si="3"/>
        <v>4.6900000000000004</v>
      </c>
      <c r="X6" s="20">
        <f t="shared" si="3"/>
        <v>1214.29</v>
      </c>
      <c r="Y6" s="21">
        <f>IF(Y7="",NA(),Y7)</f>
        <v>85</v>
      </c>
      <c r="Z6" s="21">
        <f t="shared" ref="Z6:AH6" si="4">IF(Z7="",NA(),Z7)</f>
        <v>84.29</v>
      </c>
      <c r="AA6" s="21">
        <f t="shared" si="4"/>
        <v>85.83</v>
      </c>
      <c r="AB6" s="21">
        <f t="shared" si="4"/>
        <v>86.07</v>
      </c>
      <c r="AC6" s="21">
        <f t="shared" si="4"/>
        <v>83.79</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35.68</v>
      </c>
      <c r="BG6" s="21">
        <f t="shared" ref="BG6:BO6" si="7">IF(BG7="",NA(),BG7)</f>
        <v>30.91</v>
      </c>
      <c r="BH6" s="21">
        <f t="shared" si="7"/>
        <v>25.73</v>
      </c>
      <c r="BI6" s="21">
        <f t="shared" si="7"/>
        <v>80.37</v>
      </c>
      <c r="BJ6" s="21">
        <f t="shared" si="7"/>
        <v>14.71</v>
      </c>
      <c r="BK6" s="21">
        <f t="shared" si="7"/>
        <v>855.8</v>
      </c>
      <c r="BL6" s="21">
        <f t="shared" si="7"/>
        <v>789.46</v>
      </c>
      <c r="BM6" s="21">
        <f t="shared" si="7"/>
        <v>826.83</v>
      </c>
      <c r="BN6" s="21">
        <f t="shared" si="7"/>
        <v>867.83</v>
      </c>
      <c r="BO6" s="21">
        <f t="shared" si="7"/>
        <v>791.76</v>
      </c>
      <c r="BP6" s="20" t="str">
        <f>IF(BP7="","",IF(BP7="-","【-】","【"&amp;SUBSTITUTE(TEXT(BP7,"#,##0.00"),"-","△")&amp;"】"))</f>
        <v>【786.37】</v>
      </c>
      <c r="BQ6" s="21">
        <f>IF(BQ7="",NA(),BQ7)</f>
        <v>87.79</v>
      </c>
      <c r="BR6" s="21">
        <f t="shared" ref="BR6:BZ6" si="8">IF(BR7="",NA(),BR7)</f>
        <v>84.87</v>
      </c>
      <c r="BS6" s="21">
        <f t="shared" si="8"/>
        <v>81.44</v>
      </c>
      <c r="BT6" s="21">
        <f t="shared" si="8"/>
        <v>68.64</v>
      </c>
      <c r="BU6" s="21">
        <f t="shared" si="8"/>
        <v>73.75</v>
      </c>
      <c r="BV6" s="21">
        <f t="shared" si="8"/>
        <v>59.8</v>
      </c>
      <c r="BW6" s="21">
        <f t="shared" si="8"/>
        <v>57.77</v>
      </c>
      <c r="BX6" s="21">
        <f t="shared" si="8"/>
        <v>57.31</v>
      </c>
      <c r="BY6" s="21">
        <f t="shared" si="8"/>
        <v>57.08</v>
      </c>
      <c r="BZ6" s="21">
        <f t="shared" si="8"/>
        <v>56.26</v>
      </c>
      <c r="CA6" s="20" t="str">
        <f>IF(CA7="","",IF(CA7="-","【-】","【"&amp;SUBSTITUTE(TEXT(CA7,"#,##0.00"),"-","△")&amp;"】"))</f>
        <v>【60.65】</v>
      </c>
      <c r="CB6" s="21">
        <f>IF(CB7="",NA(),CB7)</f>
        <v>158.13</v>
      </c>
      <c r="CC6" s="21">
        <f t="shared" ref="CC6:CK6" si="9">IF(CC7="",NA(),CC7)</f>
        <v>165.02</v>
      </c>
      <c r="CD6" s="21">
        <f t="shared" si="9"/>
        <v>182.39</v>
      </c>
      <c r="CE6" s="21">
        <f t="shared" si="9"/>
        <v>211.81</v>
      </c>
      <c r="CF6" s="21">
        <f t="shared" si="9"/>
        <v>198.49</v>
      </c>
      <c r="CG6" s="21">
        <f t="shared" si="9"/>
        <v>263.76</v>
      </c>
      <c r="CH6" s="21">
        <f t="shared" si="9"/>
        <v>274.35000000000002</v>
      </c>
      <c r="CI6" s="21">
        <f t="shared" si="9"/>
        <v>273.52</v>
      </c>
      <c r="CJ6" s="21">
        <f t="shared" si="9"/>
        <v>274.99</v>
      </c>
      <c r="CK6" s="21">
        <f t="shared" si="9"/>
        <v>282.08999999999997</v>
      </c>
      <c r="CL6" s="20" t="str">
        <f>IF(CL7="","",IF(CL7="-","【-】","【"&amp;SUBSTITUTE(TEXT(CL7,"#,##0.00"),"-","△")&amp;"】"))</f>
        <v>【256.97】</v>
      </c>
      <c r="CM6" s="21">
        <f>IF(CM7="",NA(),CM7)</f>
        <v>57.57</v>
      </c>
      <c r="CN6" s="21">
        <f t="shared" ref="CN6:CV6" si="10">IF(CN7="",NA(),CN7)</f>
        <v>56.81</v>
      </c>
      <c r="CO6" s="21">
        <f t="shared" si="10"/>
        <v>53.74</v>
      </c>
      <c r="CP6" s="21">
        <f t="shared" si="10"/>
        <v>53.74</v>
      </c>
      <c r="CQ6" s="21">
        <f t="shared" si="10"/>
        <v>53.74</v>
      </c>
      <c r="CR6" s="21">
        <f t="shared" si="10"/>
        <v>51.75</v>
      </c>
      <c r="CS6" s="21">
        <f t="shared" si="10"/>
        <v>50.68</v>
      </c>
      <c r="CT6" s="21">
        <f t="shared" si="10"/>
        <v>50.14</v>
      </c>
      <c r="CU6" s="21">
        <f t="shared" si="10"/>
        <v>54.83</v>
      </c>
      <c r="CV6" s="21">
        <f t="shared" si="10"/>
        <v>66.53</v>
      </c>
      <c r="CW6" s="20" t="str">
        <f>IF(CW7="","",IF(CW7="-","【-】","【"&amp;SUBSTITUTE(TEXT(CW7,"#,##0.00"),"-","△")&amp;"】"))</f>
        <v>【61.14】</v>
      </c>
      <c r="CX6" s="21">
        <f>IF(CX7="",NA(),CX7)</f>
        <v>68.680000000000007</v>
      </c>
      <c r="CY6" s="21">
        <f t="shared" ref="CY6:DG6" si="11">IF(CY7="",NA(),CY7)</f>
        <v>67.319999999999993</v>
      </c>
      <c r="CZ6" s="21">
        <f t="shared" si="11"/>
        <v>66.75</v>
      </c>
      <c r="DA6" s="21">
        <f t="shared" si="11"/>
        <v>67.44</v>
      </c>
      <c r="DB6" s="21">
        <f t="shared" si="11"/>
        <v>67.319999999999993</v>
      </c>
      <c r="DC6" s="21">
        <f t="shared" si="11"/>
        <v>84.84</v>
      </c>
      <c r="DD6" s="21">
        <f t="shared" si="11"/>
        <v>84.86</v>
      </c>
      <c r="DE6" s="21">
        <f t="shared" si="11"/>
        <v>84.98</v>
      </c>
      <c r="DF6" s="21">
        <f t="shared" si="11"/>
        <v>84.7</v>
      </c>
      <c r="DG6" s="21">
        <f t="shared" si="11"/>
        <v>84.67</v>
      </c>
      <c r="DH6" s="20" t="str">
        <f>IF(DH7="","",IF(DH7="-","【-】","【"&amp;SUBSTITUTE(TEXT(DH7,"#,##0.00"),"-","△")&amp;"】"))</f>
        <v>【86.91】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0.01</v>
      </c>
      <c r="EK6" s="21">
        <f t="shared" si="14"/>
        <v>0.01</v>
      </c>
      <c r="EL6" s="21">
        <f t="shared" si="14"/>
        <v>0.02</v>
      </c>
      <c r="EM6" s="21">
        <f t="shared" si="14"/>
        <v>0.25</v>
      </c>
      <c r="EN6" s="21">
        <f t="shared" si="14"/>
        <v>0.05</v>
      </c>
      <c r="EO6" s="20" t="str">
        <f>IF(EO7="","",IF(EO7="-","【-】","【"&amp;SUBSTITUTE(TEXT(EO7,"#,##0.00"),"-","△")&amp;"】"))</f>
        <v>【0.03】</v>
      </c>
    </row>
    <row r="7" spans="1:145" s="22" customFormat="1" x14ac:dyDescent="0.15">
      <c r="A7" s="14"/>
      <c r="B7" s="23">
        <v>2021</v>
      </c>
      <c r="C7" s="23">
        <v>462217</v>
      </c>
      <c r="D7" s="23">
        <v>47</v>
      </c>
      <c r="E7" s="23">
        <v>17</v>
      </c>
      <c r="F7" s="23">
        <v>5</v>
      </c>
      <c r="G7" s="23">
        <v>0</v>
      </c>
      <c r="H7" s="23" t="s">
        <v>98</v>
      </c>
      <c r="I7" s="23" t="s">
        <v>99</v>
      </c>
      <c r="J7" s="23" t="s">
        <v>100</v>
      </c>
      <c r="K7" s="23" t="s">
        <v>101</v>
      </c>
      <c r="L7" s="23" t="s">
        <v>102</v>
      </c>
      <c r="M7" s="23" t="s">
        <v>103</v>
      </c>
      <c r="N7" s="24" t="s">
        <v>104</v>
      </c>
      <c r="O7" s="24" t="s">
        <v>105</v>
      </c>
      <c r="P7" s="24">
        <v>19.07</v>
      </c>
      <c r="Q7" s="24">
        <v>100</v>
      </c>
      <c r="R7" s="24">
        <v>3190</v>
      </c>
      <c r="S7" s="24">
        <v>30179</v>
      </c>
      <c r="T7" s="24">
        <v>290.25</v>
      </c>
      <c r="U7" s="24">
        <v>103.98</v>
      </c>
      <c r="V7" s="24">
        <v>5695</v>
      </c>
      <c r="W7" s="24">
        <v>4.6900000000000004</v>
      </c>
      <c r="X7" s="24">
        <v>1214.29</v>
      </c>
      <c r="Y7" s="24">
        <v>85</v>
      </c>
      <c r="Z7" s="24">
        <v>84.29</v>
      </c>
      <c r="AA7" s="24">
        <v>85.83</v>
      </c>
      <c r="AB7" s="24">
        <v>86.07</v>
      </c>
      <c r="AC7" s="24">
        <v>83.79</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35.68</v>
      </c>
      <c r="BG7" s="24">
        <v>30.91</v>
      </c>
      <c r="BH7" s="24">
        <v>25.73</v>
      </c>
      <c r="BI7" s="24">
        <v>80.37</v>
      </c>
      <c r="BJ7" s="24">
        <v>14.71</v>
      </c>
      <c r="BK7" s="24">
        <v>855.8</v>
      </c>
      <c r="BL7" s="24">
        <v>789.46</v>
      </c>
      <c r="BM7" s="24">
        <v>826.83</v>
      </c>
      <c r="BN7" s="24">
        <v>867.83</v>
      </c>
      <c r="BO7" s="24">
        <v>791.76</v>
      </c>
      <c r="BP7" s="24">
        <v>786.37</v>
      </c>
      <c r="BQ7" s="24">
        <v>87.79</v>
      </c>
      <c r="BR7" s="24">
        <v>84.87</v>
      </c>
      <c r="BS7" s="24">
        <v>81.44</v>
      </c>
      <c r="BT7" s="24">
        <v>68.64</v>
      </c>
      <c r="BU7" s="24">
        <v>73.75</v>
      </c>
      <c r="BV7" s="24">
        <v>59.8</v>
      </c>
      <c r="BW7" s="24">
        <v>57.77</v>
      </c>
      <c r="BX7" s="24">
        <v>57.31</v>
      </c>
      <c r="BY7" s="24">
        <v>57.08</v>
      </c>
      <c r="BZ7" s="24">
        <v>56.26</v>
      </c>
      <c r="CA7" s="24">
        <v>60.65</v>
      </c>
      <c r="CB7" s="24">
        <v>158.13</v>
      </c>
      <c r="CC7" s="24">
        <v>165.02</v>
      </c>
      <c r="CD7" s="24">
        <v>182.39</v>
      </c>
      <c r="CE7" s="24">
        <v>211.81</v>
      </c>
      <c r="CF7" s="24">
        <v>198.49</v>
      </c>
      <c r="CG7" s="24">
        <v>263.76</v>
      </c>
      <c r="CH7" s="24">
        <v>274.35000000000002</v>
      </c>
      <c r="CI7" s="24">
        <v>273.52</v>
      </c>
      <c r="CJ7" s="24">
        <v>274.99</v>
      </c>
      <c r="CK7" s="24">
        <v>282.08999999999997</v>
      </c>
      <c r="CL7" s="24">
        <v>256.97000000000003</v>
      </c>
      <c r="CM7" s="24">
        <v>57.57</v>
      </c>
      <c r="CN7" s="24">
        <v>56.81</v>
      </c>
      <c r="CO7" s="24">
        <v>53.74</v>
      </c>
      <c r="CP7" s="24">
        <v>53.74</v>
      </c>
      <c r="CQ7" s="24">
        <v>53.74</v>
      </c>
      <c r="CR7" s="24">
        <v>51.75</v>
      </c>
      <c r="CS7" s="24">
        <v>50.68</v>
      </c>
      <c r="CT7" s="24">
        <v>50.14</v>
      </c>
      <c r="CU7" s="24">
        <v>54.83</v>
      </c>
      <c r="CV7" s="24">
        <v>66.53</v>
      </c>
      <c r="CW7" s="24">
        <v>61.14</v>
      </c>
      <c r="CX7" s="24">
        <v>68.680000000000007</v>
      </c>
      <c r="CY7" s="24">
        <v>67.319999999999993</v>
      </c>
      <c r="CZ7" s="24">
        <v>66.75</v>
      </c>
      <c r="DA7" s="24">
        <v>67.44</v>
      </c>
      <c r="DB7" s="24">
        <v>67.319999999999993</v>
      </c>
      <c r="DC7" s="24">
        <v>84.84</v>
      </c>
      <c r="DD7" s="24">
        <v>84.86</v>
      </c>
      <c r="DE7" s="24">
        <v>84.98</v>
      </c>
      <c r="DF7" s="24">
        <v>84.7</v>
      </c>
      <c r="DG7" s="24">
        <v>84.67</v>
      </c>
      <c r="DH7" s="24">
        <v>86.91</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0.01</v>
      </c>
      <c r="EK7" s="24">
        <v>0.01</v>
      </c>
      <c r="EL7" s="24">
        <v>0.02</v>
      </c>
      <c r="EM7" s="24">
        <v>0.25</v>
      </c>
      <c r="EN7" s="24">
        <v>0.05</v>
      </c>
      <c r="EO7" s="24">
        <v>0.03</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111</v>
      </c>
    </row>
    <row r="12" spans="1:145" x14ac:dyDescent="0.15">
      <c r="B12">
        <v>1</v>
      </c>
      <c r="C12">
        <v>1</v>
      </c>
      <c r="D12">
        <v>1</v>
      </c>
      <c r="E12">
        <v>2</v>
      </c>
      <c r="F12">
        <v>3</v>
      </c>
      <c r="G12" t="s">
        <v>112</v>
      </c>
    </row>
    <row r="13" spans="1:145" x14ac:dyDescent="0.15">
      <c r="B13" t="s">
        <v>113</v>
      </c>
      <c r="C13" t="s">
        <v>114</v>
      </c>
      <c r="D13" t="s">
        <v>115</v>
      </c>
      <c r="E13" t="s">
        <v>115</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鹿児島県</cp:lastModifiedBy>
  <cp:lastPrinted>2023-02-14T23:53:28Z</cp:lastPrinted>
  <dcterms:created xsi:type="dcterms:W3CDTF">2022-12-01T02:01:40Z</dcterms:created>
  <dcterms:modified xsi:type="dcterms:W3CDTF">2023-02-20T12:33:30Z</dcterms:modified>
  <cp:category/>
</cp:coreProperties>
</file>