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5 志布志市○\"/>
    </mc:Choice>
  </mc:AlternateContent>
  <workbookProtection workbookAlgorithmName="SHA-512" workbookHashValue="xQPp2m628xLOlzjMvEeQbyQ+q0PES7qvDGR2pItHDpW9kcOOAW/xr4+29g59XVF8bY4Tus5eaz61hf6bS0IiUg==" workbookSaltValue="NpbUPhQXwfMvUtGGgYNCGA==" workbookSpinCount="100000" lockStructure="1"/>
  <bookViews>
    <workbookView xWindow="-120" yWindow="-120" windowWidth="19440" windowHeight="15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88" i="4" l="1"/>
  <c r="IX76" i="4"/>
  <c r="ML52" i="4"/>
  <c r="BV30" i="4"/>
  <c r="FJ52" i="4"/>
  <c r="IX52" i="4"/>
  <c r="BV76" i="4"/>
  <c r="IX30" i="4"/>
  <c r="ML76" i="4"/>
  <c r="BV52" i="4"/>
  <c r="FJ30"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R30" i="4"/>
  <c r="GT30" i="4"/>
  <c r="GT52" i="4"/>
  <c r="R76" i="4"/>
  <c r="DF52"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<sst xmlns="http://schemas.openxmlformats.org/spreadsheetml/2006/main" count="301" uniqueCount="146">
  <si>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</si>
  <si>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</si>
  <si>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</si>
  <si>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</si>
  <si>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</si>
  <si>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</si>
  <si>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</si>
  <si>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</si>
  <si>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</si>
  <si>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</si>
  <si>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</si>
  <si>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</si>
  <si>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</si>
  <si>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</si>
  <si>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</si>
  <si>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</si>
  <si>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</si>
  <si>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</si>
  <si>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</si>
  <si>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</si>
  <si>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</si>
  <si>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</si>
  <si>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</si>
  <si>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</si>
  <si>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</si>
  <si>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</si>
  <si>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</si>
  <si>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</si>
  <si>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</si>
  <si>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</si>
  <si>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</si>
  <si>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</si>
  <si>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</si>
  <si>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</si>
  <si>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</si>
  <si>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</si>
  <si>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</si>
  <si>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</si>
  <si>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</si>
  <si>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</si>
  <si>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</si>
  <si>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</si>
  <si>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</si>
  <si>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</si>
  <si>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</si>
  <si>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</si>
  <si>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</si>
  <si>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</si>
  <si>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</si>
  <si>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</si>
  <si>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</si>
  <si>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</si>
  <si>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</si>
  <si>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</si>
  <si>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</si>
  <si>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</si>
  <si>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</si>
  <si>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</si>
  <si>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</si>
  <si>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</si>
  <si>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</si>
  <si>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</si>
  <si>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</si>
  <si>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</si>
  <si>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</si>
  <si>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</si>
  <si>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</si>
  <si>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</si>
  <si>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</si>
  <si>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</si>
  <si>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</si>
  <si>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</si>
  <si>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</si>
  <si>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</si>
  <si>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</si>
  <si>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</si>
  <si>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</si>
  <si>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</si>
  <si>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</si>
  <si>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</si>
  <si>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</si>
  <si>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</si>
  <si>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</si>
  <si>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</si>
  <si>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</si>
  <si>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</si>
  <si>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</si>
  <si>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</si>
  <si>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</si>
  <si>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</si>
  <si>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</si>
  <si>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</si>
  <si>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</si>
  <si>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</si>
  <si>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</si>
  <si>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</si>
  <si>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</si>
  <si>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</si>
  <si>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</si>
  <si>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</si>
  <si>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</si>
  <si>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</si>
  <si>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</si>
  <si>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</si>
  <si>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</si>
  <si>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当該値(N-1)</t>
    <phoneticPr fontId="5"/>
  </si>
  <si>
    <t>当該値(N-3)</t>
    <phoneticPr fontId="5"/>
  </si>
  <si>
    <t>当該値(N-4)</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</si>
  <si>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</si>
  <si>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</si>
  <si>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</si>
  <si>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</si>
  <si>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</si>
  <si>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</si>
  <si>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</si>
  <si>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</si>
  <si>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</si>
  <si>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</si>
  <si>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</si>
  <si>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</si>
  <si>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</si>
  <si>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</si>
  <si>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</si>
  <si>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</si>
  <si>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</si>
  <si>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鹿児島県　志布志市</t>
  </si>
  <si>
    <t>国民宿舎ボルベリアダグリ</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</si>
  <si>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</si>
  <si>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</si>
  <si>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</si>
  <si>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</si>
  <si>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</si>
  <si>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</si>
  <si>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</si>
  <si>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</si>
  <si>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</si>
  <si>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</si>
  <si>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</si>
  <si>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</si>
  <si>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</si>
  <si>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</si>
  <si>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</si>
  <si>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平成12年４月にオープンし21年が経過し、経年劣化による改修が増えてきている。当面は大規模改修がないため施設延命化のため優先順位をつけ、年次的に施設改修を行っている状況である。
　</t>
    <rPh sb="1" eb="3">
      <t>ヘイセイ</t>
    </rPh>
    <rPh sb="5" eb="6">
      <t>ネン</t>
    </rPh>
    <rPh sb="7" eb="8">
      <t>ガツ</t>
    </rPh>
    <rPh sb="16" eb="17">
      <t>ネン</t>
    </rPh>
    <rPh sb="18" eb="20">
      <t>ケイカ</t>
    </rPh>
    <rPh sb="22" eb="24">
      <t>ケイネン</t>
    </rPh>
    <rPh sb="24" eb="26">
      <t>レッカ</t>
    </rPh>
    <rPh sb="29" eb="31">
      <t>カイシュウ</t>
    </rPh>
    <rPh sb="32" eb="33">
      <t>フ</t>
    </rPh>
    <rPh sb="40" eb="42">
      <t>トウメン</t>
    </rPh>
    <rPh sb="43" eb="46">
      <t>ダイキボ</t>
    </rPh>
    <rPh sb="46" eb="48">
      <t>カイシュウ</t>
    </rPh>
    <rPh sb="53" eb="55">
      <t>シセツ</t>
    </rPh>
    <rPh sb="55" eb="57">
      <t>エンメイ</t>
    </rPh>
    <rPh sb="57" eb="58">
      <t>カ</t>
    </rPh>
    <rPh sb="61" eb="63">
      <t>ユウセン</t>
    </rPh>
    <rPh sb="63" eb="65">
      <t>ジュンイ</t>
    </rPh>
    <rPh sb="69" eb="71">
      <t>ネンジ</t>
    </rPh>
    <rPh sb="71" eb="72">
      <t>テキ</t>
    </rPh>
    <rPh sb="73" eb="75">
      <t>シセツ</t>
    </rPh>
    <rPh sb="75" eb="77">
      <t>カイシュウ</t>
    </rPh>
    <rPh sb="78" eb="79">
      <t>オコナ</t>
    </rPh>
    <rPh sb="83" eb="85">
      <t>ジョウキョウ</t>
    </rPh>
    <phoneticPr fontId="5"/>
  </si>
  <si>
    <t>　平成12年度のリニューアルオープン時に係る建設費の償還金を一般会計からの繰入により賄っている。また、新型コロナウイルス感染症の影響により、指定管理者からの納付金を０円としているため、施設の修繕等に関する費用等も一般会計からの繰入金により賄っている状況である。
　令和５年度からは、現指定管理者の指定管理期間が終了し、新たな指定管理者による運営管理が始まることから、当該事業年度の収支において、総収入から総支出を差し引いて、利益が発生した場合には、利益から法人税等を除いた金額の半額を支払うことにしている。ただし、市と協議のうえ指定管理者が実施する施設修繕料に利益配分金を充当できるものとする。</t>
    <rPh sb="1" eb="3">
      <t>ヘイセイ</t>
    </rPh>
    <rPh sb="5" eb="6">
      <t>ネン</t>
    </rPh>
    <rPh sb="6" eb="7">
      <t>ド</t>
    </rPh>
    <rPh sb="18" eb="19">
      <t>ジ</t>
    </rPh>
    <rPh sb="20" eb="21">
      <t>カカワ</t>
    </rPh>
    <rPh sb="22" eb="25">
      <t>ケンセツヒ</t>
    </rPh>
    <rPh sb="26" eb="28">
      <t>ショウカン</t>
    </rPh>
    <rPh sb="28" eb="29">
      <t>キン</t>
    </rPh>
    <rPh sb="30" eb="32">
      <t>イッパン</t>
    </rPh>
    <rPh sb="32" eb="34">
      <t>カイケイ</t>
    </rPh>
    <rPh sb="37" eb="39">
      <t>クリイレ</t>
    </rPh>
    <rPh sb="42" eb="43">
      <t>マカナ</t>
    </rPh>
    <rPh sb="51" eb="53">
      <t>シンガタ</t>
    </rPh>
    <rPh sb="60" eb="63">
      <t>カンセンショウ</t>
    </rPh>
    <rPh sb="64" eb="66">
      <t>エイキョウ</t>
    </rPh>
    <rPh sb="70" eb="72">
      <t>シテイ</t>
    </rPh>
    <rPh sb="72" eb="75">
      <t>カンリシャ</t>
    </rPh>
    <rPh sb="78" eb="81">
      <t>ノウフキン</t>
    </rPh>
    <rPh sb="83" eb="84">
      <t>エン</t>
    </rPh>
    <rPh sb="92" eb="94">
      <t>シセツ</t>
    </rPh>
    <rPh sb="95" eb="97">
      <t>シュウゼン</t>
    </rPh>
    <rPh sb="97" eb="98">
      <t>トウ</t>
    </rPh>
    <rPh sb="99" eb="100">
      <t>カン</t>
    </rPh>
    <rPh sb="102" eb="104">
      <t>ヒヨウ</t>
    </rPh>
    <rPh sb="104" eb="105">
      <t>トウ</t>
    </rPh>
    <rPh sb="106" eb="108">
      <t>イッパン</t>
    </rPh>
    <rPh sb="108" eb="110">
      <t>カイケイ</t>
    </rPh>
    <rPh sb="113" eb="115">
      <t>クリイレ</t>
    </rPh>
    <rPh sb="115" eb="116">
      <t>キン</t>
    </rPh>
    <rPh sb="119" eb="120">
      <t>マカナ</t>
    </rPh>
    <rPh sb="124" eb="126">
      <t>ジョウキョウ</t>
    </rPh>
    <rPh sb="132" eb="134">
      <t>レイワ</t>
    </rPh>
    <rPh sb="135" eb="137">
      <t>ネンド</t>
    </rPh>
    <rPh sb="141" eb="142">
      <t>ゲン</t>
    </rPh>
    <rPh sb="142" eb="144">
      <t>シテイ</t>
    </rPh>
    <rPh sb="144" eb="147">
      <t>カンリシャ</t>
    </rPh>
    <rPh sb="148" eb="150">
      <t>シテイ</t>
    </rPh>
    <rPh sb="150" eb="152">
      <t>カンリ</t>
    </rPh>
    <rPh sb="152" eb="154">
      <t>キカン</t>
    </rPh>
    <rPh sb="155" eb="157">
      <t>シュウリョウ</t>
    </rPh>
    <rPh sb="159" eb="160">
      <t>アラ</t>
    </rPh>
    <rPh sb="162" eb="164">
      <t>シテイ</t>
    </rPh>
    <rPh sb="164" eb="167">
      <t>カンリシャ</t>
    </rPh>
    <rPh sb="170" eb="172">
      <t>ウンエイ</t>
    </rPh>
    <rPh sb="172" eb="174">
      <t>カンリ</t>
    </rPh>
    <rPh sb="175" eb="176">
      <t>ハジ</t>
    </rPh>
    <rPh sb="183" eb="185">
      <t>トウガイ</t>
    </rPh>
    <rPh sb="185" eb="187">
      <t>ジギョウ</t>
    </rPh>
    <rPh sb="187" eb="189">
      <t>ネンド</t>
    </rPh>
    <rPh sb="190" eb="192">
      <t>シュウシ</t>
    </rPh>
    <rPh sb="197" eb="198">
      <t>ソウ</t>
    </rPh>
    <rPh sb="198" eb="200">
      <t>シュウニュウ</t>
    </rPh>
    <rPh sb="202" eb="205">
      <t>ソウシシュツ</t>
    </rPh>
    <rPh sb="206" eb="207">
      <t>サ</t>
    </rPh>
    <rPh sb="208" eb="209">
      <t>ヒ</t>
    </rPh>
    <rPh sb="212" eb="214">
      <t>リエキ</t>
    </rPh>
    <rPh sb="215" eb="217">
      <t>ハッセイ</t>
    </rPh>
    <rPh sb="219" eb="221">
      <t>バアイ</t>
    </rPh>
    <rPh sb="224" eb="226">
      <t>リエキ</t>
    </rPh>
    <rPh sb="228" eb="231">
      <t>ホウジンゼイ</t>
    </rPh>
    <rPh sb="231" eb="232">
      <t>トウ</t>
    </rPh>
    <rPh sb="233" eb="234">
      <t>ノゾ</t>
    </rPh>
    <rPh sb="236" eb="238">
      <t>キンガク</t>
    </rPh>
    <rPh sb="239" eb="241">
      <t>ハンガク</t>
    </rPh>
    <rPh sb="242" eb="244">
      <t>シハラ</t>
    </rPh>
    <rPh sb="257" eb="258">
      <t>シ</t>
    </rPh>
    <rPh sb="259" eb="261">
      <t>キョウギ</t>
    </rPh>
    <rPh sb="264" eb="266">
      <t>シテイ</t>
    </rPh>
    <rPh sb="266" eb="269">
      <t>カンリシャ</t>
    </rPh>
    <rPh sb="270" eb="272">
      <t>ジッシ</t>
    </rPh>
    <rPh sb="274" eb="276">
      <t>シセツ</t>
    </rPh>
    <rPh sb="276" eb="278">
      <t>シュウゼン</t>
    </rPh>
    <rPh sb="278" eb="279">
      <t>リョウ</t>
    </rPh>
    <rPh sb="280" eb="282">
      <t>リエキ</t>
    </rPh>
    <rPh sb="282" eb="284">
      <t>ハイブン</t>
    </rPh>
    <rPh sb="284" eb="285">
      <t>キン</t>
    </rPh>
    <rPh sb="286" eb="288">
      <t>ジュウトウ</t>
    </rPh>
    <phoneticPr fontId="5"/>
  </si>
  <si>
    <t>　令和３年度も引き続き新型コロナウイルス感染症の影響はあったものの、宿泊人数は前年比177.4%、その他利用人数は前年比148.8%、全体では前年比150.6%と回復傾向にはあったものの、コロナ前の利用実績には大きく及ばない状況であった。特に宴会部門が、新型コロナウイルス感染拡大の影響の波によりキャンセル含め収益を伸ばすことができなかった。</t>
    <rPh sb="1" eb="3">
      <t>レイワ</t>
    </rPh>
    <rPh sb="4" eb="6">
      <t>ネンド</t>
    </rPh>
    <rPh sb="7" eb="8">
      <t>ヒ</t>
    </rPh>
    <rPh sb="9" eb="10">
      <t>ツヅ</t>
    </rPh>
    <rPh sb="11" eb="13">
      <t>シンガタ</t>
    </rPh>
    <rPh sb="20" eb="23">
      <t>カンセンショウ</t>
    </rPh>
    <rPh sb="24" eb="26">
      <t>エイキョウ</t>
    </rPh>
    <rPh sb="34" eb="36">
      <t>シュクハク</t>
    </rPh>
    <rPh sb="36" eb="38">
      <t>ニンズウ</t>
    </rPh>
    <rPh sb="39" eb="42">
      <t>ゼンネンヒ</t>
    </rPh>
    <rPh sb="51" eb="52">
      <t>タ</t>
    </rPh>
    <rPh sb="52" eb="54">
      <t>リヨウ</t>
    </rPh>
    <rPh sb="54" eb="56">
      <t>ニンズウ</t>
    </rPh>
    <rPh sb="57" eb="60">
      <t>ゼンネンヒ</t>
    </rPh>
    <rPh sb="67" eb="69">
      <t>ゼンタイ</t>
    </rPh>
    <rPh sb="71" eb="74">
      <t>ゼンネンヒ</t>
    </rPh>
    <rPh sb="81" eb="83">
      <t>カイフク</t>
    </rPh>
    <rPh sb="83" eb="85">
      <t>ケイコウ</t>
    </rPh>
    <rPh sb="97" eb="98">
      <t>マエ</t>
    </rPh>
    <rPh sb="99" eb="101">
      <t>リヨウ</t>
    </rPh>
    <rPh sb="101" eb="103">
      <t>ジッセキ</t>
    </rPh>
    <rPh sb="105" eb="106">
      <t>オオ</t>
    </rPh>
    <rPh sb="108" eb="109">
      <t>オヨ</t>
    </rPh>
    <rPh sb="112" eb="114">
      <t>ジョウキョウ</t>
    </rPh>
    <rPh sb="119" eb="120">
      <t>トク</t>
    </rPh>
    <rPh sb="121" eb="123">
      <t>エンカイ</t>
    </rPh>
    <rPh sb="123" eb="125">
      <t>ブモン</t>
    </rPh>
    <rPh sb="127" eb="129">
      <t>シンガタ</t>
    </rPh>
    <rPh sb="136" eb="138">
      <t>カンセン</t>
    </rPh>
    <rPh sb="138" eb="140">
      <t>カクダイ</t>
    </rPh>
    <rPh sb="141" eb="143">
      <t>エイキョウ</t>
    </rPh>
    <rPh sb="144" eb="145">
      <t>ナミ</t>
    </rPh>
    <rPh sb="153" eb="154">
      <t>フク</t>
    </rPh>
    <rPh sb="155" eb="157">
      <t>シュウエキ</t>
    </rPh>
    <rPh sb="158" eb="159">
      <t>ノ</t>
    </rPh>
    <phoneticPr fontId="5"/>
  </si>
  <si>
    <t>　新型コロナウイルス感染症の影響は、未だ運営状況に大きな影響を与え続けており、営業収益に対する売上高人件費比率も昨年に続き増大している。
　また、物価高騰による電気料をはじめとした光熱費の高騰も厳しい運営の一因となっている。
　令和５年度からは、新たな指定管理者による施設改修等による利用者サービスの向上策等を通じ、利用客の増対策を講じ収益性を高める努力をしていかなければならない。</t>
    <rPh sb="1" eb="3">
      <t>シンガタ</t>
    </rPh>
    <rPh sb="10" eb="13">
      <t>カンセンショウ</t>
    </rPh>
    <rPh sb="14" eb="16">
      <t>エイキョウ</t>
    </rPh>
    <rPh sb="18" eb="19">
      <t>イマ</t>
    </rPh>
    <rPh sb="20" eb="22">
      <t>ウンエイ</t>
    </rPh>
    <rPh sb="22" eb="24">
      <t>ジョウキョウ</t>
    </rPh>
    <rPh sb="25" eb="26">
      <t>オオ</t>
    </rPh>
    <rPh sb="28" eb="30">
      <t>エイキョウ</t>
    </rPh>
    <rPh sb="31" eb="32">
      <t>アタ</t>
    </rPh>
    <rPh sb="33" eb="34">
      <t>ツヅ</t>
    </rPh>
    <rPh sb="39" eb="41">
      <t>エイギョウ</t>
    </rPh>
    <rPh sb="41" eb="43">
      <t>シュウエキ</t>
    </rPh>
    <rPh sb="44" eb="45">
      <t>タイ</t>
    </rPh>
    <rPh sb="47" eb="49">
      <t>ウリアゲ</t>
    </rPh>
    <rPh sb="49" eb="50">
      <t>ダカ</t>
    </rPh>
    <rPh sb="50" eb="53">
      <t>ジンケンヒ</t>
    </rPh>
    <rPh sb="53" eb="55">
      <t>ヒリツ</t>
    </rPh>
    <rPh sb="56" eb="58">
      <t>サクネン</t>
    </rPh>
    <rPh sb="59" eb="60">
      <t>ツヅ</t>
    </rPh>
    <rPh sb="61" eb="63">
      <t>ゾウダイ</t>
    </rPh>
    <rPh sb="73" eb="75">
      <t>ブッカ</t>
    </rPh>
    <rPh sb="75" eb="77">
      <t>コウトウ</t>
    </rPh>
    <rPh sb="80" eb="82">
      <t>デンキ</t>
    </rPh>
    <rPh sb="82" eb="83">
      <t>リョウ</t>
    </rPh>
    <rPh sb="90" eb="93">
      <t>コウネツヒ</t>
    </rPh>
    <rPh sb="94" eb="96">
      <t>コウトウ</t>
    </rPh>
    <rPh sb="97" eb="98">
      <t>キビ</t>
    </rPh>
    <rPh sb="100" eb="102">
      <t>ウンエイ</t>
    </rPh>
    <rPh sb="103" eb="105">
      <t>イチイン</t>
    </rPh>
    <rPh sb="114" eb="116">
      <t>レイワ</t>
    </rPh>
    <rPh sb="117" eb="119">
      <t>ネンド</t>
    </rPh>
    <rPh sb="123" eb="124">
      <t>アラ</t>
    </rPh>
    <rPh sb="126" eb="128">
      <t>シテイ</t>
    </rPh>
    <rPh sb="128" eb="131">
      <t>カンリシャ</t>
    </rPh>
    <rPh sb="134" eb="136">
      <t>シセツ</t>
    </rPh>
    <rPh sb="136" eb="138">
      <t>カイシュウ</t>
    </rPh>
    <rPh sb="138" eb="139">
      <t>トウ</t>
    </rPh>
    <rPh sb="142" eb="145">
      <t>リヨウシャ</t>
    </rPh>
    <rPh sb="150" eb="152">
      <t>コウジョウ</t>
    </rPh>
    <rPh sb="152" eb="153">
      <t>サク</t>
    </rPh>
    <rPh sb="153" eb="154">
      <t>トウ</t>
    </rPh>
    <rPh sb="155" eb="156">
      <t>ツウ</t>
    </rPh>
    <rPh sb="158" eb="161">
      <t>リヨウキャク</t>
    </rPh>
    <rPh sb="162" eb="163">
      <t>ゾウ</t>
    </rPh>
    <rPh sb="163" eb="165">
      <t>タイサク</t>
    </rPh>
    <rPh sb="166" eb="167">
      <t>コウ</t>
    </rPh>
    <rPh sb="168" eb="171">
      <t>シュウエキセイ</t>
    </rPh>
    <rPh sb="172" eb="173">
      <t>タカ</t>
    </rPh>
    <rPh sb="175" eb="177">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</si>
</sst>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032-4BCA-9F8B-9E3E8E38F22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12421</c:v>
                </c:pt>
              </c:numCache>
            </c:numRef>
          </c:val>
          <c:smooth val="0"/>
          <c:extLst>
            <c:ext xmlns:c16="http://schemas.microsoft.com/office/drawing/2014/chart" uri="{C3380CC4-5D6E-409C-BE32-E72D297353CC}">
              <c16:uniqueId val="{00000001-E032-4BCA-9F8B-9E3E8E38F22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2E52-416A-AD8D-90150D25ADD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E52-416A-AD8D-90150D25ADD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1.03E-2</c:v>
                </c:pt>
                <c:pt idx="1">
                  <c:v>6.4000000000000003E-3</c:v>
                </c:pt>
                <c:pt idx="2">
                  <c:v>1.1299999999999999E-2</c:v>
                </c:pt>
                <c:pt idx="3">
                  <c:v>1.5699999999999999E-2</c:v>
                </c:pt>
                <c:pt idx="4">
                  <c:v>2.0199999999999999E-2</c:v>
                </c:pt>
              </c:numCache>
            </c:numRef>
          </c:val>
          <c:smooth val="0"/>
          <c:extLst>
            <c:ext xmlns:c16="http://schemas.microsoft.com/office/drawing/2014/chart" uri="{C3380CC4-5D6E-409C-BE32-E72D297353CC}">
              <c16:uniqueId val="{00000000-10FA-4CBD-B3C9-4BA8CDC4CF6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1.5E-3</c:v>
                </c:pt>
                <c:pt idx="1">
                  <c:v>1.6000000000000001E-3</c:v>
                </c:pt>
                <c:pt idx="2">
                  <c:v>1.6000000000000001E-3</c:v>
                </c:pt>
                <c:pt idx="3">
                  <c:v>1E-3</c:v>
                </c:pt>
                <c:pt idx="4">
                  <c:v>1.8E-3</c:v>
                </c:pt>
              </c:numCache>
            </c:numRef>
          </c:val>
          <c:smooth val="0"/>
          <c:extLst>
            <c:ext xmlns:c16="http://schemas.microsoft.com/office/drawing/2014/chart" uri="{C3380CC4-5D6E-409C-BE32-E72D297353CC}">
              <c16:uniqueId val="{00000001-10FA-4CBD-B3C9-4BA8CDC4CF6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38-4F79-8975-32D421953A0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32.4</c:v>
                </c:pt>
              </c:numCache>
            </c:numRef>
          </c:val>
          <c:smooth val="0"/>
          <c:extLst>
            <c:ext xmlns:c16="http://schemas.microsoft.com/office/drawing/2014/chart" uri="{C3380CC4-5D6E-409C-BE32-E72D297353CC}">
              <c16:uniqueId val="{00000001-AF38-4F79-8975-32D421953A0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17.8</c:v>
                </c:pt>
                <c:pt idx="1">
                  <c:v>34.5</c:v>
                </c:pt>
                <c:pt idx="2">
                  <c:v>37.1</c:v>
                </c:pt>
                <c:pt idx="3">
                  <c:v>71.099999999999994</c:v>
                </c:pt>
                <c:pt idx="4">
                  <c:v>76.900000000000006</c:v>
                </c:pt>
              </c:numCache>
            </c:numRef>
          </c:val>
          <c:extLst>
            <c:ext xmlns:c16="http://schemas.microsoft.com/office/drawing/2014/chart" uri="{C3380CC4-5D6E-409C-BE32-E72D297353CC}">
              <c16:uniqueId val="{00000000-8188-4DE8-AC3D-B7655F6658C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111</c:v>
                </c:pt>
              </c:numCache>
            </c:numRef>
          </c:val>
          <c:smooth val="0"/>
          <c:extLst>
            <c:ext xmlns:c16="http://schemas.microsoft.com/office/drawing/2014/chart" uri="{C3380CC4-5D6E-409C-BE32-E72D297353CC}">
              <c16:uniqueId val="{00000001-8188-4DE8-AC3D-B7655F6658C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4958</c:v>
                </c:pt>
                <c:pt idx="1">
                  <c:v>1333</c:v>
                </c:pt>
                <c:pt idx="2">
                  <c:v>-2273</c:v>
                </c:pt>
                <c:pt idx="3">
                  <c:v>-53494</c:v>
                </c:pt>
                <c:pt idx="4">
                  <c:v>-51001</c:v>
                </c:pt>
              </c:numCache>
            </c:numRef>
          </c:val>
          <c:extLst>
            <c:ext xmlns:c16="http://schemas.microsoft.com/office/drawing/2014/chart" uri="{C3380CC4-5D6E-409C-BE32-E72D297353CC}">
              <c16:uniqueId val="{00000000-F405-4A39-83CF-A509E5CA608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-35347</c:v>
                </c:pt>
              </c:numCache>
            </c:numRef>
          </c:val>
          <c:smooth val="0"/>
          <c:extLst>
            <c:ext xmlns:c16="http://schemas.microsoft.com/office/drawing/2014/chart" uri="{C3380CC4-5D6E-409C-BE32-E72D297353CC}">
              <c16:uniqueId val="{00000001-F405-4A39-83CF-A509E5CA608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-8</c:v>
                </c:pt>
                <c:pt idx="1">
                  <c:v>-20.9</c:v>
                </c:pt>
                <c:pt idx="2">
                  <c:v>0</c:v>
                </c:pt>
                <c:pt idx="3">
                  <c:v>-154.4</c:v>
                </c:pt>
                <c:pt idx="4">
                  <c:v>86.5</c:v>
                </c:pt>
              </c:numCache>
            </c:numRef>
          </c:val>
          <c:extLst>
            <c:ext xmlns:c16="http://schemas.microsoft.com/office/drawing/2014/chart" uri="{C3380CC4-5D6E-409C-BE32-E72D297353CC}">
              <c16:uniqueId val="{00000000-730B-4D1C-894E-B2467B93E7F0}"/>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-46.2</c:v>
                </c:pt>
              </c:numCache>
            </c:numRef>
          </c:val>
          <c:smooth val="0"/>
          <c:extLst>
            <c:ext xmlns:c16="http://schemas.microsoft.com/office/drawing/2014/chart" uri="{C3380CC4-5D6E-409C-BE32-E72D297353CC}">
              <c16:uniqueId val="{00000001-730B-4D1C-894E-B2467B93E7F0}"/>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36.299999999999997</c:v>
                </c:pt>
                <c:pt idx="1">
                  <c:v>40.9</c:v>
                </c:pt>
                <c:pt idx="2">
                  <c:v>0</c:v>
                </c:pt>
                <c:pt idx="3">
                  <c:v>77.8</c:v>
                </c:pt>
                <c:pt idx="4">
                  <c:v>65.599999999999994</c:v>
                </c:pt>
              </c:numCache>
            </c:numRef>
          </c:val>
          <c:extLst>
            <c:ext xmlns:c16="http://schemas.microsoft.com/office/drawing/2014/chart" uri="{C3380CC4-5D6E-409C-BE32-E72D297353CC}">
              <c16:uniqueId val="{00000000-CBDE-4BBB-8043-DC0A5B07B4E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75.8</c:v>
                </c:pt>
              </c:numCache>
            </c:numRef>
          </c:val>
          <c:smooth val="0"/>
          <c:extLst>
            <c:ext xmlns:c16="http://schemas.microsoft.com/office/drawing/2014/chart" uri="{C3380CC4-5D6E-409C-BE32-E72D297353CC}">
              <c16:uniqueId val="{00000001-CBDE-4BBB-8043-DC0A5B07B4E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39.799999999999997</c:v>
                </c:pt>
                <c:pt idx="1">
                  <c:v>37.700000000000003</c:v>
                </c:pt>
                <c:pt idx="2">
                  <c:v>34.299999999999997</c:v>
                </c:pt>
                <c:pt idx="3">
                  <c:v>12.8</c:v>
                </c:pt>
                <c:pt idx="4">
                  <c:v>22.7</c:v>
                </c:pt>
              </c:numCache>
            </c:numRef>
          </c:val>
          <c:extLst>
            <c:ext xmlns:c16="http://schemas.microsoft.com/office/drawing/2014/chart" uri="{C3380CC4-5D6E-409C-BE32-E72D297353CC}">
              <c16:uniqueId val="{00000000-1AC6-4ED6-B347-202EAF8066D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6.5</c:v>
                </c:pt>
              </c:numCache>
            </c:numRef>
          </c:val>
          <c:smooth val="0"/>
          <c:extLst>
            <c:ext xmlns:c16="http://schemas.microsoft.com/office/drawing/2014/chart" uri="{C3380CC4-5D6E-409C-BE32-E72D297353CC}">
              <c16:uniqueId val="{00000001-1AC6-4ED6-B347-202EAF8066D2}"/>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C7-434D-A56C-EFA9D5C85BE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0</c:v>
                </c:pt>
              </c:numCache>
            </c:numRef>
          </c:val>
          <c:smooth val="0"/>
          <c:extLst>
            <c:ext xmlns:c16="http://schemas.microsoft.com/office/drawing/2014/chart" uri="{C3380CC4-5D6E-409C-BE32-E72D297353CC}">
              <c16:uniqueId val="{00000001-0BC7-434D-A56C-EFA9D5C85BE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D0D7-4B63-B78C-71488E5E4C0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0D7-4B63-B78C-71488E5E4C0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鹿児島県志布志市　国民宿舎ボルベリアダグリ</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4800</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59.4</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5200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106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93</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143</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8" t="s">
        <v>27</v>
      </c>
      <c r="J31" s="118"/>
      <c r="K31" s="118"/>
      <c r="L31" s="118"/>
      <c r="M31" s="118"/>
      <c r="N31" s="118"/>
      <c r="O31" s="118"/>
      <c r="P31" s="118"/>
      <c r="Q31" s="118"/>
      <c r="R31" s="119">
        <f>データ!Y7</f>
        <v>17.8</v>
      </c>
      <c r="S31" s="119"/>
      <c r="T31" s="119"/>
      <c r="U31" s="119"/>
      <c r="V31" s="119"/>
      <c r="W31" s="119"/>
      <c r="X31" s="119"/>
      <c r="Y31" s="119"/>
      <c r="Z31" s="119"/>
      <c r="AA31" s="119"/>
      <c r="AB31" s="119"/>
      <c r="AC31" s="119"/>
      <c r="AD31" s="119"/>
      <c r="AE31" s="119"/>
      <c r="AF31" s="119">
        <f>データ!Z7</f>
        <v>34.5</v>
      </c>
      <c r="AG31" s="119"/>
      <c r="AH31" s="119"/>
      <c r="AI31" s="119"/>
      <c r="AJ31" s="119"/>
      <c r="AK31" s="119"/>
      <c r="AL31" s="119"/>
      <c r="AM31" s="119"/>
      <c r="AN31" s="119"/>
      <c r="AO31" s="119"/>
      <c r="AP31" s="119"/>
      <c r="AQ31" s="119"/>
      <c r="AR31" s="119"/>
      <c r="AS31" s="119"/>
      <c r="AT31" s="119">
        <f>データ!AA7</f>
        <v>37.1</v>
      </c>
      <c r="AU31" s="119"/>
      <c r="AV31" s="119"/>
      <c r="AW31" s="119"/>
      <c r="AX31" s="119"/>
      <c r="AY31" s="119"/>
      <c r="AZ31" s="119"/>
      <c r="BA31" s="119"/>
      <c r="BB31" s="119"/>
      <c r="BC31" s="119"/>
      <c r="BD31" s="119"/>
      <c r="BE31" s="119"/>
      <c r="BF31" s="119"/>
      <c r="BG31" s="119"/>
      <c r="BH31" s="119">
        <f>データ!AB7</f>
        <v>71.099999999999994</v>
      </c>
      <c r="BI31" s="119"/>
      <c r="BJ31" s="119"/>
      <c r="BK31" s="119"/>
      <c r="BL31" s="119"/>
      <c r="BM31" s="119"/>
      <c r="BN31" s="119"/>
      <c r="BO31" s="119"/>
      <c r="BP31" s="119"/>
      <c r="BQ31" s="119"/>
      <c r="BR31" s="119"/>
      <c r="BS31" s="119"/>
      <c r="BT31" s="119"/>
      <c r="BU31" s="119"/>
      <c r="BV31" s="119">
        <f>データ!AC7</f>
        <v>76.900000000000006</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0</v>
      </c>
      <c r="DU31" s="119"/>
      <c r="DV31" s="119"/>
      <c r="DW31" s="119"/>
      <c r="DX31" s="119"/>
      <c r="DY31" s="119"/>
      <c r="DZ31" s="119"/>
      <c r="EA31" s="119"/>
      <c r="EB31" s="119"/>
      <c r="EC31" s="119"/>
      <c r="ED31" s="119"/>
      <c r="EE31" s="119"/>
      <c r="EF31" s="119"/>
      <c r="EG31" s="119"/>
      <c r="EH31" s="119">
        <f>データ!AL7</f>
        <v>0</v>
      </c>
      <c r="EI31" s="119"/>
      <c r="EJ31" s="119"/>
      <c r="EK31" s="119"/>
      <c r="EL31" s="119"/>
      <c r="EM31" s="119"/>
      <c r="EN31" s="119"/>
      <c r="EO31" s="119"/>
      <c r="EP31" s="119"/>
      <c r="EQ31" s="119"/>
      <c r="ER31" s="119"/>
      <c r="ES31" s="119"/>
      <c r="ET31" s="119"/>
      <c r="EU31" s="119"/>
      <c r="EV31" s="119">
        <f>データ!AM7</f>
        <v>0</v>
      </c>
      <c r="EW31" s="119"/>
      <c r="EX31" s="119"/>
      <c r="EY31" s="119"/>
      <c r="EZ31" s="119"/>
      <c r="FA31" s="119"/>
      <c r="FB31" s="119"/>
      <c r="FC31" s="119"/>
      <c r="FD31" s="119"/>
      <c r="FE31" s="119"/>
      <c r="FF31" s="119"/>
      <c r="FG31" s="119"/>
      <c r="FH31" s="119"/>
      <c r="FI31" s="119"/>
      <c r="FJ31" s="119">
        <f>データ!AN7</f>
        <v>0</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0</v>
      </c>
      <c r="HI31" s="120"/>
      <c r="HJ31" s="120"/>
      <c r="HK31" s="120"/>
      <c r="HL31" s="120"/>
      <c r="HM31" s="120"/>
      <c r="HN31" s="120"/>
      <c r="HO31" s="120"/>
      <c r="HP31" s="120"/>
      <c r="HQ31" s="120"/>
      <c r="HR31" s="120"/>
      <c r="HS31" s="120"/>
      <c r="HT31" s="120"/>
      <c r="HU31" s="120"/>
      <c r="HV31" s="120">
        <f>データ!AW7</f>
        <v>0</v>
      </c>
      <c r="HW31" s="120"/>
      <c r="HX31" s="120"/>
      <c r="HY31" s="120"/>
      <c r="HZ31" s="120"/>
      <c r="IA31" s="120"/>
      <c r="IB31" s="120"/>
      <c r="IC31" s="120"/>
      <c r="ID31" s="120"/>
      <c r="IE31" s="120"/>
      <c r="IF31" s="120"/>
      <c r="IG31" s="120"/>
      <c r="IH31" s="120"/>
      <c r="II31" s="120"/>
      <c r="IJ31" s="120">
        <f>データ!AX7</f>
        <v>0</v>
      </c>
      <c r="IK31" s="120"/>
      <c r="IL31" s="120"/>
      <c r="IM31" s="120"/>
      <c r="IN31" s="120"/>
      <c r="IO31" s="120"/>
      <c r="IP31" s="120"/>
      <c r="IQ31" s="120"/>
      <c r="IR31" s="120"/>
      <c r="IS31" s="120"/>
      <c r="IT31" s="120"/>
      <c r="IU31" s="120"/>
      <c r="IV31" s="120"/>
      <c r="IW31" s="120"/>
      <c r="IX31" s="120">
        <f>データ!AY7</f>
        <v>0</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8" t="s">
        <v>29</v>
      </c>
      <c r="J32" s="118"/>
      <c r="K32" s="118"/>
      <c r="L32" s="118"/>
      <c r="M32" s="118"/>
      <c r="N32" s="118"/>
      <c r="O32" s="118"/>
      <c r="P32" s="118"/>
      <c r="Q32" s="118"/>
      <c r="R32" s="119">
        <f>データ!AD7</f>
        <v>84.7</v>
      </c>
      <c r="S32" s="119"/>
      <c r="T32" s="119"/>
      <c r="U32" s="119"/>
      <c r="V32" s="119"/>
      <c r="W32" s="119"/>
      <c r="X32" s="119"/>
      <c r="Y32" s="119"/>
      <c r="Z32" s="119"/>
      <c r="AA32" s="119"/>
      <c r="AB32" s="119"/>
      <c r="AC32" s="119"/>
      <c r="AD32" s="119"/>
      <c r="AE32" s="119"/>
      <c r="AF32" s="119">
        <f>データ!AE7</f>
        <v>156</v>
      </c>
      <c r="AG32" s="119"/>
      <c r="AH32" s="119"/>
      <c r="AI32" s="119"/>
      <c r="AJ32" s="119"/>
      <c r="AK32" s="119"/>
      <c r="AL32" s="119"/>
      <c r="AM32" s="119"/>
      <c r="AN32" s="119"/>
      <c r="AO32" s="119"/>
      <c r="AP32" s="119"/>
      <c r="AQ32" s="119"/>
      <c r="AR32" s="119"/>
      <c r="AS32" s="119"/>
      <c r="AT32" s="119">
        <f>データ!AF7</f>
        <v>125.6</v>
      </c>
      <c r="AU32" s="119"/>
      <c r="AV32" s="119"/>
      <c r="AW32" s="119"/>
      <c r="AX32" s="119"/>
      <c r="AY32" s="119"/>
      <c r="AZ32" s="119"/>
      <c r="BA32" s="119"/>
      <c r="BB32" s="119"/>
      <c r="BC32" s="119"/>
      <c r="BD32" s="119"/>
      <c r="BE32" s="119"/>
      <c r="BF32" s="119"/>
      <c r="BG32" s="119"/>
      <c r="BH32" s="119">
        <f>データ!AG7</f>
        <v>83.9</v>
      </c>
      <c r="BI32" s="119"/>
      <c r="BJ32" s="119"/>
      <c r="BK32" s="119"/>
      <c r="BL32" s="119"/>
      <c r="BM32" s="119"/>
      <c r="BN32" s="119"/>
      <c r="BO32" s="119"/>
      <c r="BP32" s="119"/>
      <c r="BQ32" s="119"/>
      <c r="BR32" s="119"/>
      <c r="BS32" s="119"/>
      <c r="BT32" s="119"/>
      <c r="BU32" s="119"/>
      <c r="BV32" s="119">
        <f>データ!AH7</f>
        <v>111</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17.399999999999999</v>
      </c>
      <c r="DG32" s="119"/>
      <c r="DH32" s="119"/>
      <c r="DI32" s="119"/>
      <c r="DJ32" s="119"/>
      <c r="DK32" s="119"/>
      <c r="DL32" s="119"/>
      <c r="DM32" s="119"/>
      <c r="DN32" s="119"/>
      <c r="DO32" s="119"/>
      <c r="DP32" s="119"/>
      <c r="DQ32" s="119"/>
      <c r="DR32" s="119"/>
      <c r="DS32" s="119"/>
      <c r="DT32" s="119">
        <f>データ!AP7</f>
        <v>10.6</v>
      </c>
      <c r="DU32" s="119"/>
      <c r="DV32" s="119"/>
      <c r="DW32" s="119"/>
      <c r="DX32" s="119"/>
      <c r="DY32" s="119"/>
      <c r="DZ32" s="119"/>
      <c r="EA32" s="119"/>
      <c r="EB32" s="119"/>
      <c r="EC32" s="119"/>
      <c r="ED32" s="119"/>
      <c r="EE32" s="119"/>
      <c r="EF32" s="119"/>
      <c r="EG32" s="119"/>
      <c r="EH32" s="119">
        <f>データ!AQ7</f>
        <v>28.3</v>
      </c>
      <c r="EI32" s="119"/>
      <c r="EJ32" s="119"/>
      <c r="EK32" s="119"/>
      <c r="EL32" s="119"/>
      <c r="EM32" s="119"/>
      <c r="EN32" s="119"/>
      <c r="EO32" s="119"/>
      <c r="EP32" s="119"/>
      <c r="EQ32" s="119"/>
      <c r="ER32" s="119"/>
      <c r="ES32" s="119"/>
      <c r="ET32" s="119"/>
      <c r="EU32" s="119"/>
      <c r="EV32" s="119">
        <f>データ!AR7</f>
        <v>39.9</v>
      </c>
      <c r="EW32" s="119"/>
      <c r="EX32" s="119"/>
      <c r="EY32" s="119"/>
      <c r="EZ32" s="119"/>
      <c r="FA32" s="119"/>
      <c r="FB32" s="119"/>
      <c r="FC32" s="119"/>
      <c r="FD32" s="119"/>
      <c r="FE32" s="119"/>
      <c r="FF32" s="119"/>
      <c r="FG32" s="119"/>
      <c r="FH32" s="119"/>
      <c r="FI32" s="119"/>
      <c r="FJ32" s="119">
        <f>データ!AS7</f>
        <v>32.4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1882</v>
      </c>
      <c r="GU32" s="120"/>
      <c r="GV32" s="120"/>
      <c r="GW32" s="120"/>
      <c r="GX32" s="120"/>
      <c r="GY32" s="120"/>
      <c r="GZ32" s="120"/>
      <c r="HA32" s="120"/>
      <c r="HB32" s="120"/>
      <c r="HC32" s="120"/>
      <c r="HD32" s="120"/>
      <c r="HE32" s="120"/>
      <c r="HF32" s="120"/>
      <c r="HG32" s="120"/>
      <c r="HH32" s="120">
        <f>データ!BA7</f>
        <v>1100</v>
      </c>
      <c r="HI32" s="120"/>
      <c r="HJ32" s="120"/>
      <c r="HK32" s="120"/>
      <c r="HL32" s="120"/>
      <c r="HM32" s="120"/>
      <c r="HN32" s="120"/>
      <c r="HO32" s="120"/>
      <c r="HP32" s="120"/>
      <c r="HQ32" s="120"/>
      <c r="HR32" s="120"/>
      <c r="HS32" s="120"/>
      <c r="HT32" s="120"/>
      <c r="HU32" s="120"/>
      <c r="HV32" s="120">
        <f>データ!BB7</f>
        <v>706</v>
      </c>
      <c r="HW32" s="120"/>
      <c r="HX32" s="120"/>
      <c r="HY32" s="120"/>
      <c r="HZ32" s="120"/>
      <c r="IA32" s="120"/>
      <c r="IB32" s="120"/>
      <c r="IC32" s="120"/>
      <c r="ID32" s="120"/>
      <c r="IE32" s="120"/>
      <c r="IF32" s="120"/>
      <c r="IG32" s="120"/>
      <c r="IH32" s="120"/>
      <c r="II32" s="120"/>
      <c r="IJ32" s="120">
        <f>データ!BC7</f>
        <v>16253</v>
      </c>
      <c r="IK32" s="120"/>
      <c r="IL32" s="120"/>
      <c r="IM32" s="120"/>
      <c r="IN32" s="120"/>
      <c r="IO32" s="120"/>
      <c r="IP32" s="120"/>
      <c r="IQ32" s="120"/>
      <c r="IR32" s="120"/>
      <c r="IS32" s="120"/>
      <c r="IT32" s="120"/>
      <c r="IU32" s="120"/>
      <c r="IV32" s="120"/>
      <c r="IW32" s="120"/>
      <c r="IX32" s="120">
        <f>データ!BD7</f>
        <v>12421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142</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144</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8" t="s">
        <v>27</v>
      </c>
      <c r="J53" s="118"/>
      <c r="K53" s="118"/>
      <c r="L53" s="118"/>
      <c r="M53" s="118"/>
      <c r="N53" s="118"/>
      <c r="O53" s="118"/>
      <c r="P53" s="118"/>
      <c r="Q53" s="118"/>
      <c r="R53" s="119">
        <f>データ!BF7</f>
        <v>39.799999999999997</v>
      </c>
      <c r="S53" s="119"/>
      <c r="T53" s="119"/>
      <c r="U53" s="119"/>
      <c r="V53" s="119"/>
      <c r="W53" s="119"/>
      <c r="X53" s="119"/>
      <c r="Y53" s="119"/>
      <c r="Z53" s="119"/>
      <c r="AA53" s="119"/>
      <c r="AB53" s="119"/>
      <c r="AC53" s="119"/>
      <c r="AD53" s="119"/>
      <c r="AE53" s="119"/>
      <c r="AF53" s="119">
        <f>データ!BG7</f>
        <v>37.700000000000003</v>
      </c>
      <c r="AG53" s="119"/>
      <c r="AH53" s="119"/>
      <c r="AI53" s="119"/>
      <c r="AJ53" s="119"/>
      <c r="AK53" s="119"/>
      <c r="AL53" s="119"/>
      <c r="AM53" s="119"/>
      <c r="AN53" s="119"/>
      <c r="AO53" s="119"/>
      <c r="AP53" s="119"/>
      <c r="AQ53" s="119"/>
      <c r="AR53" s="119"/>
      <c r="AS53" s="119"/>
      <c r="AT53" s="119">
        <f>データ!BH7</f>
        <v>34.299999999999997</v>
      </c>
      <c r="AU53" s="119"/>
      <c r="AV53" s="119"/>
      <c r="AW53" s="119"/>
      <c r="AX53" s="119"/>
      <c r="AY53" s="119"/>
      <c r="AZ53" s="119"/>
      <c r="BA53" s="119"/>
      <c r="BB53" s="119"/>
      <c r="BC53" s="119"/>
      <c r="BD53" s="119"/>
      <c r="BE53" s="119"/>
      <c r="BF53" s="119"/>
      <c r="BG53" s="119"/>
      <c r="BH53" s="119">
        <f>データ!BI7</f>
        <v>12.8</v>
      </c>
      <c r="BI53" s="119"/>
      <c r="BJ53" s="119"/>
      <c r="BK53" s="119"/>
      <c r="BL53" s="119"/>
      <c r="BM53" s="119"/>
      <c r="BN53" s="119"/>
      <c r="BO53" s="119"/>
      <c r="BP53" s="119"/>
      <c r="BQ53" s="119"/>
      <c r="BR53" s="119"/>
      <c r="BS53" s="119"/>
      <c r="BT53" s="119"/>
      <c r="BU53" s="119"/>
      <c r="BV53" s="119">
        <f>データ!BJ7</f>
        <v>22.7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36.299999999999997</v>
      </c>
      <c r="DG53" s="119"/>
      <c r="DH53" s="119"/>
      <c r="DI53" s="119"/>
      <c r="DJ53" s="119"/>
      <c r="DK53" s="119"/>
      <c r="DL53" s="119"/>
      <c r="DM53" s="119"/>
      <c r="DN53" s="119"/>
      <c r="DO53" s="119"/>
      <c r="DP53" s="119"/>
      <c r="DQ53" s="119"/>
      <c r="DR53" s="119"/>
      <c r="DS53" s="119"/>
      <c r="DT53" s="119">
        <f>データ!BR7</f>
        <v>40.9</v>
      </c>
      <c r="DU53" s="119"/>
      <c r="DV53" s="119"/>
      <c r="DW53" s="119"/>
      <c r="DX53" s="119"/>
      <c r="DY53" s="119"/>
      <c r="DZ53" s="119"/>
      <c r="EA53" s="119"/>
      <c r="EB53" s="119"/>
      <c r="EC53" s="119"/>
      <c r="ED53" s="119"/>
      <c r="EE53" s="119"/>
      <c r="EF53" s="119"/>
      <c r="EG53" s="119"/>
      <c r="EH53" s="119">
        <f>データ!BS7</f>
        <v>0</v>
      </c>
      <c r="EI53" s="119"/>
      <c r="EJ53" s="119"/>
      <c r="EK53" s="119"/>
      <c r="EL53" s="119"/>
      <c r="EM53" s="119"/>
      <c r="EN53" s="119"/>
      <c r="EO53" s="119"/>
      <c r="EP53" s="119"/>
      <c r="EQ53" s="119"/>
      <c r="ER53" s="119"/>
      <c r="ES53" s="119"/>
      <c r="ET53" s="119"/>
      <c r="EU53" s="119"/>
      <c r="EV53" s="119">
        <f>データ!BT7</f>
        <v>77.8</v>
      </c>
      <c r="EW53" s="119"/>
      <c r="EX53" s="119"/>
      <c r="EY53" s="119"/>
      <c r="EZ53" s="119"/>
      <c r="FA53" s="119"/>
      <c r="FB53" s="119"/>
      <c r="FC53" s="119"/>
      <c r="FD53" s="119"/>
      <c r="FE53" s="119"/>
      <c r="FF53" s="119"/>
      <c r="FG53" s="119"/>
      <c r="FH53" s="119"/>
      <c r="FI53" s="119"/>
      <c r="FJ53" s="119">
        <f>データ!BU7</f>
        <v>65.599999999999994</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-8</v>
      </c>
      <c r="GU53" s="119"/>
      <c r="GV53" s="119"/>
      <c r="GW53" s="119"/>
      <c r="GX53" s="119"/>
      <c r="GY53" s="119"/>
      <c r="GZ53" s="119"/>
      <c r="HA53" s="119"/>
      <c r="HB53" s="119"/>
      <c r="HC53" s="119"/>
      <c r="HD53" s="119"/>
      <c r="HE53" s="119"/>
      <c r="HF53" s="119"/>
      <c r="HG53" s="119"/>
      <c r="HH53" s="119">
        <f>データ!CC7</f>
        <v>-20.9</v>
      </c>
      <c r="HI53" s="119"/>
      <c r="HJ53" s="119"/>
      <c r="HK53" s="119"/>
      <c r="HL53" s="119"/>
      <c r="HM53" s="119"/>
      <c r="HN53" s="119"/>
      <c r="HO53" s="119"/>
      <c r="HP53" s="119"/>
      <c r="HQ53" s="119"/>
      <c r="HR53" s="119"/>
      <c r="HS53" s="119"/>
      <c r="HT53" s="119"/>
      <c r="HU53" s="119"/>
      <c r="HV53" s="119">
        <f>データ!CD7</f>
        <v>0</v>
      </c>
      <c r="HW53" s="119"/>
      <c r="HX53" s="119"/>
      <c r="HY53" s="119"/>
      <c r="HZ53" s="119"/>
      <c r="IA53" s="119"/>
      <c r="IB53" s="119"/>
      <c r="IC53" s="119"/>
      <c r="ID53" s="119"/>
      <c r="IE53" s="119"/>
      <c r="IF53" s="119"/>
      <c r="IG53" s="119"/>
      <c r="IH53" s="119"/>
      <c r="II53" s="119"/>
      <c r="IJ53" s="119">
        <f>データ!CE7</f>
        <v>-154.4</v>
      </c>
      <c r="IK53" s="119"/>
      <c r="IL53" s="119"/>
      <c r="IM53" s="119"/>
      <c r="IN53" s="119"/>
      <c r="IO53" s="119"/>
      <c r="IP53" s="119"/>
      <c r="IQ53" s="119"/>
      <c r="IR53" s="119"/>
      <c r="IS53" s="119"/>
      <c r="IT53" s="119"/>
      <c r="IU53" s="119"/>
      <c r="IV53" s="119"/>
      <c r="IW53" s="119"/>
      <c r="IX53" s="119">
        <f>データ!CF7</f>
        <v>86.5</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4958</v>
      </c>
      <c r="KI53" s="120"/>
      <c r="KJ53" s="120"/>
      <c r="KK53" s="120"/>
      <c r="KL53" s="120"/>
      <c r="KM53" s="120"/>
      <c r="KN53" s="120"/>
      <c r="KO53" s="120"/>
      <c r="KP53" s="120"/>
      <c r="KQ53" s="120"/>
      <c r="KR53" s="120"/>
      <c r="KS53" s="120"/>
      <c r="KT53" s="120"/>
      <c r="KU53" s="120"/>
      <c r="KV53" s="120">
        <f>データ!CN7</f>
        <v>1333</v>
      </c>
      <c r="KW53" s="120"/>
      <c r="KX53" s="120"/>
      <c r="KY53" s="120"/>
      <c r="KZ53" s="120"/>
      <c r="LA53" s="120"/>
      <c r="LB53" s="120"/>
      <c r="LC53" s="120"/>
      <c r="LD53" s="120"/>
      <c r="LE53" s="120"/>
      <c r="LF53" s="120"/>
      <c r="LG53" s="120"/>
      <c r="LH53" s="120"/>
      <c r="LI53" s="120"/>
      <c r="LJ53" s="120">
        <f>データ!CO7</f>
        <v>-2273</v>
      </c>
      <c r="LK53" s="120"/>
      <c r="LL53" s="120"/>
      <c r="LM53" s="120"/>
      <c r="LN53" s="120"/>
      <c r="LO53" s="120"/>
      <c r="LP53" s="120"/>
      <c r="LQ53" s="120"/>
      <c r="LR53" s="120"/>
      <c r="LS53" s="120"/>
      <c r="LT53" s="120"/>
      <c r="LU53" s="120"/>
      <c r="LV53" s="120"/>
      <c r="LW53" s="120"/>
      <c r="LX53" s="120">
        <f>データ!CP7</f>
        <v>-53494</v>
      </c>
      <c r="LY53" s="120"/>
      <c r="LZ53" s="120"/>
      <c r="MA53" s="120"/>
      <c r="MB53" s="120"/>
      <c r="MC53" s="120"/>
      <c r="MD53" s="120"/>
      <c r="ME53" s="120"/>
      <c r="MF53" s="120"/>
      <c r="MG53" s="120"/>
      <c r="MH53" s="120"/>
      <c r="MI53" s="120"/>
      <c r="MJ53" s="120"/>
      <c r="MK53" s="120"/>
      <c r="ML53" s="120">
        <f>データ!CQ7</f>
        <v>-51001</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8" t="s">
        <v>29</v>
      </c>
      <c r="J54" s="118"/>
      <c r="K54" s="118"/>
      <c r="L54" s="118"/>
      <c r="M54" s="118"/>
      <c r="N54" s="118"/>
      <c r="O54" s="118"/>
      <c r="P54" s="118"/>
      <c r="Q54" s="118"/>
      <c r="R54" s="119">
        <f>データ!BK7</f>
        <v>33.799999999999997</v>
      </c>
      <c r="S54" s="119"/>
      <c r="T54" s="119"/>
      <c r="U54" s="119"/>
      <c r="V54" s="119"/>
      <c r="W54" s="119"/>
      <c r="X54" s="119"/>
      <c r="Y54" s="119"/>
      <c r="Z54" s="119"/>
      <c r="AA54" s="119"/>
      <c r="AB54" s="119"/>
      <c r="AC54" s="119"/>
      <c r="AD54" s="119"/>
      <c r="AE54" s="119"/>
      <c r="AF54" s="119">
        <f>データ!BL7</f>
        <v>31.6</v>
      </c>
      <c r="AG54" s="119"/>
      <c r="AH54" s="119"/>
      <c r="AI54" s="119"/>
      <c r="AJ54" s="119"/>
      <c r="AK54" s="119"/>
      <c r="AL54" s="119"/>
      <c r="AM54" s="119"/>
      <c r="AN54" s="119"/>
      <c r="AO54" s="119"/>
      <c r="AP54" s="119"/>
      <c r="AQ54" s="119"/>
      <c r="AR54" s="119"/>
      <c r="AS54" s="119"/>
      <c r="AT54" s="119">
        <f>データ!BM7</f>
        <v>28</v>
      </c>
      <c r="AU54" s="119"/>
      <c r="AV54" s="119"/>
      <c r="AW54" s="119"/>
      <c r="AX54" s="119"/>
      <c r="AY54" s="119"/>
      <c r="AZ54" s="119"/>
      <c r="BA54" s="119"/>
      <c r="BB54" s="119"/>
      <c r="BC54" s="119"/>
      <c r="BD54" s="119"/>
      <c r="BE54" s="119"/>
      <c r="BF54" s="119"/>
      <c r="BG54" s="119"/>
      <c r="BH54" s="119">
        <f>データ!BN7</f>
        <v>2.8</v>
      </c>
      <c r="BI54" s="119"/>
      <c r="BJ54" s="119"/>
      <c r="BK54" s="119"/>
      <c r="BL54" s="119"/>
      <c r="BM54" s="119"/>
      <c r="BN54" s="119"/>
      <c r="BO54" s="119"/>
      <c r="BP54" s="119"/>
      <c r="BQ54" s="119"/>
      <c r="BR54" s="119"/>
      <c r="BS54" s="119"/>
      <c r="BT54" s="119"/>
      <c r="BU54" s="119"/>
      <c r="BV54" s="119">
        <f>データ!BO7</f>
        <v>6.5</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29.8</v>
      </c>
      <c r="DG54" s="119"/>
      <c r="DH54" s="119"/>
      <c r="DI54" s="119"/>
      <c r="DJ54" s="119"/>
      <c r="DK54" s="119"/>
      <c r="DL54" s="119"/>
      <c r="DM54" s="119"/>
      <c r="DN54" s="119"/>
      <c r="DO54" s="119"/>
      <c r="DP54" s="119"/>
      <c r="DQ54" s="119"/>
      <c r="DR54" s="119"/>
      <c r="DS54" s="119"/>
      <c r="DT54" s="119">
        <f>データ!BW7</f>
        <v>29.4</v>
      </c>
      <c r="DU54" s="119"/>
      <c r="DV54" s="119"/>
      <c r="DW54" s="119"/>
      <c r="DX54" s="119"/>
      <c r="DY54" s="119"/>
      <c r="DZ54" s="119"/>
      <c r="EA54" s="119"/>
      <c r="EB54" s="119"/>
      <c r="EC54" s="119"/>
      <c r="ED54" s="119"/>
      <c r="EE54" s="119"/>
      <c r="EF54" s="119"/>
      <c r="EG54" s="119"/>
      <c r="EH54" s="119">
        <f>データ!BX7</f>
        <v>27.8</v>
      </c>
      <c r="EI54" s="119"/>
      <c r="EJ54" s="119"/>
      <c r="EK54" s="119"/>
      <c r="EL54" s="119"/>
      <c r="EM54" s="119"/>
      <c r="EN54" s="119"/>
      <c r="EO54" s="119"/>
      <c r="EP54" s="119"/>
      <c r="EQ54" s="119"/>
      <c r="ER54" s="119"/>
      <c r="ES54" s="119"/>
      <c r="ET54" s="119"/>
      <c r="EU54" s="119"/>
      <c r="EV54" s="119">
        <f>データ!BY7</f>
        <v>78.5</v>
      </c>
      <c r="EW54" s="119"/>
      <c r="EX54" s="119"/>
      <c r="EY54" s="119"/>
      <c r="EZ54" s="119"/>
      <c r="FA54" s="119"/>
      <c r="FB54" s="119"/>
      <c r="FC54" s="119"/>
      <c r="FD54" s="119"/>
      <c r="FE54" s="119"/>
      <c r="FF54" s="119"/>
      <c r="FG54" s="119"/>
      <c r="FH54" s="119"/>
      <c r="FI54" s="119"/>
      <c r="FJ54" s="119">
        <f>データ!BZ7</f>
        <v>75.8</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15.7</v>
      </c>
      <c r="GU54" s="119"/>
      <c r="GV54" s="119"/>
      <c r="GW54" s="119"/>
      <c r="GX54" s="119"/>
      <c r="GY54" s="119"/>
      <c r="GZ54" s="119"/>
      <c r="HA54" s="119"/>
      <c r="HB54" s="119"/>
      <c r="HC54" s="119"/>
      <c r="HD54" s="119"/>
      <c r="HE54" s="119"/>
      <c r="HF54" s="119"/>
      <c r="HG54" s="119"/>
      <c r="HH54" s="119">
        <f>データ!CH7</f>
        <v>17.100000000000001</v>
      </c>
      <c r="HI54" s="119"/>
      <c r="HJ54" s="119"/>
      <c r="HK54" s="119"/>
      <c r="HL54" s="119"/>
      <c r="HM54" s="119"/>
      <c r="HN54" s="119"/>
      <c r="HO54" s="119"/>
      <c r="HP54" s="119"/>
      <c r="HQ54" s="119"/>
      <c r="HR54" s="119"/>
      <c r="HS54" s="119"/>
      <c r="HT54" s="119"/>
      <c r="HU54" s="119"/>
      <c r="HV54" s="119">
        <f>データ!CI7</f>
        <v>15.9</v>
      </c>
      <c r="HW54" s="119"/>
      <c r="HX54" s="119"/>
      <c r="HY54" s="119"/>
      <c r="HZ54" s="119"/>
      <c r="IA54" s="119"/>
      <c r="IB54" s="119"/>
      <c r="IC54" s="119"/>
      <c r="ID54" s="119"/>
      <c r="IE54" s="119"/>
      <c r="IF54" s="119"/>
      <c r="IG54" s="119"/>
      <c r="IH54" s="119"/>
      <c r="II54" s="119"/>
      <c r="IJ54" s="119">
        <f>データ!CJ7</f>
        <v>-99.9</v>
      </c>
      <c r="IK54" s="119"/>
      <c r="IL54" s="119"/>
      <c r="IM54" s="119"/>
      <c r="IN54" s="119"/>
      <c r="IO54" s="119"/>
      <c r="IP54" s="119"/>
      <c r="IQ54" s="119"/>
      <c r="IR54" s="119"/>
      <c r="IS54" s="119"/>
      <c r="IT54" s="119"/>
      <c r="IU54" s="119"/>
      <c r="IV54" s="119"/>
      <c r="IW54" s="119"/>
      <c r="IX54" s="119">
        <f>データ!CK7</f>
        <v>-46.2</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-8310</v>
      </c>
      <c r="KI54" s="122"/>
      <c r="KJ54" s="122"/>
      <c r="KK54" s="122"/>
      <c r="KL54" s="122"/>
      <c r="KM54" s="122"/>
      <c r="KN54" s="122"/>
      <c r="KO54" s="122"/>
      <c r="KP54" s="122"/>
      <c r="KQ54" s="122"/>
      <c r="KR54" s="122"/>
      <c r="KS54" s="122"/>
      <c r="KT54" s="122"/>
      <c r="KU54" s="123"/>
      <c r="KV54" s="121">
        <f>データ!CS7</f>
        <v>5713</v>
      </c>
      <c r="KW54" s="122"/>
      <c r="KX54" s="122"/>
      <c r="KY54" s="122"/>
      <c r="KZ54" s="122"/>
      <c r="LA54" s="122"/>
      <c r="LB54" s="122"/>
      <c r="LC54" s="122"/>
      <c r="LD54" s="122"/>
      <c r="LE54" s="122"/>
      <c r="LF54" s="122"/>
      <c r="LG54" s="122"/>
      <c r="LH54" s="122"/>
      <c r="LI54" s="123"/>
      <c r="LJ54" s="121">
        <f>データ!CT7</f>
        <v>3780</v>
      </c>
      <c r="LK54" s="122"/>
      <c r="LL54" s="122"/>
      <c r="LM54" s="122"/>
      <c r="LN54" s="122"/>
      <c r="LO54" s="122"/>
      <c r="LP54" s="122"/>
      <c r="LQ54" s="122"/>
      <c r="LR54" s="122"/>
      <c r="LS54" s="122"/>
      <c r="LT54" s="122"/>
      <c r="LU54" s="122"/>
      <c r="LV54" s="122"/>
      <c r="LW54" s="123"/>
      <c r="LX54" s="121">
        <f>データ!CU7</f>
        <v>-46965</v>
      </c>
      <c r="LY54" s="122"/>
      <c r="LZ54" s="122"/>
      <c r="MA54" s="122"/>
      <c r="MB54" s="122"/>
      <c r="MC54" s="122"/>
      <c r="MD54" s="122"/>
      <c r="ME54" s="122"/>
      <c r="MF54" s="122"/>
      <c r="MG54" s="122"/>
      <c r="MH54" s="122"/>
      <c r="MI54" s="122"/>
      <c r="MJ54" s="122"/>
      <c r="MK54" s="123"/>
      <c r="ML54" s="121">
        <f>データ!CV7</f>
        <v>-35347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145</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716632</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260000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39.6</v>
      </c>
      <c r="KI78" s="119"/>
      <c r="KJ78" s="119"/>
      <c r="KK78" s="119"/>
      <c r="KL78" s="119"/>
      <c r="KM78" s="119"/>
      <c r="KN78" s="119"/>
      <c r="KO78" s="119"/>
      <c r="KP78" s="119"/>
      <c r="KQ78" s="119"/>
      <c r="KR78" s="119"/>
      <c r="KS78" s="119"/>
      <c r="KT78" s="119"/>
      <c r="KU78" s="119"/>
      <c r="KV78" s="119">
        <f>データ!EB7</f>
        <v>34.9</v>
      </c>
      <c r="KW78" s="119"/>
      <c r="KX78" s="119"/>
      <c r="KY78" s="119"/>
      <c r="KZ78" s="119"/>
      <c r="LA78" s="119"/>
      <c r="LB78" s="119"/>
      <c r="LC78" s="119"/>
      <c r="LD78" s="119"/>
      <c r="LE78" s="119"/>
      <c r="LF78" s="119"/>
      <c r="LG78" s="119"/>
      <c r="LH78" s="119"/>
      <c r="LI78" s="119"/>
      <c r="LJ78" s="119">
        <f>データ!EC7</f>
        <v>29.8</v>
      </c>
      <c r="LK78" s="119"/>
      <c r="LL78" s="119"/>
      <c r="LM78" s="119"/>
      <c r="LN78" s="119"/>
      <c r="LO78" s="119"/>
      <c r="LP78" s="119"/>
      <c r="LQ78" s="119"/>
      <c r="LR78" s="119"/>
      <c r="LS78" s="119"/>
      <c r="LT78" s="119"/>
      <c r="LU78" s="119"/>
      <c r="LV78" s="119"/>
      <c r="LW78" s="119"/>
      <c r="LX78" s="119">
        <f>データ!ED7</f>
        <v>0</v>
      </c>
      <c r="LY78" s="119"/>
      <c r="LZ78" s="119"/>
      <c r="MA78" s="119"/>
      <c r="MB78" s="119"/>
      <c r="MC78" s="119"/>
      <c r="MD78" s="119"/>
      <c r="ME78" s="119"/>
      <c r="MF78" s="119"/>
      <c r="MG78" s="119"/>
      <c r="MH78" s="119"/>
      <c r="MI78" s="119"/>
      <c r="MJ78" s="119"/>
      <c r="MK78" s="119"/>
      <c r="ML78" s="119">
        <f>データ!EE7</f>
        <v>0</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ZTbJO343EHPCCD1QEF/ErJRoFh4xlJYB5NTSUCEkV+vPNXM33C3hJ4EOSCjAz+vfJ0ODW+a0dgz63ez25Gd4w==" saltValue="s8QZDMiY5dgKj1YmKQJW6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92</v>
      </c>
      <c r="AM5" s="42" t="s">
        <v>101</v>
      </c>
      <c r="AN5" s="42" t="s">
        <v>102</v>
      </c>
      <c r="AO5" s="42" t="s">
        <v>95</v>
      </c>
      <c r="AP5" s="42" t="s">
        <v>96</v>
      </c>
      <c r="AQ5" s="42" t="s">
        <v>97</v>
      </c>
      <c r="AR5" s="42" t="s">
        <v>98</v>
      </c>
      <c r="AS5" s="42" t="s">
        <v>99</v>
      </c>
      <c r="AT5" s="42" t="s">
        <v>100</v>
      </c>
      <c r="AU5" s="42" t="s">
        <v>103</v>
      </c>
      <c r="AV5" s="42" t="s">
        <v>91</v>
      </c>
      <c r="AW5" s="42" t="s">
        <v>92</v>
      </c>
      <c r="AX5" s="42" t="s">
        <v>93</v>
      </c>
      <c r="AY5" s="42" t="s">
        <v>94</v>
      </c>
      <c r="AZ5" s="42" t="s">
        <v>95</v>
      </c>
      <c r="BA5" s="42" t="s">
        <v>96</v>
      </c>
      <c r="BB5" s="42" t="s">
        <v>97</v>
      </c>
      <c r="BC5" s="42" t="s">
        <v>98</v>
      </c>
      <c r="BD5" s="42" t="s">
        <v>99</v>
      </c>
      <c r="BE5" s="42" t="s">
        <v>100</v>
      </c>
      <c r="BF5" s="42" t="s">
        <v>90</v>
      </c>
      <c r="BG5" s="42" t="s">
        <v>91</v>
      </c>
      <c r="BH5" s="42" t="s">
        <v>104</v>
      </c>
      <c r="BI5" s="42" t="s">
        <v>105</v>
      </c>
      <c r="BJ5" s="42" t="s">
        <v>102</v>
      </c>
      <c r="BK5" s="42" t="s">
        <v>95</v>
      </c>
      <c r="BL5" s="42" t="s">
        <v>96</v>
      </c>
      <c r="BM5" s="42" t="s">
        <v>97</v>
      </c>
      <c r="BN5" s="42" t="s">
        <v>98</v>
      </c>
      <c r="BO5" s="42" t="s">
        <v>99</v>
      </c>
      <c r="BP5" s="42" t="s">
        <v>100</v>
      </c>
      <c r="BQ5" s="42" t="s">
        <v>90</v>
      </c>
      <c r="BR5" s="42" t="s">
        <v>106</v>
      </c>
      <c r="BS5" s="42" t="s">
        <v>92</v>
      </c>
      <c r="BT5" s="42" t="s">
        <v>101</v>
      </c>
      <c r="BU5" s="42" t="s">
        <v>102</v>
      </c>
      <c r="BV5" s="42" t="s">
        <v>95</v>
      </c>
      <c r="BW5" s="42" t="s">
        <v>96</v>
      </c>
      <c r="BX5" s="42" t="s">
        <v>97</v>
      </c>
      <c r="BY5" s="42" t="s">
        <v>98</v>
      </c>
      <c r="BZ5" s="42" t="s">
        <v>99</v>
      </c>
      <c r="CA5" s="42" t="s">
        <v>100</v>
      </c>
      <c r="CB5" s="42" t="s">
        <v>107</v>
      </c>
      <c r="CC5" s="42" t="s">
        <v>91</v>
      </c>
      <c r="CD5" s="42" t="s">
        <v>104</v>
      </c>
      <c r="CE5" s="42" t="s">
        <v>101</v>
      </c>
      <c r="CF5" s="42" t="s">
        <v>94</v>
      </c>
      <c r="CG5" s="42" t="s">
        <v>95</v>
      </c>
      <c r="CH5" s="42" t="s">
        <v>96</v>
      </c>
      <c r="CI5" s="42" t="s">
        <v>97</v>
      </c>
      <c r="CJ5" s="42" t="s">
        <v>98</v>
      </c>
      <c r="CK5" s="42" t="s">
        <v>99</v>
      </c>
      <c r="CL5" s="42" t="s">
        <v>100</v>
      </c>
      <c r="CM5" s="42" t="s">
        <v>90</v>
      </c>
      <c r="CN5" s="42" t="s">
        <v>106</v>
      </c>
      <c r="CO5" s="42" t="s">
        <v>104</v>
      </c>
      <c r="CP5" s="42" t="s">
        <v>93</v>
      </c>
      <c r="CQ5" s="42" t="s">
        <v>94</v>
      </c>
      <c r="CR5" s="42" t="s">
        <v>95</v>
      </c>
      <c r="CS5" s="42" t="s">
        <v>96</v>
      </c>
      <c r="CT5" s="42" t="s">
        <v>97</v>
      </c>
      <c r="CU5" s="42" t="s">
        <v>98</v>
      </c>
      <c r="CV5" s="42" t="s">
        <v>99</v>
      </c>
      <c r="CW5" s="42" t="s">
        <v>100</v>
      </c>
      <c r="CX5" s="42" t="s">
        <v>107</v>
      </c>
      <c r="CY5" s="42" t="s">
        <v>91</v>
      </c>
      <c r="CZ5" s="42" t="s">
        <v>92</v>
      </c>
      <c r="DA5" s="42" t="s">
        <v>101</v>
      </c>
      <c r="DB5" s="42" t="s">
        <v>94</v>
      </c>
      <c r="DC5" s="42" t="s">
        <v>95</v>
      </c>
      <c r="DD5" s="42" t="s">
        <v>96</v>
      </c>
      <c r="DE5" s="42" t="s">
        <v>97</v>
      </c>
      <c r="DF5" s="42" t="s">
        <v>98</v>
      </c>
      <c r="DG5" s="42" t="s">
        <v>99</v>
      </c>
      <c r="DH5" s="42" t="s">
        <v>100</v>
      </c>
      <c r="DI5" s="137"/>
      <c r="DJ5" s="137"/>
      <c r="DK5" s="42" t="s">
        <v>107</v>
      </c>
      <c r="DL5" s="42" t="s">
        <v>108</v>
      </c>
      <c r="DM5" s="42" t="s">
        <v>104</v>
      </c>
      <c r="DN5" s="42" t="s">
        <v>101</v>
      </c>
      <c r="DO5" s="42" t="s">
        <v>94</v>
      </c>
      <c r="DP5" s="42" t="s">
        <v>95</v>
      </c>
      <c r="DQ5" s="42" t="s">
        <v>96</v>
      </c>
      <c r="DR5" s="42" t="s">
        <v>97</v>
      </c>
      <c r="DS5" s="42" t="s">
        <v>98</v>
      </c>
      <c r="DT5" s="42" t="s">
        <v>99</v>
      </c>
      <c r="DU5" s="42" t="s">
        <v>35</v>
      </c>
      <c r="DV5" s="42" t="s">
        <v>103</v>
      </c>
      <c r="DW5" s="42" t="s">
        <v>91</v>
      </c>
      <c r="DX5" s="42" t="s">
        <v>109</v>
      </c>
      <c r="DY5" s="42" t="s">
        <v>101</v>
      </c>
      <c r="DZ5" s="42" t="s">
        <v>94</v>
      </c>
      <c r="EA5" s="42" t="s">
        <v>95</v>
      </c>
      <c r="EB5" s="42" t="s">
        <v>96</v>
      </c>
      <c r="EC5" s="42" t="s">
        <v>97</v>
      </c>
      <c r="ED5" s="42" t="s">
        <v>98</v>
      </c>
      <c r="EE5" s="42" t="s">
        <v>99</v>
      </c>
      <c r="EF5" s="42" t="s">
        <v>100</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2021</v>
      </c>
      <c r="C6" s="43">
        <f t="shared" ref="C6:X6" si="2">C8</f>
        <v>462217</v>
      </c>
      <c r="D6" s="43">
        <f t="shared" si="2"/>
        <v>47</v>
      </c>
      <c r="E6" s="43">
        <f t="shared" si="2"/>
        <v>11</v>
      </c>
      <c r="F6" s="43">
        <f t="shared" si="2"/>
        <v>1</v>
      </c>
      <c r="G6" s="43">
        <f t="shared" si="2"/>
        <v>1</v>
      </c>
      <c r="H6" s="43" t="str">
        <f>SUBSTITUTE(H8,"　","")</f>
        <v>鹿児島県志布志市</v>
      </c>
      <c r="I6" s="43" t="str">
        <f t="shared" si="2"/>
        <v>国民宿舎ボルベリアダグリ</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5200</v>
      </c>
      <c r="R6" s="46">
        <f t="shared" si="2"/>
        <v>106</v>
      </c>
      <c r="S6" s="47">
        <f t="shared" si="2"/>
        <v>4800</v>
      </c>
      <c r="T6" s="48" t="str">
        <f t="shared" si="2"/>
        <v>利用料金制</v>
      </c>
      <c r="U6" s="44">
        <f t="shared" si="2"/>
        <v>59.4</v>
      </c>
      <c r="V6" s="48" t="str">
        <f t="shared" si="2"/>
        <v>無</v>
      </c>
      <c r="W6" s="49">
        <f t="shared" si="2"/>
        <v>93</v>
      </c>
      <c r="X6" s="48" t="str">
        <f t="shared" si="2"/>
        <v>有</v>
      </c>
      <c r="Y6" s="50">
        <f>IF(Y8="-",NA(),Y8)</f>
        <v>17.8</v>
      </c>
      <c r="Z6" s="50">
        <f t="shared" ref="Z6:AH6" si="3">IF(Z8="-",NA(),Z8)</f>
        <v>34.5</v>
      </c>
      <c r="AA6" s="50">
        <f t="shared" si="3"/>
        <v>37.1</v>
      </c>
      <c r="AB6" s="50">
        <f t="shared" si="3"/>
        <v>71.099999999999994</v>
      </c>
      <c r="AC6" s="50">
        <f t="shared" si="3"/>
        <v>76.900000000000006</v>
      </c>
      <c r="AD6" s="50">
        <f t="shared" si="3"/>
        <v>84.7</v>
      </c>
      <c r="AE6" s="50">
        <f t="shared" si="3"/>
        <v>156</v>
      </c>
      <c r="AF6" s="50">
        <f t="shared" si="3"/>
        <v>125.6</v>
      </c>
      <c r="AG6" s="50">
        <f t="shared" si="3"/>
        <v>83.9</v>
      </c>
      <c r="AH6" s="50">
        <f t="shared" si="3"/>
        <v>111</v>
      </c>
      <c r="AI6" s="50" t="str">
        <f>IF(AI8="-","【-】","【"&amp;SUBSTITUTE(TEXT(AI8,"#,##0.0"),"-","△")&amp;"】")</f>
        <v>【90.6】</v>
      </c>
      <c r="AJ6" s="50">
        <f>IF(AJ8="-",NA(),AJ8)</f>
        <v>0</v>
      </c>
      <c r="AK6" s="50">
        <f t="shared" ref="AK6:AS6" si="4">IF(AK8="-",NA(),AK8)</f>
        <v>0</v>
      </c>
      <c r="AL6" s="50">
        <f t="shared" si="4"/>
        <v>0</v>
      </c>
      <c r="AM6" s="50">
        <f t="shared" si="4"/>
        <v>0</v>
      </c>
      <c r="AN6" s="50">
        <f t="shared" si="4"/>
        <v>0</v>
      </c>
      <c r="AO6" s="50">
        <f t="shared" si="4"/>
        <v>17.399999999999999</v>
      </c>
      <c r="AP6" s="50">
        <f t="shared" si="4"/>
        <v>10.6</v>
      </c>
      <c r="AQ6" s="50">
        <f t="shared" si="4"/>
        <v>28.3</v>
      </c>
      <c r="AR6" s="50">
        <f t="shared" si="4"/>
        <v>39.9</v>
      </c>
      <c r="AS6" s="50">
        <f t="shared" si="4"/>
        <v>32.4</v>
      </c>
      <c r="AT6" s="50" t="str">
        <f>IF(AT8="-","【-】","【"&amp;SUBSTITUTE(TEXT(AT8,"#,##0.0"),"-","△")&amp;"】")</f>
        <v>【30.4】</v>
      </c>
      <c r="AU6" s="45">
        <f>IF(AU8="-",NA(),AU8)</f>
        <v>0</v>
      </c>
      <c r="AV6" s="45">
        <f t="shared" ref="AV6:BD6" si="5">IF(AV8="-",NA(),AV8)</f>
        <v>0</v>
      </c>
      <c r="AW6" s="45">
        <f t="shared" si="5"/>
        <v>0</v>
      </c>
      <c r="AX6" s="45">
        <f t="shared" si="5"/>
        <v>0</v>
      </c>
      <c r="AY6" s="45">
        <f t="shared" si="5"/>
        <v>0</v>
      </c>
      <c r="AZ6" s="45">
        <f t="shared" si="5"/>
        <v>1882</v>
      </c>
      <c r="BA6" s="45">
        <f t="shared" si="5"/>
        <v>1100</v>
      </c>
      <c r="BB6" s="45">
        <f t="shared" si="5"/>
        <v>706</v>
      </c>
      <c r="BC6" s="45">
        <f t="shared" si="5"/>
        <v>16253</v>
      </c>
      <c r="BD6" s="45">
        <f t="shared" si="5"/>
        <v>12421</v>
      </c>
      <c r="BE6" s="45" t="str">
        <f>IF(BE8="-","【-】","【"&amp;SUBSTITUTE(TEXT(BE8,"#,##0"),"-","△")&amp;"】")</f>
        <v>【208,749】</v>
      </c>
      <c r="BF6" s="50">
        <f>IF(BF8="-",NA(),BF8)</f>
        <v>39.799999999999997</v>
      </c>
      <c r="BG6" s="50">
        <f t="shared" ref="BG6:BO6" si="6">IF(BG8="-",NA(),BG8)</f>
        <v>37.700000000000003</v>
      </c>
      <c r="BH6" s="50">
        <f t="shared" si="6"/>
        <v>34.299999999999997</v>
      </c>
      <c r="BI6" s="50">
        <f t="shared" si="6"/>
        <v>12.8</v>
      </c>
      <c r="BJ6" s="50">
        <f t="shared" si="6"/>
        <v>22.7</v>
      </c>
      <c r="BK6" s="50">
        <f t="shared" si="6"/>
        <v>33.799999999999997</v>
      </c>
      <c r="BL6" s="50">
        <f t="shared" si="6"/>
        <v>31.6</v>
      </c>
      <c r="BM6" s="50">
        <f t="shared" si="6"/>
        <v>28</v>
      </c>
      <c r="BN6" s="50">
        <f t="shared" si="6"/>
        <v>2.8</v>
      </c>
      <c r="BO6" s="50">
        <f t="shared" si="6"/>
        <v>6.5</v>
      </c>
      <c r="BP6" s="50" t="str">
        <f>IF(BP8="-","【-】","【"&amp;SUBSTITUTE(TEXT(BP8,"#,##0.0"),"-","△")&amp;"】")</f>
        <v>【12.2】</v>
      </c>
      <c r="BQ6" s="50">
        <f>IF(BQ8="-",NA(),BQ8)</f>
        <v>36.299999999999997</v>
      </c>
      <c r="BR6" s="50">
        <f t="shared" ref="BR6:BZ6" si="7">IF(BR8="-",NA(),BR8)</f>
        <v>40.9</v>
      </c>
      <c r="BS6" s="50">
        <f t="shared" si="7"/>
        <v>0</v>
      </c>
      <c r="BT6" s="50">
        <f t="shared" si="7"/>
        <v>77.8</v>
      </c>
      <c r="BU6" s="50">
        <f t="shared" si="7"/>
        <v>65.599999999999994</v>
      </c>
      <c r="BV6" s="50">
        <f t="shared" si="7"/>
        <v>29.8</v>
      </c>
      <c r="BW6" s="50">
        <f t="shared" si="7"/>
        <v>29.4</v>
      </c>
      <c r="BX6" s="50">
        <f t="shared" si="7"/>
        <v>27.8</v>
      </c>
      <c r="BY6" s="50">
        <f t="shared" si="7"/>
        <v>78.5</v>
      </c>
      <c r="BZ6" s="50">
        <f t="shared" si="7"/>
        <v>75.8</v>
      </c>
      <c r="CA6" s="50" t="str">
        <f>IF(CA8="-","【-】","【"&amp;SUBSTITUTE(TEXT(CA8,"#,##0.0"),"-","△")&amp;"】")</f>
        <v>【120.7】</v>
      </c>
      <c r="CB6" s="50">
        <f>IF(CB8="-",NA(),CB8)</f>
        <v>-8</v>
      </c>
      <c r="CC6" s="50">
        <f t="shared" ref="CC6:CK6" si="8">IF(CC8="-",NA(),CC8)</f>
        <v>-20.9</v>
      </c>
      <c r="CD6" s="50">
        <f t="shared" si="8"/>
        <v>0</v>
      </c>
      <c r="CE6" s="50">
        <f t="shared" si="8"/>
        <v>-154.4</v>
      </c>
      <c r="CF6" s="50">
        <f t="shared" si="8"/>
        <v>86.5</v>
      </c>
      <c r="CG6" s="50">
        <f t="shared" si="8"/>
        <v>15.7</v>
      </c>
      <c r="CH6" s="50">
        <f t="shared" si="8"/>
        <v>17.100000000000001</v>
      </c>
      <c r="CI6" s="50">
        <f t="shared" si="8"/>
        <v>15.9</v>
      </c>
      <c r="CJ6" s="50">
        <f t="shared" si="8"/>
        <v>-99.9</v>
      </c>
      <c r="CK6" s="50">
        <f t="shared" si="8"/>
        <v>-46.2</v>
      </c>
      <c r="CL6" s="50" t="str">
        <f>IF(CL8="-","【-】","【"&amp;SUBSTITUTE(TEXT(CL8,"#,##0.0"),"-","△")&amp;"】")</f>
        <v>【△43.7】</v>
      </c>
      <c r="CM6" s="45">
        <f>IF(CM8="-",NA(),CM8)</f>
        <v>4958</v>
      </c>
      <c r="CN6" s="45">
        <f t="shared" ref="CN6:CV6" si="9">IF(CN8="-",NA(),CN8)</f>
        <v>1333</v>
      </c>
      <c r="CO6" s="45">
        <f t="shared" si="9"/>
        <v>-2273</v>
      </c>
      <c r="CP6" s="45">
        <f t="shared" si="9"/>
        <v>-53494</v>
      </c>
      <c r="CQ6" s="45">
        <f t="shared" si="9"/>
        <v>-51001</v>
      </c>
      <c r="CR6" s="45">
        <f t="shared" si="9"/>
        <v>-8310</v>
      </c>
      <c r="CS6" s="45">
        <f t="shared" si="9"/>
        <v>5713</v>
      </c>
      <c r="CT6" s="45">
        <f t="shared" si="9"/>
        <v>3780</v>
      </c>
      <c r="CU6" s="45">
        <f t="shared" si="9"/>
        <v>-46965</v>
      </c>
      <c r="CV6" s="45">
        <f t="shared" si="9"/>
        <v>-35347</v>
      </c>
      <c r="CW6" s="45" t="str">
        <f>IF(CW8="-","【-】","【"&amp;SUBSTITUTE(TEXT(CW8,"#,##0"),"-","△")&amp;"】")</f>
        <v>【△24,115】</v>
      </c>
      <c r="CX6" s="50"/>
      <c r="CY6" s="50"/>
      <c r="CZ6" s="50"/>
      <c r="DA6" s="50"/>
      <c r="DB6" s="50"/>
      <c r="DC6" s="50"/>
      <c r="DD6" s="50"/>
      <c r="DE6" s="50"/>
      <c r="DF6" s="50"/>
      <c r="DG6" s="50"/>
      <c r="DH6" s="50" t="s">
        <v>121</v>
      </c>
      <c r="DI6" s="46">
        <f t="shared" ref="DI6:DJ6" si="10">DI8</f>
        <v>716632</v>
      </c>
      <c r="DJ6" s="46">
        <f t="shared" si="10"/>
        <v>260000</v>
      </c>
      <c r="DK6" s="50"/>
      <c r="DL6" s="50"/>
      <c r="DM6" s="50"/>
      <c r="DN6" s="50"/>
      <c r="DO6" s="50"/>
      <c r="DP6" s="50"/>
      <c r="DQ6" s="50"/>
      <c r="DR6" s="50"/>
      <c r="DS6" s="50"/>
      <c r="DT6" s="50"/>
      <c r="DU6" s="50" t="s">
        <v>121</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0</v>
      </c>
      <c r="EE6" s="50">
        <f t="shared" si="11"/>
        <v>0</v>
      </c>
      <c r="EF6" s="50" t="str">
        <f>IF(EF8="-","【-】","【"&amp;SUBSTITUTE(TEXT(EF8,"#,##0.0"),"-","△")&amp;"】")</f>
        <v>【38.7】</v>
      </c>
      <c r="EG6" s="51">
        <f>IF(EG8="-",NA(),EG8)</f>
        <v>1.5E-3</v>
      </c>
      <c r="EH6" s="51">
        <f t="shared" ref="EH6:EP6" si="12">IF(EH8="-",NA(),EH8)</f>
        <v>1.6000000000000001E-3</v>
      </c>
      <c r="EI6" s="51">
        <f t="shared" si="12"/>
        <v>1.6000000000000001E-3</v>
      </c>
      <c r="EJ6" s="51">
        <f t="shared" si="12"/>
        <v>1E-3</v>
      </c>
      <c r="EK6" s="51">
        <f t="shared" si="12"/>
        <v>1.8E-3</v>
      </c>
      <c r="EL6" s="51">
        <f t="shared" si="12"/>
        <v>1.03E-2</v>
      </c>
      <c r="EM6" s="51">
        <f t="shared" si="12"/>
        <v>6.4000000000000003E-3</v>
      </c>
      <c r="EN6" s="51">
        <f t="shared" si="12"/>
        <v>1.1299999999999999E-2</v>
      </c>
      <c r="EO6" s="51">
        <f t="shared" si="12"/>
        <v>1.5699999999999999E-2</v>
      </c>
      <c r="EP6" s="51">
        <f t="shared" si="12"/>
        <v>2.0199999999999999E-2</v>
      </c>
    </row>
    <row r="7" spans="1:146" s="52" customFormat="1" x14ac:dyDescent="0.15">
      <c r="A7" s="28" t="s">
        <v>122</v>
      </c>
      <c r="B7" s="43">
        <f t="shared" ref="B7:X7" si="13">B8</f>
        <v>2021</v>
      </c>
      <c r="C7" s="43">
        <f t="shared" si="13"/>
        <v>462217</v>
      </c>
      <c r="D7" s="43">
        <f t="shared" si="13"/>
        <v>47</v>
      </c>
      <c r="E7" s="43">
        <f t="shared" si="13"/>
        <v>11</v>
      </c>
      <c r="F7" s="43">
        <f t="shared" si="13"/>
        <v>1</v>
      </c>
      <c r="G7" s="43">
        <f t="shared" si="13"/>
        <v>1</v>
      </c>
      <c r="H7" s="43" t="str">
        <f t="shared" si="13"/>
        <v>鹿児島県　志布志市</v>
      </c>
      <c r="I7" s="43" t="str">
        <f t="shared" si="13"/>
        <v>国民宿舎ボルベリアダグリ</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5200</v>
      </c>
      <c r="R7" s="46">
        <f t="shared" si="13"/>
        <v>106</v>
      </c>
      <c r="S7" s="47">
        <f t="shared" si="13"/>
        <v>4800</v>
      </c>
      <c r="T7" s="48" t="str">
        <f t="shared" si="13"/>
        <v>利用料金制</v>
      </c>
      <c r="U7" s="44">
        <f t="shared" si="13"/>
        <v>59.4</v>
      </c>
      <c r="V7" s="48" t="str">
        <f t="shared" si="13"/>
        <v>無</v>
      </c>
      <c r="W7" s="49">
        <f t="shared" si="13"/>
        <v>93</v>
      </c>
      <c r="X7" s="48" t="str">
        <f t="shared" si="13"/>
        <v>有</v>
      </c>
      <c r="Y7" s="50">
        <f>Y8</f>
        <v>17.8</v>
      </c>
      <c r="Z7" s="50">
        <f t="shared" ref="Z7:AH7" si="14">Z8</f>
        <v>34.5</v>
      </c>
      <c r="AA7" s="50">
        <f t="shared" si="14"/>
        <v>37.1</v>
      </c>
      <c r="AB7" s="50">
        <f t="shared" si="14"/>
        <v>71.099999999999994</v>
      </c>
      <c r="AC7" s="50">
        <f t="shared" si="14"/>
        <v>76.900000000000006</v>
      </c>
      <c r="AD7" s="50">
        <f t="shared" si="14"/>
        <v>84.7</v>
      </c>
      <c r="AE7" s="50">
        <f t="shared" si="14"/>
        <v>156</v>
      </c>
      <c r="AF7" s="50">
        <f t="shared" si="14"/>
        <v>125.6</v>
      </c>
      <c r="AG7" s="50">
        <f t="shared" si="14"/>
        <v>83.9</v>
      </c>
      <c r="AH7" s="50">
        <f t="shared" si="14"/>
        <v>111</v>
      </c>
      <c r="AI7" s="50"/>
      <c r="AJ7" s="50">
        <f>AJ8</f>
        <v>0</v>
      </c>
      <c r="AK7" s="50">
        <f t="shared" ref="AK7:AS7" si="15">AK8</f>
        <v>0</v>
      </c>
      <c r="AL7" s="50">
        <f t="shared" si="15"/>
        <v>0</v>
      </c>
      <c r="AM7" s="50">
        <f t="shared" si="15"/>
        <v>0</v>
      </c>
      <c r="AN7" s="50">
        <f t="shared" si="15"/>
        <v>0</v>
      </c>
      <c r="AO7" s="50">
        <f t="shared" si="15"/>
        <v>17.399999999999999</v>
      </c>
      <c r="AP7" s="50">
        <f t="shared" si="15"/>
        <v>10.6</v>
      </c>
      <c r="AQ7" s="50">
        <f t="shared" si="15"/>
        <v>28.3</v>
      </c>
      <c r="AR7" s="50">
        <f t="shared" si="15"/>
        <v>39.9</v>
      </c>
      <c r="AS7" s="50">
        <f t="shared" si="15"/>
        <v>32.4</v>
      </c>
      <c r="AT7" s="50"/>
      <c r="AU7" s="45">
        <f>AU8</f>
        <v>0</v>
      </c>
      <c r="AV7" s="45">
        <f t="shared" ref="AV7:BD7" si="16">AV8</f>
        <v>0</v>
      </c>
      <c r="AW7" s="45">
        <f t="shared" si="16"/>
        <v>0</v>
      </c>
      <c r="AX7" s="45">
        <f t="shared" si="16"/>
        <v>0</v>
      </c>
      <c r="AY7" s="45">
        <f t="shared" si="16"/>
        <v>0</v>
      </c>
      <c r="AZ7" s="45">
        <f t="shared" si="16"/>
        <v>1882</v>
      </c>
      <c r="BA7" s="45">
        <f t="shared" si="16"/>
        <v>1100</v>
      </c>
      <c r="BB7" s="45">
        <f t="shared" si="16"/>
        <v>706</v>
      </c>
      <c r="BC7" s="45">
        <f t="shared" si="16"/>
        <v>16253</v>
      </c>
      <c r="BD7" s="45">
        <f t="shared" si="16"/>
        <v>12421</v>
      </c>
      <c r="BE7" s="45"/>
      <c r="BF7" s="50">
        <f>BF8</f>
        <v>39.799999999999997</v>
      </c>
      <c r="BG7" s="50">
        <f t="shared" ref="BG7:BO7" si="17">BG8</f>
        <v>37.700000000000003</v>
      </c>
      <c r="BH7" s="50">
        <f t="shared" si="17"/>
        <v>34.299999999999997</v>
      </c>
      <c r="BI7" s="50">
        <f t="shared" si="17"/>
        <v>12.8</v>
      </c>
      <c r="BJ7" s="50">
        <f t="shared" si="17"/>
        <v>22.7</v>
      </c>
      <c r="BK7" s="50">
        <f t="shared" si="17"/>
        <v>33.799999999999997</v>
      </c>
      <c r="BL7" s="50">
        <f t="shared" si="17"/>
        <v>31.6</v>
      </c>
      <c r="BM7" s="50">
        <f t="shared" si="17"/>
        <v>28</v>
      </c>
      <c r="BN7" s="50">
        <f t="shared" si="17"/>
        <v>2.8</v>
      </c>
      <c r="BO7" s="50">
        <f t="shared" si="17"/>
        <v>6.5</v>
      </c>
      <c r="BP7" s="50"/>
      <c r="BQ7" s="50">
        <f>BQ8</f>
        <v>36.299999999999997</v>
      </c>
      <c r="BR7" s="50">
        <f t="shared" ref="BR7:BZ7" si="18">BR8</f>
        <v>40.9</v>
      </c>
      <c r="BS7" s="50">
        <f t="shared" si="18"/>
        <v>0</v>
      </c>
      <c r="BT7" s="50">
        <f t="shared" si="18"/>
        <v>77.8</v>
      </c>
      <c r="BU7" s="50">
        <f t="shared" si="18"/>
        <v>65.599999999999994</v>
      </c>
      <c r="BV7" s="50">
        <f t="shared" si="18"/>
        <v>29.8</v>
      </c>
      <c r="BW7" s="50">
        <f t="shared" si="18"/>
        <v>29.4</v>
      </c>
      <c r="BX7" s="50">
        <f t="shared" si="18"/>
        <v>27.8</v>
      </c>
      <c r="BY7" s="50">
        <f t="shared" si="18"/>
        <v>78.5</v>
      </c>
      <c r="BZ7" s="50">
        <f t="shared" si="18"/>
        <v>75.8</v>
      </c>
      <c r="CA7" s="50"/>
      <c r="CB7" s="50">
        <f>CB8</f>
        <v>-8</v>
      </c>
      <c r="CC7" s="50">
        <f t="shared" ref="CC7:CK7" si="19">CC8</f>
        <v>-20.9</v>
      </c>
      <c r="CD7" s="50">
        <f t="shared" si="19"/>
        <v>0</v>
      </c>
      <c r="CE7" s="50">
        <f t="shared" si="19"/>
        <v>-154.4</v>
      </c>
      <c r="CF7" s="50">
        <f t="shared" si="19"/>
        <v>86.5</v>
      </c>
      <c r="CG7" s="50">
        <f t="shared" si="19"/>
        <v>15.7</v>
      </c>
      <c r="CH7" s="50">
        <f t="shared" si="19"/>
        <v>17.100000000000001</v>
      </c>
      <c r="CI7" s="50">
        <f t="shared" si="19"/>
        <v>15.9</v>
      </c>
      <c r="CJ7" s="50">
        <f t="shared" si="19"/>
        <v>-99.9</v>
      </c>
      <c r="CK7" s="50">
        <f t="shared" si="19"/>
        <v>-46.2</v>
      </c>
      <c r="CL7" s="50"/>
      <c r="CM7" s="45">
        <f>CM8</f>
        <v>4958</v>
      </c>
      <c r="CN7" s="45">
        <f t="shared" ref="CN7:CV7" si="20">CN8</f>
        <v>1333</v>
      </c>
      <c r="CO7" s="45">
        <f t="shared" si="20"/>
        <v>-2273</v>
      </c>
      <c r="CP7" s="45">
        <f t="shared" si="20"/>
        <v>-53494</v>
      </c>
      <c r="CQ7" s="45">
        <f t="shared" si="20"/>
        <v>-51001</v>
      </c>
      <c r="CR7" s="45">
        <f t="shared" si="20"/>
        <v>-8310</v>
      </c>
      <c r="CS7" s="45">
        <f t="shared" si="20"/>
        <v>5713</v>
      </c>
      <c r="CT7" s="45">
        <f t="shared" si="20"/>
        <v>3780</v>
      </c>
      <c r="CU7" s="45">
        <f t="shared" si="20"/>
        <v>-46965</v>
      </c>
      <c r="CV7" s="45">
        <f t="shared" si="20"/>
        <v>-35347</v>
      </c>
      <c r="CW7" s="45"/>
      <c r="CX7" s="50" t="s">
        <v>123</v>
      </c>
      <c r="CY7" s="50" t="s">
        <v>123</v>
      </c>
      <c r="CZ7" s="50" t="s">
        <v>123</v>
      </c>
      <c r="DA7" s="50" t="s">
        <v>123</v>
      </c>
      <c r="DB7" s="50" t="s">
        <v>123</v>
      </c>
      <c r="DC7" s="50" t="s">
        <v>123</v>
      </c>
      <c r="DD7" s="50" t="s">
        <v>123</v>
      </c>
      <c r="DE7" s="50" t="s">
        <v>123</v>
      </c>
      <c r="DF7" s="50" t="s">
        <v>123</v>
      </c>
      <c r="DG7" s="50" t="s">
        <v>121</v>
      </c>
      <c r="DH7" s="50"/>
      <c r="DI7" s="46">
        <f>DI8</f>
        <v>716632</v>
      </c>
      <c r="DJ7" s="46">
        <f>DJ8</f>
        <v>260000</v>
      </c>
      <c r="DK7" s="50" t="s">
        <v>123</v>
      </c>
      <c r="DL7" s="50" t="s">
        <v>123</v>
      </c>
      <c r="DM7" s="50" t="s">
        <v>123</v>
      </c>
      <c r="DN7" s="50" t="s">
        <v>123</v>
      </c>
      <c r="DO7" s="50" t="s">
        <v>123</v>
      </c>
      <c r="DP7" s="50" t="s">
        <v>123</v>
      </c>
      <c r="DQ7" s="50" t="s">
        <v>123</v>
      </c>
      <c r="DR7" s="50" t="s">
        <v>123</v>
      </c>
      <c r="DS7" s="50" t="s">
        <v>123</v>
      </c>
      <c r="DT7" s="50" t="s">
        <v>124</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0</v>
      </c>
      <c r="EE7" s="50">
        <f t="shared" si="21"/>
        <v>0</v>
      </c>
      <c r="EF7" s="50"/>
      <c r="EG7" s="51"/>
      <c r="EH7" s="51"/>
      <c r="EI7" s="51"/>
      <c r="EJ7" s="51"/>
      <c r="EK7" s="51"/>
      <c r="EL7" s="51"/>
      <c r="EM7" s="51"/>
      <c r="EN7" s="51"/>
      <c r="EO7" s="51"/>
      <c r="EP7" s="51"/>
    </row>
    <row r="8" spans="1:146" s="52" customFormat="1" x14ac:dyDescent="0.15">
      <c r="A8" s="28"/>
      <c r="B8" s="53">
        <v>2021</v>
      </c>
      <c r="C8" s="53">
        <v>462217</v>
      </c>
      <c r="D8" s="53">
        <v>47</v>
      </c>
      <c r="E8" s="53">
        <v>11</v>
      </c>
      <c r="F8" s="53">
        <v>1</v>
      </c>
      <c r="G8" s="53">
        <v>1</v>
      </c>
      <c r="H8" s="53" t="s">
        <v>125</v>
      </c>
      <c r="I8" s="53" t="s">
        <v>126</v>
      </c>
      <c r="J8" s="53" t="s">
        <v>127</v>
      </c>
      <c r="K8" s="53" t="s">
        <v>128</v>
      </c>
      <c r="L8" s="53" t="s">
        <v>129</v>
      </c>
      <c r="M8" s="53" t="s">
        <v>130</v>
      </c>
      <c r="N8" s="53" t="s">
        <v>131</v>
      </c>
      <c r="O8" s="54" t="s">
        <v>132</v>
      </c>
      <c r="P8" s="54" t="s">
        <v>132</v>
      </c>
      <c r="Q8" s="55">
        <v>5200</v>
      </c>
      <c r="R8" s="55">
        <v>106</v>
      </c>
      <c r="S8" s="56">
        <v>4800</v>
      </c>
      <c r="T8" s="57" t="s">
        <v>133</v>
      </c>
      <c r="U8" s="54">
        <v>59.4</v>
      </c>
      <c r="V8" s="57" t="s">
        <v>134</v>
      </c>
      <c r="W8" s="58">
        <v>93</v>
      </c>
      <c r="X8" s="57" t="s">
        <v>135</v>
      </c>
      <c r="Y8" s="59">
        <v>17.8</v>
      </c>
      <c r="Z8" s="59">
        <v>34.5</v>
      </c>
      <c r="AA8" s="59">
        <v>37.1</v>
      </c>
      <c r="AB8" s="59">
        <v>71.099999999999994</v>
      </c>
      <c r="AC8" s="59">
        <v>76.900000000000006</v>
      </c>
      <c r="AD8" s="59">
        <v>84.7</v>
      </c>
      <c r="AE8" s="59">
        <v>156</v>
      </c>
      <c r="AF8" s="59">
        <v>125.6</v>
      </c>
      <c r="AG8" s="59">
        <v>83.9</v>
      </c>
      <c r="AH8" s="59">
        <v>111</v>
      </c>
      <c r="AI8" s="59">
        <v>90.6</v>
      </c>
      <c r="AJ8" s="59">
        <v>0</v>
      </c>
      <c r="AK8" s="59">
        <v>0</v>
      </c>
      <c r="AL8" s="59">
        <v>0</v>
      </c>
      <c r="AM8" s="59">
        <v>0</v>
      </c>
      <c r="AN8" s="59">
        <v>0</v>
      </c>
      <c r="AO8" s="59">
        <v>17.399999999999999</v>
      </c>
      <c r="AP8" s="59">
        <v>10.6</v>
      </c>
      <c r="AQ8" s="59">
        <v>28.3</v>
      </c>
      <c r="AR8" s="59">
        <v>39.9</v>
      </c>
      <c r="AS8" s="59">
        <v>32.4</v>
      </c>
      <c r="AT8" s="59">
        <v>30.4</v>
      </c>
      <c r="AU8" s="60">
        <v>0</v>
      </c>
      <c r="AV8" s="60">
        <v>0</v>
      </c>
      <c r="AW8" s="60">
        <v>0</v>
      </c>
      <c r="AX8" s="60">
        <v>0</v>
      </c>
      <c r="AY8" s="60">
        <v>0</v>
      </c>
      <c r="AZ8" s="60">
        <v>1882</v>
      </c>
      <c r="BA8" s="60">
        <v>1100</v>
      </c>
      <c r="BB8" s="60">
        <v>706</v>
      </c>
      <c r="BC8" s="60">
        <v>16253</v>
      </c>
      <c r="BD8" s="60">
        <v>12421</v>
      </c>
      <c r="BE8" s="60">
        <v>208749</v>
      </c>
      <c r="BF8" s="59">
        <v>39.799999999999997</v>
      </c>
      <c r="BG8" s="59">
        <v>37.700000000000003</v>
      </c>
      <c r="BH8" s="59">
        <v>34.299999999999997</v>
      </c>
      <c r="BI8" s="59">
        <v>12.8</v>
      </c>
      <c r="BJ8" s="59">
        <v>22.7</v>
      </c>
      <c r="BK8" s="59">
        <v>33.799999999999997</v>
      </c>
      <c r="BL8" s="59">
        <v>31.6</v>
      </c>
      <c r="BM8" s="59">
        <v>28</v>
      </c>
      <c r="BN8" s="59">
        <v>2.8</v>
      </c>
      <c r="BO8" s="59">
        <v>6.5</v>
      </c>
      <c r="BP8" s="59">
        <v>12.2</v>
      </c>
      <c r="BQ8" s="59">
        <v>36.299999999999997</v>
      </c>
      <c r="BR8" s="59">
        <v>40.9</v>
      </c>
      <c r="BS8" s="59">
        <v>0</v>
      </c>
      <c r="BT8" s="59">
        <v>77.8</v>
      </c>
      <c r="BU8" s="59">
        <v>65.599999999999994</v>
      </c>
      <c r="BV8" s="59">
        <v>29.8</v>
      </c>
      <c r="BW8" s="59">
        <v>29.4</v>
      </c>
      <c r="BX8" s="59">
        <v>27.8</v>
      </c>
      <c r="BY8" s="59">
        <v>78.5</v>
      </c>
      <c r="BZ8" s="59">
        <v>75.8</v>
      </c>
      <c r="CA8" s="59">
        <v>120.7</v>
      </c>
      <c r="CB8" s="59">
        <v>-8</v>
      </c>
      <c r="CC8" s="59">
        <v>-20.9</v>
      </c>
      <c r="CD8" s="59">
        <v>0</v>
      </c>
      <c r="CE8" s="61">
        <v>-154.4</v>
      </c>
      <c r="CF8" s="61">
        <v>86.5</v>
      </c>
      <c r="CG8" s="59">
        <v>15.7</v>
      </c>
      <c r="CH8" s="59">
        <v>17.100000000000001</v>
      </c>
      <c r="CI8" s="59">
        <v>15.9</v>
      </c>
      <c r="CJ8" s="59">
        <v>-99.9</v>
      </c>
      <c r="CK8" s="59">
        <v>-46.2</v>
      </c>
      <c r="CL8" s="59">
        <v>-43.7</v>
      </c>
      <c r="CM8" s="60">
        <v>4958</v>
      </c>
      <c r="CN8" s="60">
        <v>1333</v>
      </c>
      <c r="CO8" s="60">
        <v>-2273</v>
      </c>
      <c r="CP8" s="60">
        <v>-53494</v>
      </c>
      <c r="CQ8" s="60">
        <v>-51001</v>
      </c>
      <c r="CR8" s="60">
        <v>-8310</v>
      </c>
      <c r="CS8" s="60">
        <v>5713</v>
      </c>
      <c r="CT8" s="60">
        <v>3780</v>
      </c>
      <c r="CU8" s="60">
        <v>-46965</v>
      </c>
      <c r="CV8" s="60">
        <v>-35347</v>
      </c>
      <c r="CW8" s="60">
        <v>-24115</v>
      </c>
      <c r="CX8" s="59" t="s">
        <v>136</v>
      </c>
      <c r="CY8" s="59" t="s">
        <v>136</v>
      </c>
      <c r="CZ8" s="59" t="s">
        <v>136</v>
      </c>
      <c r="DA8" s="59" t="s">
        <v>136</v>
      </c>
      <c r="DB8" s="59" t="s">
        <v>136</v>
      </c>
      <c r="DC8" s="59" t="s">
        <v>136</v>
      </c>
      <c r="DD8" s="59" t="s">
        <v>136</v>
      </c>
      <c r="DE8" s="59" t="s">
        <v>136</v>
      </c>
      <c r="DF8" s="59" t="s">
        <v>136</v>
      </c>
      <c r="DG8" s="59" t="s">
        <v>136</v>
      </c>
      <c r="DH8" s="59" t="s">
        <v>136</v>
      </c>
      <c r="DI8" s="55">
        <v>716632</v>
      </c>
      <c r="DJ8" s="55">
        <v>260000</v>
      </c>
      <c r="DK8" s="59" t="s">
        <v>136</v>
      </c>
      <c r="DL8" s="59" t="s">
        <v>136</v>
      </c>
      <c r="DM8" s="59" t="s">
        <v>136</v>
      </c>
      <c r="DN8" s="59" t="s">
        <v>136</v>
      </c>
      <c r="DO8" s="59" t="s">
        <v>136</v>
      </c>
      <c r="DP8" s="59" t="s">
        <v>136</v>
      </c>
      <c r="DQ8" s="59" t="s">
        <v>136</v>
      </c>
      <c r="DR8" s="59" t="s">
        <v>136</v>
      </c>
      <c r="DS8" s="59" t="s">
        <v>136</v>
      </c>
      <c r="DT8" s="59" t="s">
        <v>136</v>
      </c>
      <c r="DU8" s="59" t="s">
        <v>136</v>
      </c>
      <c r="DV8" s="59">
        <v>0</v>
      </c>
      <c r="DW8" s="59">
        <v>0</v>
      </c>
      <c r="DX8" s="59">
        <v>0</v>
      </c>
      <c r="DY8" s="59">
        <v>0</v>
      </c>
      <c r="DZ8" s="59">
        <v>0</v>
      </c>
      <c r="EA8" s="59">
        <v>39.6</v>
      </c>
      <c r="EB8" s="59">
        <v>34.9</v>
      </c>
      <c r="EC8" s="59">
        <v>29.8</v>
      </c>
      <c r="ED8" s="59">
        <v>0</v>
      </c>
      <c r="EE8" s="59">
        <v>0</v>
      </c>
      <c r="EF8" s="59">
        <v>38.700000000000003</v>
      </c>
      <c r="EG8" s="57">
        <v>1.5E-3</v>
      </c>
      <c r="EH8" s="62">
        <v>1.6000000000000001E-3</v>
      </c>
      <c r="EI8" s="62">
        <v>1.6000000000000001E-3</v>
      </c>
      <c r="EJ8" s="62">
        <v>1E-3</v>
      </c>
      <c r="EK8" s="62">
        <v>1.8E-3</v>
      </c>
      <c r="EL8" s="62">
        <v>1.03E-2</v>
      </c>
      <c r="EM8" s="62">
        <v>6.4000000000000003E-3</v>
      </c>
      <c r="EN8" s="62">
        <v>1.1299999999999999E-2</v>
      </c>
      <c r="EO8" s="62">
        <v>1.5699999999999999E-2</v>
      </c>
      <c r="EP8" s="62">
        <v>2.0199999999999999E-2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2023-01-24T09:03:42Z</cp:lastPrinted>
  <dcterms:created xsi:type="dcterms:W3CDTF">2022-12-09T03:23:31Z</dcterms:created>
  <dcterms:modified xsi:type="dcterms:W3CDTF">2023-02-08T06:28:05Z</dcterms:modified>
  <cp:category/>
</cp:coreProperties>
</file>