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04市町村より回答\18 伊佐市◎\05 再提出\"/>
    </mc:Choice>
  </mc:AlternateContent>
  <workbookProtection workbookAlgorithmName="SHA-512" workbookHashValue="unWmY6G74zZjRxZ65bnipMWdoQwosLQoDNtj0c6K0K2a3Fyoxd4DVNCA0lr2ZnUzkcAG9Qq+imZIFFSRIIqKag==" workbookSaltValue="UzmZy5R8vkHcqEMZGTOBLw==" workbookSpinCount="100000" lockStructure="1"/>
  <bookViews>
    <workbookView xWindow="-120" yWindow="-120" windowWidth="19440" windowHeight="15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AL8" i="4" s="1"/>
  <c r="Q6" i="5"/>
  <c r="P6" i="5"/>
  <c r="O6" i="5"/>
  <c r="N6" i="5"/>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W10" i="4"/>
  <c r="P10" i="4"/>
  <c r="I10" i="4"/>
  <c r="B10" i="4"/>
  <c r="BB8" i="4"/>
  <c r="AT8" i="4"/>
  <c r="W8" i="4"/>
  <c r="P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<sst xmlns="http://schemas.openxmlformats.org/spreadsheetml/2006/main" count="228" uniqueCount="114">
  <si>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</si>
  <si>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</si>
  <si>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</si>
  <si>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</si>
  <si>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</si>
  <si>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</si>
  <si>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</si>
  <si>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</si>
  <si>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</si>
  <si>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</si>
  <si>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</si>
  <si>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</si>
  <si>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</si>
  <si>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</si>
  <si>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</si>
  <si>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</si>
  <si>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</si>
  <si>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</si>
  <si>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</si>
  <si>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</si>
  <si>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</si>
  <si>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</si>
  <si>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</si>
  <si>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</si>
  <si>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</si>
  <si>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</si>
  <si>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</si>
  <si>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</si>
  <si>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</si>
  <si>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</si>
  <si>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</si>
  <si>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</si>
  <si>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</si>
  <si>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</si>
  <si>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</si>
  <si>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</si>
  <si>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</si>
  <si>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</si>
  <si>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</si>
  <si>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</si>
  <si>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</si>
  <si>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</si>
  <si>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</si>
  <si>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</si>
  <si>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</si>
  <si>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</si>
  <si>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</si>
  <si>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</si>
  <si>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</si>
  <si>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</si>
  <si>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</si>
  <si>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</si>
  <si>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</si>
  <si>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</si>
  <si>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</si>
  <si>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</si>
  <si>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</si>
  <si>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</si>
  <si>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</si>
  <si>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</si>
  <si>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</si>
  <si>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</si>
  <si>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</si>
  <si>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</si>
  <si>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</si>
  <si>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</si>
  <si>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</si>
  <si>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</si>
  <si>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</si>
  <si>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</si>
  <si>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</si>
  <si>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</si>
  <si>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</si>
  <si>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</si>
  <si>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</si>
  <si>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</si>
  <si>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</si>
  <si>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</si>
  <si>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</si>
  <si>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</si>
  <si>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</si>
  <si>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</si>
  <si>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</si>
  <si>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</si>
  <si>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</si>
  <si>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</si>
  <si>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</si>
  <si>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</si>
  <si>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</si>
  <si>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</si>
  <si>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</si>
  <si>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</si>
  <si>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</si>
  <si>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伊佐市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</si>
  <si>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</si>
  <si>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</si>
  <si>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</si>
  <si>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</si>
  <si>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</si>
  <si>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</si>
  <si>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</si>
  <si>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</si>
  <si>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</si>
  <si>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</si>
  <si>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</si>
  <si>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</si>
  <si>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</si>
  <si>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</si>
  <si>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</si>
  <si>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</si>
  <si>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</si>
  <si>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については、類似団体平均値及び全国平均を上回っているものの給水収益の減少は明らかなことから、今後も健全経営を続けていくための改善点を洗い出し費用削減や更新投資等に充てる財源の確保に努める。
②累積欠損金も発生していないことから健全な財政運営が行われているといえる。
③流動比率は類似団体平均値より低いが、指標は100%を超えており支払能力はあるものの、将来の償還・返済に備え、支払能力をさらに高める努力をする。
④企業債残高対給水収益比率については、類似団体平均値を下回ってきたものの、今後も給水収益が減少していくことから、投資規模の適正化に努め企業債発行額を抑制していく。
⑤今年度も100%を上回る実績となったが、今後、給水収益も減少していくことから更なる費用削減に努める。
⑥給水原価については、類似団体平均値及び全国平均値を下回っているが、今後の有収水量や経常費用の変化に備え投資の効率化や維持管理経費の削減に努める。
⑦施設利用率は類似団体平均値及び全国平均値より下回っており、今後は施設の統廃合を推進するとともに、更新時には適正な規模に見直す。
⑧有収率については類似団体平均値及び全国平均値を上回る指標であることから、引き続き漏水の早期発見に努める。</t>
    <rPh sb="155" eb="156">
      <t>ヒク</t>
    </rPh>
    <phoneticPr fontId="4"/>
  </si>
  <si>
    <t>　①有形固定資産減価償却率及び③管路更新率は類似団体平均値より低く、②管路経年化率は類似団体平均値より高くなっている。このことから、老朽化対策が喫緊の課題となっている。今後は施設の更新計画に従い、積極的に老朽管更新等に努める。</t>
    <rPh sb="95" eb="96">
      <t>シタガ</t>
    </rPh>
    <rPh sb="98" eb="101">
      <t>セッキョクテキ</t>
    </rPh>
    <rPh sb="102" eb="104">
      <t>ロウキュウ</t>
    </rPh>
    <rPh sb="104" eb="105">
      <t>カン</t>
    </rPh>
    <rPh sb="105" eb="107">
      <t>コウシン</t>
    </rPh>
    <rPh sb="107" eb="108">
      <t>トウ</t>
    </rPh>
    <rPh sb="109" eb="110">
      <t>ツト</t>
    </rPh>
    <phoneticPr fontId="4"/>
  </si>
  <si>
    <t>　今後は給水人口の減少等により使用水量も減少する中で、計画的な施設更新及び管路更新を検討しながら経費削減に努め、企業債の削減を図るなど財政体質の強化を図り、健全で持続可能な運営を行えるよう一層の経営基盤強化を推進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</si>
</sst>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
                  <c:v>0</c:v>
                </c:pt>
                <c:pt idx="1">
                  <c:v>0.35</c:v>
                </c:pt>
                <c:pt idx="2">
                  <c:v>0.2</c:v>
                </c:pt>
                <c:pt idx="3">
                  <c:v>0.2</c:v>
                </c:pt>
                <c:pt idx="4">
                  <c:v>0.34</c:v>
                </c:pt>
              </c:numCache>
            </c:numRef>
          </c:val>
          <c:extLst>
            <c:ext xmlns:c16="http://schemas.microsoft.com/office/drawing/2014/chart" uri="{C3380CC4-5D6E-409C-BE32-E72D297353CC}">
              <c16:uniqueId val="{00000000-56DC-4D7E-9043-52B43D51B5DA}"/>
            </c:ext>
          </c:extLst>
        </c:ser>
        <c:dLbls>
          <c:showLegendKey val="0"/>
          <c:showVal val="0"/>
          <c:showCatName val="0"/>
          <c:showSerName val="0"/>
          <c:showPercent val="0"/>
          <c:showBubbleSize val="0"/>
        </c:dLbls>
        <c:gapWidth val="150"/>
        <c:axId val="375051400"/>
        <c:axId val="37505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56DC-4D7E-9043-52B43D51B5DA}"/>
            </c:ext>
          </c:extLst>
        </c:ser>
        <c:dLbls>
          <c:showLegendKey val="0"/>
          <c:showVal val="0"/>
          <c:showCatName val="0"/>
          <c:showSerName val="0"/>
          <c:showPercent val="0"/>
          <c:showBubbleSize val="0"/>
        </c:dLbls>
        <c:marker val="1"/>
        <c:smooth val="0"/>
        <c:axId val="375051400"/>
        <c:axId val="375051792"/>
      </c:lineChart>
      <c:dateAx>
        <c:axId val="375051400"/>
        <c:scaling>
          <c:orientation val="minMax"/>
        </c:scaling>
        <c:delete val="1"/>
        <c:axPos val="b"/>
        <c:numFmt formatCode="&quot;H&quot;yy" sourceLinked="1"/>
        <c:majorTickMark val="none"/>
        <c:minorTickMark val="none"/>
        <c:tickLblPos val="none"/>
        <c:crossAx val="375051792"/>
        <c:crosses val="autoZero"/>
        <c:auto val="1"/>
        <c:lblOffset val="100"/>
        <c:baseTimeUnit val="years"/>
      </c:dateAx>
      <c:valAx>
        <c:axId val="37505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051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49.43</c:v>
                </c:pt>
                <c:pt idx="1">
                  <c:v>49.18</c:v>
                </c:pt>
                <c:pt idx="2">
                  <c:v>48.59</c:v>
                </c:pt>
                <c:pt idx="3">
                  <c:v>50.32</c:v>
                </c:pt>
                <c:pt idx="4">
                  <c:v>49.24</c:v>
                </c:pt>
              </c:numCache>
            </c:numRef>
          </c:val>
          <c:extLst>
            <c:ext xmlns:c16="http://schemas.microsoft.com/office/drawing/2014/chart" uri="{C3380CC4-5D6E-409C-BE32-E72D297353CC}">
              <c16:uniqueId val="{00000000-7EE2-4CA3-B884-369F5B97B376}"/>
            </c:ext>
          </c:extLst>
        </c:ser>
        <c:dLbls>
          <c:showLegendKey val="0"/>
          <c:showVal val="0"/>
          <c:showCatName val="0"/>
          <c:showSerName val="0"/>
          <c:showPercent val="0"/>
          <c:showBubbleSize val="0"/>
        </c:dLbls>
        <c:gapWidth val="150"/>
        <c:axId val="376243968"/>
        <c:axId val="37623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7EE2-4CA3-B884-369F5B97B376}"/>
            </c:ext>
          </c:extLst>
        </c:ser>
        <c:dLbls>
          <c:showLegendKey val="0"/>
          <c:showVal val="0"/>
          <c:showCatName val="0"/>
          <c:showSerName val="0"/>
          <c:showPercent val="0"/>
          <c:showBubbleSize val="0"/>
        </c:dLbls>
        <c:marker val="1"/>
        <c:smooth val="0"/>
        <c:axId val="376243968"/>
        <c:axId val="376238480"/>
      </c:lineChart>
      <c:dateAx>
        <c:axId val="376243968"/>
        <c:scaling>
          <c:orientation val="minMax"/>
        </c:scaling>
        <c:delete val="1"/>
        <c:axPos val="b"/>
        <c:numFmt formatCode="&quot;H&quot;yy" sourceLinked="1"/>
        <c:majorTickMark val="none"/>
        <c:minorTickMark val="none"/>
        <c:tickLblPos val="none"/>
        <c:crossAx val="376238480"/>
        <c:crosses val="autoZero"/>
        <c:auto val="1"/>
        <c:lblOffset val="100"/>
        <c:baseTimeUnit val="years"/>
      </c:dateAx>
      <c:valAx>
        <c:axId val="37623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24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90.19</c:v>
                </c:pt>
                <c:pt idx="1">
                  <c:v>90.13</c:v>
                </c:pt>
                <c:pt idx="2">
                  <c:v>90.08</c:v>
                </c:pt>
                <c:pt idx="3">
                  <c:v>90.08</c:v>
                </c:pt>
                <c:pt idx="4">
                  <c:v>90.05</c:v>
                </c:pt>
              </c:numCache>
            </c:numRef>
          </c:val>
          <c:extLst>
            <c:ext xmlns:c16="http://schemas.microsoft.com/office/drawing/2014/chart" uri="{C3380CC4-5D6E-409C-BE32-E72D297353CC}">
              <c16:uniqueId val="{00000000-4082-45E9-959D-AFF44D58A0ED}"/>
            </c:ext>
          </c:extLst>
        </c:ser>
        <c:dLbls>
          <c:showLegendKey val="0"/>
          <c:showVal val="0"/>
          <c:showCatName val="0"/>
          <c:showSerName val="0"/>
          <c:showPercent val="0"/>
          <c:showBubbleSize val="0"/>
        </c:dLbls>
        <c:gapWidth val="150"/>
        <c:axId val="376515984"/>
        <c:axId val="376516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4082-45E9-959D-AFF44D58A0ED}"/>
            </c:ext>
          </c:extLst>
        </c:ser>
        <c:dLbls>
          <c:showLegendKey val="0"/>
          <c:showVal val="0"/>
          <c:showCatName val="0"/>
          <c:showSerName val="0"/>
          <c:showPercent val="0"/>
          <c:showBubbleSize val="0"/>
        </c:dLbls>
        <c:marker val="1"/>
        <c:smooth val="0"/>
        <c:axId val="376515984"/>
        <c:axId val="376516376"/>
      </c:lineChart>
      <c:dateAx>
        <c:axId val="376515984"/>
        <c:scaling>
          <c:orientation val="minMax"/>
        </c:scaling>
        <c:delete val="1"/>
        <c:axPos val="b"/>
        <c:numFmt formatCode="&quot;H&quot;yy" sourceLinked="1"/>
        <c:majorTickMark val="none"/>
        <c:minorTickMark val="none"/>
        <c:tickLblPos val="none"/>
        <c:crossAx val="376516376"/>
        <c:crosses val="autoZero"/>
        <c:auto val="1"/>
        <c:lblOffset val="100"/>
        <c:baseTimeUnit val="years"/>
      </c:dateAx>
      <c:valAx>
        <c:axId val="376516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51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113.77</c:v>
                </c:pt>
                <c:pt idx="1">
                  <c:v>118.93</c:v>
                </c:pt>
                <c:pt idx="2">
                  <c:v>119.08</c:v>
                </c:pt>
                <c:pt idx="3">
                  <c:v>130.59</c:v>
                </c:pt>
                <c:pt idx="4">
                  <c:v>114.33</c:v>
                </c:pt>
              </c:numCache>
            </c:numRef>
          </c:val>
          <c:extLst>
            <c:ext xmlns:c16="http://schemas.microsoft.com/office/drawing/2014/chart" uri="{C3380CC4-5D6E-409C-BE32-E72D297353CC}">
              <c16:uniqueId val="{00000000-6601-47DE-A7B8-E07A8EFA3146}"/>
            </c:ext>
          </c:extLst>
        </c:ser>
        <c:dLbls>
          <c:showLegendKey val="0"/>
          <c:showVal val="0"/>
          <c:showCatName val="0"/>
          <c:showSerName val="0"/>
          <c:showPercent val="0"/>
          <c:showBubbleSize val="0"/>
        </c:dLbls>
        <c:gapWidth val="150"/>
        <c:axId val="376519904"/>
        <c:axId val="376517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6601-47DE-A7B8-E07A8EFA3146}"/>
            </c:ext>
          </c:extLst>
        </c:ser>
        <c:dLbls>
          <c:showLegendKey val="0"/>
          <c:showVal val="0"/>
          <c:showCatName val="0"/>
          <c:showSerName val="0"/>
          <c:showPercent val="0"/>
          <c:showBubbleSize val="0"/>
        </c:dLbls>
        <c:marker val="1"/>
        <c:smooth val="0"/>
        <c:axId val="376519904"/>
        <c:axId val="376517160"/>
      </c:lineChart>
      <c:dateAx>
        <c:axId val="376519904"/>
        <c:scaling>
          <c:orientation val="minMax"/>
        </c:scaling>
        <c:delete val="1"/>
        <c:axPos val="b"/>
        <c:numFmt formatCode="&quot;H&quot;yy" sourceLinked="1"/>
        <c:majorTickMark val="none"/>
        <c:minorTickMark val="none"/>
        <c:tickLblPos val="none"/>
        <c:crossAx val="376517160"/>
        <c:crosses val="autoZero"/>
        <c:auto val="1"/>
        <c:lblOffset val="100"/>
        <c:baseTimeUnit val="years"/>
      </c:dateAx>
      <c:valAx>
        <c:axId val="376517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651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45.77</c:v>
                </c:pt>
                <c:pt idx="1">
                  <c:v>47.8</c:v>
                </c:pt>
                <c:pt idx="2">
                  <c:v>47.92</c:v>
                </c:pt>
                <c:pt idx="3">
                  <c:v>49.5</c:v>
                </c:pt>
                <c:pt idx="4">
                  <c:v>50.15</c:v>
                </c:pt>
              </c:numCache>
            </c:numRef>
          </c:val>
          <c:extLst>
            <c:ext xmlns:c16="http://schemas.microsoft.com/office/drawing/2014/chart" uri="{C3380CC4-5D6E-409C-BE32-E72D297353CC}">
              <c16:uniqueId val="{00000000-D434-4C05-9924-773FB1F5849F}"/>
            </c:ext>
          </c:extLst>
        </c:ser>
        <c:dLbls>
          <c:showLegendKey val="0"/>
          <c:showVal val="0"/>
          <c:showCatName val="0"/>
          <c:showSerName val="0"/>
          <c:showPercent val="0"/>
          <c:showBubbleSize val="0"/>
        </c:dLbls>
        <c:gapWidth val="150"/>
        <c:axId val="376512456"/>
        <c:axId val="37651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D434-4C05-9924-773FB1F5849F}"/>
            </c:ext>
          </c:extLst>
        </c:ser>
        <c:dLbls>
          <c:showLegendKey val="0"/>
          <c:showVal val="0"/>
          <c:showCatName val="0"/>
          <c:showSerName val="0"/>
          <c:showPercent val="0"/>
          <c:showBubbleSize val="0"/>
        </c:dLbls>
        <c:marker val="1"/>
        <c:smooth val="0"/>
        <c:axId val="376512456"/>
        <c:axId val="376519120"/>
      </c:lineChart>
      <c:dateAx>
        <c:axId val="376512456"/>
        <c:scaling>
          <c:orientation val="minMax"/>
        </c:scaling>
        <c:delete val="1"/>
        <c:axPos val="b"/>
        <c:numFmt formatCode="&quot;H&quot;yy" sourceLinked="1"/>
        <c:majorTickMark val="none"/>
        <c:minorTickMark val="none"/>
        <c:tickLblPos val="none"/>
        <c:crossAx val="376519120"/>
        <c:crosses val="autoZero"/>
        <c:auto val="1"/>
        <c:lblOffset val="100"/>
        <c:baseTimeUnit val="years"/>
      </c:dateAx>
      <c:valAx>
        <c:axId val="37651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512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18.93</c:v>
                </c:pt>
                <c:pt idx="1">
                  <c:v>20</c:v>
                </c:pt>
                <c:pt idx="2">
                  <c:v>23.66</c:v>
                </c:pt>
                <c:pt idx="3">
                  <c:v>27.02</c:v>
                </c:pt>
                <c:pt idx="4">
                  <c:v>26.96</c:v>
                </c:pt>
              </c:numCache>
            </c:numRef>
          </c:val>
          <c:extLst>
            <c:ext xmlns:c16="http://schemas.microsoft.com/office/drawing/2014/chart" uri="{C3380CC4-5D6E-409C-BE32-E72D297353CC}">
              <c16:uniqueId val="{00000000-DA7A-4552-98D4-D46DBCF4C01A}"/>
            </c:ext>
          </c:extLst>
        </c:ser>
        <c:dLbls>
          <c:showLegendKey val="0"/>
          <c:showVal val="0"/>
          <c:showCatName val="0"/>
          <c:showSerName val="0"/>
          <c:showPercent val="0"/>
          <c:showBubbleSize val="0"/>
        </c:dLbls>
        <c:gapWidth val="150"/>
        <c:axId val="376512848"/>
        <c:axId val="37651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DA7A-4552-98D4-D46DBCF4C01A}"/>
            </c:ext>
          </c:extLst>
        </c:ser>
        <c:dLbls>
          <c:showLegendKey val="0"/>
          <c:showVal val="0"/>
          <c:showCatName val="0"/>
          <c:showSerName val="0"/>
          <c:showPercent val="0"/>
          <c:showBubbleSize val="0"/>
        </c:dLbls>
        <c:marker val="1"/>
        <c:smooth val="0"/>
        <c:axId val="376512848"/>
        <c:axId val="376513632"/>
      </c:lineChart>
      <c:dateAx>
        <c:axId val="376512848"/>
        <c:scaling>
          <c:orientation val="minMax"/>
        </c:scaling>
        <c:delete val="1"/>
        <c:axPos val="b"/>
        <c:numFmt formatCode="&quot;H&quot;yy" sourceLinked="1"/>
        <c:majorTickMark val="none"/>
        <c:minorTickMark val="none"/>
        <c:tickLblPos val="none"/>
        <c:crossAx val="376513632"/>
        <c:crosses val="autoZero"/>
        <c:auto val="1"/>
        <c:lblOffset val="100"/>
        <c:baseTimeUnit val="years"/>
      </c:dateAx>
      <c:valAx>
        <c:axId val="37651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51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CC9-4353-9BFF-39071B6CEAE3}"/>
            </c:ext>
          </c:extLst>
        </c:ser>
        <c:dLbls>
          <c:showLegendKey val="0"/>
          <c:showVal val="0"/>
          <c:showCatName val="0"/>
          <c:showSerName val="0"/>
          <c:showPercent val="0"/>
          <c:showBubbleSize val="0"/>
        </c:dLbls>
        <c:gapWidth val="150"/>
        <c:axId val="376517552"/>
        <c:axId val="37651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DCC9-4353-9BFF-39071B6CEAE3}"/>
            </c:ext>
          </c:extLst>
        </c:ser>
        <c:dLbls>
          <c:showLegendKey val="0"/>
          <c:showVal val="0"/>
          <c:showCatName val="0"/>
          <c:showSerName val="0"/>
          <c:showPercent val="0"/>
          <c:showBubbleSize val="0"/>
        </c:dLbls>
        <c:marker val="1"/>
        <c:smooth val="0"/>
        <c:axId val="376517552"/>
        <c:axId val="376518336"/>
      </c:lineChart>
      <c:dateAx>
        <c:axId val="376517552"/>
        <c:scaling>
          <c:orientation val="minMax"/>
        </c:scaling>
        <c:delete val="1"/>
        <c:axPos val="b"/>
        <c:numFmt formatCode="&quot;H&quot;yy" sourceLinked="1"/>
        <c:majorTickMark val="none"/>
        <c:minorTickMark val="none"/>
        <c:tickLblPos val="none"/>
        <c:crossAx val="376518336"/>
        <c:crosses val="autoZero"/>
        <c:auto val="1"/>
        <c:lblOffset val="100"/>
        <c:baseTimeUnit val="years"/>
      </c:dateAx>
      <c:valAx>
        <c:axId val="376518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651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333.11</c:v>
                </c:pt>
                <c:pt idx="1">
                  <c:v>354.4</c:v>
                </c:pt>
                <c:pt idx="2">
                  <c:v>355.08</c:v>
                </c:pt>
                <c:pt idx="3">
                  <c:v>369.22</c:v>
                </c:pt>
                <c:pt idx="4">
                  <c:v>373.54</c:v>
                </c:pt>
              </c:numCache>
            </c:numRef>
          </c:val>
          <c:extLst>
            <c:ext xmlns:c16="http://schemas.microsoft.com/office/drawing/2014/chart" uri="{C3380CC4-5D6E-409C-BE32-E72D297353CC}">
              <c16:uniqueId val="{00000000-55D6-4B8A-A174-E011C4A1CAA6}"/>
            </c:ext>
          </c:extLst>
        </c:ser>
        <c:dLbls>
          <c:showLegendKey val="0"/>
          <c:showVal val="0"/>
          <c:showCatName val="0"/>
          <c:showSerName val="0"/>
          <c:showPercent val="0"/>
          <c:showBubbleSize val="0"/>
        </c:dLbls>
        <c:gapWidth val="150"/>
        <c:axId val="376242400"/>
        <c:axId val="376241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55D6-4B8A-A174-E011C4A1CAA6}"/>
            </c:ext>
          </c:extLst>
        </c:ser>
        <c:dLbls>
          <c:showLegendKey val="0"/>
          <c:showVal val="0"/>
          <c:showCatName val="0"/>
          <c:showSerName val="0"/>
          <c:showPercent val="0"/>
          <c:showBubbleSize val="0"/>
        </c:dLbls>
        <c:marker val="1"/>
        <c:smooth val="0"/>
        <c:axId val="376242400"/>
        <c:axId val="376241224"/>
      </c:lineChart>
      <c:dateAx>
        <c:axId val="376242400"/>
        <c:scaling>
          <c:orientation val="minMax"/>
        </c:scaling>
        <c:delete val="1"/>
        <c:axPos val="b"/>
        <c:numFmt formatCode="&quot;H&quot;yy" sourceLinked="1"/>
        <c:majorTickMark val="none"/>
        <c:minorTickMark val="none"/>
        <c:tickLblPos val="none"/>
        <c:crossAx val="376241224"/>
        <c:crosses val="autoZero"/>
        <c:auto val="1"/>
        <c:lblOffset val="100"/>
        <c:baseTimeUnit val="years"/>
      </c:dateAx>
      <c:valAx>
        <c:axId val="376241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624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405.11</c:v>
                </c:pt>
                <c:pt idx="1">
                  <c:v>378.7</c:v>
                </c:pt>
                <c:pt idx="2">
                  <c:v>391.43</c:v>
                </c:pt>
                <c:pt idx="3">
                  <c:v>349.69</c:v>
                </c:pt>
                <c:pt idx="4">
                  <c:v>333.58</c:v>
                </c:pt>
              </c:numCache>
            </c:numRef>
          </c:val>
          <c:extLst>
            <c:ext xmlns:c16="http://schemas.microsoft.com/office/drawing/2014/chart" uri="{C3380CC4-5D6E-409C-BE32-E72D297353CC}">
              <c16:uniqueId val="{00000000-311A-468C-A2E2-9A1E270FD8E0}"/>
            </c:ext>
          </c:extLst>
        </c:ser>
        <c:dLbls>
          <c:showLegendKey val="0"/>
          <c:showVal val="0"/>
          <c:showCatName val="0"/>
          <c:showSerName val="0"/>
          <c:showPercent val="0"/>
          <c:showBubbleSize val="0"/>
        </c:dLbls>
        <c:gapWidth val="150"/>
        <c:axId val="376243184"/>
        <c:axId val="376237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311A-468C-A2E2-9A1E270FD8E0}"/>
            </c:ext>
          </c:extLst>
        </c:ser>
        <c:dLbls>
          <c:showLegendKey val="0"/>
          <c:showVal val="0"/>
          <c:showCatName val="0"/>
          <c:showSerName val="0"/>
          <c:showPercent val="0"/>
          <c:showBubbleSize val="0"/>
        </c:dLbls>
        <c:marker val="1"/>
        <c:smooth val="0"/>
        <c:axId val="376243184"/>
        <c:axId val="376237304"/>
      </c:lineChart>
      <c:dateAx>
        <c:axId val="376243184"/>
        <c:scaling>
          <c:orientation val="minMax"/>
        </c:scaling>
        <c:delete val="1"/>
        <c:axPos val="b"/>
        <c:numFmt formatCode="&quot;H&quot;yy" sourceLinked="1"/>
        <c:majorTickMark val="none"/>
        <c:minorTickMark val="none"/>
        <c:tickLblPos val="none"/>
        <c:crossAx val="376237304"/>
        <c:crosses val="autoZero"/>
        <c:auto val="1"/>
        <c:lblOffset val="100"/>
        <c:baseTimeUnit val="years"/>
      </c:dateAx>
      <c:valAx>
        <c:axId val="376237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624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99.38</c:v>
                </c:pt>
                <c:pt idx="1">
                  <c:v>105.88</c:v>
                </c:pt>
                <c:pt idx="2">
                  <c:v>101.32</c:v>
                </c:pt>
                <c:pt idx="3">
                  <c:v>111.12</c:v>
                </c:pt>
                <c:pt idx="4">
                  <c:v>112.31</c:v>
                </c:pt>
              </c:numCache>
            </c:numRef>
          </c:val>
          <c:extLst>
            <c:ext xmlns:c16="http://schemas.microsoft.com/office/drawing/2014/chart" uri="{C3380CC4-5D6E-409C-BE32-E72D297353CC}">
              <c16:uniqueId val="{00000000-040D-45A5-9E47-14342229FD8A}"/>
            </c:ext>
          </c:extLst>
        </c:ser>
        <c:dLbls>
          <c:showLegendKey val="0"/>
          <c:showVal val="0"/>
          <c:showCatName val="0"/>
          <c:showSerName val="0"/>
          <c:showPercent val="0"/>
          <c:showBubbleSize val="0"/>
        </c:dLbls>
        <c:gapWidth val="150"/>
        <c:axId val="376239264"/>
        <c:axId val="37624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040D-45A5-9E47-14342229FD8A}"/>
            </c:ext>
          </c:extLst>
        </c:ser>
        <c:dLbls>
          <c:showLegendKey val="0"/>
          <c:showVal val="0"/>
          <c:showCatName val="0"/>
          <c:showSerName val="0"/>
          <c:showPercent val="0"/>
          <c:showBubbleSize val="0"/>
        </c:dLbls>
        <c:marker val="1"/>
        <c:smooth val="0"/>
        <c:axId val="376239264"/>
        <c:axId val="376240048"/>
      </c:lineChart>
      <c:dateAx>
        <c:axId val="376239264"/>
        <c:scaling>
          <c:orientation val="minMax"/>
        </c:scaling>
        <c:delete val="1"/>
        <c:axPos val="b"/>
        <c:numFmt formatCode="&quot;H&quot;yy" sourceLinked="1"/>
        <c:majorTickMark val="none"/>
        <c:minorTickMark val="none"/>
        <c:tickLblPos val="none"/>
        <c:crossAx val="376240048"/>
        <c:crosses val="autoZero"/>
        <c:auto val="1"/>
        <c:lblOffset val="100"/>
        <c:baseTimeUnit val="years"/>
      </c:dateAx>
      <c:valAx>
        <c:axId val="37624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2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157.72</c:v>
                </c:pt>
                <c:pt idx="1">
                  <c:v>148.26</c:v>
                </c:pt>
                <c:pt idx="2">
                  <c:v>154.85</c:v>
                </c:pt>
                <c:pt idx="3">
                  <c:v>141.37</c:v>
                </c:pt>
                <c:pt idx="4">
                  <c:v>140.02000000000001</c:v>
                </c:pt>
              </c:numCache>
            </c:numRef>
          </c:val>
          <c:extLst>
            <c:ext xmlns:c16="http://schemas.microsoft.com/office/drawing/2014/chart" uri="{C3380CC4-5D6E-409C-BE32-E72D297353CC}">
              <c16:uniqueId val="{00000000-BE5D-45DF-A950-0390F63035CC}"/>
            </c:ext>
          </c:extLst>
        </c:ser>
        <c:dLbls>
          <c:showLegendKey val="0"/>
          <c:showVal val="0"/>
          <c:showCatName val="0"/>
          <c:showSerName val="0"/>
          <c:showPercent val="0"/>
          <c:showBubbleSize val="0"/>
        </c:dLbls>
        <c:gapWidth val="150"/>
        <c:axId val="376240832"/>
        <c:axId val="37624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BE5D-45DF-A950-0390F63035CC}"/>
            </c:ext>
          </c:extLst>
        </c:ser>
        <c:dLbls>
          <c:showLegendKey val="0"/>
          <c:showVal val="0"/>
          <c:showCatName val="0"/>
          <c:showSerName val="0"/>
          <c:showPercent val="0"/>
          <c:showBubbleSize val="0"/>
        </c:dLbls>
        <c:marker val="1"/>
        <c:smooth val="0"/>
        <c:axId val="376240832"/>
        <c:axId val="376244752"/>
      </c:lineChart>
      <c:dateAx>
        <c:axId val="376240832"/>
        <c:scaling>
          <c:orientation val="minMax"/>
        </c:scaling>
        <c:delete val="1"/>
        <c:axPos val="b"/>
        <c:numFmt formatCode="&quot;H&quot;yy" sourceLinked="1"/>
        <c:majorTickMark val="none"/>
        <c:minorTickMark val="none"/>
        <c:tickLblPos val="none"/>
        <c:crossAx val="376244752"/>
        <c:crosses val="autoZero"/>
        <c:auto val="1"/>
        <c:lblOffset val="100"/>
        <c:baseTimeUnit val="years"/>
      </c:dateAx>
      <c:valAx>
        <c:axId val="37624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24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鹿児島県　伊佐市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24509</v>
      </c>
      <c r="AM8" s="66"/>
      <c r="AN8" s="66"/>
      <c r="AO8" s="66"/>
      <c r="AP8" s="66"/>
      <c r="AQ8" s="66"/>
      <c r="AR8" s="66"/>
      <c r="AS8" s="66"/>
      <c r="AT8" s="37">
        <f>データ!$S$6</f>
        <v>392.56</v>
      </c>
      <c r="AU8" s="38"/>
      <c r="AV8" s="38"/>
      <c r="AW8" s="38"/>
      <c r="AX8" s="38"/>
      <c r="AY8" s="38"/>
      <c r="AZ8" s="38"/>
      <c r="BA8" s="38"/>
      <c r="BB8" s="55">
        <f>データ!$T$6</f>
        <v>62.43</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c r="A10" s="2"/>
      <c r="B10" s="37" t="str">
        <f>データ!$N$6</f>
        <v>-</v>
      </c>
      <c r="C10" s="38"/>
      <c r="D10" s="38"/>
      <c r="E10" s="38"/>
      <c r="F10" s="38"/>
      <c r="G10" s="38"/>
      <c r="H10" s="38"/>
      <c r="I10" s="37">
        <f>データ!$O$6</f>
        <v>74.72</v>
      </c>
      <c r="J10" s="38"/>
      <c r="K10" s="38"/>
      <c r="L10" s="38"/>
      <c r="M10" s="38"/>
      <c r="N10" s="38"/>
      <c r="O10" s="65"/>
      <c r="P10" s="55">
        <f>データ!$P$6</f>
        <v>82.24</v>
      </c>
      <c r="Q10" s="55"/>
      <c r="R10" s="55"/>
      <c r="S10" s="55"/>
      <c r="T10" s="55"/>
      <c r="U10" s="55"/>
      <c r="V10" s="55"/>
      <c r="W10" s="66">
        <f>データ!$Q$6</f>
        <v>2904</v>
      </c>
      <c r="X10" s="66"/>
      <c r="Y10" s="66"/>
      <c r="Z10" s="66"/>
      <c r="AA10" s="66"/>
      <c r="AB10" s="66"/>
      <c r="AC10" s="66"/>
      <c r="AD10" s="2"/>
      <c r="AE10" s="2"/>
      <c r="AF10" s="2"/>
      <c r="AG10" s="2"/>
      <c r="AH10" s="2"/>
      <c r="AI10" s="2"/>
      <c r="AJ10" s="2"/>
      <c r="AK10" s="2"/>
      <c r="AL10" s="66">
        <f>データ!$U$6</f>
        <v>19942</v>
      </c>
      <c r="AM10" s="66"/>
      <c r="AN10" s="66"/>
      <c r="AO10" s="66"/>
      <c r="AP10" s="66"/>
      <c r="AQ10" s="66"/>
      <c r="AR10" s="66"/>
      <c r="AS10" s="66"/>
      <c r="AT10" s="37">
        <f>データ!$V$6</f>
        <v>45.94</v>
      </c>
      <c r="AU10" s="38"/>
      <c r="AV10" s="38"/>
      <c r="AW10" s="38"/>
      <c r="AX10" s="38"/>
      <c r="AY10" s="38"/>
      <c r="AZ10" s="38"/>
      <c r="BA10" s="38"/>
      <c r="BB10" s="55">
        <f>データ!$W$6</f>
        <v>434.09</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ruMwf6Rw6dLdm5TEwvoxjzGlU7aFAxQ1oAZX+BZPiaZLeQql/zeg359+k1OeaiFtCBFZ+xUjZcBrzovCTTSngA==" saltValue="8SYk0K7YOqmjt2a5MWs47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2021</v>
      </c>
      <c r="C6" s="20">
        <f t="shared" ref="C6:W6" si="3">C7</f>
        <v>462241</v>
      </c>
      <c r="D6" s="20">
        <f t="shared" si="3"/>
        <v>46</v>
      </c>
      <c r="E6" s="20">
        <f t="shared" si="3"/>
        <v>1</v>
      </c>
      <c r="F6" s="20">
        <f t="shared" si="3"/>
        <v>0</v>
      </c>
      <c r="G6" s="20">
        <f t="shared" si="3"/>
        <v>1</v>
      </c>
      <c r="H6" s="20" t="str">
        <f t="shared" si="3"/>
        <v>鹿児島県　伊佐市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74.72</v>
      </c>
      <c r="P6" s="21">
        <f t="shared" si="3"/>
        <v>82.24</v>
      </c>
      <c r="Q6" s="21">
        <f t="shared" si="3"/>
        <v>2904</v>
      </c>
      <c r="R6" s="21">
        <f t="shared" si="3"/>
        <v>24509</v>
      </c>
      <c r="S6" s="21">
        <f t="shared" si="3"/>
        <v>392.56</v>
      </c>
      <c r="T6" s="21">
        <f t="shared" si="3"/>
        <v>62.43</v>
      </c>
      <c r="U6" s="21">
        <f t="shared" si="3"/>
        <v>19942</v>
      </c>
      <c r="V6" s="21">
        <f t="shared" si="3"/>
        <v>45.94</v>
      </c>
      <c r="W6" s="21">
        <f t="shared" si="3"/>
        <v>434.09</v>
      </c>
      <c r="X6" s="22">
        <f>IF(X7="",NA(),X7)</f>
        <v>113.77</v>
      </c>
      <c r="Y6" s="22">
        <f t="shared" ref="Y6:AG6" si="4">IF(Y7="",NA(),Y7)</f>
        <v>118.93</v>
      </c>
      <c r="Z6" s="22">
        <f t="shared" si="4"/>
        <v>119.08</v>
      </c>
      <c r="AA6" s="22">
        <f t="shared" si="4"/>
        <v>130.59</v>
      </c>
      <c r="AB6" s="22">
        <f t="shared" si="4"/>
        <v>114.33</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333.11</v>
      </c>
      <c r="AU6" s="22">
        <f t="shared" ref="AU6:BC6" si="6">IF(AU7="",NA(),AU7)</f>
        <v>354.4</v>
      </c>
      <c r="AV6" s="22">
        <f t="shared" si="6"/>
        <v>355.08</v>
      </c>
      <c r="AW6" s="22">
        <f t="shared" si="6"/>
        <v>369.22</v>
      </c>
      <c r="AX6" s="22">
        <f t="shared" si="6"/>
        <v>373.54</v>
      </c>
      <c r="AY6" s="22">
        <f t="shared" si="6"/>
        <v>359.47</v>
      </c>
      <c r="AZ6" s="22">
        <f t="shared" si="6"/>
        <v>369.69</v>
      </c>
      <c r="BA6" s="22">
        <f t="shared" si="6"/>
        <v>379.08</v>
      </c>
      <c r="BB6" s="22">
        <f t="shared" si="6"/>
        <v>367.55</v>
      </c>
      <c r="BC6" s="22">
        <f t="shared" si="6"/>
        <v>378.56</v>
      </c>
      <c r="BD6" s="21" t="str">
        <f>IF(BD7="","",IF(BD7="-","【-】","【"&amp;SUBSTITUTE(TEXT(BD7,"#,##0.00"),"-","△")&amp;"】"))</f>
        <v>【261.51】</v>
      </c>
      <c r="BE6" s="22">
        <f>IF(BE7="",NA(),BE7)</f>
        <v>405.11</v>
      </c>
      <c r="BF6" s="22">
        <f t="shared" ref="BF6:BN6" si="7">IF(BF7="",NA(),BF7)</f>
        <v>378.7</v>
      </c>
      <c r="BG6" s="22">
        <f t="shared" si="7"/>
        <v>391.43</v>
      </c>
      <c r="BH6" s="22">
        <f t="shared" si="7"/>
        <v>349.69</v>
      </c>
      <c r="BI6" s="22">
        <f t="shared" si="7"/>
        <v>333.58</v>
      </c>
      <c r="BJ6" s="22">
        <f t="shared" si="7"/>
        <v>401.79</v>
      </c>
      <c r="BK6" s="22">
        <f t="shared" si="7"/>
        <v>402.99</v>
      </c>
      <c r="BL6" s="22">
        <f t="shared" si="7"/>
        <v>398.98</v>
      </c>
      <c r="BM6" s="22">
        <f t="shared" si="7"/>
        <v>418.68</v>
      </c>
      <c r="BN6" s="22">
        <f t="shared" si="7"/>
        <v>395.68</v>
      </c>
      <c r="BO6" s="21" t="str">
        <f>IF(BO7="","",IF(BO7="-","【-】","【"&amp;SUBSTITUTE(TEXT(BO7,"#,##0.00"),"-","△")&amp;"】"))</f>
        <v>【265.16】</v>
      </c>
      <c r="BP6" s="22">
        <f>IF(BP7="",NA(),BP7)</f>
        <v>99.38</v>
      </c>
      <c r="BQ6" s="22">
        <f t="shared" ref="BQ6:BY6" si="8">IF(BQ7="",NA(),BQ7)</f>
        <v>105.88</v>
      </c>
      <c r="BR6" s="22">
        <f t="shared" si="8"/>
        <v>101.32</v>
      </c>
      <c r="BS6" s="22">
        <f t="shared" si="8"/>
        <v>111.12</v>
      </c>
      <c r="BT6" s="22">
        <f t="shared" si="8"/>
        <v>112.31</v>
      </c>
      <c r="BU6" s="22">
        <f t="shared" si="8"/>
        <v>100.12</v>
      </c>
      <c r="BV6" s="22">
        <f t="shared" si="8"/>
        <v>98.66</v>
      </c>
      <c r="BW6" s="22">
        <f t="shared" si="8"/>
        <v>98.64</v>
      </c>
      <c r="BX6" s="22">
        <f t="shared" si="8"/>
        <v>94.78</v>
      </c>
      <c r="BY6" s="22">
        <f t="shared" si="8"/>
        <v>97.59</v>
      </c>
      <c r="BZ6" s="21" t="str">
        <f>IF(BZ7="","",IF(BZ7="-","【-】","【"&amp;SUBSTITUTE(TEXT(BZ7,"#,##0.00"),"-","△")&amp;"】"))</f>
        <v>【102.35】</v>
      </c>
      <c r="CA6" s="22">
        <f>IF(CA7="",NA(),CA7)</f>
        <v>157.72</v>
      </c>
      <c r="CB6" s="22">
        <f t="shared" ref="CB6:CJ6" si="9">IF(CB7="",NA(),CB7)</f>
        <v>148.26</v>
      </c>
      <c r="CC6" s="22">
        <f t="shared" si="9"/>
        <v>154.85</v>
      </c>
      <c r="CD6" s="22">
        <f t="shared" si="9"/>
        <v>141.37</v>
      </c>
      <c r="CE6" s="22">
        <f t="shared" si="9"/>
        <v>140.02000000000001</v>
      </c>
      <c r="CF6" s="22">
        <f t="shared" si="9"/>
        <v>174.97</v>
      </c>
      <c r="CG6" s="22">
        <f t="shared" si="9"/>
        <v>178.59</v>
      </c>
      <c r="CH6" s="22">
        <f t="shared" si="9"/>
        <v>178.92</v>
      </c>
      <c r="CI6" s="22">
        <f t="shared" si="9"/>
        <v>181.3</v>
      </c>
      <c r="CJ6" s="22">
        <f t="shared" si="9"/>
        <v>181.71</v>
      </c>
      <c r="CK6" s="21" t="str">
        <f>IF(CK7="","",IF(CK7="-","【-】","【"&amp;SUBSTITUTE(TEXT(CK7,"#,##0.00"),"-","△")&amp;"】"))</f>
        <v>【167.74】</v>
      </c>
      <c r="CL6" s="22">
        <f>IF(CL7="",NA(),CL7)</f>
        <v>49.43</v>
      </c>
      <c r="CM6" s="22">
        <f t="shared" ref="CM6:CU6" si="10">IF(CM7="",NA(),CM7)</f>
        <v>49.18</v>
      </c>
      <c r="CN6" s="22">
        <f t="shared" si="10"/>
        <v>48.59</v>
      </c>
      <c r="CO6" s="22">
        <f t="shared" si="10"/>
        <v>50.32</v>
      </c>
      <c r="CP6" s="22">
        <f t="shared" si="10"/>
        <v>49.24</v>
      </c>
      <c r="CQ6" s="22">
        <f t="shared" si="10"/>
        <v>55.63</v>
      </c>
      <c r="CR6" s="22">
        <f t="shared" si="10"/>
        <v>55.03</v>
      </c>
      <c r="CS6" s="22">
        <f t="shared" si="10"/>
        <v>55.14</v>
      </c>
      <c r="CT6" s="22">
        <f t="shared" si="10"/>
        <v>55.89</v>
      </c>
      <c r="CU6" s="22">
        <f t="shared" si="10"/>
        <v>55.72</v>
      </c>
      <c r="CV6" s="21" t="str">
        <f>IF(CV7="","",IF(CV7="-","【-】","【"&amp;SUBSTITUTE(TEXT(CV7,"#,##0.00"),"-","△")&amp;"】"))</f>
        <v>【60.29】</v>
      </c>
      <c r="CW6" s="22">
        <f>IF(CW7="",NA(),CW7)</f>
        <v>90.19</v>
      </c>
      <c r="CX6" s="22">
        <f t="shared" ref="CX6:DF6" si="11">IF(CX7="",NA(),CX7)</f>
        <v>90.13</v>
      </c>
      <c r="CY6" s="22">
        <f t="shared" si="11"/>
        <v>90.08</v>
      </c>
      <c r="CZ6" s="22">
        <f t="shared" si="11"/>
        <v>90.08</v>
      </c>
      <c r="DA6" s="22">
        <f t="shared" si="11"/>
        <v>90.05</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45.77</v>
      </c>
      <c r="DI6" s="22">
        <f t="shared" ref="DI6:DQ6" si="12">IF(DI7="",NA(),DI7)</f>
        <v>47.8</v>
      </c>
      <c r="DJ6" s="22">
        <f t="shared" si="12"/>
        <v>47.92</v>
      </c>
      <c r="DK6" s="22">
        <f t="shared" si="12"/>
        <v>49.5</v>
      </c>
      <c r="DL6" s="22">
        <f t="shared" si="12"/>
        <v>50.15</v>
      </c>
      <c r="DM6" s="22">
        <f t="shared" si="12"/>
        <v>48.05</v>
      </c>
      <c r="DN6" s="22">
        <f t="shared" si="12"/>
        <v>48.87</v>
      </c>
      <c r="DO6" s="22">
        <f t="shared" si="12"/>
        <v>49.92</v>
      </c>
      <c r="DP6" s="22">
        <f t="shared" si="12"/>
        <v>50.63</v>
      </c>
      <c r="DQ6" s="22">
        <f t="shared" si="12"/>
        <v>51.29</v>
      </c>
      <c r="DR6" s="21" t="str">
        <f>IF(DR7="","",IF(DR7="-","【-】","【"&amp;SUBSTITUTE(TEXT(DR7,"#,##0.00"),"-","△")&amp;"】"))</f>
        <v>【50.88】</v>
      </c>
      <c r="DS6" s="22">
        <f>IF(DS7="",NA(),DS7)</f>
        <v>18.93</v>
      </c>
      <c r="DT6" s="22">
        <f t="shared" ref="DT6:EB6" si="13">IF(DT7="",NA(),DT7)</f>
        <v>20</v>
      </c>
      <c r="DU6" s="22">
        <f t="shared" si="13"/>
        <v>23.66</v>
      </c>
      <c r="DV6" s="22">
        <f t="shared" si="13"/>
        <v>27.02</v>
      </c>
      <c r="DW6" s="22">
        <f t="shared" si="13"/>
        <v>26.96</v>
      </c>
      <c r="DX6" s="22">
        <f t="shared" si="13"/>
        <v>13.39</v>
      </c>
      <c r="DY6" s="22">
        <f t="shared" si="13"/>
        <v>14.85</v>
      </c>
      <c r="DZ6" s="22">
        <f t="shared" si="13"/>
        <v>16.88</v>
      </c>
      <c r="EA6" s="22">
        <f t="shared" si="13"/>
        <v>18.28</v>
      </c>
      <c r="EB6" s="22">
        <f t="shared" si="13"/>
        <v>19.61</v>
      </c>
      <c r="EC6" s="21" t="str">
        <f>IF(EC7="","",IF(EC7="-","【-】","【"&amp;SUBSTITUTE(TEXT(EC7,"#,##0.00"),"-","△")&amp;"】"))</f>
        <v>【22.30】</v>
      </c>
      <c r="ED6" s="21">
        <f>IF(ED7="",NA(),ED7)</f>
        <v>0</v>
      </c>
      <c r="EE6" s="22">
        <f t="shared" ref="EE6:EM6" si="14">IF(EE7="",NA(),EE7)</f>
        <v>0.35</v>
      </c>
      <c r="EF6" s="22">
        <f t="shared" si="14"/>
        <v>0.2</v>
      </c>
      <c r="EG6" s="22">
        <f t="shared" si="14"/>
        <v>0.2</v>
      </c>
      <c r="EH6" s="22">
        <f t="shared" si="14"/>
        <v>0.34</v>
      </c>
      <c r="EI6" s="22">
        <f t="shared" si="14"/>
        <v>0.54</v>
      </c>
      <c r="EJ6" s="22">
        <f t="shared" si="14"/>
        <v>0.5</v>
      </c>
      <c r="EK6" s="22">
        <f t="shared" si="14"/>
        <v>0.52</v>
      </c>
      <c r="EL6" s="22">
        <f t="shared" si="14"/>
        <v>0.53</v>
      </c>
      <c r="EM6" s="22">
        <f t="shared" si="14"/>
        <v>0.48</v>
      </c>
      <c r="EN6" s="21" t="str">
        <f>IF(EN7="","",IF(EN7="-","【-】","【"&amp;SUBSTITUTE(TEXT(EN7,"#,##0.00"),"-","△")&amp;"】"))</f>
        <v>【0.66】</v>
      </c>
    </row>
    <row r="7" spans="1:144" s="23" customFormat="1">
      <c r="A7" s="15"/>
      <c r="B7" s="24">
        <v>2021</v>
      </c>
      <c r="C7" s="24">
        <v>462241</v>
      </c>
      <c r="D7" s="24">
        <v>46</v>
      </c>
      <c r="E7" s="24">
        <v>1</v>
      </c>
      <c r="F7" s="24">
        <v>0</v>
      </c>
      <c r="G7" s="24">
        <v>1</v>
      </c>
      <c r="H7" s="24" t="s">
        <v>93</v>
      </c>
      <c r="I7" s="24" t="s">
        <v>94</v>
      </c>
      <c r="J7" s="24" t="s">
        <v>95</v>
      </c>
      <c r="K7" s="24" t="s">
        <v>96</v>
      </c>
      <c r="L7" s="24" t="s">
        <v>97</v>
      </c>
      <c r="M7" s="24" t="s">
        <v>98</v>
      </c>
      <c r="N7" s="25" t="s">
        <v>99</v>
      </c>
      <c r="O7" s="25">
        <v>74.72</v>
      </c>
      <c r="P7" s="25">
        <v>82.24</v>
      </c>
      <c r="Q7" s="25">
        <v>2904</v>
      </c>
      <c r="R7" s="25">
        <v>24509</v>
      </c>
      <c r="S7" s="25">
        <v>392.56</v>
      </c>
      <c r="T7" s="25">
        <v>62.43</v>
      </c>
      <c r="U7" s="25">
        <v>19942</v>
      </c>
      <c r="V7" s="25">
        <v>45.94</v>
      </c>
      <c r="W7" s="25">
        <v>434.09</v>
      </c>
      <c r="X7" s="25">
        <v>113.77</v>
      </c>
      <c r="Y7" s="25">
        <v>118.93</v>
      </c>
      <c r="Z7" s="25">
        <v>119.08</v>
      </c>
      <c r="AA7" s="25">
        <v>130.59</v>
      </c>
      <c r="AB7" s="25">
        <v>114.33</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333.11</v>
      </c>
      <c r="AU7" s="25">
        <v>354.4</v>
      </c>
      <c r="AV7" s="25">
        <v>355.08</v>
      </c>
      <c r="AW7" s="25">
        <v>369.22</v>
      </c>
      <c r="AX7" s="25">
        <v>373.54</v>
      </c>
      <c r="AY7" s="25">
        <v>359.47</v>
      </c>
      <c r="AZ7" s="25">
        <v>369.69</v>
      </c>
      <c r="BA7" s="25">
        <v>379.08</v>
      </c>
      <c r="BB7" s="25">
        <v>367.55</v>
      </c>
      <c r="BC7" s="25">
        <v>378.56</v>
      </c>
      <c r="BD7" s="25">
        <v>261.51</v>
      </c>
      <c r="BE7" s="25">
        <v>405.11</v>
      </c>
      <c r="BF7" s="25">
        <v>378.7</v>
      </c>
      <c r="BG7" s="25">
        <v>391.43</v>
      </c>
      <c r="BH7" s="25">
        <v>349.69</v>
      </c>
      <c r="BI7" s="25">
        <v>333.58</v>
      </c>
      <c r="BJ7" s="25">
        <v>401.79</v>
      </c>
      <c r="BK7" s="25">
        <v>402.99</v>
      </c>
      <c r="BL7" s="25">
        <v>398.98</v>
      </c>
      <c r="BM7" s="25">
        <v>418.68</v>
      </c>
      <c r="BN7" s="25">
        <v>395.68</v>
      </c>
      <c r="BO7" s="25">
        <v>265.16000000000003</v>
      </c>
      <c r="BP7" s="25">
        <v>99.38</v>
      </c>
      <c r="BQ7" s="25">
        <v>105.88</v>
      </c>
      <c r="BR7" s="25">
        <v>101.32</v>
      </c>
      <c r="BS7" s="25">
        <v>111.12</v>
      </c>
      <c r="BT7" s="25">
        <v>112.31</v>
      </c>
      <c r="BU7" s="25">
        <v>100.12</v>
      </c>
      <c r="BV7" s="25">
        <v>98.66</v>
      </c>
      <c r="BW7" s="25">
        <v>98.64</v>
      </c>
      <c r="BX7" s="25">
        <v>94.78</v>
      </c>
      <c r="BY7" s="25">
        <v>97.59</v>
      </c>
      <c r="BZ7" s="25">
        <v>102.35</v>
      </c>
      <c r="CA7" s="25">
        <v>157.72</v>
      </c>
      <c r="CB7" s="25">
        <v>148.26</v>
      </c>
      <c r="CC7" s="25">
        <v>154.85</v>
      </c>
      <c r="CD7" s="25">
        <v>141.37</v>
      </c>
      <c r="CE7" s="25">
        <v>140.02000000000001</v>
      </c>
      <c r="CF7" s="25">
        <v>174.97</v>
      </c>
      <c r="CG7" s="25">
        <v>178.59</v>
      </c>
      <c r="CH7" s="25">
        <v>178.92</v>
      </c>
      <c r="CI7" s="25">
        <v>181.3</v>
      </c>
      <c r="CJ7" s="25">
        <v>181.71</v>
      </c>
      <c r="CK7" s="25">
        <v>167.74</v>
      </c>
      <c r="CL7" s="25">
        <v>49.43</v>
      </c>
      <c r="CM7" s="25">
        <v>49.18</v>
      </c>
      <c r="CN7" s="25">
        <v>48.59</v>
      </c>
      <c r="CO7" s="25">
        <v>50.32</v>
      </c>
      <c r="CP7" s="25">
        <v>49.24</v>
      </c>
      <c r="CQ7" s="25">
        <v>55.63</v>
      </c>
      <c r="CR7" s="25">
        <v>55.03</v>
      </c>
      <c r="CS7" s="25">
        <v>55.14</v>
      </c>
      <c r="CT7" s="25">
        <v>55.89</v>
      </c>
      <c r="CU7" s="25">
        <v>55.72</v>
      </c>
      <c r="CV7" s="25">
        <v>60.29</v>
      </c>
      <c r="CW7" s="25">
        <v>90.19</v>
      </c>
      <c r="CX7" s="25">
        <v>90.13</v>
      </c>
      <c r="CY7" s="25">
        <v>90.08</v>
      </c>
      <c r="CZ7" s="25">
        <v>90.08</v>
      </c>
      <c r="DA7" s="25">
        <v>90.05</v>
      </c>
      <c r="DB7" s="25">
        <v>82.04</v>
      </c>
      <c r="DC7" s="25">
        <v>81.900000000000006</v>
      </c>
      <c r="DD7" s="25">
        <v>81.39</v>
      </c>
      <c r="DE7" s="25">
        <v>81.27</v>
      </c>
      <c r="DF7" s="25">
        <v>81.260000000000005</v>
      </c>
      <c r="DG7" s="25">
        <v>90.12</v>
      </c>
      <c r="DH7" s="25">
        <v>45.77</v>
      </c>
      <c r="DI7" s="25">
        <v>47.8</v>
      </c>
      <c r="DJ7" s="25">
        <v>47.92</v>
      </c>
      <c r="DK7" s="25">
        <v>49.5</v>
      </c>
      <c r="DL7" s="25">
        <v>50.15</v>
      </c>
      <c r="DM7" s="25">
        <v>48.05</v>
      </c>
      <c r="DN7" s="25">
        <v>48.87</v>
      </c>
      <c r="DO7" s="25">
        <v>49.92</v>
      </c>
      <c r="DP7" s="25">
        <v>50.63</v>
      </c>
      <c r="DQ7" s="25">
        <v>51.29</v>
      </c>
      <c r="DR7" s="25">
        <v>50.88</v>
      </c>
      <c r="DS7" s="25">
        <v>18.93</v>
      </c>
      <c r="DT7" s="25">
        <v>20</v>
      </c>
      <c r="DU7" s="25">
        <v>23.66</v>
      </c>
      <c r="DV7" s="25">
        <v>27.02</v>
      </c>
      <c r="DW7" s="25">
        <v>26.96</v>
      </c>
      <c r="DX7" s="25">
        <v>13.39</v>
      </c>
      <c r="DY7" s="25">
        <v>14.85</v>
      </c>
      <c r="DZ7" s="25">
        <v>16.88</v>
      </c>
      <c r="EA7" s="25">
        <v>18.28</v>
      </c>
      <c r="EB7" s="25">
        <v>19.61</v>
      </c>
      <c r="EC7" s="25">
        <v>22.3</v>
      </c>
      <c r="ED7" s="25">
        <v>0</v>
      </c>
      <c r="EE7" s="25">
        <v>0.35</v>
      </c>
      <c r="EF7" s="25">
        <v>0.2</v>
      </c>
      <c r="EG7" s="25">
        <v>0.2</v>
      </c>
      <c r="EH7" s="25">
        <v>0.34</v>
      </c>
      <c r="EI7" s="25">
        <v>0.54</v>
      </c>
      <c r="EJ7" s="25">
        <v>0.5</v>
      </c>
      <c r="EK7" s="25">
        <v>0.52</v>
      </c>
      <c r="EL7" s="25">
        <v>0.53</v>
      </c>
      <c r="EM7" s="25">
        <v>0.48</v>
      </c>
      <c r="EN7" s="25">
        <v>0.66</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c r="B11">
        <v>4</v>
      </c>
      <c r="C11">
        <v>3</v>
      </c>
      <c r="D11">
        <v>2</v>
      </c>
      <c r="E11">
        <v>1</v>
      </c>
      <c r="F11">
        <v>0</v>
      </c>
      <c r="G11" t="s">
        <v>105</v>
      </c>
    </row>
    <row r="12" spans="1:144">
      <c r="B12">
        <v>1</v>
      </c>
      <c r="C12">
        <v>1</v>
      </c>
      <c r="D12">
        <v>1</v>
      </c>
      <c r="E12">
        <v>2</v>
      </c>
      <c r="F12">
        <v>3</v>
      </c>
      <c r="G12" t="s">
        <v>106</v>
      </c>
    </row>
    <row r="13" spans="1:144">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2023-02-15T01:38:06Z</cp:lastPrinted>
  <dcterms:created xsi:type="dcterms:W3CDTF">2022-12-01T01:07:05Z</dcterms:created>
  <dcterms:modified xsi:type="dcterms:W3CDTF">2023-02-20T13:04:13Z</dcterms:modified>
  <cp:category/>
</cp:coreProperties>
</file>