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22 さつま町【済，要修正】済\"/>
    </mc:Choice>
  </mc:AlternateContent>
  <workbookProtection workbookAlgorithmName="SHA-512" workbookHashValue="FJhIysKe74oS4BqbVKRe9bvx59R+OZM+5jyPRV8SX+KMmVWAhLr3dYa+zH0hRF14khqpuRz05rWiHxfGyO1yiw==" workbookSaltValue="gXJxE8QpSK9SFHOkriUeN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<sst xmlns="http://schemas.openxmlformats.org/spreadsheetml/2006/main" count="236" uniqueCount="123">
  <si>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</si>
  <si>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</si>
  <si>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</si>
  <si>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</si>
  <si>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</si>
  <si>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</si>
  <si>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</si>
  <si>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</si>
  <si>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</si>
  <si>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</si>
  <si>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</si>
  <si>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</si>
  <si>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</si>
  <si>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</si>
  <si>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</si>
  <si>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</si>
  <si>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</si>
  <si>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</si>
  <si>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</si>
  <si>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</si>
  <si>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</si>
  <si>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</si>
  <si>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</si>
  <si>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</si>
  <si>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</si>
  <si>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</si>
  <si>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</si>
  <si>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</si>
  <si>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</si>
  <si>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</si>
  <si>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</si>
  <si>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</si>
  <si>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</si>
  <si>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</si>
  <si>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</si>
  <si>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</si>
  <si>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</si>
  <si>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</si>
  <si>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</si>
  <si>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</si>
  <si>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</si>
  <si>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</si>
  <si>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</si>
  <si>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</si>
  <si>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</si>
  <si>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</si>
  <si>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</si>
  <si>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</si>
  <si>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</si>
  <si>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</si>
  <si>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</si>
  <si>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</si>
  <si>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</si>
  <si>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</si>
  <si>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</si>
  <si>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</si>
  <si>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</si>
  <si>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</si>
  <si>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</si>
  <si>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</si>
  <si>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</si>
  <si>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</si>
  <si>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</si>
  <si>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</si>
  <si>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</si>
  <si>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</si>
  <si>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</si>
  <si>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</si>
  <si>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</si>
  <si>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</si>
  <si>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</si>
  <si>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</si>
  <si>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</si>
  <si>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</si>
  <si>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</si>
  <si>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</si>
  <si>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</si>
  <si>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</si>
  <si>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</si>
  <si>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</si>
  <si>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</si>
  <si>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</si>
  <si>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</si>
  <si>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</si>
  <si>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</si>
  <si>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</si>
  <si>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</si>
  <si>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</si>
  <si>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</si>
  <si>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</si>
  <si>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</si>
  <si>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</si>
  <si>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</si>
  <si>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</si>
  <si>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</si>
  <si>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</si>
  <si>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</si>
  <si>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</si>
  <si>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</si>
  <si>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さつま町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</si>
  <si>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</si>
  <si>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</si>
  <si>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</si>
  <si>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</si>
  <si>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</si>
  <si>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</si>
  <si>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</si>
  <si>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</si>
  <si>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</si>
  <si>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</si>
  <si>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</si>
  <si>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</si>
  <si>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</si>
  <si>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</si>
  <si>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</si>
  <si>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</si>
  <si>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</si>
  <si>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</si>
  <si>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</si>
  <si>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</si>
  <si>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①収益的収支比率
・企業債償還費用が大きく，償還金については，他会計繰入金の依存度が高い。　　　　　　　　　　　　　
・経常経費については，施設等の修繕料の割合が大きいため，適正な施設の維持管理に努める。　　　　　　　　　　　　　　　　　　　　　　　④企業債残高対事業規模比率　　　　　　　　　　　　　　　　　　　　　　　　　　　　　　　　　　　　　　　　　　　　　　　　　　　　　　　　　　　　　　・平均と比較して低い比率ではあるが，令和３年度から実施している機能強化対策事業及び公営企業会計整備事業に伴い，数値の増加が見込まれるため，経営戦略の見直しによる経営適正化に努める。　　　　　　　　　　　　　　　　　　　　　　　　　　　　　　　　　　　　　　　　　　　　　　　　　　　　　　　　　　　　　　　　　　　　　　　　　　　　　　　　　　　　　　　　　　　　　　　　　　　　　　　　　　　　　　　　　　　　　　　　　　　　　　　　　　　　　　　　　　　　　　　　　　　　　　　⑤経費回収率
・企業債償還費用が大きく，償還金については，使用料で賄えていない状況にあるため，経費の削減に努める。　　　　　　　　　　　　　　　　　　　　　　　　　　　　　　　　　⑥汚水処理原価
・近年の電気料金単価等の上昇の影響もあるが本年度は約３倍に上昇しているので，今後も引き続き経費削減に努める。
⑦施設利用率
・現状の接続戸数について，新築による接続により微増している。今後も新規接続が予定されているため，⑧水洗化率についても増加が見込まれる。</t>
    <rPh sb="540" eb="542">
      <t>キンネン</t>
    </rPh>
    <rPh sb="560" eb="563">
      <t>ホンネンド</t>
    </rPh>
    <rPh sb="564" eb="565">
      <t>ヤク</t>
    </rPh>
    <rPh sb="566" eb="567">
      <t>バイ</t>
    </rPh>
    <rPh sb="568" eb="570">
      <t>ジョウショウ</t>
    </rPh>
    <phoneticPr fontId="4"/>
  </si>
  <si>
    <t>・令和３年度から令和５年度にかけた計画的な更新を行うため，突発的な機器類の故障や不具合の減少が期待でき，これにより適切な施設の維持管理に努める。　　　　　　　　　　　
・流入汚水量の推移に合わせて計画的に施設規模を整備するほか，効率的な機器の導入等による経費節減を図り，公営企業会計移行に伴い，計画的かつ合理的な経営に努める。
・令和３年度より公営企業会計への移行事務に着手しており，移行後はより効率的な運用が期待できる。</t>
    <phoneticPr fontId="4"/>
  </si>
  <si>
    <t>・平成８年４月に供用を開始し，令和５年３月で満２７年が経過する。処理場は，１箇所で２地区を処理しており，経年劣化による機器更新等を随時行ってきた。このような状況の中で，平成２７年度と平成２８年度に国の事業を活用し，機能診断業務と最適整備構想を実施することによって，現在の施設・機器・管路等の状況を把握し，令和元年度にはこれを基に機能強化対策事業の計画策定を行った。これら３つの計画を軸に令和３年度～令和５年度の３年間にかけて機能強化事業（総事業費約１３６千万）を実施する予定であり，令和４年度においてはポンプ類及び上澄水排出装置電動シリンダ等の更新工事を実施した。</t>
    <rPh sb="199" eb="20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</si>
</sst>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CB-4A5C-BCFE-199A11C24BA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F6CB-4A5C-BCFE-199A11C24BA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95.33</c:v>
                </c:pt>
                <c:pt idx="1">
                  <c:v>95.33</c:v>
                </c:pt>
                <c:pt idx="2">
                  <c:v>98.67</c:v>
                </c:pt>
                <c:pt idx="3">
                  <c:v>99.33</c:v>
                </c:pt>
                <c:pt idx="4">
                  <c:v>102.67</c:v>
                </c:pt>
              </c:numCache>
            </c:numRef>
          </c:val>
          <c:extLst>
            <c:ext xmlns:c16="http://schemas.microsoft.com/office/drawing/2014/chart" uri="{C3380CC4-5D6E-409C-BE32-E72D297353CC}">
              <c16:uniqueId val="{00000000-DCDA-4780-BE51-8A4FD6E52C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CDA-4780-BE51-8A4FD6E52C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98.72</c:v>
                </c:pt>
                <c:pt idx="1">
                  <c:v>99.06</c:v>
                </c:pt>
                <c:pt idx="2">
                  <c:v>98.82</c:v>
                </c:pt>
                <c:pt idx="3">
                  <c:v>98.65</c:v>
                </c:pt>
                <c:pt idx="4">
                  <c:v>98.97</c:v>
                </c:pt>
              </c:numCache>
            </c:numRef>
          </c:val>
          <c:extLst>
            <c:ext xmlns:c16="http://schemas.microsoft.com/office/drawing/2014/chart" uri="{C3380CC4-5D6E-409C-BE32-E72D297353CC}">
              <c16:uniqueId val="{00000000-1CFD-4930-AAAB-E605000F43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1CFD-4930-AAAB-E605000F43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101.4</c:v>
                </c:pt>
                <c:pt idx="1">
                  <c:v>102.51</c:v>
                </c:pt>
                <c:pt idx="2">
                  <c:v>105.03</c:v>
                </c:pt>
                <c:pt idx="3">
                  <c:v>103.61</c:v>
                </c:pt>
                <c:pt idx="4">
                  <c:v>73.540000000000006</c:v>
                </c:pt>
              </c:numCache>
            </c:numRef>
          </c:val>
          <c:extLst>
            <c:ext xmlns:c16="http://schemas.microsoft.com/office/drawing/2014/chart" uri="{C3380CC4-5D6E-409C-BE32-E72D297353CC}">
              <c16:uniqueId val="{00000000-C161-42C9-81D4-D507A1CE1E2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1-42C9-81D4-D507A1CE1E2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A9-4629-93CB-3B53719445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A9-4629-93CB-3B53719445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4F-45A9-A80D-2C83307CD7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4F-45A9-A80D-2C83307CD7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7E-447C-A156-88B00D88B7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7E-447C-A156-88B00D88B7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41-4A68-BA8E-9908D3C2EB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41-4A68-BA8E-9908D3C2EB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150.24</c:v>
                </c:pt>
                <c:pt idx="1">
                  <c:v>207.93</c:v>
                </c:pt>
                <c:pt idx="2">
                  <c:v>71.849999999999994</c:v>
                </c:pt>
                <c:pt idx="3">
                  <c:v>97.64</c:v>
                </c:pt>
                <c:pt idx="4" formatCode="#,##0.00;&quot;△&quot;#,##0.00">
                  <c:v>0</c:v>
                </c:pt>
              </c:numCache>
            </c:numRef>
          </c:val>
          <c:extLst>
            <c:ext xmlns:c16="http://schemas.microsoft.com/office/drawing/2014/chart" uri="{C3380CC4-5D6E-409C-BE32-E72D297353CC}">
              <c16:uniqueId val="{00000000-6B8D-4CA6-ADEC-B947FDAF68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6B8D-4CA6-ADEC-B947FDAF68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99.99</c:v>
                </c:pt>
                <c:pt idx="3">
                  <c:v>100</c:v>
                </c:pt>
                <c:pt idx="4">
                  <c:v>19.170000000000002</c:v>
                </c:pt>
              </c:numCache>
            </c:numRef>
          </c:val>
          <c:extLst>
            <c:ext xmlns:c16="http://schemas.microsoft.com/office/drawing/2014/chart" uri="{C3380CC4-5D6E-409C-BE32-E72D297353CC}">
              <c16:uniqueId val="{00000000-E46A-42D7-92F0-B673C49CDD5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46A-42D7-92F0-B673C49CDD5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168.59</c:v>
                </c:pt>
                <c:pt idx="1">
                  <c:v>170.31</c:v>
                </c:pt>
                <c:pt idx="2">
                  <c:v>167.94</c:v>
                </c:pt>
                <c:pt idx="3">
                  <c:v>159.1</c:v>
                </c:pt>
                <c:pt idx="4">
                  <c:v>846.24</c:v>
                </c:pt>
              </c:numCache>
            </c:numRef>
          </c:val>
          <c:extLst>
            <c:ext xmlns:c16="http://schemas.microsoft.com/office/drawing/2014/chart" uri="{C3380CC4-5D6E-409C-BE32-E72D297353CC}">
              <c16:uniqueId val="{00000000-F8D7-4808-8BD5-031BE15359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F8D7-4808-8BD5-031BE15359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0" t="str">
        <f>データ!H6</f>
        <v>鹿児島県　さつま町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20050</v>
      </c>
      <c r="AM8" s="42"/>
      <c r="AN8" s="42"/>
      <c r="AO8" s="42"/>
      <c r="AP8" s="42"/>
      <c r="AQ8" s="42"/>
      <c r="AR8" s="42"/>
      <c r="AS8" s="42"/>
      <c r="AT8" s="35">
        <f>データ!T6</f>
        <v>303.89999999999998</v>
      </c>
      <c r="AU8" s="35"/>
      <c r="AV8" s="35"/>
      <c r="AW8" s="35"/>
      <c r="AX8" s="35"/>
      <c r="AY8" s="35"/>
      <c r="AZ8" s="35"/>
      <c r="BA8" s="35"/>
      <c r="BB8" s="35">
        <f>データ!U6</f>
        <v>65.98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c r="A10" s="2"/>
      <c r="B10" s="35" t="str">
        <f>データ!N6</f>
        <v>-</v>
      </c>
      <c r="C10" s="35"/>
      <c r="D10" s="35"/>
      <c r="E10" s="35"/>
      <c r="F10" s="35"/>
      <c r="G10" s="35"/>
      <c r="H10" s="35"/>
      <c r="I10" s="35" t="str">
        <f>データ!O6</f>
        <v>該当数値なし</v>
      </c>
      <c r="J10" s="35"/>
      <c r="K10" s="35"/>
      <c r="L10" s="35"/>
      <c r="M10" s="35"/>
      <c r="N10" s="35"/>
      <c r="O10" s="35"/>
      <c r="P10" s="35">
        <f>データ!P6</f>
        <v>6.38</v>
      </c>
      <c r="Q10" s="35"/>
      <c r="R10" s="35"/>
      <c r="S10" s="35"/>
      <c r="T10" s="35"/>
      <c r="U10" s="35"/>
      <c r="V10" s="35"/>
      <c r="W10" s="35">
        <f>データ!Q6</f>
        <v>100</v>
      </c>
      <c r="X10" s="35"/>
      <c r="Y10" s="35"/>
      <c r="Z10" s="35"/>
      <c r="AA10" s="35"/>
      <c r="AB10" s="35"/>
      <c r="AC10" s="35"/>
      <c r="AD10" s="42">
        <f>データ!R6</f>
        <v>3960</v>
      </c>
      <c r="AE10" s="42"/>
      <c r="AF10" s="42"/>
      <c r="AG10" s="42"/>
      <c r="AH10" s="42"/>
      <c r="AI10" s="42"/>
      <c r="AJ10" s="42"/>
      <c r="AK10" s="2"/>
      <c r="AL10" s="42">
        <f>データ!V6</f>
        <v>1258</v>
      </c>
      <c r="AM10" s="42"/>
      <c r="AN10" s="42"/>
      <c r="AO10" s="42"/>
      <c r="AP10" s="42"/>
      <c r="AQ10" s="42"/>
      <c r="AR10" s="42"/>
      <c r="AS10" s="42"/>
      <c r="AT10" s="35">
        <f>データ!W6</f>
        <v>0.63</v>
      </c>
      <c r="AU10" s="35"/>
      <c r="AV10" s="35"/>
      <c r="AW10" s="35"/>
      <c r="AX10" s="35"/>
      <c r="AY10" s="35"/>
      <c r="AZ10" s="35"/>
      <c r="BA10" s="35"/>
      <c r="BB10" s="35">
        <f>データ!X6</f>
        <v>1996.83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122</v>
      </c>
      <c r="BM47" s="81"/>
      <c r="BN47" s="81"/>
      <c r="BO47" s="81"/>
      <c r="BP47" s="81"/>
      <c r="BQ47" s="81"/>
      <c r="BR47" s="81"/>
      <c r="BS47" s="81"/>
      <c r="BT47" s="81"/>
      <c r="BU47" s="81"/>
      <c r="BV47" s="81"/>
      <c r="BW47" s="81"/>
      <c r="BX47" s="81"/>
      <c r="BY47" s="81"/>
      <c r="BZ47" s="82"/>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0"/>
      <c r="BM60" s="81"/>
      <c r="BN60" s="81"/>
      <c r="BO60" s="81"/>
      <c r="BP60" s="81"/>
      <c r="BQ60" s="81"/>
      <c r="BR60" s="81"/>
      <c r="BS60" s="81"/>
      <c r="BT60" s="81"/>
      <c r="BU60" s="81"/>
      <c r="BV60" s="81"/>
      <c r="BW60" s="81"/>
      <c r="BX60" s="81"/>
      <c r="BY60" s="81"/>
      <c r="BZ60" s="82"/>
    </row>
    <row r="61" spans="1:78" ht="13.5" customHeight="1">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0"/>
      <c r="BM61" s="81"/>
      <c r="BN61" s="81"/>
      <c r="BO61" s="81"/>
      <c r="BP61" s="81"/>
      <c r="BQ61" s="81"/>
      <c r="BR61" s="81"/>
      <c r="BS61" s="81"/>
      <c r="BT61" s="81"/>
      <c r="BU61" s="81"/>
      <c r="BV61" s="81"/>
      <c r="BW61" s="81"/>
      <c r="BX61" s="81"/>
      <c r="BY61" s="81"/>
      <c r="BZ61" s="82"/>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121</v>
      </c>
      <c r="BM66" s="62"/>
      <c r="BN66" s="62"/>
      <c r="BO66" s="62"/>
      <c r="BP66" s="62"/>
      <c r="BQ66" s="62"/>
      <c r="BR66" s="62"/>
      <c r="BS66" s="62"/>
      <c r="BT66" s="62"/>
      <c r="BU66" s="62"/>
      <c r="BV66" s="62"/>
      <c r="BW66" s="62"/>
      <c r="BX66" s="62"/>
      <c r="BY66" s="62"/>
      <c r="BZ66" s="63"/>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c r="C84" s="2"/>
    </row>
    <row r="85" spans="1:78" hidden="1">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CVPTRhb8DyZ1j0/29img7UdnbuV3Mm/Ybc5sN41z44JrQ8JwODrCFhdUT+4PwsoudA5l0sJrY49FOoUVCADcDg==" saltValue="Nqw3Y/J02iQMhyyd0ZaE1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ols>
    <col min="2" max="144" width="11.875" customWidth="1"/>
  </cols>
  <sheetData>
    <row r="1" spans="1:14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c r="A6" s="14" t="s">
        <v>98</v>
      </c>
      <c r="B6" s="19">
        <f>B7</f>
        <v>2021</v>
      </c>
      <c r="C6" s="19">
        <f t="shared" ref="C6:X6" si="3">C7</f>
        <v>463922</v>
      </c>
      <c r="D6" s="19">
        <f t="shared" si="3"/>
        <v>47</v>
      </c>
      <c r="E6" s="19">
        <f t="shared" si="3"/>
        <v>17</v>
      </c>
      <c r="F6" s="19">
        <f t="shared" si="3"/>
        <v>5</v>
      </c>
      <c r="G6" s="19">
        <f t="shared" si="3"/>
        <v>0</v>
      </c>
      <c r="H6" s="19" t="str">
        <f t="shared" si="3"/>
        <v>鹿児島県　さつま町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6.38</v>
      </c>
      <c r="Q6" s="20">
        <f t="shared" si="3"/>
        <v>100</v>
      </c>
      <c r="R6" s="20">
        <f t="shared" si="3"/>
        <v>3960</v>
      </c>
      <c r="S6" s="20">
        <f t="shared" si="3"/>
        <v>20050</v>
      </c>
      <c r="T6" s="20">
        <f t="shared" si="3"/>
        <v>303.89999999999998</v>
      </c>
      <c r="U6" s="20">
        <f t="shared" si="3"/>
        <v>65.98</v>
      </c>
      <c r="V6" s="20">
        <f t="shared" si="3"/>
        <v>1258</v>
      </c>
      <c r="W6" s="20">
        <f t="shared" si="3"/>
        <v>0.63</v>
      </c>
      <c r="X6" s="20">
        <f t="shared" si="3"/>
        <v>1996.83</v>
      </c>
      <c r="Y6" s="21">
        <f>IF(Y7="",NA(),Y7)</f>
        <v>101.4</v>
      </c>
      <c r="Z6" s="21">
        <f t="shared" ref="Z6:AH6" si="4">IF(Z7="",NA(),Z7)</f>
        <v>102.51</v>
      </c>
      <c r="AA6" s="21">
        <f t="shared" si="4"/>
        <v>105.03</v>
      </c>
      <c r="AB6" s="21">
        <f t="shared" si="4"/>
        <v>103.61</v>
      </c>
      <c r="AC6" s="21">
        <f t="shared" si="4"/>
        <v>73.540000000000006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150.24</v>
      </c>
      <c r="BG6" s="21">
        <f t="shared" ref="BG6:BO6" si="7">IF(BG7="",NA(),BG7)</f>
        <v>207.93</v>
      </c>
      <c r="BH6" s="21">
        <f t="shared" si="7"/>
        <v>71.849999999999994</v>
      </c>
      <c r="BI6" s="21">
        <f t="shared" si="7"/>
        <v>97.64</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100</v>
      </c>
      <c r="BR6" s="21">
        <f t="shared" ref="BR6:BZ6" si="8">IF(BR7="",NA(),BR7)</f>
        <v>100</v>
      </c>
      <c r="BS6" s="21">
        <f t="shared" si="8"/>
        <v>99.99</v>
      </c>
      <c r="BT6" s="21">
        <f t="shared" si="8"/>
        <v>100</v>
      </c>
      <c r="BU6" s="21">
        <f t="shared" si="8"/>
        <v>19.170000000000002</v>
      </c>
      <c r="BV6" s="21">
        <f t="shared" si="8"/>
        <v>59.8</v>
      </c>
      <c r="BW6" s="21">
        <f t="shared" si="8"/>
        <v>57.77</v>
      </c>
      <c r="BX6" s="21">
        <f t="shared" si="8"/>
        <v>57.31</v>
      </c>
      <c r="BY6" s="21">
        <f t="shared" si="8"/>
        <v>57.08</v>
      </c>
      <c r="BZ6" s="21">
        <f t="shared" si="8"/>
        <v>56.26</v>
      </c>
      <c r="CA6" s="20" t="str">
        <f>IF(CA7="","",IF(CA7="-","【-】","【"&amp;SUBSTITUTE(TEXT(CA7,"#,##0.00"),"-","△")&amp;"】"))</f>
        <v>【60.65】</v>
      </c>
      <c r="CB6" s="21">
        <f>IF(CB7="",NA(),CB7)</f>
        <v>168.59</v>
      </c>
      <c r="CC6" s="21">
        <f t="shared" ref="CC6:CK6" si="9">IF(CC7="",NA(),CC7)</f>
        <v>170.31</v>
      </c>
      <c r="CD6" s="21">
        <f t="shared" si="9"/>
        <v>167.94</v>
      </c>
      <c r="CE6" s="21">
        <f t="shared" si="9"/>
        <v>159.1</v>
      </c>
      <c r="CF6" s="21">
        <f t="shared" si="9"/>
        <v>846.24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95.33</v>
      </c>
      <c r="CN6" s="21">
        <f t="shared" ref="CN6:CV6" si="10">IF(CN7="",NA(),CN7)</f>
        <v>95.33</v>
      </c>
      <c r="CO6" s="21">
        <f t="shared" si="10"/>
        <v>98.67</v>
      </c>
      <c r="CP6" s="21">
        <f t="shared" si="10"/>
        <v>99.33</v>
      </c>
      <c r="CQ6" s="21">
        <f t="shared" si="10"/>
        <v>102.67</v>
      </c>
      <c r="CR6" s="21">
        <f t="shared" si="10"/>
        <v>51.75</v>
      </c>
      <c r="CS6" s="21">
        <f t="shared" si="10"/>
        <v>50.68</v>
      </c>
      <c r="CT6" s="21">
        <f t="shared" si="10"/>
        <v>50.14</v>
      </c>
      <c r="CU6" s="21">
        <f t="shared" si="10"/>
        <v>54.83</v>
      </c>
      <c r="CV6" s="21">
        <f t="shared" si="10"/>
        <v>66.53</v>
      </c>
      <c r="CW6" s="20" t="str">
        <f>IF(CW7="","",IF(CW7="-","【-】","【"&amp;SUBSTITUTE(TEXT(CW7,"#,##0.00"),"-","△")&amp;"】"))</f>
        <v>【61.14】</v>
      </c>
      <c r="CX6" s="21">
        <f>IF(CX7="",NA(),CX7)</f>
        <v>98.72</v>
      </c>
      <c r="CY6" s="21">
        <f t="shared" ref="CY6:DG6" si="11">IF(CY7="",NA(),CY7)</f>
        <v>99.06</v>
      </c>
      <c r="CZ6" s="21">
        <f t="shared" si="11"/>
        <v>98.82</v>
      </c>
      <c r="DA6" s="21">
        <f t="shared" si="11"/>
        <v>98.65</v>
      </c>
      <c r="DB6" s="21">
        <f t="shared" si="11"/>
        <v>98.97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c r="A7" s="14"/>
      <c r="B7" s="23">
        <v>2021</v>
      </c>
      <c r="C7" s="23">
        <v>463922</v>
      </c>
      <c r="D7" s="23">
        <v>47</v>
      </c>
      <c r="E7" s="23">
        <v>17</v>
      </c>
      <c r="F7" s="23">
        <v>5</v>
      </c>
      <c r="G7" s="23">
        <v>0</v>
      </c>
      <c r="H7" s="23" t="s">
        <v>99</v>
      </c>
      <c r="I7" s="23" t="s">
        <v>100</v>
      </c>
      <c r="J7" s="23" t="s">
        <v>101</v>
      </c>
      <c r="K7" s="23" t="s">
        <v>102</v>
      </c>
      <c r="L7" s="23" t="s">
        <v>103</v>
      </c>
      <c r="M7" s="23" t="s">
        <v>104</v>
      </c>
      <c r="N7" s="24" t="s">
        <v>105</v>
      </c>
      <c r="O7" s="24" t="s">
        <v>106</v>
      </c>
      <c r="P7" s="24">
        <v>6.38</v>
      </c>
      <c r="Q7" s="24">
        <v>100</v>
      </c>
      <c r="R7" s="24">
        <v>3960</v>
      </c>
      <c r="S7" s="24">
        <v>20050</v>
      </c>
      <c r="T7" s="24">
        <v>303.89999999999998</v>
      </c>
      <c r="U7" s="24">
        <v>65.98</v>
      </c>
      <c r="V7" s="24">
        <v>1258</v>
      </c>
      <c r="W7" s="24">
        <v>0.63</v>
      </c>
      <c r="X7" s="24">
        <v>1996.83</v>
      </c>
      <c r="Y7" s="24">
        <v>101.4</v>
      </c>
      <c r="Z7" s="24">
        <v>102.51</v>
      </c>
      <c r="AA7" s="24">
        <v>105.03</v>
      </c>
      <c r="AB7" s="24">
        <v>103.61</v>
      </c>
      <c r="AC7" s="24">
        <v>73.540000000000006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150.24</v>
      </c>
      <c r="BG7" s="24">
        <v>207.93</v>
      </c>
      <c r="BH7" s="24">
        <v>71.849999999999994</v>
      </c>
      <c r="BI7" s="24">
        <v>97.64</v>
      </c>
      <c r="BJ7" s="24">
        <v>0</v>
      </c>
      <c r="BK7" s="24">
        <v>855.8</v>
      </c>
      <c r="BL7" s="24">
        <v>789.46</v>
      </c>
      <c r="BM7" s="24">
        <v>826.83</v>
      </c>
      <c r="BN7" s="24">
        <v>867.83</v>
      </c>
      <c r="BO7" s="24">
        <v>791.76</v>
      </c>
      <c r="BP7" s="24">
        <v>786.37</v>
      </c>
      <c r="BQ7" s="24">
        <v>100</v>
      </c>
      <c r="BR7" s="24">
        <v>100</v>
      </c>
      <c r="BS7" s="24">
        <v>99.99</v>
      </c>
      <c r="BT7" s="24">
        <v>100</v>
      </c>
      <c r="BU7" s="24">
        <v>19.170000000000002</v>
      </c>
      <c r="BV7" s="24">
        <v>59.8</v>
      </c>
      <c r="BW7" s="24">
        <v>57.77</v>
      </c>
      <c r="BX7" s="24">
        <v>57.31</v>
      </c>
      <c r="BY7" s="24">
        <v>57.08</v>
      </c>
      <c r="BZ7" s="24">
        <v>56.26</v>
      </c>
      <c r="CA7" s="24">
        <v>60.65</v>
      </c>
      <c r="CB7" s="24">
        <v>168.59</v>
      </c>
      <c r="CC7" s="24">
        <v>170.31</v>
      </c>
      <c r="CD7" s="24">
        <v>167.94</v>
      </c>
      <c r="CE7" s="24">
        <v>159.1</v>
      </c>
      <c r="CF7" s="24">
        <v>846.24</v>
      </c>
      <c r="CG7" s="24">
        <v>263.76</v>
      </c>
      <c r="CH7" s="24">
        <v>274.35000000000002</v>
      </c>
      <c r="CI7" s="24">
        <v>273.52</v>
      </c>
      <c r="CJ7" s="24">
        <v>274.99</v>
      </c>
      <c r="CK7" s="24">
        <v>282.08999999999997</v>
      </c>
      <c r="CL7" s="24">
        <v>256.97000000000003</v>
      </c>
      <c r="CM7" s="24">
        <v>95.33</v>
      </c>
      <c r="CN7" s="24">
        <v>95.33</v>
      </c>
      <c r="CO7" s="24">
        <v>98.67</v>
      </c>
      <c r="CP7" s="24">
        <v>99.33</v>
      </c>
      <c r="CQ7" s="24">
        <v>102.67</v>
      </c>
      <c r="CR7" s="24">
        <v>51.75</v>
      </c>
      <c r="CS7" s="24">
        <v>50.68</v>
      </c>
      <c r="CT7" s="24">
        <v>50.14</v>
      </c>
      <c r="CU7" s="24">
        <v>54.83</v>
      </c>
      <c r="CV7" s="24">
        <v>66.53</v>
      </c>
      <c r="CW7" s="24">
        <v>61.14</v>
      </c>
      <c r="CX7" s="24">
        <v>98.72</v>
      </c>
      <c r="CY7" s="24">
        <v>99.06</v>
      </c>
      <c r="CZ7" s="24">
        <v>98.82</v>
      </c>
      <c r="DA7" s="24">
        <v>98.65</v>
      </c>
      <c r="DB7" s="24">
        <v>98.97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c r="B11">
        <v>4</v>
      </c>
      <c r="C11">
        <v>3</v>
      </c>
      <c r="D11">
        <v>2</v>
      </c>
      <c r="E11">
        <v>1</v>
      </c>
      <c r="F11">
        <v>0</v>
      </c>
      <c r="G11" t="s">
        <v>112</v>
      </c>
    </row>
    <row r="12" spans="1:145">
      <c r="B12">
        <v>1</v>
      </c>
      <c r="C12">
        <v>1</v>
      </c>
      <c r="D12">
        <v>1</v>
      </c>
      <c r="E12">
        <v>2</v>
      </c>
      <c r="F12">
        <v>3</v>
      </c>
      <c r="G12" t="s">
        <v>113</v>
      </c>
    </row>
    <row r="13" spans="1:145">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2022-12-01T02:01:42Z</dcterms:created>
  <dcterms:modified xsi:type="dcterms:W3CDTF">2023-02-20T23:45:42Z</dcterms:modified>
  <cp:category/>
</cp:coreProperties>
</file>