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04市町村より回答\27 錦江町◎\05再提出\"/>
    </mc:Choice>
  </mc:AlternateContent>
  <workbookProtection workbookAlgorithmName="SHA-512" workbookHashValue="X1OcUhsA6YHNcV8Wf0DNQiywP/1zE7NGeUJWvnsfbppX7mkEuoPXfafuqeOHjBoIuDliO8YsSmVZEeA8sEgj+A==" workbookSaltValue="fd6oqRuCD11bJnuO2zINc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<sst xmlns="http://schemas.openxmlformats.org/spreadsheetml/2006/main" count="236" uniqueCount="120">
  <si>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</si>
  <si>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</si>
  <si>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</si>
  <si>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</si>
  <si>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</si>
  <si>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</si>
  <si>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</si>
  <si>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</si>
  <si>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</si>
  <si>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</si>
  <si>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</si>
  <si>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</si>
  <si>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</si>
  <si>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</si>
  <si>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</si>
  <si>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</si>
  <si>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</si>
  <si>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</si>
  <si>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</si>
  <si>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</si>
  <si>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</si>
  <si>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</si>
  <si>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</si>
  <si>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</si>
  <si>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</si>
  <si>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</si>
  <si>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</si>
  <si>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</si>
  <si>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</si>
  <si>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</si>
  <si>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</si>
  <si>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</si>
  <si>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</si>
  <si>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</si>
  <si>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</si>
  <si>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</si>
  <si>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</si>
  <si>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</si>
  <si>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</si>
  <si>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</si>
  <si>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</si>
  <si>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</si>
  <si>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</si>
  <si>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</si>
  <si>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</si>
  <si>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</si>
  <si>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</si>
  <si>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</si>
  <si>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</si>
  <si>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</si>
  <si>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</si>
  <si>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</si>
  <si>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</si>
  <si>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</si>
  <si>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</si>
  <si>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</si>
  <si>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</si>
  <si>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</si>
  <si>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</si>
  <si>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</si>
  <si>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</si>
  <si>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</si>
  <si>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</si>
  <si>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</si>
  <si>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</si>
  <si>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</si>
  <si>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</si>
  <si>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</si>
  <si>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</si>
  <si>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</si>
  <si>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</si>
  <si>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</si>
  <si>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</si>
  <si>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</si>
  <si>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</si>
  <si>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</si>
  <si>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</si>
  <si>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</si>
  <si>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</si>
  <si>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</si>
  <si>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</si>
  <si>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</si>
  <si>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</si>
  <si>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</si>
  <si>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</si>
  <si>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</si>
  <si>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</si>
  <si>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</si>
  <si>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</si>
  <si>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</si>
  <si>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</si>
  <si>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</si>
  <si>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</si>
  <si>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</si>
  <si>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</si>
  <si>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</si>
  <si>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</si>
  <si>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</si>
  <si>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</si>
  <si>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錦江町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</si>
  <si>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</si>
  <si>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</si>
  <si>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</si>
  <si>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</si>
  <si>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</si>
  <si>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</si>
  <si>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</si>
  <si>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</si>
  <si>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</si>
  <si>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</si>
  <si>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</si>
  <si>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</si>
  <si>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</si>
  <si>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</si>
  <si>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</si>
  <si>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</si>
  <si>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</si>
  <si>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当初計画のスペックが大きすぎたと考える。今後の人口減少を見込み、平成29年度からの機能診断等で最適な処理方法を検討したい。また、使用料収入の増加、または環境の面からも水洗化率の向上は必須であり、引き続き接続率向上を目指したい。</t>
    <phoneticPr fontId="4"/>
  </si>
  <si>
    <t>平成13年4月から稼働しており、管渠の耐用年数に余裕があり、これまでに改善が発生していない。機械等については、修繕が増加しており平成29年度に農山漁村地域整備交付金で機能診断、平成30年度に最適整備構想、令和元年度に計画策定を実施し、令和3年度から機能強化事業、令和4年度には維持管理適正化計画によって、機械等の更新を実施している。</t>
    <rPh sb="131" eb="133">
      <t>レイワ</t>
    </rPh>
    <rPh sb="134" eb="136">
      <t>ネンド</t>
    </rPh>
    <rPh sb="138" eb="140">
      <t>イジ</t>
    </rPh>
    <rPh sb="140" eb="142">
      <t>カンリ</t>
    </rPh>
    <rPh sb="142" eb="145">
      <t>テキセイカ</t>
    </rPh>
    <rPh sb="145" eb="147">
      <t>ケイカク</t>
    </rPh>
    <rPh sb="156" eb="158">
      <t>コウシン</t>
    </rPh>
    <phoneticPr fontId="4"/>
  </si>
  <si>
    <t>①年度末に施設改修に関する補助金の追加交付がなされたが、歳入過多となった分の減額が行われなかったため、例年と比較して単年度の収支が急激に増加している。平成27年度に料金改定を行ったが、施設の老朽化に伴い、維持管理に係る経費が増える予定である。また、令和2年度から12月徴収に戻ったが、人口減少により収入が減っている状況であるため、今後も料金改定の見直し等検討が必要になってくる。
④企業債（全て一般会計負担見込み）は令和22年度まで償還予定であるが、今後も施設の改修が計画されているので、経営戦略に基づいて借入を実施する予定である。
⑤類似団体と比較して、令和３年度は9.87ポイント下回っている。平成27年度に使用料改定を行ったが、人口は減少傾向で推移している状況であることから、今後も利用負担額を検討していかなければならない。
⑥類似団体と比較して、急激な上昇の要因は事業導入によるものである。経年比較では汚水処理費が年々増加しているため平成29年度に機能診断、平成30年度に最適整備構想、令和元年度に計画策定、令和3年度に機能強化事業、令和4年度からの維持管理適正化計画により、最適な処理方法を検討したい。
⑦類似団体と比較して、低い値で推移している。当初の計画戸数392戸の処理施設であったが、現在250戸程しか利用しておらず、機能診断・最適整備構想・計画策定により適切な施設の規模としたい。
⑧改善に向けて、利用者の増加を図ることであるが、未接続のほとんどは高齢者の世帯であるため、引き続き戸別訪問等で勧奨していく予定である。また、新たな管渠の整備等が考えられるが、整備に係る費用が大きな負担になることもあり、早急な整備は必要ではないと考えられる。</t>
    <rPh sb="41" eb="42">
      <t>オコナ</t>
    </rPh>
    <rPh sb="124" eb="126">
      <t>レイワ</t>
    </rPh>
    <rPh sb="127" eb="129">
      <t>ネンド</t>
    </rPh>
    <rPh sb="133" eb="134">
      <t>ツキ</t>
    </rPh>
    <rPh sb="134" eb="136">
      <t>チョウシュウ</t>
    </rPh>
    <rPh sb="137" eb="138">
      <t>モド</t>
    </rPh>
    <rPh sb="234" eb="236">
      <t>ケイカク</t>
    </rPh>
    <rPh sb="278" eb="280">
      <t>レイワ</t>
    </rPh>
    <rPh sb="281" eb="283">
      <t>ネンド</t>
    </rPh>
    <rPh sb="292" eb="294">
      <t>シタマワ</t>
    </rPh>
    <rPh sb="299" eb="301">
      <t>ヘイセイ</t>
    </rPh>
    <rPh sb="303" eb="304">
      <t>ネン</t>
    </rPh>
    <rPh sb="304" eb="305">
      <t>ド</t>
    </rPh>
    <rPh sb="309" eb="311">
      <t>カイテイ</t>
    </rPh>
    <rPh sb="312" eb="313">
      <t>オコナ</t>
    </rPh>
    <rPh sb="377" eb="379">
      <t>キュウゲキ</t>
    </rPh>
    <rPh sb="380" eb="382">
      <t>ジョウショウ</t>
    </rPh>
    <rPh sb="383" eb="385">
      <t>ヨウイン</t>
    </rPh>
    <rPh sb="388" eb="390">
      <t>ドウニュウ</t>
    </rPh>
    <rPh sb="421" eb="423">
      <t>ヘイセイ</t>
    </rPh>
    <rPh sb="471" eb="473">
      <t>レイワ</t>
    </rPh>
    <rPh sb="474" eb="476">
      <t>ネンド</t>
    </rPh>
    <rPh sb="479" eb="481">
      <t>イジ</t>
    </rPh>
    <rPh sb="481" eb="483">
      <t>カンリ</t>
    </rPh>
    <rPh sb="483" eb="486">
      <t>テキセイカ</t>
    </rPh>
    <rPh sb="486" eb="488">
      <t>ケイカク</t>
    </rPh>
    <rPh sb="560" eb="562">
      <t>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</si>
</sst>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D-4509-8A63-E0E66DB42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D-4509-8A63-E0E66DB42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100.08</c:v>
                </c:pt>
                <c:pt idx="1">
                  <c:v>101.2</c:v>
                </c:pt>
                <c:pt idx="2">
                  <c:v>99.91</c:v>
                </c:pt>
                <c:pt idx="3">
                  <c:v>100.11</c:v>
                </c:pt>
                <c:pt idx="4">
                  <c:v>183.59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8-4C8B-8723-D1E55290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8-4C8B-8723-D1E55290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2-41AD-9875-E63B107E5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2-41AD-9875-E63B107E5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B-41F9-86E5-DA9FDAFE7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B-41F9-86E5-DA9FDAFE7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E-4BD0-985A-1BB84B88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E-4BD0-985A-1BB84B88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6-4A3D-96FB-902223716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6-4A3D-96FB-902223716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F-43F2-9EC7-2E9DDA7D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F-43F2-9EC7-2E9DDA7D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58.44</c:v>
                </c:pt>
                <c:pt idx="1">
                  <c:v>65.45</c:v>
                </c:pt>
                <c:pt idx="2">
                  <c:v>55.45</c:v>
                </c:pt>
                <c:pt idx="3">
                  <c:v>62.12</c:v>
                </c:pt>
                <c:pt idx="4">
                  <c:v>50.78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5-4BCC-9181-F71416A18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5-4BCC-9181-F71416A18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327.3</c:v>
                </c:pt>
                <c:pt idx="1">
                  <c:v>289.16000000000003</c:v>
                </c:pt>
                <c:pt idx="2">
                  <c:v>336.03</c:v>
                </c:pt>
                <c:pt idx="3">
                  <c:v>294.99</c:v>
                </c:pt>
                <c:pt idx="4">
                  <c:v>446.05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5-4C3C-9125-EC61E322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5-4C3C-9125-EC61E322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29.35</c:v>
                </c:pt>
                <c:pt idx="1">
                  <c:v>30.35</c:v>
                </c:pt>
                <c:pt idx="2">
                  <c:v>28.86</c:v>
                </c:pt>
                <c:pt idx="3">
                  <c:v>31.59</c:v>
                </c:pt>
                <c:pt idx="4">
                  <c:v>28.86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C-4E59-9073-D7F57DAB5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C-4E59-9073-D7F57DAB5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72.56</c:v>
                </c:pt>
                <c:pt idx="1">
                  <c:v>71.47</c:v>
                </c:pt>
                <c:pt idx="2">
                  <c:v>71.540000000000006</c:v>
                </c:pt>
                <c:pt idx="3">
                  <c:v>73.13</c:v>
                </c:pt>
                <c:pt idx="4">
                  <c:v>75.25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C-4C5C-B215-E46268C50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C-4C5C-B215-E46268C50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鹿児島県　錦江町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45">
        <f>データ!S6</f>
        <v>6939</v>
      </c>
      <c r="AM8" s="45"/>
      <c r="AN8" s="45"/>
      <c r="AO8" s="45"/>
      <c r="AP8" s="45"/>
      <c r="AQ8" s="45"/>
      <c r="AR8" s="45"/>
      <c r="AS8" s="45"/>
      <c r="AT8" s="46">
        <f>データ!T6</f>
        <v>163.19</v>
      </c>
      <c r="AU8" s="46"/>
      <c r="AV8" s="46"/>
      <c r="AW8" s="46"/>
      <c r="AX8" s="46"/>
      <c r="AY8" s="46"/>
      <c r="AZ8" s="46"/>
      <c r="BA8" s="46"/>
      <c r="BB8" s="46">
        <f>データ!U6</f>
        <v>42.52</v>
      </c>
      <c r="BC8" s="46"/>
      <c r="BD8" s="46"/>
      <c r="BE8" s="46"/>
      <c r="BF8" s="46"/>
      <c r="BG8" s="46"/>
      <c r="BH8" s="46"/>
      <c r="BI8" s="46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8.92</v>
      </c>
      <c r="Q10" s="46"/>
      <c r="R10" s="46"/>
      <c r="S10" s="46"/>
      <c r="T10" s="46"/>
      <c r="U10" s="46"/>
      <c r="V10" s="46"/>
      <c r="W10" s="46">
        <f>データ!Q6</f>
        <v>86.37</v>
      </c>
      <c r="X10" s="46"/>
      <c r="Y10" s="46"/>
      <c r="Z10" s="46"/>
      <c r="AA10" s="46"/>
      <c r="AB10" s="46"/>
      <c r="AC10" s="46"/>
      <c r="AD10" s="45">
        <f>データ!R6</f>
        <v>3410</v>
      </c>
      <c r="AE10" s="45"/>
      <c r="AF10" s="45"/>
      <c r="AG10" s="45"/>
      <c r="AH10" s="45"/>
      <c r="AI10" s="45"/>
      <c r="AJ10" s="45"/>
      <c r="AK10" s="2"/>
      <c r="AL10" s="45">
        <f>データ!V6</f>
        <v>606</v>
      </c>
      <c r="AM10" s="45"/>
      <c r="AN10" s="45"/>
      <c r="AO10" s="45"/>
      <c r="AP10" s="45"/>
      <c r="AQ10" s="45"/>
      <c r="AR10" s="45"/>
      <c r="AS10" s="45"/>
      <c r="AT10" s="46">
        <f>データ!W6</f>
        <v>0.75</v>
      </c>
      <c r="AU10" s="46"/>
      <c r="AV10" s="46"/>
      <c r="AW10" s="46"/>
      <c r="AX10" s="46"/>
      <c r="AY10" s="46"/>
      <c r="AZ10" s="46"/>
      <c r="BA10" s="46"/>
      <c r="BB10" s="46">
        <f>データ!X6</f>
        <v>808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119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45</v>
      </c>
      <c r="N86" s="12" t="s">
        <v>43</v>
      </c>
      <c r="O86" s="12" t="str">
        <f>データ!EO6</f>
        <v>【0.03】</v>
      </c>
    </row>
  </sheetData>
  <sheetProtection algorithmName="SHA-512" hashValue="eW/Zd82RS1CMgy0DcAqdI43qVp3NN86RtABJb34Nug3mUoQrNiwWs1028O7y+C0IlMRL5ooJi8TMmsmQZJ/zqA==" saltValue="gFZhYv4Rgak/SiN+paz1y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9" t="s">
        <v>55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56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57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59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60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61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62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63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64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65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66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67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68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69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2021</v>
      </c>
      <c r="C6" s="19">
        <f t="shared" ref="C6:X6" si="3">C7</f>
        <v>464902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鹿児島県　錦江町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8.92</v>
      </c>
      <c r="Q6" s="20">
        <f t="shared" si="3"/>
        <v>86.37</v>
      </c>
      <c r="R6" s="20">
        <f t="shared" si="3"/>
        <v>3410</v>
      </c>
      <c r="S6" s="20">
        <f t="shared" si="3"/>
        <v>6939</v>
      </c>
      <c r="T6" s="20">
        <f t="shared" si="3"/>
        <v>163.19</v>
      </c>
      <c r="U6" s="20">
        <f t="shared" si="3"/>
        <v>42.52</v>
      </c>
      <c r="V6" s="20">
        <f t="shared" si="3"/>
        <v>606</v>
      </c>
      <c r="W6" s="20">
        <f t="shared" si="3"/>
        <v>0.75</v>
      </c>
      <c r="X6" s="20">
        <f t="shared" si="3"/>
        <v>808</v>
      </c>
      <c r="Y6" s="21">
        <f>IF(Y7="",NA(),Y7)</f>
        <v>100.08</v>
      </c>
      <c r="Z6" s="21">
        <f t="shared" ref="Z6:AH6" si="4">IF(Z7="",NA(),Z7)</f>
        <v>101.2</v>
      </c>
      <c r="AA6" s="21">
        <f t="shared" si="4"/>
        <v>99.91</v>
      </c>
      <c r="AB6" s="21">
        <f t="shared" si="4"/>
        <v>100.11</v>
      </c>
      <c r="AC6" s="21">
        <f t="shared" si="4"/>
        <v>183.59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58.44</v>
      </c>
      <c r="BR6" s="21">
        <f t="shared" ref="BR6:BZ6" si="8">IF(BR7="",NA(),BR7)</f>
        <v>65.45</v>
      </c>
      <c r="BS6" s="21">
        <f t="shared" si="8"/>
        <v>55.45</v>
      </c>
      <c r="BT6" s="21">
        <f t="shared" si="8"/>
        <v>62.12</v>
      </c>
      <c r="BU6" s="21">
        <f t="shared" si="8"/>
        <v>50.78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327.3</v>
      </c>
      <c r="CC6" s="21">
        <f t="shared" ref="CC6:CK6" si="9">IF(CC7="",NA(),CC7)</f>
        <v>289.16000000000003</v>
      </c>
      <c r="CD6" s="21">
        <f t="shared" si="9"/>
        <v>336.03</v>
      </c>
      <c r="CE6" s="21">
        <f t="shared" si="9"/>
        <v>294.99</v>
      </c>
      <c r="CF6" s="21">
        <f t="shared" si="9"/>
        <v>446.05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29.35</v>
      </c>
      <c r="CN6" s="21">
        <f t="shared" ref="CN6:CV6" si="10">IF(CN7="",NA(),CN7)</f>
        <v>30.35</v>
      </c>
      <c r="CO6" s="21">
        <f t="shared" si="10"/>
        <v>28.86</v>
      </c>
      <c r="CP6" s="21">
        <f t="shared" si="10"/>
        <v>31.59</v>
      </c>
      <c r="CQ6" s="21">
        <f t="shared" si="10"/>
        <v>28.86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72.56</v>
      </c>
      <c r="CY6" s="21">
        <f t="shared" ref="CY6:DG6" si="11">IF(CY7="",NA(),CY7)</f>
        <v>71.47</v>
      </c>
      <c r="CZ6" s="21">
        <f t="shared" si="11"/>
        <v>71.540000000000006</v>
      </c>
      <c r="DA6" s="21">
        <f t="shared" si="11"/>
        <v>73.13</v>
      </c>
      <c r="DB6" s="21">
        <f t="shared" si="11"/>
        <v>75.25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464902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8.92</v>
      </c>
      <c r="Q7" s="24">
        <v>86.37</v>
      </c>
      <c r="R7" s="24">
        <v>3410</v>
      </c>
      <c r="S7" s="24">
        <v>6939</v>
      </c>
      <c r="T7" s="24">
        <v>163.19</v>
      </c>
      <c r="U7" s="24">
        <v>42.52</v>
      </c>
      <c r="V7" s="24">
        <v>606</v>
      </c>
      <c r="W7" s="24">
        <v>0.75</v>
      </c>
      <c r="X7" s="24">
        <v>808</v>
      </c>
      <c r="Y7" s="24">
        <v>100.08</v>
      </c>
      <c r="Z7" s="24">
        <v>101.2</v>
      </c>
      <c r="AA7" s="24">
        <v>99.91</v>
      </c>
      <c r="AB7" s="24">
        <v>100.11</v>
      </c>
      <c r="AC7" s="24">
        <v>183.59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58.44</v>
      </c>
      <c r="BR7" s="24">
        <v>65.45</v>
      </c>
      <c r="BS7" s="24">
        <v>55.45</v>
      </c>
      <c r="BT7" s="24">
        <v>62.12</v>
      </c>
      <c r="BU7" s="24">
        <v>50.78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327.3</v>
      </c>
      <c r="CC7" s="24">
        <v>289.16000000000003</v>
      </c>
      <c r="CD7" s="24">
        <v>336.03</v>
      </c>
      <c r="CE7" s="24">
        <v>294.99</v>
      </c>
      <c r="CF7" s="24">
        <v>446.05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29.35</v>
      </c>
      <c r="CN7" s="24">
        <v>30.35</v>
      </c>
      <c r="CO7" s="24">
        <v>28.86</v>
      </c>
      <c r="CP7" s="24">
        <v>31.59</v>
      </c>
      <c r="CQ7" s="24">
        <v>28.86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72.56</v>
      </c>
      <c r="CY7" s="24">
        <v>71.47</v>
      </c>
      <c r="CZ7" s="24">
        <v>71.540000000000006</v>
      </c>
      <c r="DA7" s="24">
        <v>73.13</v>
      </c>
      <c r="DB7" s="24">
        <v>75.25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2023-02-20T23:56:28Z</cp:lastPrinted>
  <dcterms:created xsi:type="dcterms:W3CDTF">2022-12-01T02:01:44Z</dcterms:created>
  <dcterms:modified xsi:type="dcterms:W3CDTF">2023-02-20T23:58:41Z</dcterms:modified>
  <cp:category/>
</cp:coreProperties>
</file>