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5 瀬戸内町【済，要修正】送付済\"/>
    </mc:Choice>
  </mc:AlternateContent>
  <workbookProtection workbookAlgorithmName="SHA-512" workbookHashValue="FVDmK6GCK7xifamPTEw7E7XrcQSQXYxenJCVhOVfwe1+BjpRpcVEuRR5mmAMz+MACSCbMXIVpCv89uZUNGwj7Q==" workbookSaltValue="F+DioJNXPis7SXzXgvU1J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<sst xmlns="http://schemas.openxmlformats.org/spreadsheetml/2006/main" count="233" uniqueCount="118">
  <si>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</si>
  <si>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</si>
  <si>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</si>
  <si>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</si>
  <si>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</si>
  <si>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</si>
  <si>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</si>
  <si>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</si>
  <si>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</si>
  <si>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</si>
  <si>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</si>
  <si>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</si>
  <si>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</si>
  <si>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</si>
  <si>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</si>
  <si>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</si>
  <si>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</si>
  <si>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</si>
  <si>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</si>
  <si>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</si>
  <si>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</si>
  <si>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</si>
  <si>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</si>
  <si>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</si>
  <si>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</si>
  <si>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</si>
  <si>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</si>
  <si>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</si>
  <si>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</si>
  <si>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</si>
  <si>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</si>
  <si>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</si>
  <si>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</si>
  <si>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</si>
  <si>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</si>
  <si>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</si>
  <si>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</si>
  <si>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</si>
  <si>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</si>
  <si>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</si>
  <si>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</si>
  <si>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</si>
  <si>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</si>
  <si>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</si>
  <si>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</si>
  <si>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</si>
  <si>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</si>
  <si>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</si>
  <si>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</si>
  <si>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</si>
  <si>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</si>
  <si>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</si>
  <si>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</si>
  <si>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</si>
  <si>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</si>
  <si>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</si>
  <si>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</si>
  <si>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</si>
  <si>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</si>
  <si>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</si>
  <si>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</si>
  <si>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</si>
  <si>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</si>
  <si>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</si>
  <si>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</si>
  <si>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</si>
  <si>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</si>
  <si>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</si>
  <si>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</si>
  <si>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</si>
  <si>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</si>
  <si>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</si>
  <si>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</si>
  <si>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</si>
  <si>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</si>
  <si>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</si>
  <si>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</si>
  <si>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</si>
  <si>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</si>
  <si>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</si>
  <si>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</si>
  <si>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</si>
  <si>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</si>
  <si>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</si>
  <si>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</si>
  <si>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</si>
  <si>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</si>
  <si>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</si>
  <si>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</si>
  <si>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</si>
  <si>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</si>
  <si>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</si>
  <si>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</si>
  <si>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</si>
  <si>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</si>
  <si>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</si>
  <si>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</si>
  <si>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</si>
  <si>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</si>
  <si>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</si>
  <si>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</si>
  <si>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</si>
  <si>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</si>
  <si>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</si>
  <si>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</si>
  <si>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</si>
  <si>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</si>
  <si>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</si>
  <si>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</si>
  <si>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</si>
  <si>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</si>
  <si>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</si>
  <si>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</si>
  <si>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</si>
  <si>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</si>
  <si>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の経営は，一般会計からの繰入金による依存が高く，また企業債借入残高も高いので，企業努力による経費削減や料金改定等による経営改善が必要である。今後も益々厳しい経営状況が予想されるが，適切な事業運営を行っていくために更なる運営の効率化・維持管理費の見直し等を進め将来的に運営が維持できるよう努める。</t>
    <rPh sb="28" eb="30">
      <t>キギョウ</t>
    </rPh>
    <rPh sb="92" eb="94">
      <t>テキセツ</t>
    </rPh>
    <rPh sb="95" eb="97">
      <t>ジギョウ</t>
    </rPh>
    <rPh sb="97" eb="99">
      <t>ウンエイ</t>
    </rPh>
    <rPh sb="100" eb="101">
      <t>オコナ</t>
    </rPh>
    <rPh sb="108" eb="109">
      <t>サラ</t>
    </rPh>
    <rPh sb="111" eb="113">
      <t>ウンエイ</t>
    </rPh>
    <rPh sb="114" eb="117">
      <t>コウリツカ</t>
    </rPh>
    <rPh sb="118" eb="120">
      <t>イジ</t>
    </rPh>
    <rPh sb="120" eb="122">
      <t>カンリ</t>
    </rPh>
    <rPh sb="122" eb="123">
      <t>ヒ</t>
    </rPh>
    <rPh sb="124" eb="126">
      <t>ミナオ</t>
    </rPh>
    <rPh sb="127" eb="128">
      <t>ナド</t>
    </rPh>
    <rPh sb="129" eb="130">
      <t>スス</t>
    </rPh>
    <rPh sb="131" eb="134">
      <t>ショウライテキ</t>
    </rPh>
    <rPh sb="135" eb="137">
      <t>ウンエイ</t>
    </rPh>
    <rPh sb="138" eb="140">
      <t>イジ</t>
    </rPh>
    <rPh sb="145" eb="146">
      <t>ツト</t>
    </rPh>
    <phoneticPr fontId="4"/>
  </si>
  <si>
    <t>①総収益のうち大部分を一般会計からの繰入金に依存している状況であり，更なる経営改善に向けた取組を続けていく必要がある。
④類似団体と比較すると1,203.61ポイント高い数値となった。今後は，企業債の借入の抑制を図りながら引き続き計画的な経営運営に努める必要がある。
⑤給水に係る費用の大部分を一般会計からの繰入金で賄っている状況であるので，更なる経営改善が必要である。
⑥類似団体と比較すると272.63円高い数値となった。今後は，投資の効率化や維持管理費の抑制を図っていく必要がある。
⑦継続的な人口減少により今後も低下が予想され，今後も計画的に施設統廃合を進めていく。
⑧有収率については，全国平均・類似団体と比較すると高い状況が続いている。</t>
    <rPh sb="1" eb="4">
      <t>ソウシュウエキ</t>
    </rPh>
    <rPh sb="7" eb="10">
      <t>ダイブブン</t>
    </rPh>
    <rPh sb="11" eb="13">
      <t>イッパン</t>
    </rPh>
    <rPh sb="13" eb="15">
      <t>カイケイ</t>
    </rPh>
    <rPh sb="18" eb="20">
      <t>クリイレ</t>
    </rPh>
    <rPh sb="20" eb="21">
      <t>キン</t>
    </rPh>
    <rPh sb="22" eb="24">
      <t>イゾン</t>
    </rPh>
    <rPh sb="28" eb="30">
      <t>ジョウキョウ</t>
    </rPh>
    <rPh sb="34" eb="35">
      <t>サラ</t>
    </rPh>
    <rPh sb="135" eb="137">
      <t>キュウスイ</t>
    </rPh>
    <rPh sb="138" eb="139">
      <t>カカ</t>
    </rPh>
    <rPh sb="140" eb="142">
      <t>ヒヨウ</t>
    </rPh>
    <rPh sb="143" eb="146">
      <t>ダイブブン</t>
    </rPh>
    <rPh sb="147" eb="149">
      <t>イッパン</t>
    </rPh>
    <rPh sb="149" eb="151">
      <t>カイケイ</t>
    </rPh>
    <rPh sb="154" eb="156">
      <t>クリイレ</t>
    </rPh>
    <rPh sb="156" eb="157">
      <t>キン</t>
    </rPh>
    <rPh sb="158" eb="159">
      <t>マカナ</t>
    </rPh>
    <rPh sb="163" eb="165">
      <t>ジョウキョウ</t>
    </rPh>
    <rPh sb="171" eb="172">
      <t>サラ</t>
    </rPh>
    <rPh sb="174" eb="176">
      <t>ケイエイ</t>
    </rPh>
    <rPh sb="176" eb="178">
      <t>カイゼン</t>
    </rPh>
    <rPh sb="179" eb="181">
      <t>ヒツヨウ</t>
    </rPh>
    <rPh sb="213" eb="215">
      <t>コンゴ</t>
    </rPh>
    <rPh sb="217" eb="219">
      <t>トウシ</t>
    </rPh>
    <rPh sb="220" eb="223">
      <t>コウリツカ</t>
    </rPh>
    <rPh sb="224" eb="226">
      <t>イジ</t>
    </rPh>
    <rPh sb="226" eb="229">
      <t>カンリヒ</t>
    </rPh>
    <rPh sb="230" eb="232">
      <t>ヨクセイ</t>
    </rPh>
    <rPh sb="233" eb="234">
      <t>ハカ</t>
    </rPh>
    <rPh sb="238" eb="240">
      <t>ヒツヨウ</t>
    </rPh>
    <rPh sb="246" eb="249">
      <t>ケイゾクテキ</t>
    </rPh>
    <rPh sb="250" eb="252">
      <t>ジンコウ</t>
    </rPh>
    <rPh sb="252" eb="254">
      <t>ゲンショウ</t>
    </rPh>
    <rPh sb="257" eb="259">
      <t>コンゴ</t>
    </rPh>
    <rPh sb="260" eb="262">
      <t>テイカ</t>
    </rPh>
    <rPh sb="263" eb="265">
      <t>ヨソウ</t>
    </rPh>
    <rPh sb="268" eb="270">
      <t>コンゴ</t>
    </rPh>
    <rPh sb="271" eb="274">
      <t>ケイカクテキ</t>
    </rPh>
    <rPh sb="275" eb="277">
      <t>シセツ</t>
    </rPh>
    <rPh sb="277" eb="280">
      <t>トウハイゴウ</t>
    </rPh>
    <rPh sb="281" eb="282">
      <t>スス</t>
    </rPh>
    <rPh sb="289" eb="292">
      <t>ユウシュウリツ</t>
    </rPh>
    <rPh sb="298" eb="300">
      <t>ゼンコク</t>
    </rPh>
    <rPh sb="300" eb="302">
      <t>ヘイキン</t>
    </rPh>
    <rPh sb="303" eb="305">
      <t>ルイジ</t>
    </rPh>
    <rPh sb="305" eb="307">
      <t>ダンタイ</t>
    </rPh>
    <rPh sb="308" eb="310">
      <t>ヒカク</t>
    </rPh>
    <rPh sb="313" eb="314">
      <t>タカ</t>
    </rPh>
    <rPh sb="315" eb="317">
      <t>ジョウキョウ</t>
    </rPh>
    <rPh sb="318" eb="319">
      <t>ツヅ</t>
    </rPh>
    <phoneticPr fontId="4"/>
  </si>
  <si>
    <t>③管路更新率については，順次実施しており今後も計画的な管路更新に努める。</t>
    <rPh sb="1" eb="3">
      <t>カンロ</t>
    </rPh>
    <rPh sb="3" eb="5">
      <t>コウシン</t>
    </rPh>
    <rPh sb="5" eb="6">
      <t>リツ</t>
    </rPh>
    <rPh sb="12" eb="14">
      <t>ジュンジ</t>
    </rPh>
    <rPh sb="14" eb="16">
      <t>ジッシ</t>
    </rPh>
    <rPh sb="20" eb="22">
      <t>コンゴ</t>
    </rPh>
    <rPh sb="23" eb="26">
      <t>ケイカクテキ</t>
    </rPh>
    <rPh sb="27" eb="29">
      <t>カンロ</t>
    </rPh>
    <rPh sb="29" eb="31">
      <t>コウシン</t>
    </rPh>
    <rPh sb="32" eb="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</si>
</sst>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2.59</c:v>
                </c:pt>
                <c:pt idx="1">
                  <c:v>0.36</c:v>
                </c:pt>
                <c:pt idx="2">
                  <c:v>4.1900000000000004</c:v>
                </c:pt>
                <c:pt idx="3">
                  <c:v>0.86</c:v>
                </c:pt>
                <c:pt idx="4">
                  <c:v>3.02</c:v>
                </c:pt>
              </c:numCache>
            </c:numRef>
          </c:val>
          <c:extLst>
            <c:ext xmlns:c16="http://schemas.microsoft.com/office/drawing/2014/chart" uri="{C3380CC4-5D6E-409C-BE32-E72D297353CC}">
              <c16:uniqueId val="{00000000-D669-41B8-9A63-BAB9C23654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0.61</c:v>
                </c:pt>
                <c:pt idx="4">
                  <c:v>0.4</c:v>
                </c:pt>
              </c:numCache>
            </c:numRef>
          </c:val>
          <c:smooth val="0"/>
          <c:extLst>
            <c:ext xmlns:c16="http://schemas.microsoft.com/office/drawing/2014/chart" uri="{C3380CC4-5D6E-409C-BE32-E72D297353CC}">
              <c16:uniqueId val="{00000001-D669-41B8-9A63-BAB9C23654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75.63</c:v>
                </c:pt>
                <c:pt idx="1">
                  <c:v>69.8</c:v>
                </c:pt>
                <c:pt idx="2">
                  <c:v>67.930000000000007</c:v>
                </c:pt>
                <c:pt idx="3">
                  <c:v>80.900000000000006</c:v>
                </c:pt>
                <c:pt idx="4">
                  <c:v>75.36</c:v>
                </c:pt>
              </c:numCache>
            </c:numRef>
          </c:val>
          <c:extLst>
            <c:ext xmlns:c16="http://schemas.microsoft.com/office/drawing/2014/chart" uri="{C3380CC4-5D6E-409C-BE32-E72D297353CC}">
              <c16:uniqueId val="{00000000-A9BA-4555-8BEB-B55B8518FD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73.22</c:v>
                </c:pt>
                <c:pt idx="4">
                  <c:v>69.05</c:v>
                </c:pt>
              </c:numCache>
            </c:numRef>
          </c:val>
          <c:smooth val="0"/>
          <c:extLst>
            <c:ext xmlns:c16="http://schemas.microsoft.com/office/drawing/2014/chart" uri="{C3380CC4-5D6E-409C-BE32-E72D297353CC}">
              <c16:uniqueId val="{00000001-A9BA-4555-8BEB-B55B8518FD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F-47AE-B9C7-1F1606C0CD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F-47AE-B9C7-1F1606C0CD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4-4D52-B136-64412435CB9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4-4D52-B136-64412435CB9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A-4F06-A645-16F9228355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A-4F06-A645-16F9228355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4-40A2-95DF-8DEC5A7CFF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4-40A2-95DF-8DEC5A7CFF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1674.65</c:v>
                </c:pt>
                <c:pt idx="1">
                  <c:v>1716.14</c:v>
                </c:pt>
                <c:pt idx="2">
                  <c:v>1733.74</c:v>
                </c:pt>
                <c:pt idx="3">
                  <c:v>1963.5</c:v>
                </c:pt>
                <c:pt idx="4">
                  <c:v>2328.86</c:v>
                </c:pt>
              </c:numCache>
            </c:numRef>
          </c:val>
          <c:extLst>
            <c:ext xmlns:c16="http://schemas.microsoft.com/office/drawing/2014/chart" uri="{C3380CC4-5D6E-409C-BE32-E72D297353CC}">
              <c16:uniqueId val="{00000000-4D49-48D2-8CC9-3DFEC3989EF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1128.72</c:v>
                </c:pt>
                <c:pt idx="4">
                  <c:v>1125.25</c:v>
                </c:pt>
              </c:numCache>
            </c:numRef>
          </c:val>
          <c:smooth val="0"/>
          <c:extLst>
            <c:ext xmlns:c16="http://schemas.microsoft.com/office/drawing/2014/chart" uri="{C3380CC4-5D6E-409C-BE32-E72D297353CC}">
              <c16:uniqueId val="{00000001-4D49-48D2-8CC9-3DFEC3989EF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57.7</c:v>
                </c:pt>
                <c:pt idx="1">
                  <c:v>54.71</c:v>
                </c:pt>
                <c:pt idx="2">
                  <c:v>55.36</c:v>
                </c:pt>
                <c:pt idx="3">
                  <c:v>30.22</c:v>
                </c:pt>
                <c:pt idx="4">
                  <c:v>27.83</c:v>
                </c:pt>
              </c:numCache>
            </c:numRef>
          </c:val>
          <c:extLst>
            <c:ext xmlns:c16="http://schemas.microsoft.com/office/drawing/2014/chart" uri="{C3380CC4-5D6E-409C-BE32-E72D297353CC}">
              <c16:uniqueId val="{00000000-9146-4279-9C76-ED9EADE38FE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41.84</c:v>
                </c:pt>
                <c:pt idx="4">
                  <c:v>41.44</c:v>
                </c:pt>
              </c:numCache>
            </c:numRef>
          </c:val>
          <c:smooth val="0"/>
          <c:extLst>
            <c:ext xmlns:c16="http://schemas.microsoft.com/office/drawing/2014/chart" uri="{C3380CC4-5D6E-409C-BE32-E72D297353CC}">
              <c16:uniqueId val="{00000001-9146-4279-9C76-ED9EADE38FE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291.45</c:v>
                </c:pt>
                <c:pt idx="1">
                  <c:v>299.17</c:v>
                </c:pt>
                <c:pt idx="2">
                  <c:v>316.35000000000002</c:v>
                </c:pt>
                <c:pt idx="3">
                  <c:v>635.33000000000004</c:v>
                </c:pt>
                <c:pt idx="4">
                  <c:v>676.24</c:v>
                </c:pt>
              </c:numCache>
            </c:numRef>
          </c:val>
          <c:extLst>
            <c:ext xmlns:c16="http://schemas.microsoft.com/office/drawing/2014/chart" uri="{C3380CC4-5D6E-409C-BE32-E72D297353CC}">
              <c16:uniqueId val="{00000000-4211-4A92-A9B4-39D0A4BEE5F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390.47</c:v>
                </c:pt>
                <c:pt idx="4">
                  <c:v>403.61</c:v>
                </c:pt>
              </c:numCache>
            </c:numRef>
          </c:val>
          <c:smooth val="0"/>
          <c:extLst>
            <c:ext xmlns:c16="http://schemas.microsoft.com/office/drawing/2014/chart" uri="{C3380CC4-5D6E-409C-BE32-E72D297353CC}">
              <c16:uniqueId val="{00000001-4211-4A92-A9B4-39D0A4BEE5F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47.27</c:v>
                </c:pt>
                <c:pt idx="1">
                  <c:v>52.81</c:v>
                </c:pt>
                <c:pt idx="2">
                  <c:v>50.32</c:v>
                </c:pt>
                <c:pt idx="3">
                  <c:v>44.59</c:v>
                </c:pt>
                <c:pt idx="4">
                  <c:v>42.58</c:v>
                </c:pt>
              </c:numCache>
            </c:numRef>
          </c:val>
          <c:extLst>
            <c:ext xmlns:c16="http://schemas.microsoft.com/office/drawing/2014/chart" uri="{C3380CC4-5D6E-409C-BE32-E72D297353CC}">
              <c16:uniqueId val="{00000000-9EA4-4BFB-AD16-B5D423EDCC0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49.08</c:v>
                </c:pt>
                <c:pt idx="4">
                  <c:v>51.46</c:v>
                </c:pt>
              </c:numCache>
            </c:numRef>
          </c:val>
          <c:smooth val="0"/>
          <c:extLst>
            <c:ext xmlns:c16="http://schemas.microsoft.com/office/drawing/2014/chart" uri="{C3380CC4-5D6E-409C-BE32-E72D297353CC}">
              <c16:uniqueId val="{00000001-9EA4-4BFB-AD16-B5D423EDCC0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c:v>
                </c:pt>
                <c:pt idx="1">
                  <c:v>83</c:v>
                </c:pt>
                <c:pt idx="2">
                  <c:v>83</c:v>
                </c:pt>
                <c:pt idx="3">
                  <c:v>83</c:v>
                </c:pt>
                <c:pt idx="4">
                  <c:v>83</c:v>
                </c:pt>
              </c:numCache>
            </c:numRef>
          </c:val>
          <c:extLst>
            <c:ext xmlns:c16="http://schemas.microsoft.com/office/drawing/2014/chart" uri="{C3380CC4-5D6E-409C-BE32-E72D297353CC}">
              <c16:uniqueId val="{00000000-60F9-441A-B3C5-060B342688C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71.27</c:v>
                </c:pt>
                <c:pt idx="4">
                  <c:v>68.58</c:v>
                </c:pt>
              </c:numCache>
            </c:numRef>
          </c:val>
          <c:smooth val="0"/>
          <c:extLst>
            <c:ext xmlns:c16="http://schemas.microsoft.com/office/drawing/2014/chart" uri="{C3380CC4-5D6E-409C-BE32-E72D297353CC}">
              <c16:uniqueId val="{00000001-60F9-441A-B3C5-060B342688C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瀬戸内町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8612</v>
      </c>
      <c r="AM8" s="60"/>
      <c r="AN8" s="60"/>
      <c r="AO8" s="60"/>
      <c r="AP8" s="60"/>
      <c r="AQ8" s="60"/>
      <c r="AR8" s="60"/>
      <c r="AS8" s="60"/>
      <c r="AT8" s="36">
        <f>データ!$S$6</f>
        <v>239.65</v>
      </c>
      <c r="AU8" s="36"/>
      <c r="AV8" s="36"/>
      <c r="AW8" s="36"/>
      <c r="AX8" s="36"/>
      <c r="AY8" s="36"/>
      <c r="AZ8" s="36"/>
      <c r="BA8" s="36"/>
      <c r="BB8" s="36">
        <f>データ!$T$6</f>
        <v>35.94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12.84</v>
      </c>
      <c r="Q10" s="36"/>
      <c r="R10" s="36"/>
      <c r="S10" s="36"/>
      <c r="T10" s="36"/>
      <c r="U10" s="36"/>
      <c r="V10" s="36"/>
      <c r="W10" s="60">
        <f>データ!$Q$6</f>
        <v>3146</v>
      </c>
      <c r="X10" s="60"/>
      <c r="Y10" s="60"/>
      <c r="Z10" s="60"/>
      <c r="AA10" s="60"/>
      <c r="AB10" s="60"/>
      <c r="AC10" s="60"/>
      <c r="AD10" s="2"/>
      <c r="AE10" s="2"/>
      <c r="AF10" s="2"/>
      <c r="AG10" s="2"/>
      <c r="AH10" s="2"/>
      <c r="AI10" s="2"/>
      <c r="AJ10" s="2"/>
      <c r="AK10" s="2"/>
      <c r="AL10" s="60">
        <f>データ!$U$6</f>
        <v>1091</v>
      </c>
      <c r="AM10" s="60"/>
      <c r="AN10" s="60"/>
      <c r="AO10" s="60"/>
      <c r="AP10" s="60"/>
      <c r="AQ10" s="60"/>
      <c r="AR10" s="60"/>
      <c r="AS10" s="60"/>
      <c r="AT10" s="36">
        <f>データ!$V$6</f>
        <v>0.69</v>
      </c>
      <c r="AU10" s="36"/>
      <c r="AV10" s="36"/>
      <c r="AW10" s="36"/>
      <c r="AX10" s="36"/>
      <c r="AY10" s="36"/>
      <c r="AZ10" s="36"/>
      <c r="BA10" s="36"/>
      <c r="BB10" s="36">
        <f>データ!$W$6</f>
        <v>1581.16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9"/>
      <c r="BM60" s="80"/>
      <c r="BN60" s="80"/>
      <c r="BO60" s="80"/>
      <c r="BP60" s="80"/>
      <c r="BQ60" s="80"/>
      <c r="BR60" s="80"/>
      <c r="BS60" s="80"/>
      <c r="BT60" s="80"/>
      <c r="BU60" s="80"/>
      <c r="BV60" s="80"/>
      <c r="BW60" s="80"/>
      <c r="BX60" s="80"/>
      <c r="BY60" s="80"/>
      <c r="BZ60" s="81"/>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9"/>
      <c r="BM61" s="80"/>
      <c r="BN61" s="80"/>
      <c r="BO61" s="80"/>
      <c r="BP61" s="80"/>
      <c r="BQ61" s="80"/>
      <c r="BR61" s="80"/>
      <c r="BS61" s="80"/>
      <c r="BT61" s="80"/>
      <c r="BU61" s="80"/>
      <c r="BV61" s="80"/>
      <c r="BW61" s="80"/>
      <c r="BX61" s="80"/>
      <c r="BY61" s="80"/>
      <c r="BZ61" s="8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gGbWFNgN9LbUTDuQIV4KFGjlqxnagT3cptLggYS9yeGv1BdJU4nnuv1Vs6x6hL8KECLt3RPYvgdQAalzA76OSw==" saltValue="IHhNDCUl0b5KyMLDNzys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2021</v>
      </c>
      <c r="C6" s="20">
        <f t="shared" ref="C6:W6" si="3">C7</f>
        <v>465259</v>
      </c>
      <c r="D6" s="20">
        <f t="shared" si="3"/>
        <v>47</v>
      </c>
      <c r="E6" s="20">
        <f t="shared" si="3"/>
        <v>1</v>
      </c>
      <c r="F6" s="20">
        <f t="shared" si="3"/>
        <v>0</v>
      </c>
      <c r="G6" s="20">
        <f t="shared" si="3"/>
        <v>0</v>
      </c>
      <c r="H6" s="20" t="str">
        <f t="shared" si="3"/>
        <v>鹿児島県　瀬戸内町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12.84</v>
      </c>
      <c r="Q6" s="21">
        <f t="shared" si="3"/>
        <v>3146</v>
      </c>
      <c r="R6" s="21">
        <f t="shared" si="3"/>
        <v>8612</v>
      </c>
      <c r="S6" s="21">
        <f t="shared" si="3"/>
        <v>239.65</v>
      </c>
      <c r="T6" s="21">
        <f t="shared" si="3"/>
        <v>35.94</v>
      </c>
      <c r="U6" s="21">
        <f t="shared" si="3"/>
        <v>1091</v>
      </c>
      <c r="V6" s="21">
        <f t="shared" si="3"/>
        <v>0.69</v>
      </c>
      <c r="W6" s="21">
        <f t="shared" si="3"/>
        <v>1581.16</v>
      </c>
      <c r="X6" s="22">
        <f>IF(X7="",NA(),X7)</f>
        <v>75.63</v>
      </c>
      <c r="Y6" s="22">
        <f t="shared" ref="Y6:AG6" si="4">IF(Y7="",NA(),Y7)</f>
        <v>69.8</v>
      </c>
      <c r="Z6" s="22">
        <f t="shared" si="4"/>
        <v>67.930000000000007</v>
      </c>
      <c r="AA6" s="22">
        <f t="shared" si="4"/>
        <v>80.900000000000006</v>
      </c>
      <c r="AB6" s="22">
        <f t="shared" si="4"/>
        <v>75.36</v>
      </c>
      <c r="AC6" s="22">
        <f t="shared" si="4"/>
        <v>78.510000000000005</v>
      </c>
      <c r="AD6" s="22">
        <f t="shared" si="4"/>
        <v>77.91</v>
      </c>
      <c r="AE6" s="22">
        <f t="shared" si="4"/>
        <v>79.099999999999994</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1674.65</v>
      </c>
      <c r="BF6" s="22">
        <f t="shared" ref="BF6:BN6" si="7">IF(BF7="",NA(),BF7)</f>
        <v>1716.14</v>
      </c>
      <c r="BG6" s="22">
        <f t="shared" si="7"/>
        <v>1733.74</v>
      </c>
      <c r="BH6" s="22">
        <f t="shared" si="7"/>
        <v>1963.5</v>
      </c>
      <c r="BI6" s="22">
        <f t="shared" si="7"/>
        <v>2328.86</v>
      </c>
      <c r="BJ6" s="22">
        <f t="shared" si="7"/>
        <v>1061.58</v>
      </c>
      <c r="BK6" s="22">
        <f t="shared" si="7"/>
        <v>1007.7</v>
      </c>
      <c r="BL6" s="22">
        <f t="shared" si="7"/>
        <v>1018.52</v>
      </c>
      <c r="BM6" s="22">
        <f t="shared" si="7"/>
        <v>1128.72</v>
      </c>
      <c r="BN6" s="22">
        <f t="shared" si="7"/>
        <v>1125.25</v>
      </c>
      <c r="BO6" s="21" t="str">
        <f>IF(BO7="","",IF(BO7="-","【-】","【"&amp;SUBSTITUTE(TEXT(BO7,"#,##0.00"),"-","△")&amp;"】"))</f>
        <v>【940.88】</v>
      </c>
      <c r="BP6" s="22">
        <f>IF(BP7="",NA(),BP7)</f>
        <v>57.7</v>
      </c>
      <c r="BQ6" s="22">
        <f t="shared" ref="BQ6:BY6" si="8">IF(BQ7="",NA(),BQ7)</f>
        <v>54.71</v>
      </c>
      <c r="BR6" s="22">
        <f t="shared" si="8"/>
        <v>55.36</v>
      </c>
      <c r="BS6" s="22">
        <f t="shared" si="8"/>
        <v>30.22</v>
      </c>
      <c r="BT6" s="22">
        <f t="shared" si="8"/>
        <v>27.83</v>
      </c>
      <c r="BU6" s="22">
        <f t="shared" si="8"/>
        <v>58.52</v>
      </c>
      <c r="BV6" s="22">
        <f t="shared" si="8"/>
        <v>59.22</v>
      </c>
      <c r="BW6" s="22">
        <f t="shared" si="8"/>
        <v>58.79</v>
      </c>
      <c r="BX6" s="22">
        <f t="shared" si="8"/>
        <v>41.84</v>
      </c>
      <c r="BY6" s="22">
        <f t="shared" si="8"/>
        <v>41.44</v>
      </c>
      <c r="BZ6" s="21" t="str">
        <f>IF(BZ7="","",IF(BZ7="-","【-】","【"&amp;SUBSTITUTE(TEXT(BZ7,"#,##0.00"),"-","△")&amp;"】"))</f>
        <v>【54.59】</v>
      </c>
      <c r="CA6" s="22">
        <f>IF(CA7="",NA(),CA7)</f>
        <v>291.45</v>
      </c>
      <c r="CB6" s="22">
        <f t="shared" ref="CB6:CJ6" si="9">IF(CB7="",NA(),CB7)</f>
        <v>299.17</v>
      </c>
      <c r="CC6" s="22">
        <f t="shared" si="9"/>
        <v>316.35000000000002</v>
      </c>
      <c r="CD6" s="22">
        <f t="shared" si="9"/>
        <v>635.33000000000004</v>
      </c>
      <c r="CE6" s="22">
        <f t="shared" si="9"/>
        <v>676.24</v>
      </c>
      <c r="CF6" s="22">
        <f t="shared" si="9"/>
        <v>296.3</v>
      </c>
      <c r="CG6" s="22">
        <f t="shared" si="9"/>
        <v>292.89999999999998</v>
      </c>
      <c r="CH6" s="22">
        <f t="shared" si="9"/>
        <v>298.25</v>
      </c>
      <c r="CI6" s="22">
        <f t="shared" si="9"/>
        <v>390.47</v>
      </c>
      <c r="CJ6" s="22">
        <f t="shared" si="9"/>
        <v>403.61</v>
      </c>
      <c r="CK6" s="21" t="str">
        <f>IF(CK7="","",IF(CK7="-","【-】","【"&amp;SUBSTITUTE(TEXT(CK7,"#,##0.00"),"-","△")&amp;"】"))</f>
        <v>【301.20】</v>
      </c>
      <c r="CL6" s="22">
        <f>IF(CL7="",NA(),CL7)</f>
        <v>47.27</v>
      </c>
      <c r="CM6" s="22">
        <f t="shared" ref="CM6:CU6" si="10">IF(CM7="",NA(),CM7)</f>
        <v>52.81</v>
      </c>
      <c r="CN6" s="22">
        <f t="shared" si="10"/>
        <v>50.32</v>
      </c>
      <c r="CO6" s="22">
        <f t="shared" si="10"/>
        <v>44.59</v>
      </c>
      <c r="CP6" s="22">
        <f t="shared" si="10"/>
        <v>42.58</v>
      </c>
      <c r="CQ6" s="22">
        <f t="shared" si="10"/>
        <v>57.3</v>
      </c>
      <c r="CR6" s="22">
        <f t="shared" si="10"/>
        <v>56.76</v>
      </c>
      <c r="CS6" s="22">
        <f t="shared" si="10"/>
        <v>56.04</v>
      </c>
      <c r="CT6" s="22">
        <f t="shared" si="10"/>
        <v>49.08</v>
      </c>
      <c r="CU6" s="22">
        <f t="shared" si="10"/>
        <v>51.46</v>
      </c>
      <c r="CV6" s="21" t="str">
        <f>IF(CV7="","",IF(CV7="-","【-】","【"&amp;SUBSTITUTE(TEXT(CV7,"#,##0.00"),"-","△")&amp;"】"))</f>
        <v>【56.42】</v>
      </c>
      <c r="CW6" s="22">
        <f>IF(CW7="",NA(),CW7)</f>
        <v>83</v>
      </c>
      <c r="CX6" s="22">
        <f t="shared" ref="CX6:DF6" si="11">IF(CX7="",NA(),CX7)</f>
        <v>83</v>
      </c>
      <c r="CY6" s="22">
        <f t="shared" si="11"/>
        <v>83</v>
      </c>
      <c r="CZ6" s="22">
        <f t="shared" si="11"/>
        <v>83</v>
      </c>
      <c r="DA6" s="22">
        <f t="shared" si="11"/>
        <v>83</v>
      </c>
      <c r="DB6" s="22">
        <f t="shared" si="11"/>
        <v>72.42</v>
      </c>
      <c r="DC6" s="22">
        <f t="shared" si="11"/>
        <v>73.069999999999993</v>
      </c>
      <c r="DD6" s="22">
        <f t="shared" si="11"/>
        <v>72.78</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2.59</v>
      </c>
      <c r="EE6" s="22">
        <f t="shared" ref="EE6:EM6" si="14">IF(EE7="",NA(),EE7)</f>
        <v>0.36</v>
      </c>
      <c r="EF6" s="22">
        <f t="shared" si="14"/>
        <v>4.1900000000000004</v>
      </c>
      <c r="EG6" s="22">
        <f t="shared" si="14"/>
        <v>0.86</v>
      </c>
      <c r="EH6" s="22">
        <f t="shared" si="14"/>
        <v>3.02</v>
      </c>
      <c r="EI6" s="22">
        <f t="shared" si="14"/>
        <v>0.72</v>
      </c>
      <c r="EJ6" s="22">
        <f t="shared" si="14"/>
        <v>0.53</v>
      </c>
      <c r="EK6" s="22">
        <f t="shared" si="14"/>
        <v>0.71</v>
      </c>
      <c r="EL6" s="22">
        <f t="shared" si="14"/>
        <v>0.61</v>
      </c>
      <c r="EM6" s="22">
        <f t="shared" si="14"/>
        <v>0.4</v>
      </c>
      <c r="EN6" s="21" t="str">
        <f>IF(EN7="","",IF(EN7="-","【-】","【"&amp;SUBSTITUTE(TEXT(EN7,"#,##0.00"),"-","△")&amp;"】"))</f>
        <v>【0.58】</v>
      </c>
    </row>
    <row r="7" spans="1:144" s="23" customFormat="1">
      <c r="A7" s="15"/>
      <c r="B7" s="24">
        <v>2021</v>
      </c>
      <c r="C7" s="24">
        <v>465259</v>
      </c>
      <c r="D7" s="24">
        <v>47</v>
      </c>
      <c r="E7" s="24">
        <v>1</v>
      </c>
      <c r="F7" s="24">
        <v>0</v>
      </c>
      <c r="G7" s="24">
        <v>0</v>
      </c>
      <c r="H7" s="24" t="s">
        <v>95</v>
      </c>
      <c r="I7" s="24" t="s">
        <v>96</v>
      </c>
      <c r="J7" s="24" t="s">
        <v>97</v>
      </c>
      <c r="K7" s="24" t="s">
        <v>98</v>
      </c>
      <c r="L7" s="24" t="s">
        <v>99</v>
      </c>
      <c r="M7" s="24" t="s">
        <v>100</v>
      </c>
      <c r="N7" s="25" t="s">
        <v>101</v>
      </c>
      <c r="O7" s="25" t="s">
        <v>102</v>
      </c>
      <c r="P7" s="25">
        <v>12.84</v>
      </c>
      <c r="Q7" s="25">
        <v>3146</v>
      </c>
      <c r="R7" s="25">
        <v>8612</v>
      </c>
      <c r="S7" s="25">
        <v>239.65</v>
      </c>
      <c r="T7" s="25">
        <v>35.94</v>
      </c>
      <c r="U7" s="25">
        <v>1091</v>
      </c>
      <c r="V7" s="25">
        <v>0.69</v>
      </c>
      <c r="W7" s="25">
        <v>1581.16</v>
      </c>
      <c r="X7" s="25">
        <v>75.63</v>
      </c>
      <c r="Y7" s="25">
        <v>69.8</v>
      </c>
      <c r="Z7" s="25">
        <v>67.930000000000007</v>
      </c>
      <c r="AA7" s="25">
        <v>80.900000000000006</v>
      </c>
      <c r="AB7" s="25">
        <v>75.36</v>
      </c>
      <c r="AC7" s="25">
        <v>78.510000000000005</v>
      </c>
      <c r="AD7" s="25">
        <v>77.91</v>
      </c>
      <c r="AE7" s="25">
        <v>79.099999999999994</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1674.65</v>
      </c>
      <c r="BF7" s="25">
        <v>1716.14</v>
      </c>
      <c r="BG7" s="25">
        <v>1733.74</v>
      </c>
      <c r="BH7" s="25">
        <v>1963.5</v>
      </c>
      <c r="BI7" s="25">
        <v>2328.86</v>
      </c>
      <c r="BJ7" s="25">
        <v>1061.58</v>
      </c>
      <c r="BK7" s="25">
        <v>1007.7</v>
      </c>
      <c r="BL7" s="25">
        <v>1018.52</v>
      </c>
      <c r="BM7" s="25">
        <v>1128.72</v>
      </c>
      <c r="BN7" s="25">
        <v>1125.25</v>
      </c>
      <c r="BO7" s="25">
        <v>940.88</v>
      </c>
      <c r="BP7" s="25">
        <v>57.7</v>
      </c>
      <c r="BQ7" s="25">
        <v>54.71</v>
      </c>
      <c r="BR7" s="25">
        <v>55.36</v>
      </c>
      <c r="BS7" s="25">
        <v>30.22</v>
      </c>
      <c r="BT7" s="25">
        <v>27.83</v>
      </c>
      <c r="BU7" s="25">
        <v>58.52</v>
      </c>
      <c r="BV7" s="25">
        <v>59.22</v>
      </c>
      <c r="BW7" s="25">
        <v>58.79</v>
      </c>
      <c r="BX7" s="25">
        <v>41.84</v>
      </c>
      <c r="BY7" s="25">
        <v>41.44</v>
      </c>
      <c r="BZ7" s="25">
        <v>54.59</v>
      </c>
      <c r="CA7" s="25">
        <v>291.45</v>
      </c>
      <c r="CB7" s="25">
        <v>299.17</v>
      </c>
      <c r="CC7" s="25">
        <v>316.35000000000002</v>
      </c>
      <c r="CD7" s="25">
        <v>635.33000000000004</v>
      </c>
      <c r="CE7" s="25">
        <v>676.24</v>
      </c>
      <c r="CF7" s="25">
        <v>296.3</v>
      </c>
      <c r="CG7" s="25">
        <v>292.89999999999998</v>
      </c>
      <c r="CH7" s="25">
        <v>298.25</v>
      </c>
      <c r="CI7" s="25">
        <v>390.47</v>
      </c>
      <c r="CJ7" s="25">
        <v>403.61</v>
      </c>
      <c r="CK7" s="25">
        <v>301.2</v>
      </c>
      <c r="CL7" s="25">
        <v>47.27</v>
      </c>
      <c r="CM7" s="25">
        <v>52.81</v>
      </c>
      <c r="CN7" s="25">
        <v>50.32</v>
      </c>
      <c r="CO7" s="25">
        <v>44.59</v>
      </c>
      <c r="CP7" s="25">
        <v>42.58</v>
      </c>
      <c r="CQ7" s="25">
        <v>57.3</v>
      </c>
      <c r="CR7" s="25">
        <v>56.76</v>
      </c>
      <c r="CS7" s="25">
        <v>56.04</v>
      </c>
      <c r="CT7" s="25">
        <v>49.08</v>
      </c>
      <c r="CU7" s="25">
        <v>51.46</v>
      </c>
      <c r="CV7" s="25">
        <v>56.42</v>
      </c>
      <c r="CW7" s="25">
        <v>83</v>
      </c>
      <c r="CX7" s="25">
        <v>83</v>
      </c>
      <c r="CY7" s="25">
        <v>83</v>
      </c>
      <c r="CZ7" s="25">
        <v>83</v>
      </c>
      <c r="DA7" s="25">
        <v>83</v>
      </c>
      <c r="DB7" s="25">
        <v>72.42</v>
      </c>
      <c r="DC7" s="25">
        <v>73.069999999999993</v>
      </c>
      <c r="DD7" s="25">
        <v>72.78</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2.59</v>
      </c>
      <c r="EE7" s="25">
        <v>0.36</v>
      </c>
      <c r="EF7" s="25">
        <v>4.1900000000000004</v>
      </c>
      <c r="EG7" s="25">
        <v>0.86</v>
      </c>
      <c r="EH7" s="25">
        <v>3.02</v>
      </c>
      <c r="EI7" s="25">
        <v>0.72</v>
      </c>
      <c r="EJ7" s="25">
        <v>0.53</v>
      </c>
      <c r="EK7" s="25">
        <v>0.71</v>
      </c>
      <c r="EL7" s="25">
        <v>0.61</v>
      </c>
      <c r="EM7" s="25">
        <v>0.4</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108</v>
      </c>
    </row>
    <row r="12" spans="1:144">
      <c r="B12">
        <v>1</v>
      </c>
      <c r="C12">
        <v>1</v>
      </c>
      <c r="D12">
        <v>1</v>
      </c>
      <c r="E12">
        <v>2</v>
      </c>
      <c r="F12">
        <v>3</v>
      </c>
      <c r="G12" t="s">
        <v>109</v>
      </c>
    </row>
    <row r="13" spans="1:144">
      <c r="B13" t="s">
        <v>110</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2023-02-15T08:48:50Z</cp:lastPrinted>
  <dcterms:created xsi:type="dcterms:W3CDTF">2022-12-01T01:12:10Z</dcterms:created>
  <dcterms:modified xsi:type="dcterms:W3CDTF">2023-02-27T00:41:03Z</dcterms:modified>
  <cp:category/>
</cp:coreProperties>
</file>