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33am4Q1uoipLqgTuc3s29PSxltNUUnjnM61nPk9sp0qu5S9nTCUKFI11u9mgOi2XUmk4IqolVGW171nOKCM1Q==" workbookSaltValue="W3Sa+3iNGqtzwT5d50QD0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<sst xmlns="http://schemas.openxmlformats.org/spreadsheetml/2006/main" xmlns:r="http://schemas.openxmlformats.org/officeDocument/2006/relationships" count="116" uniqueCount="116">
  <si>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</si>
  <si>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</si>
  <si>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</si>
  <si>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</si>
  <si>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</si>
  <si>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</si>
  <si>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</si>
  <si>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</si>
  <si>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</si>
  <si>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</si>
  <si>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</si>
  <si>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</si>
  <si>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</si>
  <si>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</si>
  <si>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</si>
  <si>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</si>
  <si>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</si>
  <si>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</si>
  <si>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</si>
  <si>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</si>
  <si>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</si>
  <si>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</si>
  <si>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</si>
  <si>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</si>
  <si>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</si>
  <si>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</si>
  <si>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</si>
  <si>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</si>
  <si>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</si>
  <si>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</si>
  <si>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</si>
  <si>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</si>
  <si>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</si>
  <si>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</si>
  <si>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</si>
  <si>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</si>
  <si>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</si>
  <si>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</si>
  <si>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</si>
  <si>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</si>
  <si>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</si>
  <si>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</si>
  <si>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</si>
  <si>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</si>
  <si>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</si>
  <si>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</si>
  <si>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</si>
  <si>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</si>
  <si>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</si>
  <si>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</si>
  <si>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</si>
  <si>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</si>
  <si>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</si>
  <si>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</si>
  <si>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</si>
  <si>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</si>
  <si>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</si>
  <si>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</si>
  <si>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</si>
  <si>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</si>
  <si>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</si>
  <si>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</si>
  <si>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</si>
  <si>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</si>
  <si>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</si>
  <si>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</si>
  <si>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</si>
  <si>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</si>
  <si>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</si>
  <si>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</si>
  <si>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</si>
  <si>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</si>
  <si>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</si>
  <si>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</si>
  <si>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</si>
  <si>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</si>
  <si>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</si>
  <si>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</si>
  <si>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</si>
  <si>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</si>
  <si>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</si>
  <si>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</si>
  <si>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</si>
  <si>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</si>
  <si>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</si>
  <si>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</si>
  <si>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</si>
  <si>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</si>
  <si>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</si>
  <si>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</si>
  <si>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</si>
  <si>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</si>
  <si>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</si>
  <si>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</si>
  <si>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</si>
  <si>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</si>
  <si>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鹿児島県　瀬戸内町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</si>
  <si>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</si>
  <si>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</si>
  <si>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</si>
  <si>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</si>
  <si>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</si>
  <si>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</si>
  <si>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</si>
  <si>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</si>
  <si>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</si>
  <si>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</si>
  <si>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</si>
  <si>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</si>
  <si>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</si>
  <si>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</si>
  <si>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</si>
  <si>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</si>
  <si>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　収益的支出に充てた地方債（公営企業会計適用債）分がそのまま赤字となっており、この状態は令和5年度決算時まで続くと考えられる。なお、地方債元利償還金相当の財源を一般会計からの繰入金に依存している状況である。
⑤　①と同様、公営企業会計適用に係る費用分が汚水処理費の増に繋がっており、これを除けば92.13％の経費回収率となるが、全てを使用料で賄うまでには至っていない。収納率はほぼ100％であることから、今後は更なる費用削減に加え、使用料の見直しについても検討する必要がある。
⑦⑧　新たな家屋に対しては水洗化を進めているところであり、施設使用率も上昇している。水洗化率が前年度と比べ減少しているのは、データの抽出方法を見直したことが原因と考えられる。</t>
    <rPh sb="2" eb="5">
      <t>シュウエキテキ</t>
    </rPh>
    <rPh sb="5" eb="7">
      <t>シシュツ</t>
    </rPh>
    <rPh sb="8" eb="9">
      <t>ア</t>
    </rPh>
    <rPh sb="11" eb="13">
      <t>チホウ</t>
    </rPh>
    <rPh sb="13" eb="14">
      <t>サイ</t>
    </rPh>
    <rPh sb="15" eb="17">
      <t>コウエイ</t>
    </rPh>
    <rPh sb="17" eb="19">
      <t>キギョウ</t>
    </rPh>
    <rPh sb="19" eb="21">
      <t>カイケイ</t>
    </rPh>
    <rPh sb="21" eb="23">
      <t>テキヨウ</t>
    </rPh>
    <rPh sb="23" eb="24">
      <t>サイ</t>
    </rPh>
    <rPh sb="25" eb="26">
      <t>ブン</t>
    </rPh>
    <rPh sb="31" eb="33">
      <t>アカジ</t>
    </rPh>
    <rPh sb="42" eb="44">
      <t>ジョウタイ</t>
    </rPh>
    <rPh sb="45" eb="47">
      <t>レイワ</t>
    </rPh>
    <rPh sb="48" eb="50">
      <t>ネンド</t>
    </rPh>
    <rPh sb="50" eb="52">
      <t>ケッサン</t>
    </rPh>
    <rPh sb="52" eb="53">
      <t>ジ</t>
    </rPh>
    <rPh sb="55" eb="56">
      <t>ツヅ</t>
    </rPh>
    <rPh sb="58" eb="59">
      <t>カンガ</t>
    </rPh>
    <rPh sb="67" eb="70">
      <t>チホウサイ</t>
    </rPh>
    <rPh sb="70" eb="72">
      <t>ガンリ</t>
    </rPh>
    <rPh sb="72" eb="75">
      <t>ショウカンキン</t>
    </rPh>
    <rPh sb="75" eb="77">
      <t>ソウトウ</t>
    </rPh>
    <rPh sb="78" eb="80">
      <t>ザイゲン</t>
    </rPh>
    <rPh sb="81" eb="83">
      <t>イッパン</t>
    </rPh>
    <rPh sb="83" eb="85">
      <t>カイケイ</t>
    </rPh>
    <rPh sb="88" eb="90">
      <t>クリイレ</t>
    </rPh>
    <rPh sb="90" eb="91">
      <t>キン</t>
    </rPh>
    <rPh sb="92" eb="94">
      <t>イゾン</t>
    </rPh>
    <rPh sb="98" eb="100">
      <t>ジョウキョウ</t>
    </rPh>
    <rPh sb="109" eb="110">
      <t>オナ</t>
    </rPh>
    <rPh sb="110" eb="111">
      <t>ヨウ</t>
    </rPh>
    <rPh sb="112" eb="114">
      <t>コウエイ</t>
    </rPh>
    <rPh sb="114" eb="116">
      <t>キギョウ</t>
    </rPh>
    <rPh sb="116" eb="118">
      <t>カイケイ</t>
    </rPh>
    <rPh sb="118" eb="120">
      <t>テキヨウ</t>
    </rPh>
    <rPh sb="121" eb="122">
      <t>カカ</t>
    </rPh>
    <rPh sb="123" eb="125">
      <t>ヒヨウ</t>
    </rPh>
    <rPh sb="125" eb="126">
      <t>ブン</t>
    </rPh>
    <rPh sb="127" eb="129">
      <t>オスイ</t>
    </rPh>
    <rPh sb="129" eb="131">
      <t>ショリ</t>
    </rPh>
    <rPh sb="131" eb="132">
      <t>ヒ</t>
    </rPh>
    <rPh sb="133" eb="134">
      <t>ゾウ</t>
    </rPh>
    <rPh sb="135" eb="136">
      <t>ツナ</t>
    </rPh>
    <rPh sb="145" eb="146">
      <t>ノゾ</t>
    </rPh>
    <rPh sb="155" eb="157">
      <t>ケイヒ</t>
    </rPh>
    <rPh sb="157" eb="159">
      <t>カイシュウ</t>
    </rPh>
    <rPh sb="159" eb="160">
      <t>リツ</t>
    </rPh>
    <rPh sb="165" eb="166">
      <t>スベ</t>
    </rPh>
    <rPh sb="168" eb="171">
      <t>シヨウリョウ</t>
    </rPh>
    <rPh sb="172" eb="173">
      <t>マカナ</t>
    </rPh>
    <rPh sb="178" eb="179">
      <t>イタ</t>
    </rPh>
    <rPh sb="185" eb="187">
      <t>シュウノウ</t>
    </rPh>
    <rPh sb="187" eb="188">
      <t>リツ</t>
    </rPh>
    <rPh sb="206" eb="207">
      <t>サラ</t>
    </rPh>
    <rPh sb="209" eb="211">
      <t>ヒヨウ</t>
    </rPh>
    <rPh sb="211" eb="213">
      <t>サクゲン</t>
    </rPh>
    <rPh sb="214" eb="215">
      <t>クワ</t>
    </rPh>
    <rPh sb="221" eb="223">
      <t>ミナオ</t>
    </rPh>
    <rPh sb="229" eb="231">
      <t>ケントウ</t>
    </rPh>
    <rPh sb="233" eb="235">
      <t>ヒツヨウ</t>
    </rPh>
    <rPh sb="243" eb="244">
      <t>アラ</t>
    </rPh>
    <rPh sb="246" eb="248">
      <t>カオク</t>
    </rPh>
    <rPh sb="249" eb="250">
      <t>タイ</t>
    </rPh>
    <rPh sb="253" eb="256">
      <t>スイセンカ</t>
    </rPh>
    <rPh sb="257" eb="258">
      <t>スス</t>
    </rPh>
    <rPh sb="269" eb="271">
      <t>シセツ</t>
    </rPh>
    <rPh sb="271" eb="273">
      <t>シヨウ</t>
    </rPh>
    <rPh sb="273" eb="274">
      <t>リツ</t>
    </rPh>
    <rPh sb="275" eb="277">
      <t>ジョウショウ</t>
    </rPh>
    <rPh sb="282" eb="285">
      <t>スイセンカ</t>
    </rPh>
    <rPh sb="285" eb="286">
      <t>リツ</t>
    </rPh>
    <rPh sb="287" eb="290">
      <t>ゼンネンド</t>
    </rPh>
    <rPh sb="291" eb="292">
      <t>クラ</t>
    </rPh>
    <rPh sb="293" eb="295">
      <t>ゲンショウ</t>
    </rPh>
    <rPh sb="306" eb="308">
      <t>チュウシュツ</t>
    </rPh>
    <rPh sb="308" eb="310">
      <t>ホウホウ</t>
    </rPh>
    <rPh sb="311" eb="313">
      <t>ミナオ</t>
    </rPh>
    <rPh sb="318" eb="320">
      <t>ゲンイン</t>
    </rPh>
    <rPh sb="321" eb="322">
      <t>カンガ</t>
    </rPh>
    <phoneticPr fontId="1"/>
  </si>
  <si>
    <t xml:space="preserve">現在、管渠の改築等は行っておらず、処理施設（機械設備）の更新を令和5年度（予定）にかけて進めているところである。
</t>
    <rPh sb="0" eb="2">
      <t>ゲンザイ</t>
    </rPh>
    <rPh sb="3" eb="5">
      <t>カンキョ</t>
    </rPh>
    <rPh sb="6" eb="8">
      <t>カイチク</t>
    </rPh>
    <rPh sb="8" eb="9">
      <t>トウ</t>
    </rPh>
    <rPh sb="10" eb="11">
      <t>オコナ</t>
    </rPh>
    <rPh sb="17" eb="19">
      <t>ショリ</t>
    </rPh>
    <rPh sb="19" eb="21">
      <t>シセツ</t>
    </rPh>
    <rPh sb="22" eb="24">
      <t>キカイ</t>
    </rPh>
    <rPh sb="24" eb="26">
      <t>セツビ</t>
    </rPh>
    <rPh sb="28" eb="30">
      <t>コウシン</t>
    </rPh>
    <rPh sb="31" eb="33">
      <t>レイワ</t>
    </rPh>
    <rPh sb="34" eb="36">
      <t>ネンド</t>
    </rPh>
    <rPh sb="37" eb="39">
      <t>ヨテイ</t>
    </rPh>
    <rPh sb="44" eb="45">
      <t>スス</t>
    </rPh>
    <phoneticPr fontId="1"/>
  </si>
  <si>
    <t>令和元年度の自衛隊宿舎開設により、経営状況は改善傾向にあるが、人口増加に伴う処理水量の増大等、施設の老朽化は当初の想定を上回るペースで進んでいる。今現在、その更新投資を使用料収入では賄えていないため、将来の事業継続に向けては使用料の見直しを検討する等、抜本的な対策を講じながら経営改善を図っていく必要がある。</t>
    <rPh sb="0" eb="2">
      <t>レイワ</t>
    </rPh>
    <rPh sb="2" eb="4">
      <t>ガンネン</t>
    </rPh>
    <rPh sb="4" eb="5">
      <t>ド</t>
    </rPh>
    <rPh sb="6" eb="9">
      <t>ジエイタイ</t>
    </rPh>
    <rPh sb="9" eb="11">
      <t>シュクシャ</t>
    </rPh>
    <rPh sb="11" eb="13">
      <t>カイセツ</t>
    </rPh>
    <rPh sb="17" eb="19">
      <t>ケイエイ</t>
    </rPh>
    <rPh sb="19" eb="21">
      <t>ジョウキョウ</t>
    </rPh>
    <rPh sb="22" eb="24">
      <t>カイゼン</t>
    </rPh>
    <rPh sb="24" eb="26">
      <t>ケイコウ</t>
    </rPh>
    <rPh sb="31" eb="33">
      <t>ジンコウ</t>
    </rPh>
    <rPh sb="33" eb="35">
      <t>ゾウカ</t>
    </rPh>
    <rPh sb="36" eb="37">
      <t>トモナ</t>
    </rPh>
    <rPh sb="38" eb="40">
      <t>ショリ</t>
    </rPh>
    <rPh sb="40" eb="42">
      <t>スイリョウ</t>
    </rPh>
    <rPh sb="43" eb="45">
      <t>ゾウダイ</t>
    </rPh>
    <rPh sb="45" eb="46">
      <t>トウ</t>
    </rPh>
    <rPh sb="47" eb="49">
      <t>シセツ</t>
    </rPh>
    <rPh sb="50" eb="53">
      <t>ロウキュウカ</t>
    </rPh>
    <rPh sb="54" eb="56">
      <t>トウショ</t>
    </rPh>
    <rPh sb="57" eb="59">
      <t>ソウテイ</t>
    </rPh>
    <rPh sb="60" eb="62">
      <t>ウワマワ</t>
    </rPh>
    <rPh sb="67" eb="68">
      <t>スス</t>
    </rPh>
    <rPh sb="73" eb="74">
      <t>イマ</t>
    </rPh>
    <rPh sb="74" eb="76">
      <t>ゲンザイ</t>
    </rPh>
    <rPh sb="79" eb="81">
      <t>コウシン</t>
    </rPh>
    <rPh sb="81" eb="83">
      <t>トウシ</t>
    </rPh>
    <rPh sb="84" eb="87">
      <t>シヨウリョウ</t>
    </rPh>
    <rPh sb="87" eb="89">
      <t>シュウニュウ</t>
    </rPh>
    <rPh sb="91" eb="92">
      <t>マカナ</t>
    </rPh>
    <rPh sb="100" eb="102">
      <t>ショウライ</t>
    </rPh>
    <rPh sb="103" eb="105">
      <t>ジギョウ</t>
    </rPh>
    <rPh sb="105" eb="107">
      <t>ケイゾク</t>
    </rPh>
    <rPh sb="108" eb="109">
      <t>ム</t>
    </rPh>
    <rPh sb="112" eb="115">
      <t>シヨウリョウ</t>
    </rPh>
    <rPh sb="116" eb="118">
      <t>ミナオ</t>
    </rPh>
    <rPh sb="120" eb="122">
      <t>ケントウ</t>
    </rPh>
    <rPh sb="124" eb="125">
      <t>トウ</t>
    </rPh>
    <rPh sb="126" eb="129">
      <t>バッポンテキ</t>
    </rPh>
    <rPh sb="130" eb="132">
      <t>タイサク</t>
    </rPh>
    <rPh sb="133" eb="134">
      <t>コウ</t>
    </rPh>
    <rPh sb="138" eb="140">
      <t>ケイエイ</t>
    </rPh>
    <rPh sb="140" eb="142">
      <t>カイゼン</t>
    </rPh>
    <rPh sb="143" eb="144">
      <t>ハカ</t>
    </rPh>
    <rPh sb="148" eb="150">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</si>
</sst>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formatCode="#,##0.00;&quot;△&quot;#,##0.00;&quot;-&quot;">
                  <c:v>2.8</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1.e-002</c:v>
                </c:pt>
                <c:pt idx="2">
                  <c:v>2.e-002</c:v>
                </c:pt>
                <c:pt idx="3">
                  <c:v>0.25</c:v>
                </c:pt>
                <c:pt idx="4">
                  <c:v>5.e-002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39.58</c:v>
                </c:pt>
                <c:pt idx="1">
                  <c:v>42.86</c:v>
                </c:pt>
                <c:pt idx="2">
                  <c:v>54.33</c:v>
                </c:pt>
                <c:pt idx="3">
                  <c:v>57.38</c:v>
                </c:pt>
                <c:pt idx="4">
                  <c:v>61.59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51.75</c:v>
                </c:pt>
                <c:pt idx="1">
                  <c:v>50.68</c:v>
                </c:pt>
                <c:pt idx="2">
                  <c:v>50.14</c:v>
                </c:pt>
                <c:pt idx="3">
                  <c:v>54.83</c:v>
                </c:pt>
                <c:pt idx="4">
                  <c:v>66.53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64.760000000000005</c:v>
                </c:pt>
                <c:pt idx="1">
                  <c:v>49.8</c:v>
                </c:pt>
                <c:pt idx="2">
                  <c:v>58.79</c:v>
                </c:pt>
                <c:pt idx="3">
                  <c:v>64.650000000000006</c:v>
                </c:pt>
                <c:pt idx="4">
                  <c:v>60.66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84.84</c:v>
                </c:pt>
                <c:pt idx="1">
                  <c:v>84.86</c:v>
                </c:pt>
                <c:pt idx="2">
                  <c:v>84.98</c:v>
                </c:pt>
                <c:pt idx="3">
                  <c:v>84.7</c:v>
                </c:pt>
                <c:pt idx="4">
                  <c:v>84.67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159.47</c:v>
                </c:pt>
                <c:pt idx="1">
                  <c:v>100</c:v>
                </c:pt>
                <c:pt idx="2">
                  <c:v>100</c:v>
                </c:pt>
                <c:pt idx="3">
                  <c:v>168.35</c:v>
                </c:pt>
                <c:pt idx="4">
                  <c:v>82.08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855.8</c:v>
                </c:pt>
                <c:pt idx="1">
                  <c:v>789.46</c:v>
                </c:pt>
                <c:pt idx="2">
                  <c:v>826.83</c:v>
                </c:pt>
                <c:pt idx="3">
                  <c:v>867.83</c:v>
                </c:pt>
                <c:pt idx="4">
                  <c:v>791.76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54.24</c:v>
                </c:pt>
                <c:pt idx="1">
                  <c:v>41.09</c:v>
                </c:pt>
                <c:pt idx="2">
                  <c:v>94.59</c:v>
                </c:pt>
                <c:pt idx="3">
                  <c:v>64.14</c:v>
                </c:pt>
                <c:pt idx="4">
                  <c:v>71.099999999999994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c:v>
                </c:pt>
                <c:pt idx="1">
                  <c:v>57.77</c:v>
                </c:pt>
                <c:pt idx="2">
                  <c:v>57.31</c:v>
                </c:pt>
                <c:pt idx="3">
                  <c:v>57.08</c:v>
                </c:pt>
                <c:pt idx="4">
                  <c:v>56.26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217.68</c:v>
                </c:pt>
                <c:pt idx="1">
                  <c:v>298.55</c:v>
                </c:pt>
                <c:pt idx="2">
                  <c:v>125.35</c:v>
                </c:pt>
                <c:pt idx="3">
                  <c:v>183.51</c:v>
                </c:pt>
                <c:pt idx="4">
                  <c:v>161.09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263.76</c:v>
                </c:pt>
                <c:pt idx="1">
                  <c:v>274.35000000000002</c:v>
                </c:pt>
                <c:pt idx="2">
                  <c:v>273.52</c:v>
                </c:pt>
                <c:pt idx="3">
                  <c:v>274.99</c:v>
                </c:pt>
                <c:pt idx="4">
                  <c:v>282.08999999999997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鹿児島県　瀬戸内町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8612</v>
      </c>
      <c r="AM8" s="21"/>
      <c r="AN8" s="21"/>
      <c r="AO8" s="21"/>
      <c r="AP8" s="21"/>
      <c r="AQ8" s="21"/>
      <c r="AR8" s="21"/>
      <c r="AS8" s="21"/>
      <c r="AT8" s="7">
        <f>データ!T6</f>
        <v>239.65</v>
      </c>
      <c r="AU8" s="7"/>
      <c r="AV8" s="7"/>
      <c r="AW8" s="7"/>
      <c r="AX8" s="7"/>
      <c r="AY8" s="7"/>
      <c r="AZ8" s="7"/>
      <c r="BA8" s="7"/>
      <c r="BB8" s="7">
        <f>データ!U6</f>
        <v>35.94</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8.5500000000000007</v>
      </c>
      <c r="Q10" s="7"/>
      <c r="R10" s="7"/>
      <c r="S10" s="7"/>
      <c r="T10" s="7"/>
      <c r="U10" s="7"/>
      <c r="V10" s="7"/>
      <c r="W10" s="7">
        <f>データ!Q6</f>
        <v>100</v>
      </c>
      <c r="X10" s="7"/>
      <c r="Y10" s="7"/>
      <c r="Z10" s="7"/>
      <c r="AA10" s="7"/>
      <c r="AB10" s="7"/>
      <c r="AC10" s="7"/>
      <c r="AD10" s="21">
        <f>データ!R6</f>
        <v>2860</v>
      </c>
      <c r="AE10" s="21"/>
      <c r="AF10" s="21"/>
      <c r="AG10" s="21"/>
      <c r="AH10" s="21"/>
      <c r="AI10" s="21"/>
      <c r="AJ10" s="21"/>
      <c r="AK10" s="2"/>
      <c r="AL10" s="21">
        <f>データ!V6</f>
        <v>727</v>
      </c>
      <c r="AM10" s="21"/>
      <c r="AN10" s="21"/>
      <c r="AO10" s="21"/>
      <c r="AP10" s="21"/>
      <c r="AQ10" s="21"/>
      <c r="AR10" s="21"/>
      <c r="AS10" s="21"/>
      <c r="AT10" s="7">
        <f>データ!W6</f>
        <v>0.49</v>
      </c>
      <c r="AU10" s="7"/>
      <c r="AV10" s="7"/>
      <c r="AW10" s="7"/>
      <c r="AX10" s="7"/>
      <c r="AY10" s="7"/>
      <c r="AZ10" s="7"/>
      <c r="BA10" s="7"/>
      <c r="BB10" s="7">
        <f>データ!X6</f>
        <v>1483.67</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【786.37】</v>
      </c>
      <c r="I86" s="12" t="str">
        <f>データ!CA6</f>
        <v>【60.65】</v>
      </c>
      <c r="J86" s="12" t="str">
        <f>データ!CL6</f>
        <v>【256.97】</v>
      </c>
      <c r="K86" s="12" t="str">
        <f>データ!CW6</f>
        <v>【61.14】</v>
      </c>
      <c r="L86" s="12" t="str">
        <f>データ!DH6</f>
        <v>【86.91】</v>
      </c>
      <c r="M86" s="12" t="s">
        <v>40</v>
      </c>
      <c r="N86" s="12" t="s">
        <v>40</v>
      </c>
      <c r="O86" s="12" t="str">
        <f>データ!EO6</f>
        <v>【0.03】</v>
      </c>
    </row>
  </sheetData>
  <sheetProtection algorithmName="SHA-512" hashValue="TYMHruUiMaoDSSpZ6RncM9pZkDeqpgXSMkbCdl6Ocy46LwVG0UeckL5EaQSOPwA2nNba5PsjCru3bJl+UoegIA==" saltValue="VZ+5qajZlLFsiQjRfMK19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60</v>
      </c>
      <c r="D3" s="58" t="s">
        <v>61</v>
      </c>
      <c r="E3" s="58" t="s">
        <v>4</v>
      </c>
      <c r="F3" s="58" t="s">
        <v>3</v>
      </c>
      <c r="G3" s="58" t="s">
        <v>27</v>
      </c>
      <c r="H3" s="65" t="s">
        <v>57</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46</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5" s="55" customFormat="1">
      <c r="A6" s="56" t="s">
        <v>95</v>
      </c>
      <c r="B6" s="61">
        <f t="shared" ref="B6:X6" si="1">B7</f>
        <v>2021</v>
      </c>
      <c r="C6" s="61">
        <f t="shared" si="1"/>
        <v>465259</v>
      </c>
      <c r="D6" s="61">
        <f t="shared" si="1"/>
        <v>47</v>
      </c>
      <c r="E6" s="61">
        <f t="shared" si="1"/>
        <v>17</v>
      </c>
      <c r="F6" s="61">
        <f t="shared" si="1"/>
        <v>5</v>
      </c>
      <c r="G6" s="61">
        <f t="shared" si="1"/>
        <v>0</v>
      </c>
      <c r="H6" s="61" t="str">
        <f t="shared" si="1"/>
        <v>鹿児島県　瀬戸内町</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8.5500000000000007</v>
      </c>
      <c r="Q6" s="70">
        <f t="shared" si="1"/>
        <v>100</v>
      </c>
      <c r="R6" s="70">
        <f t="shared" si="1"/>
        <v>2860</v>
      </c>
      <c r="S6" s="70">
        <f t="shared" si="1"/>
        <v>8612</v>
      </c>
      <c r="T6" s="70">
        <f t="shared" si="1"/>
        <v>239.65</v>
      </c>
      <c r="U6" s="70">
        <f t="shared" si="1"/>
        <v>35.94</v>
      </c>
      <c r="V6" s="70">
        <f t="shared" si="1"/>
        <v>727</v>
      </c>
      <c r="W6" s="70">
        <f t="shared" si="1"/>
        <v>0.49</v>
      </c>
      <c r="X6" s="70">
        <f t="shared" si="1"/>
        <v>1483.67</v>
      </c>
      <c r="Y6" s="78">
        <f t="shared" ref="Y6:AH6" si="2">IF(Y7="",NA(),Y7)</f>
        <v>159.47</v>
      </c>
      <c r="Z6" s="78">
        <f t="shared" si="2"/>
        <v>100</v>
      </c>
      <c r="AA6" s="78">
        <f t="shared" si="2"/>
        <v>100</v>
      </c>
      <c r="AB6" s="78">
        <f t="shared" si="2"/>
        <v>168.35</v>
      </c>
      <c r="AC6" s="78">
        <f t="shared" si="2"/>
        <v>82.08</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855.8</v>
      </c>
      <c r="BL6" s="78">
        <f t="shared" si="5"/>
        <v>789.46</v>
      </c>
      <c r="BM6" s="78">
        <f t="shared" si="5"/>
        <v>826.83</v>
      </c>
      <c r="BN6" s="78">
        <f t="shared" si="5"/>
        <v>867.83</v>
      </c>
      <c r="BO6" s="78">
        <f t="shared" si="5"/>
        <v>791.76</v>
      </c>
      <c r="BP6" s="70" t="str">
        <f>IF(BP7="","",IF(BP7="-","【-】","【"&amp;SUBSTITUTE(TEXT(BP7,"#,##0.00"),"-","△")&amp;"】"))</f>
        <v>【786.37】</v>
      </c>
      <c r="BQ6" s="78">
        <f t="shared" ref="BQ6:BZ6" si="6">IF(BQ7="",NA(),BQ7)</f>
        <v>54.24</v>
      </c>
      <c r="BR6" s="78">
        <f t="shared" si="6"/>
        <v>41.09</v>
      </c>
      <c r="BS6" s="78">
        <f t="shared" si="6"/>
        <v>94.59</v>
      </c>
      <c r="BT6" s="78">
        <f t="shared" si="6"/>
        <v>64.14</v>
      </c>
      <c r="BU6" s="78">
        <f t="shared" si="6"/>
        <v>71.099999999999994</v>
      </c>
      <c r="BV6" s="78">
        <f t="shared" si="6"/>
        <v>59.8</v>
      </c>
      <c r="BW6" s="78">
        <f t="shared" si="6"/>
        <v>57.77</v>
      </c>
      <c r="BX6" s="78">
        <f t="shared" si="6"/>
        <v>57.31</v>
      </c>
      <c r="BY6" s="78">
        <f t="shared" si="6"/>
        <v>57.08</v>
      </c>
      <c r="BZ6" s="78">
        <f t="shared" si="6"/>
        <v>56.26</v>
      </c>
      <c r="CA6" s="70" t="str">
        <f>IF(CA7="","",IF(CA7="-","【-】","【"&amp;SUBSTITUTE(TEXT(CA7,"#,##0.00"),"-","△")&amp;"】"))</f>
        <v>【60.65】</v>
      </c>
      <c r="CB6" s="78">
        <f t="shared" ref="CB6:CK6" si="7">IF(CB7="",NA(),CB7)</f>
        <v>217.68</v>
      </c>
      <c r="CC6" s="78">
        <f t="shared" si="7"/>
        <v>298.55</v>
      </c>
      <c r="CD6" s="78">
        <f t="shared" si="7"/>
        <v>125.35</v>
      </c>
      <c r="CE6" s="78">
        <f t="shared" si="7"/>
        <v>183.51</v>
      </c>
      <c r="CF6" s="78">
        <f t="shared" si="7"/>
        <v>161.09</v>
      </c>
      <c r="CG6" s="78">
        <f t="shared" si="7"/>
        <v>263.76</v>
      </c>
      <c r="CH6" s="78">
        <f t="shared" si="7"/>
        <v>274.35000000000002</v>
      </c>
      <c r="CI6" s="78">
        <f t="shared" si="7"/>
        <v>273.52</v>
      </c>
      <c r="CJ6" s="78">
        <f t="shared" si="7"/>
        <v>274.99</v>
      </c>
      <c r="CK6" s="78">
        <f t="shared" si="7"/>
        <v>282.08999999999997</v>
      </c>
      <c r="CL6" s="70" t="str">
        <f>IF(CL7="","",IF(CL7="-","【-】","【"&amp;SUBSTITUTE(TEXT(CL7,"#,##0.00"),"-","△")&amp;"】"))</f>
        <v>【256.97】</v>
      </c>
      <c r="CM6" s="78">
        <f t="shared" ref="CM6:CV6" si="8">IF(CM7="",NA(),CM7)</f>
        <v>39.58</v>
      </c>
      <c r="CN6" s="78">
        <f t="shared" si="8"/>
        <v>42.86</v>
      </c>
      <c r="CO6" s="78">
        <f t="shared" si="8"/>
        <v>54.33</v>
      </c>
      <c r="CP6" s="78">
        <f t="shared" si="8"/>
        <v>57.38</v>
      </c>
      <c r="CQ6" s="78">
        <f t="shared" si="8"/>
        <v>61.59</v>
      </c>
      <c r="CR6" s="78">
        <f t="shared" si="8"/>
        <v>51.75</v>
      </c>
      <c r="CS6" s="78">
        <f t="shared" si="8"/>
        <v>50.68</v>
      </c>
      <c r="CT6" s="78">
        <f t="shared" si="8"/>
        <v>50.14</v>
      </c>
      <c r="CU6" s="78">
        <f t="shared" si="8"/>
        <v>54.83</v>
      </c>
      <c r="CV6" s="78">
        <f t="shared" si="8"/>
        <v>66.53</v>
      </c>
      <c r="CW6" s="70" t="str">
        <f>IF(CW7="","",IF(CW7="-","【-】","【"&amp;SUBSTITUTE(TEXT(CW7,"#,##0.00"),"-","△")&amp;"】"))</f>
        <v>【61.14】</v>
      </c>
      <c r="CX6" s="78">
        <f t="shared" ref="CX6:DG6" si="9">IF(CX7="",NA(),CX7)</f>
        <v>64.760000000000005</v>
      </c>
      <c r="CY6" s="78">
        <f t="shared" si="9"/>
        <v>49.8</v>
      </c>
      <c r="CZ6" s="78">
        <f t="shared" si="9"/>
        <v>58.79</v>
      </c>
      <c r="DA6" s="78">
        <f t="shared" si="9"/>
        <v>64.650000000000006</v>
      </c>
      <c r="DB6" s="78">
        <f t="shared" si="9"/>
        <v>60.66</v>
      </c>
      <c r="DC6" s="78">
        <f t="shared" si="9"/>
        <v>84.84</v>
      </c>
      <c r="DD6" s="78">
        <f t="shared" si="9"/>
        <v>84.86</v>
      </c>
      <c r="DE6" s="78">
        <f t="shared" si="9"/>
        <v>84.98</v>
      </c>
      <c r="DF6" s="78">
        <f t="shared" si="9"/>
        <v>84.7</v>
      </c>
      <c r="DG6" s="78">
        <f t="shared" si="9"/>
        <v>84.67</v>
      </c>
      <c r="DH6" s="70" t="str">
        <f>IF(DH7="","",IF(DH7="-","【-】","【"&amp;SUBSTITUTE(TEXT(DH7,"#,##0.00"),"-","△")&amp;"】"))</f>
        <v>【86.91】</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8">
        <f t="shared" si="12"/>
        <v>2.8</v>
      </c>
      <c r="EG6" s="70">
        <f t="shared" si="12"/>
        <v>0</v>
      </c>
      <c r="EH6" s="70">
        <f t="shared" si="12"/>
        <v>0</v>
      </c>
      <c r="EI6" s="70">
        <f t="shared" si="12"/>
        <v>0</v>
      </c>
      <c r="EJ6" s="78">
        <f t="shared" si="12"/>
        <v>1.e-002</v>
      </c>
      <c r="EK6" s="78">
        <f t="shared" si="12"/>
        <v>1.e-002</v>
      </c>
      <c r="EL6" s="78">
        <f t="shared" si="12"/>
        <v>2.e-002</v>
      </c>
      <c r="EM6" s="78">
        <f t="shared" si="12"/>
        <v>0.25</v>
      </c>
      <c r="EN6" s="78">
        <f t="shared" si="12"/>
        <v>5.e-002</v>
      </c>
      <c r="EO6" s="70" t="str">
        <f>IF(EO7="","",IF(EO7="-","【-】","【"&amp;SUBSTITUTE(TEXT(EO7,"#,##0.00"),"-","△")&amp;"】"))</f>
        <v>【0.03】</v>
      </c>
    </row>
    <row r="7" spans="1:145" s="55" customFormat="1">
      <c r="A7" s="56"/>
      <c r="B7" s="62">
        <v>2021</v>
      </c>
      <c r="C7" s="62">
        <v>465259</v>
      </c>
      <c r="D7" s="62">
        <v>47</v>
      </c>
      <c r="E7" s="62">
        <v>17</v>
      </c>
      <c r="F7" s="62">
        <v>5</v>
      </c>
      <c r="G7" s="62">
        <v>0</v>
      </c>
      <c r="H7" s="62" t="s">
        <v>96</v>
      </c>
      <c r="I7" s="62" t="s">
        <v>97</v>
      </c>
      <c r="J7" s="62" t="s">
        <v>98</v>
      </c>
      <c r="K7" s="62" t="s">
        <v>99</v>
      </c>
      <c r="L7" s="62" t="s">
        <v>100</v>
      </c>
      <c r="M7" s="62" t="s">
        <v>101</v>
      </c>
      <c r="N7" s="71" t="s">
        <v>40</v>
      </c>
      <c r="O7" s="71" t="s">
        <v>102</v>
      </c>
      <c r="P7" s="71">
        <v>8.5500000000000007</v>
      </c>
      <c r="Q7" s="71">
        <v>100</v>
      </c>
      <c r="R7" s="71">
        <v>2860</v>
      </c>
      <c r="S7" s="71">
        <v>8612</v>
      </c>
      <c r="T7" s="71">
        <v>239.65</v>
      </c>
      <c r="U7" s="71">
        <v>35.94</v>
      </c>
      <c r="V7" s="71">
        <v>727</v>
      </c>
      <c r="W7" s="71">
        <v>0.49</v>
      </c>
      <c r="X7" s="71">
        <v>1483.67</v>
      </c>
      <c r="Y7" s="71">
        <v>159.47</v>
      </c>
      <c r="Z7" s="71">
        <v>100</v>
      </c>
      <c r="AA7" s="71">
        <v>100</v>
      </c>
      <c r="AB7" s="71">
        <v>168.35</v>
      </c>
      <c r="AC7" s="71">
        <v>82.08</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855.8</v>
      </c>
      <c r="BL7" s="71">
        <v>789.46</v>
      </c>
      <c r="BM7" s="71">
        <v>826.83</v>
      </c>
      <c r="BN7" s="71">
        <v>867.83</v>
      </c>
      <c r="BO7" s="71">
        <v>791.76</v>
      </c>
      <c r="BP7" s="71">
        <v>786.37</v>
      </c>
      <c r="BQ7" s="71">
        <v>54.24</v>
      </c>
      <c r="BR7" s="71">
        <v>41.09</v>
      </c>
      <c r="BS7" s="71">
        <v>94.59</v>
      </c>
      <c r="BT7" s="71">
        <v>64.14</v>
      </c>
      <c r="BU7" s="71">
        <v>71.099999999999994</v>
      </c>
      <c r="BV7" s="71">
        <v>59.8</v>
      </c>
      <c r="BW7" s="71">
        <v>57.77</v>
      </c>
      <c r="BX7" s="71">
        <v>57.31</v>
      </c>
      <c r="BY7" s="71">
        <v>57.08</v>
      </c>
      <c r="BZ7" s="71">
        <v>56.26</v>
      </c>
      <c r="CA7" s="71">
        <v>60.65</v>
      </c>
      <c r="CB7" s="71">
        <v>217.68</v>
      </c>
      <c r="CC7" s="71">
        <v>298.55</v>
      </c>
      <c r="CD7" s="71">
        <v>125.35</v>
      </c>
      <c r="CE7" s="71">
        <v>183.51</v>
      </c>
      <c r="CF7" s="71">
        <v>161.09</v>
      </c>
      <c r="CG7" s="71">
        <v>263.76</v>
      </c>
      <c r="CH7" s="71">
        <v>274.35000000000002</v>
      </c>
      <c r="CI7" s="71">
        <v>273.52</v>
      </c>
      <c r="CJ7" s="71">
        <v>274.99</v>
      </c>
      <c r="CK7" s="71">
        <v>282.08999999999997</v>
      </c>
      <c r="CL7" s="71">
        <v>256.97000000000003</v>
      </c>
      <c r="CM7" s="71">
        <v>39.58</v>
      </c>
      <c r="CN7" s="71">
        <v>42.86</v>
      </c>
      <c r="CO7" s="71">
        <v>54.33</v>
      </c>
      <c r="CP7" s="71">
        <v>57.38</v>
      </c>
      <c r="CQ7" s="71">
        <v>61.59</v>
      </c>
      <c r="CR7" s="71">
        <v>51.75</v>
      </c>
      <c r="CS7" s="71">
        <v>50.68</v>
      </c>
      <c r="CT7" s="71">
        <v>50.14</v>
      </c>
      <c r="CU7" s="71">
        <v>54.83</v>
      </c>
      <c r="CV7" s="71">
        <v>66.53</v>
      </c>
      <c r="CW7" s="71">
        <v>61.14</v>
      </c>
      <c r="CX7" s="71">
        <v>64.760000000000005</v>
      </c>
      <c r="CY7" s="71">
        <v>49.8</v>
      </c>
      <c r="CZ7" s="71">
        <v>58.79</v>
      </c>
      <c r="DA7" s="71">
        <v>64.650000000000006</v>
      </c>
      <c r="DB7" s="71">
        <v>60.66</v>
      </c>
      <c r="DC7" s="71">
        <v>84.84</v>
      </c>
      <c r="DD7" s="71">
        <v>84.86</v>
      </c>
      <c r="DE7" s="71">
        <v>84.98</v>
      </c>
      <c r="DF7" s="71">
        <v>84.7</v>
      </c>
      <c r="DG7" s="71">
        <v>84.67</v>
      </c>
      <c r="DH7" s="71">
        <v>86.91</v>
      </c>
      <c r="DI7" s="71"/>
      <c r="DJ7" s="71"/>
      <c r="DK7" s="71"/>
      <c r="DL7" s="71"/>
      <c r="DM7" s="71"/>
      <c r="DN7" s="71"/>
      <c r="DO7" s="71"/>
      <c r="DP7" s="71"/>
      <c r="DQ7" s="71"/>
      <c r="DR7" s="71"/>
      <c r="DS7" s="71"/>
      <c r="DT7" s="71"/>
      <c r="DU7" s="71"/>
      <c r="DV7" s="71"/>
      <c r="DW7" s="71"/>
      <c r="DX7" s="71"/>
      <c r="DY7" s="71"/>
      <c r="DZ7" s="71"/>
      <c r="EA7" s="71"/>
      <c r="EB7" s="71"/>
      <c r="EC7" s="71"/>
      <c r="ED7" s="71"/>
      <c r="EE7" s="71">
        <v>0</v>
      </c>
      <c r="EF7" s="71">
        <v>2.8</v>
      </c>
      <c r="EG7" s="71">
        <v>0</v>
      </c>
      <c r="EH7" s="71">
        <v>0</v>
      </c>
      <c r="EI7" s="71">
        <v>0</v>
      </c>
      <c r="EJ7" s="71">
        <v>1.e-002</v>
      </c>
      <c r="EK7" s="71">
        <v>1.e-002</v>
      </c>
      <c r="EL7" s="71">
        <v>2.e-002</v>
      </c>
      <c r="EM7" s="71">
        <v>0.25</v>
      </c>
      <c r="EN7" s="71">
        <v>5.e-002</v>
      </c>
      <c r="EO7" s="71">
        <v>3.e-002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2022-12-01T02:01:49Z</dcterms:created>
  <dcterms:modified xsi:type="dcterms:W3CDTF">2023-01-19T04:32:11Z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2023-01-19T04:32:11Z</vt:filetime>
  </property>
</Properties>
</file>