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6 龍郷町【済】\"/>
    </mc:Choice>
  </mc:AlternateContent>
  <workbookProtection workbookAlgorithmName="SHA-512" workbookHashValue="6+nYRQS+iw1RNe9p5NqyPgiptHaZK/1veThHEP2/fVFsnom+GqInD1lUxJi2r2SbOEUl8SzwrLP7o6iv//QDYg==" workbookSaltValue="Qxx6pBhe05guoBZjdYcO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<sst xmlns="http://schemas.openxmlformats.org/spreadsheetml/2006/main" count="250" uniqueCount="112">
  <si>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</si>
  <si>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</si>
  <si>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</si>
  <si>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</si>
  <si>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</si>
  <si>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</si>
  <si>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</si>
  <si>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</si>
  <si>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</si>
  <si>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</si>
  <si>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</si>
  <si>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</si>
  <si>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</si>
  <si>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</si>
  <si>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</si>
  <si>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</si>
  <si>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</si>
  <si>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</si>
  <si>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</si>
  <si>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</si>
  <si>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</si>
  <si>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</si>
  <si>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</si>
  <si>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</si>
  <si>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</si>
  <si>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</si>
  <si>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</si>
  <si>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</si>
  <si>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</si>
  <si>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</si>
  <si>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</si>
  <si>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</si>
  <si>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</si>
  <si>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</si>
  <si>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</si>
  <si>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</si>
  <si>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</si>
  <si>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</si>
  <si>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</si>
  <si>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</si>
  <si>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</si>
  <si>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</si>
  <si>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</si>
  <si>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</si>
  <si>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</si>
  <si>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</si>
  <si>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</si>
  <si>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</si>
  <si>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</si>
  <si>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</si>
  <si>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</si>
  <si>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</si>
  <si>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</si>
  <si>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</si>
  <si>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</si>
  <si>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</si>
  <si>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</si>
  <si>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</si>
  <si>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</si>
  <si>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</si>
  <si>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</si>
  <si>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</si>
  <si>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</si>
  <si>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</si>
  <si>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</si>
  <si>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</si>
  <si>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</si>
  <si>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</si>
  <si>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</si>
  <si>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</si>
  <si>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</si>
  <si>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</si>
  <si>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</si>
  <si>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</si>
  <si>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</si>
  <si>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</si>
  <si>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</si>
  <si>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</si>
  <si>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</si>
  <si>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</si>
  <si>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</si>
  <si>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</si>
  <si>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</si>
  <si>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</si>
  <si>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</si>
  <si>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</si>
  <si>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</si>
  <si>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</si>
  <si>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</si>
  <si>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</si>
  <si>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</si>
  <si>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</si>
  <si>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</si>
  <si>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</si>
  <si>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</si>
  <si>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</si>
  <si>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</si>
  <si>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</si>
  <si>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</si>
  <si>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</si>
  <si>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</si>
  <si>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</si>
  <si>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</si>
  <si>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</si>
  <si>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</si>
  <si>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</si>
  <si>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</si>
  <si>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</si>
  <si>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</si>
  <si>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経営状態は黒字ではあるが、給水収益以外の収入に依存している割合が大きく流動比率も低いことから、経営戦略に基づき料金の適正化を検討する必要がある。また、施設等の計画的な更新を行うことにより経営の効率化を図り、持続可能な水道事業の運営に努めたい。</t>
    <rPh sb="0" eb="2">
      <t>ホンチョウ</t>
    </rPh>
    <rPh sb="3" eb="5">
      <t>ケイエイ</t>
    </rPh>
    <rPh sb="5" eb="7">
      <t>ジョウタイ</t>
    </rPh>
    <rPh sb="8" eb="10">
      <t>クロジ</t>
    </rPh>
    <rPh sb="16" eb="18">
      <t>キュウスイ</t>
    </rPh>
    <rPh sb="18" eb="20">
      <t>シュウエキ</t>
    </rPh>
    <rPh sb="20" eb="22">
      <t>イガイ</t>
    </rPh>
    <rPh sb="23" eb="25">
      <t>シュウニュウ</t>
    </rPh>
    <rPh sb="26" eb="28">
      <t>イゾン</t>
    </rPh>
    <rPh sb="32" eb="34">
      <t>ワリアイ</t>
    </rPh>
    <rPh sb="35" eb="36">
      <t>オオ</t>
    </rPh>
    <rPh sb="38" eb="40">
      <t>リュウドウ</t>
    </rPh>
    <rPh sb="40" eb="42">
      <t>ヒリツ</t>
    </rPh>
    <rPh sb="43" eb="44">
      <t>ヒク</t>
    </rPh>
    <rPh sb="50" eb="52">
      <t>ケイエイ</t>
    </rPh>
    <rPh sb="52" eb="54">
      <t>センリャク</t>
    </rPh>
    <rPh sb="55" eb="56">
      <t>モト</t>
    </rPh>
    <rPh sb="58" eb="60">
      <t>リョウキン</t>
    </rPh>
    <rPh sb="61" eb="64">
      <t>テキセイカ</t>
    </rPh>
    <rPh sb="65" eb="67">
      <t>ケントウ</t>
    </rPh>
    <rPh sb="69" eb="71">
      <t>ヒツヨウ</t>
    </rPh>
    <rPh sb="78" eb="80">
      <t>シセツ</t>
    </rPh>
    <rPh sb="80" eb="81">
      <t>トウ</t>
    </rPh>
    <rPh sb="82" eb="85">
      <t>ケイカクテキ</t>
    </rPh>
    <rPh sb="86" eb="88">
      <t>コウシン</t>
    </rPh>
    <rPh sb="89" eb="90">
      <t>オコナ</t>
    </rPh>
    <rPh sb="96" eb="98">
      <t>ケイエイ</t>
    </rPh>
    <rPh sb="99" eb="102">
      <t>コウリツカ</t>
    </rPh>
    <rPh sb="103" eb="104">
      <t>ハカ</t>
    </rPh>
    <rPh sb="106" eb="108">
      <t>ジゾク</t>
    </rPh>
    <rPh sb="108" eb="110">
      <t>カノウ</t>
    </rPh>
    <rPh sb="111" eb="113">
      <t>スイドウ</t>
    </rPh>
    <rPh sb="113" eb="115">
      <t>ジギョウ</t>
    </rPh>
    <rPh sb="116" eb="118">
      <t>ウンエイ</t>
    </rPh>
    <rPh sb="119" eb="120">
      <t>ツト</t>
    </rPh>
    <phoneticPr fontId="4"/>
  </si>
  <si>
    <t>①経常収支比率
類似団体平均値及び全国平均値を上回っているが、繰出金に依存している割合が大きいため、経営改善に向け適正な料金設定を検討する必要がある。
②累積欠損金比率
累積欠金損率は0％ではあるが、繰出金に依存しているため、今後も料金回収率の向上や経費の削減に努める必要がある。
③流動比率
現預金に対して元利償還金が大きく、類似団体平均値及び全国平均値を下回っている。繰出金への依存が課題であるため料金の適正化を検討する必要がある。
④企業債残高対給水収益比率
公営企業移行前の事業による企業債残高が大きく、類似団体平均値及び全国平均値を大きく上回っているが、今後減少していく見込みである。
⑤料金回収率
類似団体平均値及び全国平均値を下回っている。経営戦略を基に適正な料金設定の検討が必要である。
⑥給水原価
類似団体平均値及び全国平均値を上回っているため、更なる経費削減や計画的な投資に努めたい。
⑦施設利用率
類似団体平均値及び全国平均値よりも高い数値を示しており高い効率性を示している。
⑧有収率
高い効率性を示しており、今後も施設の効率的な稼働に努めたい。</t>
    <rPh sb="1" eb="3">
      <t>ケイジョウ</t>
    </rPh>
    <rPh sb="3" eb="5">
      <t>シュウシ</t>
    </rPh>
    <rPh sb="5" eb="7">
      <t>ヒリツ</t>
    </rPh>
    <rPh sb="8" eb="10">
      <t>ルイジ</t>
    </rPh>
    <rPh sb="10" eb="12">
      <t>ダンタイ</t>
    </rPh>
    <rPh sb="12" eb="14">
      <t>ヘイキン</t>
    </rPh>
    <rPh sb="14" eb="15">
      <t>チ</t>
    </rPh>
    <rPh sb="15" eb="16">
      <t>オヨ</t>
    </rPh>
    <rPh sb="17" eb="19">
      <t>ゼンコク</t>
    </rPh>
    <rPh sb="19" eb="21">
      <t>ヘイキン</t>
    </rPh>
    <rPh sb="21" eb="22">
      <t>チ</t>
    </rPh>
    <rPh sb="23" eb="25">
      <t>ウワマワ</t>
    </rPh>
    <rPh sb="33" eb="34">
      <t>キン</t>
    </rPh>
    <rPh sb="35" eb="37">
      <t>イゾン</t>
    </rPh>
    <rPh sb="41" eb="43">
      <t>ワリアイ</t>
    </rPh>
    <rPh sb="44" eb="45">
      <t>オオ</t>
    </rPh>
    <rPh sb="50" eb="52">
      <t>ケイエイ</t>
    </rPh>
    <rPh sb="52" eb="54">
      <t>カイゼン</t>
    </rPh>
    <rPh sb="55" eb="56">
      <t>ム</t>
    </rPh>
    <rPh sb="57" eb="59">
      <t>テキセイ</t>
    </rPh>
    <rPh sb="60" eb="62">
      <t>リョウキン</t>
    </rPh>
    <rPh sb="62" eb="64">
      <t>セッテイ</t>
    </rPh>
    <rPh sb="65" eb="67">
      <t>ケントウ</t>
    </rPh>
    <rPh sb="69" eb="71">
      <t>ヒツヨウ</t>
    </rPh>
    <rPh sb="77" eb="79">
      <t>ルイセキ</t>
    </rPh>
    <rPh sb="79" eb="81">
      <t>ケッソン</t>
    </rPh>
    <rPh sb="81" eb="82">
      <t>キン</t>
    </rPh>
    <rPh sb="82" eb="84">
      <t>ヒリツ</t>
    </rPh>
    <rPh sb="85" eb="87">
      <t>ルイセキ</t>
    </rPh>
    <rPh sb="87" eb="88">
      <t>ケツ</t>
    </rPh>
    <rPh sb="88" eb="89">
      <t>キン</t>
    </rPh>
    <rPh sb="89" eb="90">
      <t>ソン</t>
    </rPh>
    <rPh sb="90" eb="91">
      <t>リツ</t>
    </rPh>
    <rPh sb="102" eb="103">
      <t>キン</t>
    </rPh>
    <rPh sb="104" eb="106">
      <t>イゾン</t>
    </rPh>
    <rPh sb="113" eb="115">
      <t>コンゴ</t>
    </rPh>
    <rPh sb="116" eb="118">
      <t>リョウキン</t>
    </rPh>
    <rPh sb="118" eb="120">
      <t>カイシュウ</t>
    </rPh>
    <rPh sb="120" eb="121">
      <t>リツ</t>
    </rPh>
    <rPh sb="122" eb="124">
      <t>コウジョウ</t>
    </rPh>
    <rPh sb="125" eb="127">
      <t>ケイヒ</t>
    </rPh>
    <rPh sb="128" eb="130">
      <t>サクゲン</t>
    </rPh>
    <rPh sb="131" eb="132">
      <t>ツト</t>
    </rPh>
    <rPh sb="134" eb="136">
      <t>ヒツヨウ</t>
    </rPh>
    <rPh sb="142" eb="144">
      <t>リュウドウ</t>
    </rPh>
    <rPh sb="144" eb="146">
      <t>ヒリツ</t>
    </rPh>
    <rPh sb="147" eb="148">
      <t>ゲン</t>
    </rPh>
    <rPh sb="148" eb="150">
      <t>ヨキン</t>
    </rPh>
    <rPh sb="151" eb="152">
      <t>タイ</t>
    </rPh>
    <rPh sb="154" eb="156">
      <t>ガンリ</t>
    </rPh>
    <rPh sb="156" eb="159">
      <t>ショウカンキン</t>
    </rPh>
    <rPh sb="160" eb="161">
      <t>オオ</t>
    </rPh>
    <rPh sb="164" eb="166">
      <t>ルイジ</t>
    </rPh>
    <rPh sb="166" eb="168">
      <t>ダンタイ</t>
    </rPh>
    <rPh sb="168" eb="170">
      <t>ヘイキン</t>
    </rPh>
    <rPh sb="170" eb="171">
      <t>チ</t>
    </rPh>
    <rPh sb="171" eb="172">
      <t>オヨ</t>
    </rPh>
    <rPh sb="173" eb="175">
      <t>ゼンコク</t>
    </rPh>
    <rPh sb="175" eb="178">
      <t>ヘイキンチ</t>
    </rPh>
    <rPh sb="179" eb="181">
      <t>シタマワ</t>
    </rPh>
    <rPh sb="188" eb="189">
      <t>キン</t>
    </rPh>
    <rPh sb="191" eb="193">
      <t>イゾン</t>
    </rPh>
    <rPh sb="194" eb="196">
      <t>カダイ</t>
    </rPh>
    <rPh sb="201" eb="203">
      <t>リョウキン</t>
    </rPh>
    <rPh sb="204" eb="207">
      <t>テキセイカ</t>
    </rPh>
    <rPh sb="208" eb="210">
      <t>ケントウ</t>
    </rPh>
    <rPh sb="212" eb="214">
      <t>ヒツヨウ</t>
    </rPh>
    <rPh sb="220" eb="222">
      <t>キギョウ</t>
    </rPh>
    <rPh sb="222" eb="223">
      <t>サイ</t>
    </rPh>
    <rPh sb="223" eb="225">
      <t>ザンダカ</t>
    </rPh>
    <rPh sb="225" eb="226">
      <t>タイ</t>
    </rPh>
    <rPh sb="226" eb="228">
      <t>キュウスイ</t>
    </rPh>
    <rPh sb="228" eb="230">
      <t>シュウエキ</t>
    </rPh>
    <rPh sb="230" eb="232">
      <t>ヒリツ</t>
    </rPh>
    <rPh sb="233" eb="235">
      <t>コウエイ</t>
    </rPh>
    <rPh sb="235" eb="237">
      <t>キギョウ</t>
    </rPh>
    <rPh sb="237" eb="239">
      <t>イコウ</t>
    </rPh>
    <rPh sb="239" eb="240">
      <t>マエ</t>
    </rPh>
    <rPh sb="241" eb="243">
      <t>ジギョウ</t>
    </rPh>
    <rPh sb="246" eb="248">
      <t>キギョウ</t>
    </rPh>
    <rPh sb="248" eb="249">
      <t>サイ</t>
    </rPh>
    <rPh sb="249" eb="251">
      <t>ザンダカ</t>
    </rPh>
    <rPh sb="252" eb="253">
      <t>オオ</t>
    </rPh>
    <rPh sb="256" eb="258">
      <t>ルイジ</t>
    </rPh>
    <rPh sb="258" eb="260">
      <t>ダンタイ</t>
    </rPh>
    <rPh sb="260" eb="263">
      <t>ヘイキンチ</t>
    </rPh>
    <rPh sb="263" eb="264">
      <t>オヨ</t>
    </rPh>
    <rPh sb="265" eb="267">
      <t>ゼンコク</t>
    </rPh>
    <rPh sb="267" eb="270">
      <t>ヘイキンチ</t>
    </rPh>
    <rPh sb="271" eb="272">
      <t>オオ</t>
    </rPh>
    <rPh sb="274" eb="276">
      <t>ウワマワ</t>
    </rPh>
    <rPh sb="282" eb="284">
      <t>コンゴ</t>
    </rPh>
    <rPh sb="284" eb="286">
      <t>ゲンショウ</t>
    </rPh>
    <rPh sb="290" eb="292">
      <t>ミコ</t>
    </rPh>
    <rPh sb="299" eb="301">
      <t>リョウキン</t>
    </rPh>
    <rPh sb="301" eb="303">
      <t>カイシュウ</t>
    </rPh>
    <rPh sb="303" eb="304">
      <t>リツ</t>
    </rPh>
    <rPh sb="305" eb="307">
      <t>ルイジ</t>
    </rPh>
    <rPh sb="307" eb="309">
      <t>ダンタイ</t>
    </rPh>
    <rPh sb="309" eb="312">
      <t>ヘイキンチ</t>
    </rPh>
    <rPh sb="312" eb="313">
      <t>オヨ</t>
    </rPh>
    <rPh sb="314" eb="316">
      <t>ゼンコク</t>
    </rPh>
    <rPh sb="316" eb="319">
      <t>ヘイキンチ</t>
    </rPh>
    <rPh sb="320" eb="322">
      <t>シタマワ</t>
    </rPh>
    <rPh sb="327" eb="329">
      <t>ケイエイ</t>
    </rPh>
    <rPh sb="329" eb="331">
      <t>センリャク</t>
    </rPh>
    <rPh sb="332" eb="333">
      <t>モト</t>
    </rPh>
    <rPh sb="334" eb="336">
      <t>テキセイ</t>
    </rPh>
    <rPh sb="337" eb="339">
      <t>リョウキン</t>
    </rPh>
    <rPh sb="339" eb="341">
      <t>セッテイ</t>
    </rPh>
    <rPh sb="342" eb="344">
      <t>ケントウ</t>
    </rPh>
    <rPh sb="345" eb="347">
      <t>ヒツヨウ</t>
    </rPh>
    <rPh sb="353" eb="355">
      <t>キュウスイ</t>
    </rPh>
    <rPh sb="355" eb="357">
      <t>ゲンカ</t>
    </rPh>
    <rPh sb="358" eb="360">
      <t>ルイジ</t>
    </rPh>
    <rPh sb="360" eb="362">
      <t>ダンタイ</t>
    </rPh>
    <rPh sb="362" eb="365">
      <t>ヘイキンチ</t>
    </rPh>
    <rPh sb="365" eb="366">
      <t>オヨ</t>
    </rPh>
    <rPh sb="367" eb="369">
      <t>ゼンコク</t>
    </rPh>
    <rPh sb="369" eb="372">
      <t>ヘイキンチ</t>
    </rPh>
    <rPh sb="373" eb="375">
      <t>ウワマワ</t>
    </rPh>
    <rPh sb="382" eb="383">
      <t>サラ</t>
    </rPh>
    <rPh sb="385" eb="387">
      <t>ケイヒ</t>
    </rPh>
    <rPh sb="387" eb="389">
      <t>サクゲン</t>
    </rPh>
    <rPh sb="390" eb="393">
      <t>ケイカクテキ</t>
    </rPh>
    <rPh sb="394" eb="396">
      <t>トウシ</t>
    </rPh>
    <rPh sb="397" eb="398">
      <t>ツト</t>
    </rPh>
    <rPh sb="404" eb="406">
      <t>シセツ</t>
    </rPh>
    <rPh sb="406" eb="408">
      <t>リヨウ</t>
    </rPh>
    <rPh sb="408" eb="409">
      <t>リツ</t>
    </rPh>
    <rPh sb="410" eb="412">
      <t>ルイジ</t>
    </rPh>
    <rPh sb="412" eb="414">
      <t>ダンタイ</t>
    </rPh>
    <rPh sb="414" eb="417">
      <t>ヘイキンチ</t>
    </rPh>
    <rPh sb="417" eb="418">
      <t>オヨ</t>
    </rPh>
    <rPh sb="419" eb="421">
      <t>ゼンコク</t>
    </rPh>
    <rPh sb="421" eb="424">
      <t>ヘイキンチ</t>
    </rPh>
    <rPh sb="427" eb="428">
      <t>タカ</t>
    </rPh>
    <rPh sb="429" eb="431">
      <t>スウチ</t>
    </rPh>
    <rPh sb="432" eb="433">
      <t>シメ</t>
    </rPh>
    <rPh sb="437" eb="438">
      <t>タカ</t>
    </rPh>
    <rPh sb="439" eb="442">
      <t>コウリツセイ</t>
    </rPh>
    <rPh sb="443" eb="444">
      <t>シメ</t>
    </rPh>
    <rPh sb="451" eb="454">
      <t>ユウシュウリツ</t>
    </rPh>
    <rPh sb="455" eb="456">
      <t>タカ</t>
    </rPh>
    <rPh sb="457" eb="460">
      <t>コウリツセイ</t>
    </rPh>
    <rPh sb="461" eb="462">
      <t>シメ</t>
    </rPh>
    <rPh sb="467" eb="469">
      <t>コンゴ</t>
    </rPh>
    <rPh sb="470" eb="472">
      <t>シセツ</t>
    </rPh>
    <rPh sb="473" eb="476">
      <t>コウリツテキ</t>
    </rPh>
    <rPh sb="477" eb="479">
      <t>カドウ</t>
    </rPh>
    <rPh sb="480" eb="481">
      <t>ツト</t>
    </rPh>
    <phoneticPr fontId="4"/>
  </si>
  <si>
    <t>概ね管路の更新は済んでいるため、有形固定資産減価償却率については、類似団体平均値及び全国平均値を下回っており、管路経年化比率及び管路更新率も0％となっている。今後も更新計画に基づき更新需要の財源確保等を計画的に進めていく。</t>
    <rPh sb="0" eb="1">
      <t>オオム</t>
    </rPh>
    <rPh sb="2" eb="4">
      <t>カンロ</t>
    </rPh>
    <rPh sb="5" eb="7">
      <t>コウシン</t>
    </rPh>
    <rPh sb="8" eb="9">
      <t>ス</t>
    </rPh>
    <rPh sb="16" eb="22">
      <t>ユウケイコテイシサン</t>
    </rPh>
    <rPh sb="22" eb="24">
      <t>ゲンカ</t>
    </rPh>
    <rPh sb="24" eb="26">
      <t>ショウキャク</t>
    </rPh>
    <rPh sb="26" eb="27">
      <t>リツ</t>
    </rPh>
    <rPh sb="33" eb="35">
      <t>ルイジ</t>
    </rPh>
    <rPh sb="35" eb="37">
      <t>ダンタイ</t>
    </rPh>
    <rPh sb="37" eb="40">
      <t>ヘイキンチ</t>
    </rPh>
    <rPh sb="40" eb="41">
      <t>オヨ</t>
    </rPh>
    <rPh sb="42" eb="44">
      <t>ゼンコク</t>
    </rPh>
    <rPh sb="44" eb="47">
      <t>ヘイキンチ</t>
    </rPh>
    <rPh sb="48" eb="50">
      <t>シタマワ</t>
    </rPh>
    <rPh sb="55" eb="57">
      <t>カンロ</t>
    </rPh>
    <rPh sb="57" eb="59">
      <t>ケイネン</t>
    </rPh>
    <rPh sb="59" eb="60">
      <t>カ</t>
    </rPh>
    <rPh sb="60" eb="62">
      <t>ヒリツ</t>
    </rPh>
    <rPh sb="62" eb="63">
      <t>オヨ</t>
    </rPh>
    <rPh sb="64" eb="66">
      <t>カンロ</t>
    </rPh>
    <rPh sb="66" eb="68">
      <t>コウシン</t>
    </rPh>
    <rPh sb="68" eb="69">
      <t>リツ</t>
    </rPh>
    <rPh sb="79" eb="81">
      <t>コンゴ</t>
    </rPh>
    <rPh sb="82" eb="84">
      <t>コウシン</t>
    </rPh>
    <rPh sb="84" eb="86">
      <t>ケイカク</t>
    </rPh>
    <rPh sb="87" eb="88">
      <t>モト</t>
    </rPh>
    <rPh sb="90" eb="92">
      <t>コウシン</t>
    </rPh>
    <rPh sb="92" eb="94">
      <t>ジュヨウ</t>
    </rPh>
    <rPh sb="95" eb="97">
      <t>ザイゲン</t>
    </rPh>
    <rPh sb="97" eb="99">
      <t>カクホ</t>
    </rPh>
    <rPh sb="99" eb="100">
      <t>トウ</t>
    </rPh>
    <rPh sb="101" eb="104">
      <t>ケイカクテキ</t>
    </rPh>
    <rPh sb="105" eb="10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</si>
</sst>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09E-48AA-B8E8-92B77AD27E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0.52</c:v>
                </c:pt>
                <c:pt idx="2">
                  <c:v>0.47</c:v>
                </c:pt>
                <c:pt idx="3">
                  <c:v>0.4</c:v>
                </c:pt>
                <c:pt idx="4">
                  <c:v>0.36</c:v>
                </c:pt>
              </c:numCache>
            </c:numRef>
          </c:val>
          <c:smooth val="0"/>
          <c:extLst>
            <c:ext xmlns:c16="http://schemas.microsoft.com/office/drawing/2014/chart" uri="{C3380CC4-5D6E-409C-BE32-E72D297353CC}">
              <c16:uniqueId val="{00000001-509E-48AA-B8E8-92B77AD27E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86.99</c:v>
                </c:pt>
                <c:pt idx="2">
                  <c:v>83.85</c:v>
                </c:pt>
                <c:pt idx="3">
                  <c:v>85.87</c:v>
                </c:pt>
                <c:pt idx="4">
                  <c:v>86.8</c:v>
                </c:pt>
              </c:numCache>
            </c:numRef>
          </c:val>
          <c:extLst>
            <c:ext xmlns:c16="http://schemas.microsoft.com/office/drawing/2014/chart" uri="{C3380CC4-5D6E-409C-BE32-E72D297353CC}">
              <c16:uniqueId val="{00000000-D1C5-464E-846C-77565D4ABA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50.29</c:v>
                </c:pt>
                <c:pt idx="2">
                  <c:v>49.64</c:v>
                </c:pt>
                <c:pt idx="3">
                  <c:v>49.38</c:v>
                </c:pt>
                <c:pt idx="4">
                  <c:v>50.09</c:v>
                </c:pt>
              </c:numCache>
            </c:numRef>
          </c:val>
          <c:smooth val="0"/>
          <c:extLst>
            <c:ext xmlns:c16="http://schemas.microsoft.com/office/drawing/2014/chart" uri="{C3380CC4-5D6E-409C-BE32-E72D297353CC}">
              <c16:uniqueId val="{00000001-D1C5-464E-846C-77565D4ABA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90</c:v>
                </c:pt>
                <c:pt idx="2">
                  <c:v>90</c:v>
                </c:pt>
                <c:pt idx="3">
                  <c:v>90</c:v>
                </c:pt>
                <c:pt idx="4">
                  <c:v>90</c:v>
                </c:pt>
              </c:numCache>
            </c:numRef>
          </c:val>
          <c:extLst>
            <c:ext xmlns:c16="http://schemas.microsoft.com/office/drawing/2014/chart" uri="{C3380CC4-5D6E-409C-BE32-E72D297353CC}">
              <c16:uniqueId val="{00000000-F697-40C2-BE55-9E71C55A6A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F697-40C2-BE55-9E71C55A6A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116.02</c:v>
                </c:pt>
                <c:pt idx="2">
                  <c:v>120.56</c:v>
                </c:pt>
                <c:pt idx="3">
                  <c:v>121.89</c:v>
                </c:pt>
                <c:pt idx="4">
                  <c:v>130.11000000000001</c:v>
                </c:pt>
              </c:numCache>
            </c:numRef>
          </c:val>
          <c:extLst>
            <c:ext xmlns:c16="http://schemas.microsoft.com/office/drawing/2014/chart" uri="{C3380CC4-5D6E-409C-BE32-E72D297353CC}">
              <c16:uniqueId val="{00000000-AE03-4D2E-AB16-B7C7F22CAD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103.81</c:v>
                </c:pt>
                <c:pt idx="2">
                  <c:v>104.35</c:v>
                </c:pt>
                <c:pt idx="3">
                  <c:v>105.34</c:v>
                </c:pt>
                <c:pt idx="4">
                  <c:v>105.77</c:v>
                </c:pt>
              </c:numCache>
            </c:numRef>
          </c:val>
          <c:smooth val="0"/>
          <c:extLst>
            <c:ext xmlns:c16="http://schemas.microsoft.com/office/drawing/2014/chart" uri="{C3380CC4-5D6E-409C-BE32-E72D297353CC}">
              <c16:uniqueId val="{00000001-AE03-4D2E-AB16-B7C7F22CAD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4.17</c:v>
                </c:pt>
                <c:pt idx="2">
                  <c:v>8.48</c:v>
                </c:pt>
                <c:pt idx="3">
                  <c:v>12.13</c:v>
                </c:pt>
                <c:pt idx="4">
                  <c:v>15.47</c:v>
                </c:pt>
              </c:numCache>
            </c:numRef>
          </c:val>
          <c:extLst>
            <c:ext xmlns:c16="http://schemas.microsoft.com/office/drawing/2014/chart" uri="{C3380CC4-5D6E-409C-BE32-E72D297353CC}">
              <c16:uniqueId val="{00000000-6B13-4612-AB76-39D0D3BC0B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45.85</c:v>
                </c:pt>
                <c:pt idx="2">
                  <c:v>47.31</c:v>
                </c:pt>
                <c:pt idx="3">
                  <c:v>47.5</c:v>
                </c:pt>
                <c:pt idx="4">
                  <c:v>48.41</c:v>
                </c:pt>
              </c:numCache>
            </c:numRef>
          </c:val>
          <c:smooth val="0"/>
          <c:extLst>
            <c:ext xmlns:c16="http://schemas.microsoft.com/office/drawing/2014/chart" uri="{C3380CC4-5D6E-409C-BE32-E72D297353CC}">
              <c16:uniqueId val="{00000001-6B13-4612-AB76-39D0D3BC0B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13-4C2E-A777-BD91815849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14.13</c:v>
                </c:pt>
                <c:pt idx="2">
                  <c:v>16.77</c:v>
                </c:pt>
                <c:pt idx="3">
                  <c:v>17.399999999999999</c:v>
                </c:pt>
                <c:pt idx="4">
                  <c:v>18.64</c:v>
                </c:pt>
              </c:numCache>
            </c:numRef>
          </c:val>
          <c:smooth val="0"/>
          <c:extLst>
            <c:ext xmlns:c16="http://schemas.microsoft.com/office/drawing/2014/chart" uri="{C3380CC4-5D6E-409C-BE32-E72D297353CC}">
              <c16:uniqueId val="{00000001-D513-4C2E-A777-BD91815849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0E3-4DD5-88B8-B0A7069DB1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25.66</c:v>
                </c:pt>
                <c:pt idx="2">
                  <c:v>21.69</c:v>
                </c:pt>
                <c:pt idx="3">
                  <c:v>24.04</c:v>
                </c:pt>
                <c:pt idx="4">
                  <c:v>28.03</c:v>
                </c:pt>
              </c:numCache>
            </c:numRef>
          </c:val>
          <c:smooth val="0"/>
          <c:extLst>
            <c:ext xmlns:c16="http://schemas.microsoft.com/office/drawing/2014/chart" uri="{C3380CC4-5D6E-409C-BE32-E72D297353CC}">
              <c16:uniqueId val="{00000001-70E3-4DD5-88B8-B0A7069DB1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79.010000000000005</c:v>
                </c:pt>
                <c:pt idx="2">
                  <c:v>80.58</c:v>
                </c:pt>
                <c:pt idx="3">
                  <c:v>88.12</c:v>
                </c:pt>
                <c:pt idx="4">
                  <c:v>95.42</c:v>
                </c:pt>
              </c:numCache>
            </c:numRef>
          </c:val>
          <c:extLst>
            <c:ext xmlns:c16="http://schemas.microsoft.com/office/drawing/2014/chart" uri="{C3380CC4-5D6E-409C-BE32-E72D297353CC}">
              <c16:uniqueId val="{00000000-4A58-4E84-9F16-0411851EF6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4A58-4E84-9F16-0411851EF6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1576.07</c:v>
                </c:pt>
                <c:pt idx="2">
                  <c:v>1517.95</c:v>
                </c:pt>
                <c:pt idx="3">
                  <c:v>1517.13</c:v>
                </c:pt>
                <c:pt idx="4">
                  <c:v>1354.15</c:v>
                </c:pt>
              </c:numCache>
            </c:numRef>
          </c:val>
          <c:extLst>
            <c:ext xmlns:c16="http://schemas.microsoft.com/office/drawing/2014/chart" uri="{C3380CC4-5D6E-409C-BE32-E72D297353CC}">
              <c16:uniqueId val="{00000000-9BD4-4047-B49C-26036A2EA8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566.65</c:v>
                </c:pt>
                <c:pt idx="2">
                  <c:v>551.62</c:v>
                </c:pt>
                <c:pt idx="3">
                  <c:v>585.59</c:v>
                </c:pt>
                <c:pt idx="4">
                  <c:v>561.34</c:v>
                </c:pt>
              </c:numCache>
            </c:numRef>
          </c:val>
          <c:smooth val="0"/>
          <c:extLst>
            <c:ext xmlns:c16="http://schemas.microsoft.com/office/drawing/2014/chart" uri="{C3380CC4-5D6E-409C-BE32-E72D297353CC}">
              <c16:uniqueId val="{00000001-9BD4-4047-B49C-26036A2EA8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61.69</c:v>
                </c:pt>
                <c:pt idx="2">
                  <c:v>63.56</c:v>
                </c:pt>
                <c:pt idx="3">
                  <c:v>57.27</c:v>
                </c:pt>
                <c:pt idx="4">
                  <c:v>64.91</c:v>
                </c:pt>
              </c:numCache>
            </c:numRef>
          </c:val>
          <c:extLst>
            <c:ext xmlns:c16="http://schemas.microsoft.com/office/drawing/2014/chart" uri="{C3380CC4-5D6E-409C-BE32-E72D297353CC}">
              <c16:uniqueId val="{00000000-2883-4EF5-A9D8-05CC91C65A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84.77</c:v>
                </c:pt>
                <c:pt idx="2">
                  <c:v>87.11</c:v>
                </c:pt>
                <c:pt idx="3">
                  <c:v>82.78</c:v>
                </c:pt>
                <c:pt idx="4">
                  <c:v>84.82</c:v>
                </c:pt>
              </c:numCache>
            </c:numRef>
          </c:val>
          <c:smooth val="0"/>
          <c:extLst>
            <c:ext xmlns:c16="http://schemas.microsoft.com/office/drawing/2014/chart" uri="{C3380CC4-5D6E-409C-BE32-E72D297353CC}">
              <c16:uniqueId val="{00000001-2883-4EF5-A9D8-05CC91C65A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282.73</c:v>
                </c:pt>
                <c:pt idx="2">
                  <c:v>277.51</c:v>
                </c:pt>
                <c:pt idx="3">
                  <c:v>289.05</c:v>
                </c:pt>
                <c:pt idx="4">
                  <c:v>270.17</c:v>
                </c:pt>
              </c:numCache>
            </c:numRef>
          </c:val>
          <c:extLst>
            <c:ext xmlns:c16="http://schemas.microsoft.com/office/drawing/2014/chart" uri="{C3380CC4-5D6E-409C-BE32-E72D297353CC}">
              <c16:uniqueId val="{00000000-6889-4513-8860-C02CC81D51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227.27</c:v>
                </c:pt>
                <c:pt idx="2">
                  <c:v>223.98</c:v>
                </c:pt>
                <c:pt idx="3">
                  <c:v>225.09</c:v>
                </c:pt>
                <c:pt idx="4">
                  <c:v>224.82</c:v>
                </c:pt>
              </c:numCache>
            </c:numRef>
          </c:val>
          <c:smooth val="0"/>
          <c:extLst>
            <c:ext xmlns:c16="http://schemas.microsoft.com/office/drawing/2014/chart" uri="{C3380CC4-5D6E-409C-BE32-E72D297353CC}">
              <c16:uniqueId val="{00000001-6889-4513-8860-C02CC81D51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K4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龍郷町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6054</v>
      </c>
      <c r="AM8" s="66"/>
      <c r="AN8" s="66"/>
      <c r="AO8" s="66"/>
      <c r="AP8" s="66"/>
      <c r="AQ8" s="66"/>
      <c r="AR8" s="66"/>
      <c r="AS8" s="66"/>
      <c r="AT8" s="37">
        <f>データ!$S$6</f>
        <v>81.819999999999993</v>
      </c>
      <c r="AU8" s="38"/>
      <c r="AV8" s="38"/>
      <c r="AW8" s="38"/>
      <c r="AX8" s="38"/>
      <c r="AY8" s="38"/>
      <c r="AZ8" s="38"/>
      <c r="BA8" s="38"/>
      <c r="BB8" s="55">
        <f>データ!$T$6</f>
        <v>73.989999999999995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44.67</v>
      </c>
      <c r="J10" s="38"/>
      <c r="K10" s="38"/>
      <c r="L10" s="38"/>
      <c r="M10" s="38"/>
      <c r="N10" s="38"/>
      <c r="O10" s="65"/>
      <c r="P10" s="55">
        <f>データ!$P$6</f>
        <v>99.97</v>
      </c>
      <c r="Q10" s="55"/>
      <c r="R10" s="55"/>
      <c r="S10" s="55"/>
      <c r="T10" s="55"/>
      <c r="U10" s="55"/>
      <c r="V10" s="55"/>
      <c r="W10" s="66">
        <f>データ!$Q$6</f>
        <v>3520</v>
      </c>
      <c r="X10" s="66"/>
      <c r="Y10" s="66"/>
      <c r="Z10" s="66"/>
      <c r="AA10" s="66"/>
      <c r="AB10" s="66"/>
      <c r="AC10" s="66"/>
      <c r="AD10" s="2"/>
      <c r="AE10" s="2"/>
      <c r="AF10" s="2"/>
      <c r="AG10" s="2"/>
      <c r="AH10" s="2"/>
      <c r="AI10" s="2"/>
      <c r="AJ10" s="2"/>
      <c r="AK10" s="2"/>
      <c r="AL10" s="66">
        <f>データ!$U$6</f>
        <v>5950</v>
      </c>
      <c r="AM10" s="66"/>
      <c r="AN10" s="66"/>
      <c r="AO10" s="66"/>
      <c r="AP10" s="66"/>
      <c r="AQ10" s="66"/>
      <c r="AR10" s="66"/>
      <c r="AS10" s="66"/>
      <c r="AT10" s="37">
        <f>データ!$V$6</f>
        <v>24</v>
      </c>
      <c r="AU10" s="38"/>
      <c r="AV10" s="38"/>
      <c r="AW10" s="38"/>
      <c r="AX10" s="38"/>
      <c r="AY10" s="38"/>
      <c r="AZ10" s="38"/>
      <c r="BA10" s="38"/>
      <c r="BB10" s="55">
        <f>データ!$W$6</f>
        <v>247.92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109</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UkHKvq4aol1NinOU6sWKNVqaEbL7yIV9pi6wlBPyeF/5yEovWiNQI58KWHoOLQGktc7iaROwi237GLMFuqtdA==" saltValue="g6/b7Yuv7rPUPgosrgvS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c r="A6" s="15" t="s">
        <v>91</v>
      </c>
      <c r="B6" s="20">
        <f>B7</f>
        <v>2021</v>
      </c>
      <c r="C6" s="20">
        <f t="shared" ref="C6:W6" si="3">C7</f>
        <v>465275</v>
      </c>
      <c r="D6" s="20">
        <f t="shared" si="3"/>
        <v>46</v>
      </c>
      <c r="E6" s="20">
        <f t="shared" si="3"/>
        <v>1</v>
      </c>
      <c r="F6" s="20">
        <f t="shared" si="3"/>
        <v>0</v>
      </c>
      <c r="G6" s="20">
        <f t="shared" si="3"/>
        <v>1</v>
      </c>
      <c r="H6" s="20" t="str">
        <f t="shared" si="3"/>
        <v>鹿児島県　龍郷町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44.67</v>
      </c>
      <c r="P6" s="21">
        <f t="shared" si="3"/>
        <v>99.97</v>
      </c>
      <c r="Q6" s="21">
        <f t="shared" si="3"/>
        <v>3520</v>
      </c>
      <c r="R6" s="21">
        <f t="shared" si="3"/>
        <v>6054</v>
      </c>
      <c r="S6" s="21">
        <f t="shared" si="3"/>
        <v>81.819999999999993</v>
      </c>
      <c r="T6" s="21">
        <f t="shared" si="3"/>
        <v>73.989999999999995</v>
      </c>
      <c r="U6" s="21">
        <f t="shared" si="3"/>
        <v>5950</v>
      </c>
      <c r="V6" s="21">
        <f t="shared" si="3"/>
        <v>24</v>
      </c>
      <c r="W6" s="21">
        <f t="shared" si="3"/>
        <v>247.92</v>
      </c>
      <c r="X6" s="22" t="str">
        <f>IF(X7="",NA(),X7)</f>
        <v>-</v>
      </c>
      <c r="Y6" s="22">
        <f t="shared" ref="Y6:AG6" si="4">IF(Y7="",NA(),Y7)</f>
        <v>116.02</v>
      </c>
      <c r="Z6" s="22">
        <f t="shared" si="4"/>
        <v>120.56</v>
      </c>
      <c r="AA6" s="22">
        <f t="shared" si="4"/>
        <v>121.89</v>
      </c>
      <c r="AB6" s="22">
        <f t="shared" si="4"/>
        <v>130.11000000000001</v>
      </c>
      <c r="AC6" s="22" t="str">
        <f t="shared" si="4"/>
        <v>-</v>
      </c>
      <c r="AD6" s="22">
        <f t="shared" si="4"/>
        <v>103.81</v>
      </c>
      <c r="AE6" s="22">
        <f t="shared" si="4"/>
        <v>104.35</v>
      </c>
      <c r="AF6" s="22">
        <f t="shared" si="4"/>
        <v>105.34</v>
      </c>
      <c r="AG6" s="22">
        <f t="shared" si="4"/>
        <v>105.77</v>
      </c>
      <c r="AH6" s="21" t="str">
        <f>IF(AH7="","",IF(AH7="-","【-】","【"&amp;SUBSTITUTE(TEXT(AH7,"#,##0.00"),"-","△")&amp;"】"))</f>
        <v>【111.39】</v>
      </c>
      <c r="AI6" s="22" t="str">
        <f>IF(AI7="",NA(),AI7)</f>
        <v>-</v>
      </c>
      <c r="AJ6" s="21">
        <f t="shared" ref="AJ6:AR6" si="5">IF(AJ7="",NA(),AJ7)</f>
        <v>0</v>
      </c>
      <c r="AK6" s="21">
        <f t="shared" si="5"/>
        <v>0</v>
      </c>
      <c r="AL6" s="21">
        <f t="shared" si="5"/>
        <v>0</v>
      </c>
      <c r="AM6" s="21">
        <f t="shared" si="5"/>
        <v>0</v>
      </c>
      <c r="AN6" s="22" t="str">
        <f t="shared" si="5"/>
        <v>-</v>
      </c>
      <c r="AO6" s="22">
        <f t="shared" si="5"/>
        <v>25.66</v>
      </c>
      <c r="AP6" s="22">
        <f t="shared" si="5"/>
        <v>21.69</v>
      </c>
      <c r="AQ6" s="22">
        <f t="shared" si="5"/>
        <v>24.04</v>
      </c>
      <c r="AR6" s="22">
        <f t="shared" si="5"/>
        <v>28.03</v>
      </c>
      <c r="AS6" s="21" t="str">
        <f>IF(AS7="","",IF(AS7="-","【-】","【"&amp;SUBSTITUTE(TEXT(AS7,"#,##0.00"),"-","△")&amp;"】"))</f>
        <v>【1.30】</v>
      </c>
      <c r="AT6" s="22" t="str">
        <f>IF(AT7="",NA(),AT7)</f>
        <v>-</v>
      </c>
      <c r="AU6" s="22">
        <f t="shared" ref="AU6:BC6" si="6">IF(AU7="",NA(),AU7)</f>
        <v>79.010000000000005</v>
      </c>
      <c r="AV6" s="22">
        <f t="shared" si="6"/>
        <v>80.58</v>
      </c>
      <c r="AW6" s="22">
        <f t="shared" si="6"/>
        <v>88.12</v>
      </c>
      <c r="AX6" s="22">
        <f t="shared" si="6"/>
        <v>95.42</v>
      </c>
      <c r="AY6" s="22" t="str">
        <f t="shared" si="6"/>
        <v>-</v>
      </c>
      <c r="AZ6" s="22">
        <f t="shared" si="6"/>
        <v>300.14</v>
      </c>
      <c r="BA6" s="22">
        <f t="shared" si="6"/>
        <v>301.04000000000002</v>
      </c>
      <c r="BB6" s="22">
        <f t="shared" si="6"/>
        <v>305.08</v>
      </c>
      <c r="BC6" s="22">
        <f t="shared" si="6"/>
        <v>305.33999999999997</v>
      </c>
      <c r="BD6" s="21" t="str">
        <f>IF(BD7="","",IF(BD7="-","【-】","【"&amp;SUBSTITUTE(TEXT(BD7,"#,##0.00"),"-","△")&amp;"】"))</f>
        <v>【261.51】</v>
      </c>
      <c r="BE6" s="22" t="str">
        <f>IF(BE7="",NA(),BE7)</f>
        <v>-</v>
      </c>
      <c r="BF6" s="22">
        <f t="shared" ref="BF6:BN6" si="7">IF(BF7="",NA(),BF7)</f>
        <v>1576.07</v>
      </c>
      <c r="BG6" s="22">
        <f t="shared" si="7"/>
        <v>1517.95</v>
      </c>
      <c r="BH6" s="22">
        <f t="shared" si="7"/>
        <v>1517.13</v>
      </c>
      <c r="BI6" s="22">
        <f t="shared" si="7"/>
        <v>1354.15</v>
      </c>
      <c r="BJ6" s="22" t="str">
        <f t="shared" si="7"/>
        <v>-</v>
      </c>
      <c r="BK6" s="22">
        <f t="shared" si="7"/>
        <v>566.65</v>
      </c>
      <c r="BL6" s="22">
        <f t="shared" si="7"/>
        <v>551.62</v>
      </c>
      <c r="BM6" s="22">
        <f t="shared" si="7"/>
        <v>585.59</v>
      </c>
      <c r="BN6" s="22">
        <f t="shared" si="7"/>
        <v>561.34</v>
      </c>
      <c r="BO6" s="21" t="str">
        <f>IF(BO7="","",IF(BO7="-","【-】","【"&amp;SUBSTITUTE(TEXT(BO7,"#,##0.00"),"-","△")&amp;"】"))</f>
        <v>【265.16】</v>
      </c>
      <c r="BP6" s="22" t="str">
        <f>IF(BP7="",NA(),BP7)</f>
        <v>-</v>
      </c>
      <c r="BQ6" s="22">
        <f t="shared" ref="BQ6:BY6" si="8">IF(BQ7="",NA(),BQ7)</f>
        <v>61.69</v>
      </c>
      <c r="BR6" s="22">
        <f t="shared" si="8"/>
        <v>63.56</v>
      </c>
      <c r="BS6" s="22">
        <f t="shared" si="8"/>
        <v>57.27</v>
      </c>
      <c r="BT6" s="22">
        <f t="shared" si="8"/>
        <v>64.91</v>
      </c>
      <c r="BU6" s="22" t="str">
        <f t="shared" si="8"/>
        <v>-</v>
      </c>
      <c r="BV6" s="22">
        <f t="shared" si="8"/>
        <v>84.77</v>
      </c>
      <c r="BW6" s="22">
        <f t="shared" si="8"/>
        <v>87.11</v>
      </c>
      <c r="BX6" s="22">
        <f t="shared" si="8"/>
        <v>82.78</v>
      </c>
      <c r="BY6" s="22">
        <f t="shared" si="8"/>
        <v>84.82</v>
      </c>
      <c r="BZ6" s="21" t="str">
        <f>IF(BZ7="","",IF(BZ7="-","【-】","【"&amp;SUBSTITUTE(TEXT(BZ7,"#,##0.00"),"-","△")&amp;"】"))</f>
        <v>【102.35】</v>
      </c>
      <c r="CA6" s="22" t="str">
        <f>IF(CA7="",NA(),CA7)</f>
        <v>-</v>
      </c>
      <c r="CB6" s="22">
        <f t="shared" ref="CB6:CJ6" si="9">IF(CB7="",NA(),CB7)</f>
        <v>282.73</v>
      </c>
      <c r="CC6" s="22">
        <f t="shared" si="9"/>
        <v>277.51</v>
      </c>
      <c r="CD6" s="22">
        <f t="shared" si="9"/>
        <v>289.05</v>
      </c>
      <c r="CE6" s="22">
        <f t="shared" si="9"/>
        <v>270.17</v>
      </c>
      <c r="CF6" s="22" t="str">
        <f t="shared" si="9"/>
        <v>-</v>
      </c>
      <c r="CG6" s="22">
        <f t="shared" si="9"/>
        <v>227.27</v>
      </c>
      <c r="CH6" s="22">
        <f t="shared" si="9"/>
        <v>223.98</v>
      </c>
      <c r="CI6" s="22">
        <f t="shared" si="9"/>
        <v>225.09</v>
      </c>
      <c r="CJ6" s="22">
        <f t="shared" si="9"/>
        <v>224.82</v>
      </c>
      <c r="CK6" s="21" t="str">
        <f>IF(CK7="","",IF(CK7="-","【-】","【"&amp;SUBSTITUTE(TEXT(CK7,"#,##0.00"),"-","△")&amp;"】"))</f>
        <v>【167.74】</v>
      </c>
      <c r="CL6" s="22" t="str">
        <f>IF(CL7="",NA(),CL7)</f>
        <v>-</v>
      </c>
      <c r="CM6" s="22">
        <f t="shared" ref="CM6:CU6" si="10">IF(CM7="",NA(),CM7)</f>
        <v>86.99</v>
      </c>
      <c r="CN6" s="22">
        <f t="shared" si="10"/>
        <v>83.85</v>
      </c>
      <c r="CO6" s="22">
        <f t="shared" si="10"/>
        <v>85.87</v>
      </c>
      <c r="CP6" s="22">
        <f t="shared" si="10"/>
        <v>86.8</v>
      </c>
      <c r="CQ6" s="22" t="str">
        <f t="shared" si="10"/>
        <v>-</v>
      </c>
      <c r="CR6" s="22">
        <f t="shared" si="10"/>
        <v>50.29</v>
      </c>
      <c r="CS6" s="22">
        <f t="shared" si="10"/>
        <v>49.64</v>
      </c>
      <c r="CT6" s="22">
        <f t="shared" si="10"/>
        <v>49.38</v>
      </c>
      <c r="CU6" s="22">
        <f t="shared" si="10"/>
        <v>50.09</v>
      </c>
      <c r="CV6" s="21" t="str">
        <f>IF(CV7="","",IF(CV7="-","【-】","【"&amp;SUBSTITUTE(TEXT(CV7,"#,##0.00"),"-","△")&amp;"】"))</f>
        <v>【60.29】</v>
      </c>
      <c r="CW6" s="22" t="str">
        <f>IF(CW7="",NA(),CW7)</f>
        <v>-</v>
      </c>
      <c r="CX6" s="22">
        <f t="shared" ref="CX6:DF6" si="11">IF(CX7="",NA(),CX7)</f>
        <v>90</v>
      </c>
      <c r="CY6" s="22">
        <f t="shared" si="11"/>
        <v>90</v>
      </c>
      <c r="CZ6" s="22">
        <f t="shared" si="11"/>
        <v>90</v>
      </c>
      <c r="DA6" s="22">
        <f t="shared" si="11"/>
        <v>90</v>
      </c>
      <c r="DB6" s="22" t="str">
        <f t="shared" si="11"/>
        <v>-</v>
      </c>
      <c r="DC6" s="22">
        <f t="shared" si="11"/>
        <v>77.73</v>
      </c>
      <c r="DD6" s="22">
        <f t="shared" si="11"/>
        <v>78.09</v>
      </c>
      <c r="DE6" s="22">
        <f t="shared" si="11"/>
        <v>78.010000000000005</v>
      </c>
      <c r="DF6" s="22">
        <f t="shared" si="11"/>
        <v>77.599999999999994</v>
      </c>
      <c r="DG6" s="21" t="str">
        <f>IF(DG7="","",IF(DG7="-","【-】","【"&amp;SUBSTITUTE(TEXT(DG7,"#,##0.00"),"-","△")&amp;"】"))</f>
        <v>【90.12】</v>
      </c>
      <c r="DH6" s="22" t="str">
        <f>IF(DH7="",NA(),DH7)</f>
        <v>-</v>
      </c>
      <c r="DI6" s="22">
        <f t="shared" ref="DI6:DQ6" si="12">IF(DI7="",NA(),DI7)</f>
        <v>4.17</v>
      </c>
      <c r="DJ6" s="22">
        <f t="shared" si="12"/>
        <v>8.48</v>
      </c>
      <c r="DK6" s="22">
        <f t="shared" si="12"/>
        <v>12.13</v>
      </c>
      <c r="DL6" s="22">
        <f t="shared" si="12"/>
        <v>15.47</v>
      </c>
      <c r="DM6" s="22" t="str">
        <f t="shared" si="12"/>
        <v>-</v>
      </c>
      <c r="DN6" s="22">
        <f t="shared" si="12"/>
        <v>45.85</v>
      </c>
      <c r="DO6" s="22">
        <f t="shared" si="12"/>
        <v>47.31</v>
      </c>
      <c r="DP6" s="22">
        <f t="shared" si="12"/>
        <v>47.5</v>
      </c>
      <c r="DQ6" s="22">
        <f t="shared" si="12"/>
        <v>48.41</v>
      </c>
      <c r="DR6" s="21" t="str">
        <f>IF(DR7="","",IF(DR7="-","【-】","【"&amp;SUBSTITUTE(TEXT(DR7,"#,##0.00"),"-","△")&amp;"】"))</f>
        <v>【50.88】</v>
      </c>
      <c r="DS6" s="22" t="str">
        <f>IF(DS7="",NA(),DS7)</f>
        <v>-</v>
      </c>
      <c r="DT6" s="21">
        <f t="shared" ref="DT6:EB6" si="13">IF(DT7="",NA(),DT7)</f>
        <v>0</v>
      </c>
      <c r="DU6" s="21">
        <f t="shared" si="13"/>
        <v>0</v>
      </c>
      <c r="DV6" s="21">
        <f t="shared" si="13"/>
        <v>0</v>
      </c>
      <c r="DW6" s="21">
        <f t="shared" si="13"/>
        <v>0</v>
      </c>
      <c r="DX6" s="22" t="str">
        <f t="shared" si="13"/>
        <v>-</v>
      </c>
      <c r="DY6" s="22">
        <f t="shared" si="13"/>
        <v>14.13</v>
      </c>
      <c r="DZ6" s="22">
        <f t="shared" si="13"/>
        <v>16.77</v>
      </c>
      <c r="EA6" s="22">
        <f t="shared" si="13"/>
        <v>17.399999999999999</v>
      </c>
      <c r="EB6" s="22">
        <f t="shared" si="13"/>
        <v>18.64</v>
      </c>
      <c r="EC6" s="21" t="str">
        <f>IF(EC7="","",IF(EC7="-","【-】","【"&amp;SUBSTITUTE(TEXT(EC7,"#,##0.00"),"-","△")&amp;"】"))</f>
        <v>【22.30】</v>
      </c>
      <c r="ED6" s="22" t="str">
        <f>IF(ED7="",NA(),ED7)</f>
        <v>-</v>
      </c>
      <c r="EE6" s="21">
        <f t="shared" ref="EE6:EM6" si="14">IF(EE7="",NA(),EE7)</f>
        <v>0</v>
      </c>
      <c r="EF6" s="21">
        <f t="shared" si="14"/>
        <v>0</v>
      </c>
      <c r="EG6" s="21">
        <f t="shared" si="14"/>
        <v>0</v>
      </c>
      <c r="EH6" s="21">
        <f t="shared" si="14"/>
        <v>0</v>
      </c>
      <c r="EI6" s="22" t="str">
        <f t="shared" si="14"/>
        <v>-</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465275</v>
      </c>
      <c r="D7" s="24">
        <v>46</v>
      </c>
      <c r="E7" s="24">
        <v>1</v>
      </c>
      <c r="F7" s="24">
        <v>0</v>
      </c>
      <c r="G7" s="24">
        <v>1</v>
      </c>
      <c r="H7" s="24" t="s">
        <v>92</v>
      </c>
      <c r="I7" s="24" t="s">
        <v>93</v>
      </c>
      <c r="J7" s="24" t="s">
        <v>94</v>
      </c>
      <c r="K7" s="24" t="s">
        <v>95</v>
      </c>
      <c r="L7" s="24" t="s">
        <v>96</v>
      </c>
      <c r="M7" s="24" t="s">
        <v>97</v>
      </c>
      <c r="N7" s="25" t="s">
        <v>98</v>
      </c>
      <c r="O7" s="25">
        <v>44.67</v>
      </c>
      <c r="P7" s="25">
        <v>99.97</v>
      </c>
      <c r="Q7" s="25">
        <v>3520</v>
      </c>
      <c r="R7" s="25">
        <v>6054</v>
      </c>
      <c r="S7" s="25">
        <v>81.819999999999993</v>
      </c>
      <c r="T7" s="25">
        <v>73.989999999999995</v>
      </c>
      <c r="U7" s="25">
        <v>5950</v>
      </c>
      <c r="V7" s="25">
        <v>24</v>
      </c>
      <c r="W7" s="25">
        <v>247.92</v>
      </c>
      <c r="X7" s="25" t="s">
        <v>98</v>
      </c>
      <c r="Y7" s="25">
        <v>116.02</v>
      </c>
      <c r="Z7" s="25">
        <v>120.56</v>
      </c>
      <c r="AA7" s="25">
        <v>121.89</v>
      </c>
      <c r="AB7" s="25">
        <v>130.11000000000001</v>
      </c>
      <c r="AC7" s="25" t="s">
        <v>98</v>
      </c>
      <c r="AD7" s="25">
        <v>103.81</v>
      </c>
      <c r="AE7" s="25">
        <v>104.35</v>
      </c>
      <c r="AF7" s="25">
        <v>105.34</v>
      </c>
      <c r="AG7" s="25">
        <v>105.77</v>
      </c>
      <c r="AH7" s="25">
        <v>111.39</v>
      </c>
      <c r="AI7" s="25" t="s">
        <v>98</v>
      </c>
      <c r="AJ7" s="25">
        <v>0</v>
      </c>
      <c r="AK7" s="25">
        <v>0</v>
      </c>
      <c r="AL7" s="25">
        <v>0</v>
      </c>
      <c r="AM7" s="25">
        <v>0</v>
      </c>
      <c r="AN7" s="25" t="s">
        <v>98</v>
      </c>
      <c r="AO7" s="25">
        <v>25.66</v>
      </c>
      <c r="AP7" s="25">
        <v>21.69</v>
      </c>
      <c r="AQ7" s="25">
        <v>24.04</v>
      </c>
      <c r="AR7" s="25">
        <v>28.03</v>
      </c>
      <c r="AS7" s="25">
        <v>1.3</v>
      </c>
      <c r="AT7" s="25" t="s">
        <v>98</v>
      </c>
      <c r="AU7" s="25">
        <v>79.010000000000005</v>
      </c>
      <c r="AV7" s="25">
        <v>80.58</v>
      </c>
      <c r="AW7" s="25">
        <v>88.12</v>
      </c>
      <c r="AX7" s="25">
        <v>95.42</v>
      </c>
      <c r="AY7" s="25" t="s">
        <v>98</v>
      </c>
      <c r="AZ7" s="25">
        <v>300.14</v>
      </c>
      <c r="BA7" s="25">
        <v>301.04000000000002</v>
      </c>
      <c r="BB7" s="25">
        <v>305.08</v>
      </c>
      <c r="BC7" s="25">
        <v>305.33999999999997</v>
      </c>
      <c r="BD7" s="25">
        <v>261.51</v>
      </c>
      <c r="BE7" s="25" t="s">
        <v>98</v>
      </c>
      <c r="BF7" s="25">
        <v>1576.07</v>
      </c>
      <c r="BG7" s="25">
        <v>1517.95</v>
      </c>
      <c r="BH7" s="25">
        <v>1517.13</v>
      </c>
      <c r="BI7" s="25">
        <v>1354.15</v>
      </c>
      <c r="BJ7" s="25" t="s">
        <v>98</v>
      </c>
      <c r="BK7" s="25">
        <v>566.65</v>
      </c>
      <c r="BL7" s="25">
        <v>551.62</v>
      </c>
      <c r="BM7" s="25">
        <v>585.59</v>
      </c>
      <c r="BN7" s="25">
        <v>561.34</v>
      </c>
      <c r="BO7" s="25">
        <v>265.16000000000003</v>
      </c>
      <c r="BP7" s="25" t="s">
        <v>98</v>
      </c>
      <c r="BQ7" s="25">
        <v>61.69</v>
      </c>
      <c r="BR7" s="25">
        <v>63.56</v>
      </c>
      <c r="BS7" s="25">
        <v>57.27</v>
      </c>
      <c r="BT7" s="25">
        <v>64.91</v>
      </c>
      <c r="BU7" s="25" t="s">
        <v>98</v>
      </c>
      <c r="BV7" s="25">
        <v>84.77</v>
      </c>
      <c r="BW7" s="25">
        <v>87.11</v>
      </c>
      <c r="BX7" s="25">
        <v>82.78</v>
      </c>
      <c r="BY7" s="25">
        <v>84.82</v>
      </c>
      <c r="BZ7" s="25">
        <v>102.35</v>
      </c>
      <c r="CA7" s="25" t="s">
        <v>98</v>
      </c>
      <c r="CB7" s="25">
        <v>282.73</v>
      </c>
      <c r="CC7" s="25">
        <v>277.51</v>
      </c>
      <c r="CD7" s="25">
        <v>289.05</v>
      </c>
      <c r="CE7" s="25">
        <v>270.17</v>
      </c>
      <c r="CF7" s="25" t="s">
        <v>98</v>
      </c>
      <c r="CG7" s="25">
        <v>227.27</v>
      </c>
      <c r="CH7" s="25">
        <v>223.98</v>
      </c>
      <c r="CI7" s="25">
        <v>225.09</v>
      </c>
      <c r="CJ7" s="25">
        <v>224.82</v>
      </c>
      <c r="CK7" s="25">
        <v>167.74</v>
      </c>
      <c r="CL7" s="25" t="s">
        <v>98</v>
      </c>
      <c r="CM7" s="25">
        <v>86.99</v>
      </c>
      <c r="CN7" s="25">
        <v>83.85</v>
      </c>
      <c r="CO7" s="25">
        <v>85.87</v>
      </c>
      <c r="CP7" s="25">
        <v>86.8</v>
      </c>
      <c r="CQ7" s="25" t="s">
        <v>98</v>
      </c>
      <c r="CR7" s="25">
        <v>50.29</v>
      </c>
      <c r="CS7" s="25">
        <v>49.64</v>
      </c>
      <c r="CT7" s="25">
        <v>49.38</v>
      </c>
      <c r="CU7" s="25">
        <v>50.09</v>
      </c>
      <c r="CV7" s="25">
        <v>60.29</v>
      </c>
      <c r="CW7" s="25" t="s">
        <v>98</v>
      </c>
      <c r="CX7" s="25">
        <v>90</v>
      </c>
      <c r="CY7" s="25">
        <v>90</v>
      </c>
      <c r="CZ7" s="25">
        <v>90</v>
      </c>
      <c r="DA7" s="25">
        <v>90</v>
      </c>
      <c r="DB7" s="25" t="s">
        <v>98</v>
      </c>
      <c r="DC7" s="25">
        <v>77.73</v>
      </c>
      <c r="DD7" s="25">
        <v>78.09</v>
      </c>
      <c r="DE7" s="25">
        <v>78.010000000000005</v>
      </c>
      <c r="DF7" s="25">
        <v>77.599999999999994</v>
      </c>
      <c r="DG7" s="25">
        <v>90.12</v>
      </c>
      <c r="DH7" s="25" t="s">
        <v>98</v>
      </c>
      <c r="DI7" s="25">
        <v>4.17</v>
      </c>
      <c r="DJ7" s="25">
        <v>8.48</v>
      </c>
      <c r="DK7" s="25">
        <v>12.13</v>
      </c>
      <c r="DL7" s="25">
        <v>15.47</v>
      </c>
      <c r="DM7" s="25" t="s">
        <v>98</v>
      </c>
      <c r="DN7" s="25">
        <v>45.85</v>
      </c>
      <c r="DO7" s="25">
        <v>47.31</v>
      </c>
      <c r="DP7" s="25">
        <v>47.5</v>
      </c>
      <c r="DQ7" s="25">
        <v>48.41</v>
      </c>
      <c r="DR7" s="25">
        <v>50.88</v>
      </c>
      <c r="DS7" s="25" t="s">
        <v>98</v>
      </c>
      <c r="DT7" s="25">
        <v>0</v>
      </c>
      <c r="DU7" s="25">
        <v>0</v>
      </c>
      <c r="DV7" s="25">
        <v>0</v>
      </c>
      <c r="DW7" s="25">
        <v>0</v>
      </c>
      <c r="DX7" s="25" t="s">
        <v>98</v>
      </c>
      <c r="DY7" s="25">
        <v>14.13</v>
      </c>
      <c r="DZ7" s="25">
        <v>16.77</v>
      </c>
      <c r="EA7" s="25">
        <v>17.399999999999999</v>
      </c>
      <c r="EB7" s="25">
        <v>18.64</v>
      </c>
      <c r="EC7" s="25">
        <v>22.3</v>
      </c>
      <c r="ED7" s="25" t="s">
        <v>98</v>
      </c>
      <c r="EE7" s="25">
        <v>0</v>
      </c>
      <c r="EF7" s="25">
        <v>0</v>
      </c>
      <c r="EG7" s="25">
        <v>0</v>
      </c>
      <c r="EH7" s="25">
        <v>0</v>
      </c>
      <c r="EI7" s="25" t="s">
        <v>98</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2023-02-06T00:23:17Z</cp:lastPrinted>
  <dcterms:created xsi:type="dcterms:W3CDTF">2022-12-01T01:07:15Z</dcterms:created>
  <dcterms:modified xsi:type="dcterms:W3CDTF">2023-02-15T01:40:40Z</dcterms:modified>
  <cp:category/>
</cp:coreProperties>
</file>