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36 龍郷町\"/>
    </mc:Choice>
  </mc:AlternateContent>
  <workbookProtection workbookAlgorithmName="SHA-512" workbookHashValue="uNWuPxUdcr1AhlueZ/rh0UHJhXcpnmPjcfq9kBt9hYEvnTlBYdgEO743Vxx6DI8iVULZlYq1HbIoEAXO79ZBDw==" workbookSaltValue="va04812nZRvNRZRIoOFzt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I10" i="4"/>
  <c r="BB8" i="4"/>
  <c r="AL8" i="4"/>
  <c r="AD8" i="4"/>
  <c r="W8" i="4"/>
  <c r="P8" i="4"/>
  <c r="I8" i="4"/>
  <c r="B8" i="4"/>
  <c r="B6" i="4"/>
</calcChain>
</file>

<file path=xl/sharedStrings.xml><?xml version="1.0" encoding="utf-8"?>
<sst xmlns="http://schemas.openxmlformats.org/spreadsheetml/2006/main" count="247" uniqueCount="118">
  <si>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</si>
  <si>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</si>
  <si>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</si>
  <si>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</si>
  <si>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</si>
  <si>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</si>
  <si>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</si>
  <si>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</si>
  <si>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</si>
  <si>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</si>
  <si>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</si>
  <si>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</si>
  <si>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</si>
  <si>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</si>
  <si>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</si>
  <si>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</si>
  <si>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</si>
  <si>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</si>
  <si>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</si>
  <si>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</si>
  <si>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</si>
  <si>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</si>
  <si>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</si>
  <si>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</si>
  <si>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</si>
  <si>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</si>
  <si>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</si>
  <si>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</si>
  <si>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</si>
  <si>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</si>
  <si>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</si>
  <si>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</si>
  <si>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</si>
  <si>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</si>
  <si>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</si>
  <si>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</si>
  <si>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</si>
  <si>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</si>
  <si>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</si>
  <si>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</si>
  <si>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</si>
  <si>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</si>
  <si>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</si>
  <si>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</si>
  <si>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</si>
  <si>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</si>
  <si>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</si>
  <si>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</si>
  <si>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</si>
  <si>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</si>
  <si>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</si>
  <si>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</si>
  <si>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</si>
  <si>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</si>
  <si>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</si>
  <si>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</si>
  <si>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</si>
  <si>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</si>
  <si>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</si>
  <si>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</si>
  <si>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</si>
  <si>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</si>
  <si>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</si>
  <si>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</si>
  <si>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</si>
  <si>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</si>
  <si>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</si>
  <si>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</si>
  <si>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</si>
  <si>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</si>
  <si>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</si>
  <si>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</si>
  <si>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</si>
  <si>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</si>
  <si>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</si>
  <si>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</si>
  <si>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</si>
  <si>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</si>
  <si>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</si>
  <si>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</si>
  <si>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</si>
  <si>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</si>
  <si>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</si>
  <si>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</si>
  <si>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</si>
  <si>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</si>
  <si>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</si>
  <si>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</si>
  <si>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</si>
  <si>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</si>
  <si>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</si>
  <si>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</si>
  <si>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</si>
  <si>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</si>
  <si>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</si>
  <si>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</si>
  <si>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龍郷町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</si>
  <si>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</si>
  <si>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</si>
  <si>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</si>
  <si>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</si>
  <si>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</si>
  <si>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</si>
  <si>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</si>
  <si>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</si>
  <si>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</si>
  <si>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</si>
  <si>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</si>
  <si>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</si>
  <si>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</si>
  <si>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</si>
  <si>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</si>
  <si>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</si>
  <si>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</si>
  <si>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</si>
  <si>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
使用料での経営が困難であり、一般会計繰入金により経営を維持している現状である。近年水洗個数の増加により使用料収入は増加しているが、使用料金改定の検討も視野に入れ経営改善に努めなければならない。
④企業債残高対事業規模比率
毎年企業債を活用し事業を進めているが、投資規模、使用料水準が適正か検討・分析を行う必要がある。
⑤経費回収率
類似団体平均値及び全国平均値よりも上回っているが、使用料以外の収入に賄われている状況（一般会計繰入金）であり、適正な使用料収入の確保及び汚水処理費の削減が必要となる。
⑥汚水処理原価
類似団体平均値及び全国平均値よりも低い数値ではあるが、接続推進を行い現状維持に努めたい。
⑦施設利用率
類似団体平均値及び全国平均値よりも上回っているため、施設の効率性は高い水準であることがわかる。
⑧水洗化率
年々増加傾向にあるが、類似団体平均値及び全国平均値よりも低い水準である。汲取り槽や単独浄化槽の切替転換に対しての普及啓発に努める。</t>
    <phoneticPr fontId="4"/>
  </si>
  <si>
    <t>当町の特定地域生活排水処理事業は、平成10年度から整備を開始し、設置してから20年以上経過している浄化槽もあり、近年は故障等の修繕も増加傾向にあるため、浄化槽長寿命化計画の策定を行い健全な経営を実施する。</t>
    <phoneticPr fontId="4"/>
  </si>
  <si>
    <t>当町の特定地域生活排水処理事業は、平成10年度から整備を開始し、生活環境保全に寄与している。現在も汲取り槽や単独処理浄化槽からの転換や新築への合併処理浄化槽の設置を約年間60基として取り組んでいる。
健全な経営を維持していくために、財源確保に取り組み、維持管理の長期的な計画を検討し、適切に経営していくことが今後の課題となる。</t>
    <rPh sb="82" eb="83">
      <t>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</si>
</sst>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CC-4304-B25B-0A397AAFDEA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7CC-4304-B25B-0A397AAFDEA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B4C-43B8-8809-F9920823F37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FB4C-43B8-8809-F9920823F37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70.72</c:v>
                </c:pt>
                <c:pt idx="1">
                  <c:v>74.33</c:v>
                </c:pt>
                <c:pt idx="2">
                  <c:v>77.47</c:v>
                </c:pt>
                <c:pt idx="3">
                  <c:v>80.8</c:v>
                </c:pt>
                <c:pt idx="4">
                  <c:v>81.790000000000006</c:v>
                </c:pt>
              </c:numCache>
            </c:numRef>
          </c:val>
          <c:extLst>
            <c:ext xmlns:c16="http://schemas.microsoft.com/office/drawing/2014/chart" uri="{C3380CC4-5D6E-409C-BE32-E72D297353CC}">
              <c16:uniqueId val="{00000000-DAA1-4CAC-81C0-51F86AB7480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DAA1-4CAC-81C0-51F86AB7480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82.02</c:v>
                </c:pt>
                <c:pt idx="1">
                  <c:v>92.05</c:v>
                </c:pt>
                <c:pt idx="2">
                  <c:v>77.650000000000006</c:v>
                </c:pt>
                <c:pt idx="3">
                  <c:v>81.13</c:v>
                </c:pt>
                <c:pt idx="4">
                  <c:v>94.24</c:v>
                </c:pt>
              </c:numCache>
            </c:numRef>
          </c:val>
          <c:extLst>
            <c:ext xmlns:c16="http://schemas.microsoft.com/office/drawing/2014/chart" uri="{C3380CC4-5D6E-409C-BE32-E72D297353CC}">
              <c16:uniqueId val="{00000000-79E9-41FA-8E16-9DE870BEE1A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E9-41FA-8E16-9DE870BEE1A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B0-4A21-870F-2E6B518F4AB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B0-4A21-870F-2E6B518F4AB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96-41F3-AB4D-09A203F6B60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96-41F3-AB4D-09A203F6B60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7C-410D-AD8C-F5EA91F6C13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7C-410D-AD8C-F5EA91F6C13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57-4ACB-80FE-10898259416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57-4ACB-80FE-10898259416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498.54</c:v>
                </c:pt>
                <c:pt idx="1">
                  <c:v>456.54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1AE-4B56-9249-E372F2AD928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11AE-4B56-9249-E372F2AD928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71.84</c:v>
                </c:pt>
                <c:pt idx="1">
                  <c:v>71.73</c:v>
                </c:pt>
                <c:pt idx="2">
                  <c:v>70.650000000000006</c:v>
                </c:pt>
                <c:pt idx="3">
                  <c:v>70.88</c:v>
                </c:pt>
                <c:pt idx="4">
                  <c:v>62.38</c:v>
                </c:pt>
              </c:numCache>
            </c:numRef>
          </c:val>
          <c:extLst>
            <c:ext xmlns:c16="http://schemas.microsoft.com/office/drawing/2014/chart" uri="{C3380CC4-5D6E-409C-BE32-E72D297353CC}">
              <c16:uniqueId val="{00000000-232D-4C20-8CD0-8B06BA7C1B3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232D-4C20-8CD0-8B06BA7C1B3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139.49</c:v>
                </c:pt>
                <c:pt idx="1">
                  <c:v>140.58000000000001</c:v>
                </c:pt>
                <c:pt idx="2">
                  <c:v>142.02000000000001</c:v>
                </c:pt>
                <c:pt idx="3">
                  <c:v>144.04</c:v>
                </c:pt>
                <c:pt idx="4">
                  <c:v>164.45</c:v>
                </c:pt>
              </c:numCache>
            </c:numRef>
          </c:val>
          <c:extLst>
            <c:ext xmlns:c16="http://schemas.microsoft.com/office/drawing/2014/chart" uri="{C3380CC4-5D6E-409C-BE32-E72D297353CC}">
              <c16:uniqueId val="{00000000-BCCA-4EA2-B3FA-3D669377718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BCCA-4EA2-B3FA-3D669377718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龍郷町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6054</v>
      </c>
      <c r="AM8" s="42"/>
      <c r="AN8" s="42"/>
      <c r="AO8" s="42"/>
      <c r="AP8" s="42"/>
      <c r="AQ8" s="42"/>
      <c r="AR8" s="42"/>
      <c r="AS8" s="42"/>
      <c r="AT8" s="35">
        <f>データ!T6</f>
        <v>81.819999999999993</v>
      </c>
      <c r="AU8" s="35"/>
      <c r="AV8" s="35"/>
      <c r="AW8" s="35"/>
      <c r="AX8" s="35"/>
      <c r="AY8" s="35"/>
      <c r="AZ8" s="35"/>
      <c r="BA8" s="35"/>
      <c r="BB8" s="35">
        <f>データ!U6</f>
        <v>73.989999999999995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100</v>
      </c>
      <c r="Q10" s="35"/>
      <c r="R10" s="35"/>
      <c r="S10" s="35"/>
      <c r="T10" s="35"/>
      <c r="U10" s="35"/>
      <c r="V10" s="35"/>
      <c r="W10" s="35">
        <f>データ!Q6</f>
        <v>100</v>
      </c>
      <c r="X10" s="35"/>
      <c r="Y10" s="35"/>
      <c r="Z10" s="35"/>
      <c r="AA10" s="35"/>
      <c r="AB10" s="35"/>
      <c r="AC10" s="35"/>
      <c r="AD10" s="42">
        <f>データ!R6</f>
        <v>3960</v>
      </c>
      <c r="AE10" s="42"/>
      <c r="AF10" s="42"/>
      <c r="AG10" s="42"/>
      <c r="AH10" s="42"/>
      <c r="AI10" s="42"/>
      <c r="AJ10" s="42"/>
      <c r="AK10" s="2"/>
      <c r="AL10" s="42">
        <f>データ!V6</f>
        <v>5952</v>
      </c>
      <c r="AM10" s="42"/>
      <c r="AN10" s="42"/>
      <c r="AO10" s="42"/>
      <c r="AP10" s="42"/>
      <c r="AQ10" s="42"/>
      <c r="AR10" s="42"/>
      <c r="AS10" s="42"/>
      <c r="AT10" s="35">
        <f>データ!W6</f>
        <v>82.03</v>
      </c>
      <c r="AU10" s="35"/>
      <c r="AV10" s="35"/>
      <c r="AW10" s="35"/>
      <c r="AX10" s="35"/>
      <c r="AY10" s="35"/>
      <c r="AZ10" s="35"/>
      <c r="BA10" s="35"/>
      <c r="BB10" s="35">
        <f>データ!X6</f>
        <v>72.56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43</v>
      </c>
      <c r="N86" s="12" t="s">
        <v>43</v>
      </c>
      <c r="O86" s="12" t="str">
        <f>データ!EO6</f>
        <v>【-】</v>
      </c>
    </row>
  </sheetData>
  <sheetProtection algorithmName="SHA-512" hashValue="/wObZqzMnopN//lzDWIpXiwmcIjmwwSRqKZnusHHXoRjcmDQdF6X7gcdhRosapjfTC4iU9XpSDhIEvthzpGJGw==" saltValue="RuifWtxbyIVon87h6WSO6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2021</v>
      </c>
      <c r="C6" s="19">
        <f t="shared" ref="C6:X6" si="3">C7</f>
        <v>465275</v>
      </c>
      <c r="D6" s="19">
        <f t="shared" si="3"/>
        <v>47</v>
      </c>
      <c r="E6" s="19">
        <f t="shared" si="3"/>
        <v>18</v>
      </c>
      <c r="F6" s="19">
        <f t="shared" si="3"/>
        <v>0</v>
      </c>
      <c r="G6" s="19">
        <f t="shared" si="3"/>
        <v>0</v>
      </c>
      <c r="H6" s="19" t="str">
        <f t="shared" si="3"/>
        <v>鹿児島県　龍郷町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100</v>
      </c>
      <c r="Q6" s="20">
        <f t="shared" si="3"/>
        <v>100</v>
      </c>
      <c r="R6" s="20">
        <f t="shared" si="3"/>
        <v>3960</v>
      </c>
      <c r="S6" s="20">
        <f t="shared" si="3"/>
        <v>6054</v>
      </c>
      <c r="T6" s="20">
        <f t="shared" si="3"/>
        <v>81.819999999999993</v>
      </c>
      <c r="U6" s="20">
        <f t="shared" si="3"/>
        <v>73.989999999999995</v>
      </c>
      <c r="V6" s="20">
        <f t="shared" si="3"/>
        <v>5952</v>
      </c>
      <c r="W6" s="20">
        <f t="shared" si="3"/>
        <v>82.03</v>
      </c>
      <c r="X6" s="20">
        <f t="shared" si="3"/>
        <v>72.56</v>
      </c>
      <c r="Y6" s="21">
        <f>IF(Y7="",NA(),Y7)</f>
        <v>82.02</v>
      </c>
      <c r="Z6" s="21">
        <f t="shared" ref="Z6:AH6" si="4">IF(Z7="",NA(),Z7)</f>
        <v>92.05</v>
      </c>
      <c r="AA6" s="21">
        <f t="shared" si="4"/>
        <v>77.650000000000006</v>
      </c>
      <c r="AB6" s="21">
        <f t="shared" si="4"/>
        <v>81.13</v>
      </c>
      <c r="AC6" s="21">
        <f t="shared" si="4"/>
        <v>94.24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498.54</v>
      </c>
      <c r="BG6" s="21">
        <f t="shared" ref="BG6:BO6" si="7">IF(BG7="",NA(),BG7)</f>
        <v>456.54</v>
      </c>
      <c r="BH6" s="20">
        <f t="shared" si="7"/>
        <v>0</v>
      </c>
      <c r="BI6" s="20">
        <f t="shared" si="7"/>
        <v>0</v>
      </c>
      <c r="BJ6" s="20">
        <f t="shared" si="7"/>
        <v>0</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71.84</v>
      </c>
      <c r="BR6" s="21">
        <f t="shared" ref="BR6:BZ6" si="8">IF(BR7="",NA(),BR7)</f>
        <v>71.73</v>
      </c>
      <c r="BS6" s="21">
        <f t="shared" si="8"/>
        <v>70.650000000000006</v>
      </c>
      <c r="BT6" s="21">
        <f t="shared" si="8"/>
        <v>70.88</v>
      </c>
      <c r="BU6" s="21">
        <f t="shared" si="8"/>
        <v>62.38</v>
      </c>
      <c r="BV6" s="21">
        <f t="shared" si="8"/>
        <v>64.78</v>
      </c>
      <c r="BW6" s="21">
        <f t="shared" si="8"/>
        <v>63.06</v>
      </c>
      <c r="BX6" s="21">
        <f t="shared" si="8"/>
        <v>62.5</v>
      </c>
      <c r="BY6" s="21">
        <f t="shared" si="8"/>
        <v>60.59</v>
      </c>
      <c r="BZ6" s="21">
        <f t="shared" si="8"/>
        <v>60</v>
      </c>
      <c r="CA6" s="20" t="str">
        <f>IF(CA7="","",IF(CA7="-","【-】","【"&amp;SUBSTITUTE(TEXT(CA7,"#,##0.00"),"-","△")&amp;"】"))</f>
        <v>【57.71】</v>
      </c>
      <c r="CB6" s="21">
        <f>IF(CB7="",NA(),CB7)</f>
        <v>139.49</v>
      </c>
      <c r="CC6" s="21">
        <f t="shared" ref="CC6:CK6" si="9">IF(CC7="",NA(),CC7)</f>
        <v>140.58000000000001</v>
      </c>
      <c r="CD6" s="21">
        <f t="shared" si="9"/>
        <v>142.02000000000001</v>
      </c>
      <c r="CE6" s="21">
        <f t="shared" si="9"/>
        <v>144.04</v>
      </c>
      <c r="CF6" s="21">
        <f t="shared" si="9"/>
        <v>164.45</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100</v>
      </c>
      <c r="CN6" s="21">
        <f t="shared" ref="CN6:CV6" si="10">IF(CN7="",NA(),CN7)</f>
        <v>100</v>
      </c>
      <c r="CO6" s="21">
        <f t="shared" si="10"/>
        <v>100</v>
      </c>
      <c r="CP6" s="21">
        <f t="shared" si="10"/>
        <v>100</v>
      </c>
      <c r="CQ6" s="21">
        <f t="shared" si="10"/>
        <v>100</v>
      </c>
      <c r="CR6" s="21">
        <f t="shared" si="10"/>
        <v>61.79</v>
      </c>
      <c r="CS6" s="21">
        <f t="shared" si="10"/>
        <v>59.94</v>
      </c>
      <c r="CT6" s="21">
        <f t="shared" si="10"/>
        <v>59.64</v>
      </c>
      <c r="CU6" s="21">
        <f t="shared" si="10"/>
        <v>58.19</v>
      </c>
      <c r="CV6" s="21">
        <f t="shared" si="10"/>
        <v>56.52</v>
      </c>
      <c r="CW6" s="20" t="str">
        <f>IF(CW7="","",IF(CW7="-","【-】","【"&amp;SUBSTITUTE(TEXT(CW7,"#,##0.00"),"-","△")&amp;"】"))</f>
        <v>【56.80】</v>
      </c>
      <c r="CX6" s="21">
        <f>IF(CX7="",NA(),CX7)</f>
        <v>70.72</v>
      </c>
      <c r="CY6" s="21">
        <f t="shared" ref="CY6:DG6" si="11">IF(CY7="",NA(),CY7)</f>
        <v>74.33</v>
      </c>
      <c r="CZ6" s="21">
        <f t="shared" si="11"/>
        <v>77.47</v>
      </c>
      <c r="DA6" s="21">
        <f t="shared" si="11"/>
        <v>80.8</v>
      </c>
      <c r="DB6" s="21">
        <f t="shared" si="11"/>
        <v>81.790000000000006</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465275</v>
      </c>
      <c r="D7" s="23">
        <v>47</v>
      </c>
      <c r="E7" s="23">
        <v>18</v>
      </c>
      <c r="F7" s="23">
        <v>0</v>
      </c>
      <c r="G7" s="23">
        <v>0</v>
      </c>
      <c r="H7" s="23" t="s">
        <v>96</v>
      </c>
      <c r="I7" s="23" t="s">
        <v>97</v>
      </c>
      <c r="J7" s="23" t="s">
        <v>98</v>
      </c>
      <c r="K7" s="23" t="s">
        <v>99</v>
      </c>
      <c r="L7" s="23" t="s">
        <v>100</v>
      </c>
      <c r="M7" s="23" t="s">
        <v>101</v>
      </c>
      <c r="N7" s="24" t="s">
        <v>102</v>
      </c>
      <c r="O7" s="24" t="s">
        <v>103</v>
      </c>
      <c r="P7" s="24">
        <v>100</v>
      </c>
      <c r="Q7" s="24">
        <v>100</v>
      </c>
      <c r="R7" s="24">
        <v>3960</v>
      </c>
      <c r="S7" s="24">
        <v>6054</v>
      </c>
      <c r="T7" s="24">
        <v>81.819999999999993</v>
      </c>
      <c r="U7" s="24">
        <v>73.989999999999995</v>
      </c>
      <c r="V7" s="24">
        <v>5952</v>
      </c>
      <c r="W7" s="24">
        <v>82.03</v>
      </c>
      <c r="X7" s="24">
        <v>72.56</v>
      </c>
      <c r="Y7" s="24">
        <v>82.02</v>
      </c>
      <c r="Z7" s="24">
        <v>92.05</v>
      </c>
      <c r="AA7" s="24">
        <v>77.650000000000006</v>
      </c>
      <c r="AB7" s="24">
        <v>81.13</v>
      </c>
      <c r="AC7" s="24">
        <v>94.24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498.54</v>
      </c>
      <c r="BG7" s="24">
        <v>456.54</v>
      </c>
      <c r="BH7" s="24">
        <v>0</v>
      </c>
      <c r="BI7" s="24">
        <v>0</v>
      </c>
      <c r="BJ7" s="24">
        <v>0</v>
      </c>
      <c r="BK7" s="24">
        <v>244.85</v>
      </c>
      <c r="BL7" s="24">
        <v>296.89</v>
      </c>
      <c r="BM7" s="24">
        <v>270.57</v>
      </c>
      <c r="BN7" s="24">
        <v>294.27</v>
      </c>
      <c r="BO7" s="24">
        <v>294.08999999999997</v>
      </c>
      <c r="BP7" s="24">
        <v>310.14</v>
      </c>
      <c r="BQ7" s="24">
        <v>71.84</v>
      </c>
      <c r="BR7" s="24">
        <v>71.73</v>
      </c>
      <c r="BS7" s="24">
        <v>70.650000000000006</v>
      </c>
      <c r="BT7" s="24">
        <v>70.88</v>
      </c>
      <c r="BU7" s="24">
        <v>62.38</v>
      </c>
      <c r="BV7" s="24">
        <v>64.78</v>
      </c>
      <c r="BW7" s="24">
        <v>63.06</v>
      </c>
      <c r="BX7" s="24">
        <v>62.5</v>
      </c>
      <c r="BY7" s="24">
        <v>60.59</v>
      </c>
      <c r="BZ7" s="24">
        <v>60</v>
      </c>
      <c r="CA7" s="24">
        <v>57.71</v>
      </c>
      <c r="CB7" s="24">
        <v>139.49</v>
      </c>
      <c r="CC7" s="24">
        <v>140.58000000000001</v>
      </c>
      <c r="CD7" s="24">
        <v>142.02000000000001</v>
      </c>
      <c r="CE7" s="24">
        <v>144.04</v>
      </c>
      <c r="CF7" s="24">
        <v>164.45</v>
      </c>
      <c r="CG7" s="24">
        <v>250.21</v>
      </c>
      <c r="CH7" s="24">
        <v>264.77</v>
      </c>
      <c r="CI7" s="24">
        <v>269.33</v>
      </c>
      <c r="CJ7" s="24">
        <v>280.23</v>
      </c>
      <c r="CK7" s="24">
        <v>282.70999999999998</v>
      </c>
      <c r="CL7" s="24">
        <v>286.17</v>
      </c>
      <c r="CM7" s="24">
        <v>100</v>
      </c>
      <c r="CN7" s="24">
        <v>100</v>
      </c>
      <c r="CO7" s="24">
        <v>100</v>
      </c>
      <c r="CP7" s="24">
        <v>100</v>
      </c>
      <c r="CQ7" s="24">
        <v>100</v>
      </c>
      <c r="CR7" s="24">
        <v>61.79</v>
      </c>
      <c r="CS7" s="24">
        <v>59.94</v>
      </c>
      <c r="CT7" s="24">
        <v>59.64</v>
      </c>
      <c r="CU7" s="24">
        <v>58.19</v>
      </c>
      <c r="CV7" s="24">
        <v>56.52</v>
      </c>
      <c r="CW7" s="24">
        <v>56.8</v>
      </c>
      <c r="CX7" s="24">
        <v>70.72</v>
      </c>
      <c r="CY7" s="24">
        <v>74.33</v>
      </c>
      <c r="CZ7" s="24">
        <v>77.47</v>
      </c>
      <c r="DA7" s="24">
        <v>80.8</v>
      </c>
      <c r="DB7" s="24">
        <v>81.790000000000006</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102</v>
      </c>
      <c r="EF7" s="24" t="s">
        <v>102</v>
      </c>
      <c r="EG7" s="24" t="s">
        <v>102</v>
      </c>
      <c r="EH7" s="24" t="s">
        <v>102</v>
      </c>
      <c r="EI7" s="24" t="s">
        <v>102</v>
      </c>
      <c r="EJ7" s="24" t="s">
        <v>102</v>
      </c>
      <c r="EK7" s="24" t="s">
        <v>102</v>
      </c>
      <c r="EL7" s="24" t="s">
        <v>102</v>
      </c>
      <c r="EM7" s="24" t="s">
        <v>102</v>
      </c>
      <c r="EN7" s="24" t="s">
        <v>102</v>
      </c>
      <c r="EO7" s="24" t="s">
        <v>102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109</v>
      </c>
    </row>
    <row r="12" spans="1:145" x14ac:dyDescent="0.15">
      <c r="B12">
        <v>1</v>
      </c>
      <c r="C12">
        <v>1</v>
      </c>
      <c r="D12">
        <v>1</v>
      </c>
      <c r="E12">
        <v>2</v>
      </c>
      <c r="F12">
        <v>3</v>
      </c>
      <c r="G12" t="s">
        <v>110</v>
      </c>
    </row>
    <row r="13" spans="1:145" x14ac:dyDescent="0.15">
      <c r="B13" t="s">
        <v>111</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2023-02-06T01:18:20Z</cp:lastPrinted>
  <dcterms:created xsi:type="dcterms:W3CDTF">2022-12-01T02:09:08Z</dcterms:created>
  <dcterms:modified xsi:type="dcterms:W3CDTF">2023-02-06T01:18:23Z</dcterms:modified>
  <cp:category/>
</cp:coreProperties>
</file>