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42 知名町\"/>
    </mc:Choice>
  </mc:AlternateContent>
  <workbookProtection workbookAlgorithmName="SHA-512" workbookHashValue="yEkTkPLxh+yP12omNkyjd7g3GwHqbQNoYdGHmn4ovhd5QRkMqj8lU6OjH7pAyvj9O0iGucCFINSxjccCd2zimw==" workbookSaltValue="5VggAHAXqo1gb/iurw4CN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<sst xmlns="http://schemas.openxmlformats.org/spreadsheetml/2006/main" count="228" uniqueCount="116">
  <si>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</si>
  <si>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</si>
  <si>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</si>
  <si>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</si>
  <si>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</si>
  <si>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</si>
  <si>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</si>
  <si>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</si>
  <si>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</si>
  <si>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</si>
  <si>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</si>
  <si>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</si>
  <si>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</si>
  <si>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</si>
  <si>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</si>
  <si>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</si>
  <si>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</si>
  <si>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</si>
  <si>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</si>
  <si>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</si>
  <si>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</si>
  <si>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</si>
  <si>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</si>
  <si>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</si>
  <si>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</si>
  <si>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</si>
  <si>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</si>
  <si>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</si>
  <si>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</si>
  <si>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</si>
  <si>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</si>
  <si>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</si>
  <si>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</si>
  <si>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</si>
  <si>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</si>
  <si>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</si>
  <si>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</si>
  <si>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</si>
  <si>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</si>
  <si>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</si>
  <si>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</si>
  <si>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</si>
  <si>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</si>
  <si>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</si>
  <si>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</si>
  <si>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</si>
  <si>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</si>
  <si>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</si>
  <si>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</si>
  <si>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</si>
  <si>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</si>
  <si>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</si>
  <si>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</si>
  <si>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</si>
  <si>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</si>
  <si>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</si>
  <si>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</si>
  <si>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</si>
  <si>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</si>
  <si>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</si>
  <si>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</si>
  <si>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</si>
  <si>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</si>
  <si>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</si>
  <si>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</si>
  <si>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</si>
  <si>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</si>
  <si>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</si>
  <si>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</si>
  <si>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</si>
  <si>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</si>
  <si>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</si>
  <si>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</si>
  <si>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</si>
  <si>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</si>
  <si>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</si>
  <si>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</si>
  <si>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</si>
  <si>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</si>
  <si>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</si>
  <si>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</si>
  <si>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</si>
  <si>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</si>
  <si>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</si>
  <si>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</si>
  <si>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</si>
  <si>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</si>
  <si>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</si>
  <si>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</si>
  <si>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</si>
  <si>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</si>
  <si>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</si>
  <si>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</si>
  <si>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</si>
  <si>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</si>
  <si>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</si>
  <si>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</si>
  <si>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</si>
  <si>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</si>
  <si>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</si>
  <si>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</si>
  <si>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</si>
  <si>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</si>
  <si>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</si>
  <si>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</si>
  <si>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</si>
  <si>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</si>
  <si>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</si>
  <si>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</si>
  <si>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</si>
  <si>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</si>
  <si>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</si>
  <si>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</si>
  <si>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令和３年度は類似団体平均より若干高い水準であった。収益も年々減少する中、更新に多額の費用を要するため、補助事業を活用し施設整備等において、計画的な更新を実施していく。
②管路経年化率
　類似団体平均よりも数値は低く、法定耐用年数を超えた管路が無いという事を示しているものの、本町の長年の懸念材料である高硬度の水道水を起因とする水道管の詰りから、頻繁に管路の更新がなされていることを示している。
③管路更新率
　上記②の理由により、管路工事を実施してきたが、令和３年度は類似団体平均より高く全国平均に比べても高い水準となった。</t>
    <rPh sb="14" eb="16">
      <t>レイワ</t>
    </rPh>
    <rPh sb="18" eb="19">
      <t>ド</t>
    </rPh>
    <rPh sb="28" eb="30">
      <t>ジャッカン</t>
    </rPh>
    <rPh sb="30" eb="31">
      <t>タカ</t>
    </rPh>
    <rPh sb="59" eb="60">
      <t>ヨウ</t>
    </rPh>
    <rPh sb="65" eb="69">
      <t>ホジョジギョウ</t>
    </rPh>
    <rPh sb="70" eb="72">
      <t>カツヨウ</t>
    </rPh>
    <rPh sb="229" eb="231">
      <t>カンロ</t>
    </rPh>
    <rPh sb="231" eb="233">
      <t>コウジ</t>
    </rPh>
    <rPh sb="234" eb="236">
      <t>ジッシ</t>
    </rPh>
    <rPh sb="242" eb="244">
      <t>レイワ</t>
    </rPh>
    <rPh sb="245" eb="247">
      <t>ネンド</t>
    </rPh>
    <rPh sb="256" eb="257">
      <t>タカ</t>
    </rPh>
    <rPh sb="267" eb="268">
      <t>タカ</t>
    </rPh>
    <phoneticPr fontId="4"/>
  </si>
  <si>
    <t>　給水収益は減少傾向にあり、料金回収率も平成29年度と比較し若干上昇したものの、引き続き、収入増加策を講じる必要がある。
　施設の老朽化に伴い、将来的に多額の更新費用を要するなど、施設の維持管理費が増加傾向にある中で、現在の水道料金による営業収益だけでは運営が一層厳しくなり、一般会計からの繰入金が必要となってくる事が想定される。
　健全な企業運営や計画的な施設更新を実施するために、住民生活の負担に配慮しつつ、水道料金の段階的な改定について検討し実施する必要がある。</t>
    <rPh sb="1" eb="3">
      <t>キュウスイ</t>
    </rPh>
    <rPh sb="3" eb="5">
      <t>シュウエキ</t>
    </rPh>
    <rPh sb="6" eb="10">
      <t>ゲンショウケイコウ</t>
    </rPh>
    <rPh sb="27" eb="29">
      <t>ヒカク</t>
    </rPh>
    <rPh sb="30" eb="32">
      <t>ジャッカン</t>
    </rPh>
    <rPh sb="32" eb="34">
      <t>ジョウショウ</t>
    </rPh>
    <rPh sb="40" eb="41">
      <t>ヒ</t>
    </rPh>
    <rPh sb="42" eb="43">
      <t>ツヅ</t>
    </rPh>
    <rPh sb="69" eb="70">
      <t>トモナ</t>
    </rPh>
    <rPh sb="72" eb="75">
      <t>ショウライテキ</t>
    </rPh>
    <rPh sb="76" eb="78">
      <t>タガク</t>
    </rPh>
    <rPh sb="84" eb="85">
      <t>ヨウ</t>
    </rPh>
    <rPh sb="99" eb="103">
      <t>ゾウカケイコウ</t>
    </rPh>
    <rPh sb="106" eb="107">
      <t>ナカ</t>
    </rPh>
    <rPh sb="130" eb="132">
      <t>イッソウ</t>
    </rPh>
    <rPh sb="157" eb="158">
      <t>コト</t>
    </rPh>
    <rPh sb="159" eb="161">
      <t>ソウテイ</t>
    </rPh>
    <rPh sb="167" eb="169">
      <t>ケンゼン</t>
    </rPh>
    <rPh sb="170" eb="172">
      <t>キギョウ</t>
    </rPh>
    <rPh sb="172" eb="174">
      <t>ウンエイ</t>
    </rPh>
    <rPh sb="175" eb="178">
      <t>ケイカクテキ</t>
    </rPh>
    <rPh sb="179" eb="181">
      <t>シセツ</t>
    </rPh>
    <rPh sb="181" eb="183">
      <t>コウシン</t>
    </rPh>
    <rPh sb="184" eb="186">
      <t>ジッシ</t>
    </rPh>
    <rPh sb="192" eb="196">
      <t>ジュウミンセイカツ</t>
    </rPh>
    <rPh sb="197" eb="199">
      <t>フタン</t>
    </rPh>
    <rPh sb="200" eb="202">
      <t>ハイリョ</t>
    </rPh>
    <rPh sb="211" eb="213">
      <t>ダンカイ</t>
    </rPh>
    <rPh sb="213" eb="214">
      <t>テキ</t>
    </rPh>
    <rPh sb="224" eb="226">
      <t>ジッシ</t>
    </rPh>
    <rPh sb="228" eb="230">
      <t>ヒツヨウ</t>
    </rPh>
    <phoneticPr fontId="4"/>
  </si>
  <si>
    <t>①経常収支比率
　100%を上回っている状況で推移しているが、余裕のある状況ではないため、引き続き収入の確保及び経費削減に努める。
②累積欠損金比率
　平成26年度に累積欠損を解消して以降０である。
③流動比率
　100％を上回る数値で推移している。流動性維持の為、今回、基本料金の引き上げを実施した。水道料金の段階的引き上げも検討し現金化できる資産の確保に努める。
④企業債残高対給水収益比率
　指標は前年度より若干上昇。事業を進める上では慎重な対応が必要である。
⑤料金回収率
　平成29年度から徐々に低下傾向にあったが、基本料金の引き上げに伴い上昇。水道料金については段階的な引き上げを慎重に検討する必要がある。
⑥給水原価
　類似団体及び全国平均よりも高い水準で推移しており、給水収益増を検討する際の料金改定においては段階的な引き上げ等の慎重な検討が必要である。
⑦施設利用率
　類似団体よりやや高い数値であるが、徐々に低下傾向にあり改善に向け施設の状態把握に努める。
⑧有収率
　類似団体より高いものの、全国平均より低い数値である。さらなる漏水対策を講じ有収率向上を図る。</t>
    <rPh sb="23" eb="25">
      <t>スイイ</t>
    </rPh>
    <rPh sb="45" eb="46">
      <t>ヒ</t>
    </rPh>
    <rPh sb="47" eb="48">
      <t>ツヅ</t>
    </rPh>
    <rPh sb="54" eb="55">
      <t>オヨ</t>
    </rPh>
    <rPh sb="112" eb="114">
      <t>ウワマワ</t>
    </rPh>
    <rPh sb="115" eb="117">
      <t>スウチ</t>
    </rPh>
    <rPh sb="118" eb="120">
      <t>スイイ</t>
    </rPh>
    <rPh sb="131" eb="132">
      <t>タメ</t>
    </rPh>
    <rPh sb="133" eb="135">
      <t>コンカイ</t>
    </rPh>
    <rPh sb="136" eb="138">
      <t>キホン</t>
    </rPh>
    <rPh sb="138" eb="140">
      <t>リョウキン</t>
    </rPh>
    <rPh sb="141" eb="142">
      <t>ヒ</t>
    </rPh>
    <rPh sb="143" eb="144">
      <t>ア</t>
    </rPh>
    <rPh sb="146" eb="148">
      <t>ジッシ</t>
    </rPh>
    <rPh sb="151" eb="153">
      <t>スイドウ</t>
    </rPh>
    <rPh sb="153" eb="155">
      <t>リョウキン</t>
    </rPh>
    <rPh sb="156" eb="158">
      <t>ダンカイ</t>
    </rPh>
    <rPh sb="158" eb="159">
      <t>テキ</t>
    </rPh>
    <rPh sb="159" eb="160">
      <t>ヒ</t>
    </rPh>
    <rPh sb="161" eb="162">
      <t>ア</t>
    </rPh>
    <rPh sb="164" eb="166">
      <t>ケントウ</t>
    </rPh>
    <rPh sb="167" eb="170">
      <t>ゲンキンカ</t>
    </rPh>
    <rPh sb="173" eb="175">
      <t>シサン</t>
    </rPh>
    <rPh sb="176" eb="178">
      <t>カクホ</t>
    </rPh>
    <rPh sb="179" eb="180">
      <t>ツト</t>
    </rPh>
    <rPh sb="207" eb="209">
      <t>ジャッカン</t>
    </rPh>
    <rPh sb="209" eb="211">
      <t>ジョウショウ</t>
    </rPh>
    <rPh sb="215" eb="216">
      <t>スス</t>
    </rPh>
    <rPh sb="218" eb="219">
      <t>ウエ</t>
    </rPh>
    <rPh sb="224" eb="226">
      <t>タイオウ</t>
    </rPh>
    <rPh sb="255" eb="257">
      <t>ケイコウ</t>
    </rPh>
    <rPh sb="263" eb="265">
      <t>キホン</t>
    </rPh>
    <rPh sb="265" eb="267">
      <t>リョウキン</t>
    </rPh>
    <rPh sb="268" eb="269">
      <t>ヒ</t>
    </rPh>
    <rPh sb="270" eb="271">
      <t>ア</t>
    </rPh>
    <rPh sb="273" eb="274">
      <t>トモナ</t>
    </rPh>
    <rPh sb="275" eb="277">
      <t>ジョウショウ</t>
    </rPh>
    <rPh sb="278" eb="280">
      <t>スイドウ</t>
    </rPh>
    <rPh sb="280" eb="282">
      <t>リョウキン</t>
    </rPh>
    <rPh sb="287" eb="289">
      <t>ダンカイ</t>
    </rPh>
    <rPh sb="289" eb="290">
      <t>テキ</t>
    </rPh>
    <rPh sb="291" eb="292">
      <t>ヒ</t>
    </rPh>
    <rPh sb="293" eb="294">
      <t>ア</t>
    </rPh>
    <rPh sb="296" eb="298">
      <t>シンチョウ</t>
    </rPh>
    <rPh sb="303" eb="305">
      <t>ヒツヨウ</t>
    </rPh>
    <rPh sb="321" eb="322">
      <t>オヨ</t>
    </rPh>
    <rPh sb="332" eb="334">
      <t>スイジュン</t>
    </rPh>
    <rPh sb="335" eb="337">
      <t>スイイ</t>
    </rPh>
    <rPh sb="411" eb="413">
      <t>ジョジョ</t>
    </rPh>
    <rPh sb="414" eb="416">
      <t>テイカ</t>
    </rPh>
    <rPh sb="416" eb="418">
      <t>ケイコウ</t>
    </rPh>
    <rPh sb="421" eb="423">
      <t>カイゼン</t>
    </rPh>
    <rPh sb="424" eb="425">
      <t>ム</t>
    </rPh>
    <rPh sb="426" eb="428">
      <t>シセツ</t>
    </rPh>
    <rPh sb="429" eb="431">
      <t>ジョウタイ</t>
    </rPh>
    <rPh sb="431" eb="433">
      <t>ハアク</t>
    </rPh>
    <rPh sb="434" eb="435">
      <t>ツト</t>
    </rPh>
    <rPh sb="488" eb="48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</si>
</sst>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1.47</c:v>
                </c:pt>
                <c:pt idx="1">
                  <c:v>0.3</c:v>
                </c:pt>
                <c:pt idx="2">
                  <c:v>0.91</c:v>
                </c:pt>
                <c:pt idx="3">
                  <c:v>0.56999999999999995</c:v>
                </c:pt>
                <c:pt idx="4">
                  <c:v>0.71</c:v>
                </c:pt>
              </c:numCache>
            </c:numRef>
          </c:val>
          <c:extLst>
            <c:ext xmlns:c16="http://schemas.microsoft.com/office/drawing/2014/chart" uri="{C3380CC4-5D6E-409C-BE32-E72D297353CC}">
              <c16:uniqueId val="{00000000-8F8E-49D5-8B63-5D5AD6930F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8F8E-49D5-8B63-5D5AD6930F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57.58</c:v>
                </c:pt>
                <c:pt idx="1">
                  <c:v>54.52</c:v>
                </c:pt>
                <c:pt idx="2">
                  <c:v>52.42</c:v>
                </c:pt>
                <c:pt idx="3">
                  <c:v>51.36</c:v>
                </c:pt>
                <c:pt idx="4">
                  <c:v>50.51</c:v>
                </c:pt>
              </c:numCache>
            </c:numRef>
          </c:val>
          <c:extLst>
            <c:ext xmlns:c16="http://schemas.microsoft.com/office/drawing/2014/chart" uri="{C3380CC4-5D6E-409C-BE32-E72D297353CC}">
              <c16:uniqueId val="{00000000-6306-496B-8DA0-AA529B333F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6306-496B-8DA0-AA529B333F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84.8</c:v>
                </c:pt>
                <c:pt idx="1">
                  <c:v>84.8</c:v>
                </c:pt>
                <c:pt idx="2">
                  <c:v>85.7</c:v>
                </c:pt>
                <c:pt idx="3">
                  <c:v>85.3</c:v>
                </c:pt>
                <c:pt idx="4">
                  <c:v>85.6</c:v>
                </c:pt>
              </c:numCache>
            </c:numRef>
          </c:val>
          <c:extLst>
            <c:ext xmlns:c16="http://schemas.microsoft.com/office/drawing/2014/chart" uri="{C3380CC4-5D6E-409C-BE32-E72D297353CC}">
              <c16:uniqueId val="{00000000-13F4-4272-8AD3-BE57514637D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13F4-4272-8AD3-BE57514637D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102.61</c:v>
                </c:pt>
                <c:pt idx="1">
                  <c:v>101.07</c:v>
                </c:pt>
                <c:pt idx="2">
                  <c:v>100.07</c:v>
                </c:pt>
                <c:pt idx="3">
                  <c:v>100.22</c:v>
                </c:pt>
                <c:pt idx="4">
                  <c:v>102.99</c:v>
                </c:pt>
              </c:numCache>
            </c:numRef>
          </c:val>
          <c:extLst>
            <c:ext xmlns:c16="http://schemas.microsoft.com/office/drawing/2014/chart" uri="{C3380CC4-5D6E-409C-BE32-E72D297353CC}">
              <c16:uniqueId val="{00000000-80FC-4368-B0C2-22B421115E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80FC-4368-B0C2-22B421115E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43.03</c:v>
                </c:pt>
                <c:pt idx="1">
                  <c:v>45.41</c:v>
                </c:pt>
                <c:pt idx="2">
                  <c:v>47.59</c:v>
                </c:pt>
                <c:pt idx="3">
                  <c:v>49.5</c:v>
                </c:pt>
                <c:pt idx="4">
                  <c:v>51.17</c:v>
                </c:pt>
              </c:numCache>
            </c:numRef>
          </c:val>
          <c:extLst>
            <c:ext xmlns:c16="http://schemas.microsoft.com/office/drawing/2014/chart" uri="{C3380CC4-5D6E-409C-BE32-E72D297353CC}">
              <c16:uniqueId val="{00000000-2029-4E28-8C40-508A82AB3C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2029-4E28-8C40-508A82AB3C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EF-442B-8460-9EF714CC26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97EF-442B-8460-9EF714CC26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ED-426E-999E-57F1115B82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06ED-426E-999E-57F1115B82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363.81</c:v>
                </c:pt>
                <c:pt idx="1">
                  <c:v>369.68</c:v>
                </c:pt>
                <c:pt idx="2">
                  <c:v>361.02</c:v>
                </c:pt>
                <c:pt idx="3">
                  <c:v>344.18</c:v>
                </c:pt>
                <c:pt idx="4">
                  <c:v>282.68</c:v>
                </c:pt>
              </c:numCache>
            </c:numRef>
          </c:val>
          <c:extLst>
            <c:ext xmlns:c16="http://schemas.microsoft.com/office/drawing/2014/chart" uri="{C3380CC4-5D6E-409C-BE32-E72D297353CC}">
              <c16:uniqueId val="{00000000-DF00-4315-A4FF-D80A7E0486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DF00-4315-A4FF-D80A7E0486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512.91</c:v>
                </c:pt>
                <c:pt idx="1">
                  <c:v>512.54999999999995</c:v>
                </c:pt>
                <c:pt idx="2">
                  <c:v>501.44</c:v>
                </c:pt>
                <c:pt idx="3">
                  <c:v>511.28</c:v>
                </c:pt>
                <c:pt idx="4">
                  <c:v>511.49</c:v>
                </c:pt>
              </c:numCache>
            </c:numRef>
          </c:val>
          <c:extLst>
            <c:ext xmlns:c16="http://schemas.microsoft.com/office/drawing/2014/chart" uri="{C3380CC4-5D6E-409C-BE32-E72D297353CC}">
              <c16:uniqueId val="{00000000-7449-44E1-BC4E-09B68CF475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7449-44E1-BC4E-09B68CF475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99.71</c:v>
                </c:pt>
                <c:pt idx="1">
                  <c:v>97.59</c:v>
                </c:pt>
                <c:pt idx="2">
                  <c:v>96.81</c:v>
                </c:pt>
                <c:pt idx="3">
                  <c:v>96.4</c:v>
                </c:pt>
                <c:pt idx="4">
                  <c:v>99.92</c:v>
                </c:pt>
              </c:numCache>
            </c:numRef>
          </c:val>
          <c:extLst>
            <c:ext xmlns:c16="http://schemas.microsoft.com/office/drawing/2014/chart" uri="{C3380CC4-5D6E-409C-BE32-E72D297353CC}">
              <c16:uniqueId val="{00000000-A1D2-4C8F-BC56-CEE256A80F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A1D2-4C8F-BC56-CEE256A80F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239.85</c:v>
                </c:pt>
                <c:pt idx="1">
                  <c:v>243.98</c:v>
                </c:pt>
                <c:pt idx="2">
                  <c:v>246.77</c:v>
                </c:pt>
                <c:pt idx="3">
                  <c:v>243.3</c:v>
                </c:pt>
                <c:pt idx="4">
                  <c:v>239.69</c:v>
                </c:pt>
              </c:numCache>
            </c:numRef>
          </c:val>
          <c:extLst>
            <c:ext xmlns:c16="http://schemas.microsoft.com/office/drawing/2014/chart" uri="{C3380CC4-5D6E-409C-BE32-E72D297353CC}">
              <c16:uniqueId val="{00000000-B472-4BBC-A734-2E96B3186B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B472-4BBC-A734-2E96B3186B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知名町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5727</v>
      </c>
      <c r="AM8" s="66"/>
      <c r="AN8" s="66"/>
      <c r="AO8" s="66"/>
      <c r="AP8" s="66"/>
      <c r="AQ8" s="66"/>
      <c r="AR8" s="66"/>
      <c r="AS8" s="66"/>
      <c r="AT8" s="37">
        <f>データ!$S$6</f>
        <v>53.3</v>
      </c>
      <c r="AU8" s="38"/>
      <c r="AV8" s="38"/>
      <c r="AW8" s="38"/>
      <c r="AX8" s="38"/>
      <c r="AY8" s="38"/>
      <c r="AZ8" s="38"/>
      <c r="BA8" s="38"/>
      <c r="BB8" s="55">
        <f>データ!$T$6</f>
        <v>107.45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57.85</v>
      </c>
      <c r="J10" s="38"/>
      <c r="K10" s="38"/>
      <c r="L10" s="38"/>
      <c r="M10" s="38"/>
      <c r="N10" s="38"/>
      <c r="O10" s="65"/>
      <c r="P10" s="55">
        <f>データ!$P$6</f>
        <v>99.82</v>
      </c>
      <c r="Q10" s="55"/>
      <c r="R10" s="55"/>
      <c r="S10" s="55"/>
      <c r="T10" s="55"/>
      <c r="U10" s="55"/>
      <c r="V10" s="55"/>
      <c r="W10" s="66">
        <f>データ!$Q$6</f>
        <v>4895</v>
      </c>
      <c r="X10" s="66"/>
      <c r="Y10" s="66"/>
      <c r="Z10" s="66"/>
      <c r="AA10" s="66"/>
      <c r="AB10" s="66"/>
      <c r="AC10" s="66"/>
      <c r="AD10" s="2"/>
      <c r="AE10" s="2"/>
      <c r="AF10" s="2"/>
      <c r="AG10" s="2"/>
      <c r="AH10" s="2"/>
      <c r="AI10" s="2"/>
      <c r="AJ10" s="2"/>
      <c r="AK10" s="2"/>
      <c r="AL10" s="66">
        <f>データ!$U$6</f>
        <v>5601</v>
      </c>
      <c r="AM10" s="66"/>
      <c r="AN10" s="66"/>
      <c r="AO10" s="66"/>
      <c r="AP10" s="66"/>
      <c r="AQ10" s="66"/>
      <c r="AR10" s="66"/>
      <c r="AS10" s="66"/>
      <c r="AT10" s="37">
        <f>データ!$V$6</f>
        <v>53.3</v>
      </c>
      <c r="AU10" s="38"/>
      <c r="AV10" s="38"/>
      <c r="AW10" s="38"/>
      <c r="AX10" s="38"/>
      <c r="AY10" s="38"/>
      <c r="AZ10" s="38"/>
      <c r="BA10" s="38"/>
      <c r="BB10" s="55">
        <f>データ!$W$6</f>
        <v>105.08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sMZGQIgyx/jLSCl5p8Iawl77TXcclfSjdaJTP7es2i64E67m8x/tXEyfXUSvFUbf3YfbCjw6hab8lfU9Hq0ew==" saltValue="pDAwA474G/idwZolHvxV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465348</v>
      </c>
      <c r="D6" s="20">
        <f t="shared" si="3"/>
        <v>46</v>
      </c>
      <c r="E6" s="20">
        <f t="shared" si="3"/>
        <v>1</v>
      </c>
      <c r="F6" s="20">
        <f t="shared" si="3"/>
        <v>0</v>
      </c>
      <c r="G6" s="20">
        <f t="shared" si="3"/>
        <v>1</v>
      </c>
      <c r="H6" s="20" t="str">
        <f t="shared" si="3"/>
        <v>鹿児島県　知名町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57.85</v>
      </c>
      <c r="P6" s="21">
        <f t="shared" si="3"/>
        <v>99.82</v>
      </c>
      <c r="Q6" s="21">
        <f t="shared" si="3"/>
        <v>4895</v>
      </c>
      <c r="R6" s="21">
        <f t="shared" si="3"/>
        <v>5727</v>
      </c>
      <c r="S6" s="21">
        <f t="shared" si="3"/>
        <v>53.3</v>
      </c>
      <c r="T6" s="21">
        <f t="shared" si="3"/>
        <v>107.45</v>
      </c>
      <c r="U6" s="21">
        <f t="shared" si="3"/>
        <v>5601</v>
      </c>
      <c r="V6" s="21">
        <f t="shared" si="3"/>
        <v>53.3</v>
      </c>
      <c r="W6" s="21">
        <f t="shared" si="3"/>
        <v>105.08</v>
      </c>
      <c r="X6" s="22">
        <f>IF(X7="",NA(),X7)</f>
        <v>102.61</v>
      </c>
      <c r="Y6" s="22">
        <f t="shared" ref="Y6:AG6" si="4">IF(Y7="",NA(),Y7)</f>
        <v>101.07</v>
      </c>
      <c r="Z6" s="22">
        <f t="shared" si="4"/>
        <v>100.07</v>
      </c>
      <c r="AA6" s="22">
        <f t="shared" si="4"/>
        <v>100.22</v>
      </c>
      <c r="AB6" s="22">
        <f t="shared" si="4"/>
        <v>102.99</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363.81</v>
      </c>
      <c r="AU6" s="22">
        <f t="shared" ref="AU6:BC6" si="6">IF(AU7="",NA(),AU7)</f>
        <v>369.68</v>
      </c>
      <c r="AV6" s="22">
        <f t="shared" si="6"/>
        <v>361.02</v>
      </c>
      <c r="AW6" s="22">
        <f t="shared" si="6"/>
        <v>344.18</v>
      </c>
      <c r="AX6" s="22">
        <f t="shared" si="6"/>
        <v>282.68</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512.91</v>
      </c>
      <c r="BF6" s="22">
        <f t="shared" ref="BF6:BN6" si="7">IF(BF7="",NA(),BF7)</f>
        <v>512.54999999999995</v>
      </c>
      <c r="BG6" s="22">
        <f t="shared" si="7"/>
        <v>501.44</v>
      </c>
      <c r="BH6" s="22">
        <f t="shared" si="7"/>
        <v>511.28</v>
      </c>
      <c r="BI6" s="22">
        <f t="shared" si="7"/>
        <v>511.49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99.71</v>
      </c>
      <c r="BQ6" s="22">
        <f t="shared" ref="BQ6:BY6" si="8">IF(BQ7="",NA(),BQ7)</f>
        <v>97.59</v>
      </c>
      <c r="BR6" s="22">
        <f t="shared" si="8"/>
        <v>96.81</v>
      </c>
      <c r="BS6" s="22">
        <f t="shared" si="8"/>
        <v>96.4</v>
      </c>
      <c r="BT6" s="22">
        <f t="shared" si="8"/>
        <v>99.92</v>
      </c>
      <c r="BU6" s="22">
        <f t="shared" si="8"/>
        <v>87.51</v>
      </c>
      <c r="BV6" s="22">
        <f t="shared" si="8"/>
        <v>84.77</v>
      </c>
      <c r="BW6" s="22">
        <f t="shared" si="8"/>
        <v>87.11</v>
      </c>
      <c r="BX6" s="22">
        <f t="shared" si="8"/>
        <v>82.78</v>
      </c>
      <c r="BY6" s="22">
        <f t="shared" si="8"/>
        <v>84.82</v>
      </c>
      <c r="BZ6" s="21" t="str">
        <f>IF(BZ7="","",IF(BZ7="-","【-】","【"&amp;SUBSTITUTE(TEXT(BZ7,"#,##0.00"),"-","△")&amp;"】"))</f>
        <v>【102.35】</v>
      </c>
      <c r="CA6" s="22">
        <f>IF(CA7="",NA(),CA7)</f>
        <v>239.85</v>
      </c>
      <c r="CB6" s="22">
        <f t="shared" ref="CB6:CJ6" si="9">IF(CB7="",NA(),CB7)</f>
        <v>243.98</v>
      </c>
      <c r="CC6" s="22">
        <f t="shared" si="9"/>
        <v>246.77</v>
      </c>
      <c r="CD6" s="22">
        <f t="shared" si="9"/>
        <v>243.3</v>
      </c>
      <c r="CE6" s="22">
        <f t="shared" si="9"/>
        <v>239.69</v>
      </c>
      <c r="CF6" s="22">
        <f t="shared" si="9"/>
        <v>218.42</v>
      </c>
      <c r="CG6" s="22">
        <f t="shared" si="9"/>
        <v>227.27</v>
      </c>
      <c r="CH6" s="22">
        <f t="shared" si="9"/>
        <v>223.98</v>
      </c>
      <c r="CI6" s="22">
        <f t="shared" si="9"/>
        <v>225.09</v>
      </c>
      <c r="CJ6" s="22">
        <f t="shared" si="9"/>
        <v>224.82</v>
      </c>
      <c r="CK6" s="21" t="str">
        <f>IF(CK7="","",IF(CK7="-","【-】","【"&amp;SUBSTITUTE(TEXT(CK7,"#,##0.00"),"-","△")&amp;"】"))</f>
        <v>【167.74】</v>
      </c>
      <c r="CL6" s="22">
        <f>IF(CL7="",NA(),CL7)</f>
        <v>57.58</v>
      </c>
      <c r="CM6" s="22">
        <f t="shared" ref="CM6:CU6" si="10">IF(CM7="",NA(),CM7)</f>
        <v>54.52</v>
      </c>
      <c r="CN6" s="22">
        <f t="shared" si="10"/>
        <v>52.42</v>
      </c>
      <c r="CO6" s="22">
        <f t="shared" si="10"/>
        <v>51.36</v>
      </c>
      <c r="CP6" s="22">
        <f t="shared" si="10"/>
        <v>50.51</v>
      </c>
      <c r="CQ6" s="22">
        <f t="shared" si="10"/>
        <v>50.24</v>
      </c>
      <c r="CR6" s="22">
        <f t="shared" si="10"/>
        <v>50.29</v>
      </c>
      <c r="CS6" s="22">
        <f t="shared" si="10"/>
        <v>49.64</v>
      </c>
      <c r="CT6" s="22">
        <f t="shared" si="10"/>
        <v>49.38</v>
      </c>
      <c r="CU6" s="22">
        <f t="shared" si="10"/>
        <v>50.09</v>
      </c>
      <c r="CV6" s="21" t="str">
        <f>IF(CV7="","",IF(CV7="-","【-】","【"&amp;SUBSTITUTE(TEXT(CV7,"#,##0.00"),"-","△")&amp;"】"))</f>
        <v>【60.29】</v>
      </c>
      <c r="CW6" s="22">
        <f>IF(CW7="",NA(),CW7)</f>
        <v>84.8</v>
      </c>
      <c r="CX6" s="22">
        <f t="shared" ref="CX6:DF6" si="11">IF(CX7="",NA(),CX7)</f>
        <v>84.8</v>
      </c>
      <c r="CY6" s="22">
        <f t="shared" si="11"/>
        <v>85.7</v>
      </c>
      <c r="CZ6" s="22">
        <f t="shared" si="11"/>
        <v>85.3</v>
      </c>
      <c r="DA6" s="22">
        <f t="shared" si="11"/>
        <v>85.6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43.03</v>
      </c>
      <c r="DI6" s="22">
        <f t="shared" ref="DI6:DQ6" si="12">IF(DI7="",NA(),DI7)</f>
        <v>45.41</v>
      </c>
      <c r="DJ6" s="22">
        <f t="shared" si="12"/>
        <v>47.59</v>
      </c>
      <c r="DK6" s="22">
        <f t="shared" si="12"/>
        <v>49.5</v>
      </c>
      <c r="DL6" s="22">
        <f t="shared" si="12"/>
        <v>51.17</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1.47</v>
      </c>
      <c r="EE6" s="22">
        <f t="shared" ref="EE6:EM6" si="14">IF(EE7="",NA(),EE7)</f>
        <v>0.3</v>
      </c>
      <c r="EF6" s="22">
        <f t="shared" si="14"/>
        <v>0.91</v>
      </c>
      <c r="EG6" s="22">
        <f t="shared" si="14"/>
        <v>0.56999999999999995</v>
      </c>
      <c r="EH6" s="22">
        <f t="shared" si="14"/>
        <v>0.71</v>
      </c>
      <c r="EI6" s="22">
        <f t="shared" si="14"/>
        <v>0.44</v>
      </c>
      <c r="EJ6" s="22">
        <f t="shared" si="14"/>
        <v>0.52</v>
      </c>
      <c r="EK6" s="22">
        <f t="shared" si="14"/>
        <v>0.47</v>
      </c>
      <c r="EL6" s="22">
        <f t="shared" si="14"/>
        <v>0.4</v>
      </c>
      <c r="EM6" s="22">
        <f t="shared" si="14"/>
        <v>0.36</v>
      </c>
      <c r="EN6" s="21" t="str">
        <f>IF(EN7="","",IF(EN7="-","【-】","【"&amp;SUBSTITUTE(TEXT(EN7,"#,##0.00"),"-","△")&amp;"】"))</f>
        <v>【0.66】</v>
      </c>
    </row>
    <row r="7" spans="1:144" s="23" customFormat="1">
      <c r="A7" s="15"/>
      <c r="B7" s="24">
        <v>2021</v>
      </c>
      <c r="C7" s="24">
        <v>465348</v>
      </c>
      <c r="D7" s="24">
        <v>46</v>
      </c>
      <c r="E7" s="24">
        <v>1</v>
      </c>
      <c r="F7" s="24">
        <v>0</v>
      </c>
      <c r="G7" s="24">
        <v>1</v>
      </c>
      <c r="H7" s="24" t="s">
        <v>93</v>
      </c>
      <c r="I7" s="24" t="s">
        <v>94</v>
      </c>
      <c r="J7" s="24" t="s">
        <v>95</v>
      </c>
      <c r="K7" s="24" t="s">
        <v>96</v>
      </c>
      <c r="L7" s="24" t="s">
        <v>97</v>
      </c>
      <c r="M7" s="24" t="s">
        <v>98</v>
      </c>
      <c r="N7" s="25" t="s">
        <v>99</v>
      </c>
      <c r="O7" s="25">
        <v>57.85</v>
      </c>
      <c r="P7" s="25">
        <v>99.82</v>
      </c>
      <c r="Q7" s="25">
        <v>4895</v>
      </c>
      <c r="R7" s="25">
        <v>5727</v>
      </c>
      <c r="S7" s="25">
        <v>53.3</v>
      </c>
      <c r="T7" s="25">
        <v>107.45</v>
      </c>
      <c r="U7" s="25">
        <v>5601</v>
      </c>
      <c r="V7" s="25">
        <v>53.3</v>
      </c>
      <c r="W7" s="25">
        <v>105.08</v>
      </c>
      <c r="X7" s="25">
        <v>102.61</v>
      </c>
      <c r="Y7" s="25">
        <v>101.07</v>
      </c>
      <c r="Z7" s="25">
        <v>100.07</v>
      </c>
      <c r="AA7" s="25">
        <v>100.22</v>
      </c>
      <c r="AB7" s="25">
        <v>102.99</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363.81</v>
      </c>
      <c r="AU7" s="25">
        <v>369.68</v>
      </c>
      <c r="AV7" s="25">
        <v>361.02</v>
      </c>
      <c r="AW7" s="25">
        <v>344.18</v>
      </c>
      <c r="AX7" s="25">
        <v>282.68</v>
      </c>
      <c r="AY7" s="25">
        <v>293.23</v>
      </c>
      <c r="AZ7" s="25">
        <v>300.14</v>
      </c>
      <c r="BA7" s="25">
        <v>301.04000000000002</v>
      </c>
      <c r="BB7" s="25">
        <v>305.08</v>
      </c>
      <c r="BC7" s="25">
        <v>305.33999999999997</v>
      </c>
      <c r="BD7" s="25">
        <v>261.51</v>
      </c>
      <c r="BE7" s="25">
        <v>512.91</v>
      </c>
      <c r="BF7" s="25">
        <v>512.54999999999995</v>
      </c>
      <c r="BG7" s="25">
        <v>501.44</v>
      </c>
      <c r="BH7" s="25">
        <v>511.28</v>
      </c>
      <c r="BI7" s="25">
        <v>511.49</v>
      </c>
      <c r="BJ7" s="25">
        <v>542.29999999999995</v>
      </c>
      <c r="BK7" s="25">
        <v>566.65</v>
      </c>
      <c r="BL7" s="25">
        <v>551.62</v>
      </c>
      <c r="BM7" s="25">
        <v>585.59</v>
      </c>
      <c r="BN7" s="25">
        <v>561.34</v>
      </c>
      <c r="BO7" s="25">
        <v>265.16000000000003</v>
      </c>
      <c r="BP7" s="25">
        <v>99.71</v>
      </c>
      <c r="BQ7" s="25">
        <v>97.59</v>
      </c>
      <c r="BR7" s="25">
        <v>96.81</v>
      </c>
      <c r="BS7" s="25">
        <v>96.4</v>
      </c>
      <c r="BT7" s="25">
        <v>99.92</v>
      </c>
      <c r="BU7" s="25">
        <v>87.51</v>
      </c>
      <c r="BV7" s="25">
        <v>84.77</v>
      </c>
      <c r="BW7" s="25">
        <v>87.11</v>
      </c>
      <c r="BX7" s="25">
        <v>82.78</v>
      </c>
      <c r="BY7" s="25">
        <v>84.82</v>
      </c>
      <c r="BZ7" s="25">
        <v>102.35</v>
      </c>
      <c r="CA7" s="25">
        <v>239.85</v>
      </c>
      <c r="CB7" s="25">
        <v>243.98</v>
      </c>
      <c r="CC7" s="25">
        <v>246.77</v>
      </c>
      <c r="CD7" s="25">
        <v>243.3</v>
      </c>
      <c r="CE7" s="25">
        <v>239.69</v>
      </c>
      <c r="CF7" s="25">
        <v>218.42</v>
      </c>
      <c r="CG7" s="25">
        <v>227.27</v>
      </c>
      <c r="CH7" s="25">
        <v>223.98</v>
      </c>
      <c r="CI7" s="25">
        <v>225.09</v>
      </c>
      <c r="CJ7" s="25">
        <v>224.82</v>
      </c>
      <c r="CK7" s="25">
        <v>167.74</v>
      </c>
      <c r="CL7" s="25">
        <v>57.58</v>
      </c>
      <c r="CM7" s="25">
        <v>54.52</v>
      </c>
      <c r="CN7" s="25">
        <v>52.42</v>
      </c>
      <c r="CO7" s="25">
        <v>51.36</v>
      </c>
      <c r="CP7" s="25">
        <v>50.51</v>
      </c>
      <c r="CQ7" s="25">
        <v>50.24</v>
      </c>
      <c r="CR7" s="25">
        <v>50.29</v>
      </c>
      <c r="CS7" s="25">
        <v>49.64</v>
      </c>
      <c r="CT7" s="25">
        <v>49.38</v>
      </c>
      <c r="CU7" s="25">
        <v>50.09</v>
      </c>
      <c r="CV7" s="25">
        <v>60.29</v>
      </c>
      <c r="CW7" s="25">
        <v>84.8</v>
      </c>
      <c r="CX7" s="25">
        <v>84.8</v>
      </c>
      <c r="CY7" s="25">
        <v>85.7</v>
      </c>
      <c r="CZ7" s="25">
        <v>85.3</v>
      </c>
      <c r="DA7" s="25">
        <v>85.6</v>
      </c>
      <c r="DB7" s="25">
        <v>78.650000000000006</v>
      </c>
      <c r="DC7" s="25">
        <v>77.73</v>
      </c>
      <c r="DD7" s="25">
        <v>78.09</v>
      </c>
      <c r="DE7" s="25">
        <v>78.010000000000005</v>
      </c>
      <c r="DF7" s="25">
        <v>77.599999999999994</v>
      </c>
      <c r="DG7" s="25">
        <v>90.12</v>
      </c>
      <c r="DH7" s="25">
        <v>43.03</v>
      </c>
      <c r="DI7" s="25">
        <v>45.41</v>
      </c>
      <c r="DJ7" s="25">
        <v>47.59</v>
      </c>
      <c r="DK7" s="25">
        <v>49.5</v>
      </c>
      <c r="DL7" s="25">
        <v>51.17</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1.47</v>
      </c>
      <c r="EE7" s="25">
        <v>0.3</v>
      </c>
      <c r="EF7" s="25">
        <v>0.91</v>
      </c>
      <c r="EG7" s="25">
        <v>0.56999999999999995</v>
      </c>
      <c r="EH7" s="25">
        <v>0.71</v>
      </c>
      <c r="EI7" s="25">
        <v>0.44</v>
      </c>
      <c r="EJ7" s="25">
        <v>0.52</v>
      </c>
      <c r="EK7" s="25">
        <v>0.47</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2023-02-06T00:55:32Z</cp:lastPrinted>
  <dcterms:created xsi:type="dcterms:W3CDTF">2022-12-01T01:07:19Z</dcterms:created>
  <dcterms:modified xsi:type="dcterms:W3CDTF">2023-02-06T01:22:40Z</dcterms:modified>
  <cp:category/>
</cp:coreProperties>
</file>