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04市町村より回答\42 知名町○\05_再提出\"/>
    </mc:Choice>
  </mc:AlternateContent>
  <workbookProtection workbookAlgorithmName="SHA-512" workbookHashValue="FMRIMT0s5JwUrXZ+WDP991wqIW5qPkMhpcBoWch62a7eK5s7mTCFZQ/Ztx1O7CZ2sMKOltR95d8LDivpBu6g7g==" workbookSaltValue="OETplwMnWkk7qRAJO7fgRw==" workbookSpinCount="100000" lockStructure="1"/>
  <bookViews>
    <workbookView xWindow="0" yWindow="0" windowWidth="28800" windowHeight="11835"/>
  </bookViews>
  <sheets>
    <sheet name="法非適用_下水道事業" sheetId="4" r:id="rId1"/>
    <sheet name="データ" sheetId="5" state="hidden" r:id="rId2"/>
  </sheets>
  <calcPr calcId="162913" iterateCount="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<sst xmlns="http://schemas.openxmlformats.org/spreadsheetml/2006/main" count="236" uniqueCount="121">
  <si>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</si>
  <si>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</si>
  <si>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</si>
  <si>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</si>
  <si>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</si>
  <si>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</si>
  <si>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</si>
  <si>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</si>
  <si>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</si>
  <si>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</si>
  <si>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</si>
  <si>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</si>
  <si>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</si>
  <si>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</si>
  <si>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</si>
  <si>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</si>
  <si>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</si>
  <si>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</si>
  <si>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</si>
  <si>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</si>
  <si>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</si>
  <si>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</si>
  <si>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</si>
  <si>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</si>
  <si>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</si>
  <si>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</si>
  <si>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</si>
  <si>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</si>
  <si>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</si>
  <si>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</si>
  <si>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</si>
  <si>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</si>
  <si>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</si>
  <si>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</si>
  <si>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</si>
  <si>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</si>
  <si>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</si>
  <si>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</si>
  <si>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</si>
  <si>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</si>
  <si>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</si>
  <si>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</si>
  <si>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</si>
  <si>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</si>
  <si>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</si>
  <si>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</si>
  <si>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</si>
  <si>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</si>
  <si>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</si>
  <si>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</si>
  <si>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</si>
  <si>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</si>
  <si>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</si>
  <si>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</si>
  <si>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</si>
  <si>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</si>
  <si>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</si>
  <si>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</si>
  <si>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</si>
  <si>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</si>
  <si>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</si>
  <si>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</si>
  <si>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</si>
  <si>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</si>
  <si>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</si>
  <si>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</si>
  <si>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</si>
  <si>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</si>
  <si>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</si>
  <si>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</si>
  <si>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</si>
  <si>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</si>
  <si>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</si>
  <si>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</si>
  <si>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</si>
  <si>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</si>
  <si>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</si>
  <si>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</si>
  <si>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</si>
  <si>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</si>
  <si>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</si>
  <si>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</si>
  <si>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</si>
  <si>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</si>
  <si>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</si>
  <si>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</si>
  <si>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</si>
  <si>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</si>
  <si>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</si>
  <si>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</si>
  <si>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</si>
  <si>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</si>
  <si>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</si>
  <si>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</si>
  <si>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</si>
  <si>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</si>
  <si>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</si>
  <si>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</si>
  <si>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知名町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</si>
  <si>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</si>
  <si>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</si>
  <si>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</si>
  <si>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</si>
  <si>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</si>
  <si>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</si>
  <si>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</si>
  <si>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</si>
  <si>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</si>
  <si>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</si>
  <si>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</si>
  <si>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</si>
  <si>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</si>
  <si>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</si>
  <si>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</si>
  <si>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</si>
  <si>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</si>
  <si>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</si>
  <si>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</si>
  <si>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令和３年度の本町における農業集落排水事業の経営状況としては、19戸の新規接続があったが、処理区ごとの接続率にばらつきがあり、比較的低水準にある住吉処理区を対象とした接続推進に係る取組みをより集中的・継続的に実践していく必要がある。また、既存施設の老朽化に伴う維持管理費の増大が懸念されており、施設の長寿命化対策を行うストックマネジメント事業を令和元年度から田皆地区で実施中である。
更新工事においては、令和５年度に下平川地区、住吉地区の事業計画を策定し、令和７年度から更新事業を実施予定である。</t>
    <rPh sb="6" eb="8">
      <t>ホンチョウ</t>
    </rPh>
    <rPh sb="173" eb="175">
      <t>ガンネン</t>
    </rPh>
    <rPh sb="175" eb="176">
      <t>ド</t>
    </rPh>
    <rPh sb="191" eb="193">
      <t>コウシン</t>
    </rPh>
    <rPh sb="193" eb="195">
      <t>コウジ</t>
    </rPh>
    <rPh sb="201" eb="203">
      <t>レイワ</t>
    </rPh>
    <rPh sb="204" eb="205">
      <t>ネン</t>
    </rPh>
    <rPh sb="205" eb="206">
      <t>ド</t>
    </rPh>
    <rPh sb="218" eb="220">
      <t>ジギョウ</t>
    </rPh>
    <rPh sb="220" eb="222">
      <t>ケイカク</t>
    </rPh>
    <rPh sb="223" eb="225">
      <t>サクテイ</t>
    </rPh>
    <rPh sb="227" eb="229">
      <t>レイワ</t>
    </rPh>
    <rPh sb="230" eb="232">
      <t>ネンド</t>
    </rPh>
    <rPh sb="234" eb="236">
      <t>コウシン</t>
    </rPh>
    <rPh sb="236" eb="238">
      <t>ジギョウ</t>
    </rPh>
    <rPh sb="239" eb="241">
      <t>ジッシ</t>
    </rPh>
    <rPh sb="241" eb="243">
      <t>ヨテイ</t>
    </rPh>
    <phoneticPr fontId="4"/>
  </si>
  <si>
    <t>①収益的収支比率
　当該指標は改善傾向にあるが、他会計繰入金に依存している状況にある。今後、人口減少に伴う使用料収入の減少も見込まれることから、適正な使用料収入の確保と汚水処理コストの削減が求められる。
令和５年度からの地方公営企業法の適用後に料金改定の検討を行っていく。
④企業債残高対事業規模比率
　排水施設の施設整備の完了以降、起債発行額が減少しているため指標としては近年「0」となっているが、令和元年度以降は施設のストックマネジメント事業が実施されていることから当該値の増加が見込まれる。
⑤経費回収率
　令和２年度に対してやや減少している。空き家等により閉栓及び人口減少に伴う使用料収入の減少が考えられる。供用開始後十数年経つが未だに未接続が多い地区がある。接続率の向上による使用料の増加に努め、また、更新事業にて省エネ機器の導入を行い、汚水処理費の削減を行うことで改善を図る。
⑥汚水処理原価
　令和２年度に対しやや増加している。これは空き家等による閉栓、人口減少よる有収水の減少及び施設の老朽化による汚水処理費の増加が考えられる。接続戸数の向上による指標の減少に努めたい。
⑦施設利用率
　前年度から利用率が約13％増加した原因として、令和２年度は、故障していた流量計が更新事業により新しく更新され、３地区分での算出になっているためである。
⑧水洗化率　
　近年課題となっている新規接続数の伸び悩みの影響により、当該値の停滞が懸念されている。未接続世帯へ戸別訪問またはアンケート調査を継続し、水洗化への阻害要因を聞き取り分析すること等を含めた対策を実施し事態の打開を図りたい。</t>
    <rPh sb="102" eb="104">
      <t>レイワ</t>
    </rPh>
    <rPh sb="105" eb="107">
      <t>ネンド</t>
    </rPh>
    <rPh sb="200" eb="202">
      <t>レイワ</t>
    </rPh>
    <rPh sb="202" eb="203">
      <t>モト</t>
    </rPh>
    <rPh sb="203" eb="204">
      <t>ネン</t>
    </rPh>
    <rPh sb="204" eb="205">
      <t>ド</t>
    </rPh>
    <rPh sb="257" eb="259">
      <t>レイワ</t>
    </rPh>
    <rPh sb="268" eb="270">
      <t>ゲンショウ</t>
    </rPh>
    <rPh sb="275" eb="276">
      <t>ア</t>
    </rPh>
    <rPh sb="277" eb="278">
      <t>ヤ</t>
    </rPh>
    <rPh sb="278" eb="279">
      <t>トウ</t>
    </rPh>
    <rPh sb="282" eb="284">
      <t>ヘイセン</t>
    </rPh>
    <rPh sb="284" eb="285">
      <t>オヨ</t>
    </rPh>
    <rPh sb="286" eb="288">
      <t>ジンコウ</t>
    </rPh>
    <rPh sb="302" eb="303">
      <t>カンガ</t>
    </rPh>
    <rPh sb="308" eb="312">
      <t>キョウヨウカイシ</t>
    </rPh>
    <rPh sb="312" eb="313">
      <t>ゴ</t>
    </rPh>
    <rPh sb="313" eb="314">
      <t>ジュウ</t>
    </rPh>
    <rPh sb="314" eb="316">
      <t>スウネン</t>
    </rPh>
    <rPh sb="316" eb="317">
      <t>タ</t>
    </rPh>
    <rPh sb="319" eb="320">
      <t>イマ</t>
    </rPh>
    <rPh sb="322" eb="325">
      <t>ミセツゾク</t>
    </rPh>
    <rPh sb="326" eb="327">
      <t>オオ</t>
    </rPh>
    <rPh sb="328" eb="330">
      <t>チク</t>
    </rPh>
    <rPh sb="334" eb="336">
      <t>セツゾク</t>
    </rPh>
    <rPh sb="336" eb="337">
      <t>リツ</t>
    </rPh>
    <rPh sb="338" eb="340">
      <t>コウジョウ</t>
    </rPh>
    <rPh sb="343" eb="346">
      <t>シヨウリョウ</t>
    </rPh>
    <rPh sb="347" eb="349">
      <t>ゾウカ</t>
    </rPh>
    <rPh sb="350" eb="351">
      <t>ツト</t>
    </rPh>
    <rPh sb="356" eb="358">
      <t>コウシン</t>
    </rPh>
    <rPh sb="358" eb="360">
      <t>ジギョウ</t>
    </rPh>
    <rPh sb="362" eb="363">
      <t>ショウ</t>
    </rPh>
    <rPh sb="365" eb="367">
      <t>キキ</t>
    </rPh>
    <rPh sb="368" eb="370">
      <t>ドウニュウ</t>
    </rPh>
    <rPh sb="371" eb="372">
      <t>オコナ</t>
    </rPh>
    <rPh sb="374" eb="378">
      <t>オスイショリ</t>
    </rPh>
    <rPh sb="378" eb="379">
      <t>ヒ</t>
    </rPh>
    <rPh sb="380" eb="382">
      <t>サクゲン</t>
    </rPh>
    <rPh sb="383" eb="384">
      <t>オコナ</t>
    </rPh>
    <rPh sb="388" eb="390">
      <t>カイゼン</t>
    </rPh>
    <rPh sb="391" eb="392">
      <t>ハカ</t>
    </rPh>
    <rPh sb="404" eb="406">
      <t>レイワ</t>
    </rPh>
    <rPh sb="407" eb="409">
      <t>ネンド</t>
    </rPh>
    <rPh sb="410" eb="411">
      <t>タイ</t>
    </rPh>
    <rPh sb="414" eb="416">
      <t>ゾウカ</t>
    </rPh>
    <rPh sb="424" eb="425">
      <t>ア</t>
    </rPh>
    <rPh sb="426" eb="427">
      <t>ヤ</t>
    </rPh>
    <rPh sb="427" eb="428">
      <t>トウ</t>
    </rPh>
    <rPh sb="431" eb="433">
      <t>ヘイセン</t>
    </rPh>
    <rPh sb="434" eb="436">
      <t>ジンコウ</t>
    </rPh>
    <rPh sb="436" eb="438">
      <t>ゲンショウ</t>
    </rPh>
    <rPh sb="440" eb="441">
      <t>ユウ</t>
    </rPh>
    <rPh sb="446" eb="447">
      <t>オヨ</t>
    </rPh>
    <rPh sb="466" eb="467">
      <t>カンガ</t>
    </rPh>
    <rPh sb="502" eb="504">
      <t>ゼンネン</t>
    </rPh>
    <rPh sb="504" eb="505">
      <t>ド</t>
    </rPh>
    <rPh sb="507" eb="510">
      <t>リヨウリツ</t>
    </rPh>
    <rPh sb="511" eb="512">
      <t>ヤク</t>
    </rPh>
    <rPh sb="515" eb="517">
      <t>ゾウカ</t>
    </rPh>
    <rPh sb="519" eb="521">
      <t>ゲンイン</t>
    </rPh>
    <rPh sb="525" eb="527">
      <t>レイワ</t>
    </rPh>
    <rPh sb="528" eb="530">
      <t>ネンド</t>
    </rPh>
    <rPh sb="532" eb="534">
      <t>コショウ</t>
    </rPh>
    <rPh sb="538" eb="541">
      <t>リュウリョウケイ</t>
    </rPh>
    <rPh sb="542" eb="544">
      <t>コウシン</t>
    </rPh>
    <rPh sb="544" eb="546">
      <t>ジギョウ</t>
    </rPh>
    <rPh sb="549" eb="550">
      <t>アタラ</t>
    </rPh>
    <rPh sb="552" eb="554">
      <t>コウシン</t>
    </rPh>
    <rPh sb="558" eb="561">
      <t>チクブン</t>
    </rPh>
    <rPh sb="563" eb="565">
      <t>サンシュツ</t>
    </rPh>
    <rPh sb="649" eb="651">
      <t>ケイゾク</t>
    </rPh>
    <phoneticPr fontId="4"/>
  </si>
  <si>
    <t>③管渠改善率
　平成29年度以降は、管渠の更新・改良・修繕等の実績はない状況である。また、現時点では耐用年数を超えるものはないが、平成27年度に機能診断、平成28年度に最適整備構想を策定している。
今後の更新は、最適整備構想に沿って、計画的・効率的に改善を行っていく予定であり、改善率は向上していくことが想定される。</t>
    <rPh sb="45" eb="48">
      <t>ゲンジテン</t>
    </rPh>
    <rPh sb="50" eb="52">
      <t>タイヨウ</t>
    </rPh>
    <rPh sb="52" eb="54">
      <t>ネンスウ</t>
    </rPh>
    <rPh sb="55" eb="56">
      <t>コ</t>
    </rPh>
    <rPh sb="65" eb="67">
      <t>ヘイセイ</t>
    </rPh>
    <rPh sb="69" eb="70">
      <t>ネン</t>
    </rPh>
    <rPh sb="70" eb="71">
      <t>ド</t>
    </rPh>
    <rPh sb="72" eb="74">
      <t>キノウ</t>
    </rPh>
    <rPh sb="74" eb="76">
      <t>シンダン</t>
    </rPh>
    <rPh sb="77" eb="79">
      <t>ヘイセイ</t>
    </rPh>
    <rPh sb="81" eb="83">
      <t>ネンド</t>
    </rPh>
    <rPh sb="84" eb="86">
      <t>サイテキ</t>
    </rPh>
    <rPh sb="86" eb="88">
      <t>セイビ</t>
    </rPh>
    <rPh sb="88" eb="90">
      <t>コウソウ</t>
    </rPh>
    <rPh sb="91" eb="93">
      <t>サクテイ</t>
    </rPh>
    <rPh sb="99" eb="101">
      <t>コンゴ</t>
    </rPh>
    <rPh sb="102" eb="104">
      <t>コウシン</t>
    </rPh>
    <rPh sb="106" eb="108">
      <t>サイテキ</t>
    </rPh>
    <rPh sb="108" eb="110">
      <t>セイビ</t>
    </rPh>
    <rPh sb="110" eb="112">
      <t>コウソウ</t>
    </rPh>
    <rPh sb="113" eb="114">
      <t>ソ</t>
    </rPh>
    <rPh sb="117" eb="120">
      <t>ケイカクテキ</t>
    </rPh>
    <rPh sb="121" eb="123">
      <t>コウリツ</t>
    </rPh>
    <rPh sb="123" eb="124">
      <t>テキ</t>
    </rPh>
    <rPh sb="125" eb="127">
      <t>カイゼン</t>
    </rPh>
    <rPh sb="128" eb="129">
      <t>オコナ</t>
    </rPh>
    <rPh sb="133" eb="135">
      <t>ヨテイ</t>
    </rPh>
    <rPh sb="139" eb="142">
      <t>カイゼンリツ</t>
    </rPh>
    <rPh sb="143" eb="145">
      <t>コウジョウ</t>
    </rPh>
    <rPh sb="152" eb="154">
      <t>ソウテイ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</si>
</sst>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0"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2EE-4079-8CEA-26DB97FD23D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62EE-4079-8CEA-26DB97FD23D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26.97</c:v>
                </c:pt>
                <c:pt idx="1">
                  <c:v>21.59</c:v>
                </c:pt>
                <c:pt idx="2">
                  <c:v>20.93</c:v>
                </c:pt>
                <c:pt idx="3">
                  <c:v>16.43</c:v>
                </c:pt>
                <c:pt idx="4">
                  <c:v>29.77</c:v>
                </c:pt>
              </c:numCache>
            </c:numRef>
          </c:val>
          <c:extLst>
            <c:ext xmlns:c16="http://schemas.microsoft.com/office/drawing/2014/chart" uri="{C3380CC4-5D6E-409C-BE32-E72D297353CC}">
              <c16:uniqueId val="{00000000-ADD4-435F-8BF2-46DC42AD012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ADD4-435F-8BF2-46DC42AD012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52.28</c:v>
                </c:pt>
                <c:pt idx="1">
                  <c:v>53.88</c:v>
                </c:pt>
                <c:pt idx="2">
                  <c:v>54.3</c:v>
                </c:pt>
                <c:pt idx="3">
                  <c:v>56.36</c:v>
                </c:pt>
                <c:pt idx="4">
                  <c:v>58.55</c:v>
                </c:pt>
              </c:numCache>
            </c:numRef>
          </c:val>
          <c:extLst>
            <c:ext xmlns:c16="http://schemas.microsoft.com/office/drawing/2014/chart" uri="{C3380CC4-5D6E-409C-BE32-E72D297353CC}">
              <c16:uniqueId val="{00000000-A337-47CB-B1B3-E058480FB55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A337-47CB-B1B3-E058480FB55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59.8</c:v>
                </c:pt>
                <c:pt idx="1">
                  <c:v>62.73</c:v>
                </c:pt>
                <c:pt idx="2">
                  <c:v>66.42</c:v>
                </c:pt>
                <c:pt idx="3">
                  <c:v>67.8</c:v>
                </c:pt>
                <c:pt idx="4">
                  <c:v>73.28</c:v>
                </c:pt>
              </c:numCache>
            </c:numRef>
          </c:val>
          <c:extLst>
            <c:ext xmlns:c16="http://schemas.microsoft.com/office/drawing/2014/chart" uri="{C3380CC4-5D6E-409C-BE32-E72D297353CC}">
              <c16:uniqueId val="{00000000-9B9A-4C7B-9F6D-B2AFDD1340B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9A-4C7B-9F6D-B2AFDD1340B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62-48FE-97D6-F2AF2C9C7D2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62-48FE-97D6-F2AF2C9C7D2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CE-4A43-B3F6-016805A272F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CE-4A43-B3F6-016805A272F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4E-48CB-8B26-877C24B7CEA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4E-48CB-8B26-877C24B7CEA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68-41C9-95B3-790D9EFF195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68-41C9-95B3-790D9EFF195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40-44A5-9BF9-707FB7AEDF7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BB40-44A5-9BF9-707FB7AEDF7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80.31</c:v>
                </c:pt>
                <c:pt idx="1">
                  <c:v>89.3</c:v>
                </c:pt>
                <c:pt idx="2">
                  <c:v>92.11</c:v>
                </c:pt>
                <c:pt idx="3">
                  <c:v>94.47</c:v>
                </c:pt>
                <c:pt idx="4">
                  <c:v>92.15</c:v>
                </c:pt>
              </c:numCache>
            </c:numRef>
          </c:val>
          <c:extLst>
            <c:ext xmlns:c16="http://schemas.microsoft.com/office/drawing/2014/chart" uri="{C3380CC4-5D6E-409C-BE32-E72D297353CC}">
              <c16:uniqueId val="{00000000-98D9-49E0-937E-DFF47D032EE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98D9-49E0-937E-DFF47D032EE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175.47</c:v>
                </c:pt>
                <c:pt idx="1">
                  <c:v>157.46</c:v>
                </c:pt>
                <c:pt idx="2">
                  <c:v>156.38999999999999</c:v>
                </c:pt>
                <c:pt idx="3">
                  <c:v>152.68</c:v>
                </c:pt>
                <c:pt idx="4">
                  <c:v>159.25</c:v>
                </c:pt>
              </c:numCache>
            </c:numRef>
          </c:val>
          <c:extLst>
            <c:ext xmlns:c16="http://schemas.microsoft.com/office/drawing/2014/chart" uri="{C3380CC4-5D6E-409C-BE32-E72D297353CC}">
              <c16:uniqueId val="{00000000-461C-4267-A6BE-5CF4A8E5F09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461C-4267-A6BE-5CF4A8E5F09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鹿児島県　知名町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2" t="s">
        <v>1</v>
      </c>
      <c r="C7" s="52"/>
      <c r="D7" s="52"/>
      <c r="E7" s="52"/>
      <c r="F7" s="52"/>
      <c r="G7" s="52"/>
      <c r="H7" s="52"/>
      <c r="I7" s="52" t="s">
        <v>2</v>
      </c>
      <c r="J7" s="52"/>
      <c r="K7" s="52"/>
      <c r="L7" s="52"/>
      <c r="M7" s="52"/>
      <c r="N7" s="52"/>
      <c r="O7" s="52"/>
      <c r="P7" s="52" t="s">
        <v>3</v>
      </c>
      <c r="Q7" s="52"/>
      <c r="R7" s="52"/>
      <c r="S7" s="52"/>
      <c r="T7" s="52"/>
      <c r="U7" s="52"/>
      <c r="V7" s="52"/>
      <c r="W7" s="52" t="s">
        <v>4</v>
      </c>
      <c r="X7" s="52"/>
      <c r="Y7" s="52"/>
      <c r="Z7" s="52"/>
      <c r="AA7" s="52"/>
      <c r="AB7" s="52"/>
      <c r="AC7" s="52"/>
      <c r="AD7" s="52" t="s">
        <v>5</v>
      </c>
      <c r="AE7" s="52"/>
      <c r="AF7" s="52"/>
      <c r="AG7" s="52"/>
      <c r="AH7" s="52"/>
      <c r="AI7" s="52"/>
      <c r="AJ7" s="52"/>
      <c r="AK7" s="3"/>
      <c r="AL7" s="52" t="s">
        <v>6</v>
      </c>
      <c r="AM7" s="52"/>
      <c r="AN7" s="52"/>
      <c r="AO7" s="52"/>
      <c r="AP7" s="52"/>
      <c r="AQ7" s="52"/>
      <c r="AR7" s="52"/>
      <c r="AS7" s="52"/>
      <c r="AT7" s="52" t="s">
        <v>7</v>
      </c>
      <c r="AU7" s="52"/>
      <c r="AV7" s="52"/>
      <c r="AW7" s="52"/>
      <c r="AX7" s="52"/>
      <c r="AY7" s="52"/>
      <c r="AZ7" s="52"/>
      <c r="BA7" s="52"/>
      <c r="BB7" s="52" t="s">
        <v>8</v>
      </c>
      <c r="BC7" s="52"/>
      <c r="BD7" s="52"/>
      <c r="BE7" s="52"/>
      <c r="BF7" s="52"/>
      <c r="BG7" s="52"/>
      <c r="BH7" s="52"/>
      <c r="BI7" s="52"/>
      <c r="BJ7" s="3"/>
      <c r="BK7" s="3"/>
      <c r="BL7" s="71" t="s">
        <v>9</v>
      </c>
      <c r="BM7" s="72"/>
      <c r="BN7" s="72"/>
      <c r="BO7" s="72"/>
      <c r="BP7" s="72"/>
      <c r="BQ7" s="72"/>
      <c r="BR7" s="72"/>
      <c r="BS7" s="72"/>
      <c r="BT7" s="72"/>
      <c r="BU7" s="72"/>
      <c r="BV7" s="72"/>
      <c r="BW7" s="72"/>
      <c r="BX7" s="72"/>
      <c r="BY7" s="73"/>
    </row>
    <row r="8" spans="1:78" ht="18.75" customHeight="1" x14ac:dyDescent="0.15">
      <c r="A8" s="2"/>
      <c r="B8" s="67" t="str">
        <f>データ!I6</f>
        <v>法非適用</v>
      </c>
      <c r="C8" s="67"/>
      <c r="D8" s="67"/>
      <c r="E8" s="67"/>
      <c r="F8" s="67"/>
      <c r="G8" s="67"/>
      <c r="H8" s="67"/>
      <c r="I8" s="67" t="str">
        <f>データ!J6</f>
        <v>下水道事業</v>
      </c>
      <c r="J8" s="67"/>
      <c r="K8" s="67"/>
      <c r="L8" s="67"/>
      <c r="M8" s="67"/>
      <c r="N8" s="67"/>
      <c r="O8" s="67"/>
      <c r="P8" s="67" t="str">
        <f>データ!K6</f>
        <v>農業集落排水</v>
      </c>
      <c r="Q8" s="67"/>
      <c r="R8" s="67"/>
      <c r="S8" s="67"/>
      <c r="T8" s="67"/>
      <c r="U8" s="67"/>
      <c r="V8" s="67"/>
      <c r="W8" s="67" t="str">
        <f>データ!L6</f>
        <v>F2</v>
      </c>
      <c r="X8" s="67"/>
      <c r="Y8" s="67"/>
      <c r="Z8" s="67"/>
      <c r="AA8" s="67"/>
      <c r="AB8" s="67"/>
      <c r="AC8" s="67"/>
      <c r="AD8" s="68" t="str">
        <f>データ!$M$6</f>
        <v>非設置</v>
      </c>
      <c r="AE8" s="68"/>
      <c r="AF8" s="68"/>
      <c r="AG8" s="68"/>
      <c r="AH8" s="68"/>
      <c r="AI8" s="68"/>
      <c r="AJ8" s="68"/>
      <c r="AK8" s="3"/>
      <c r="AL8" s="46">
        <f>データ!S6</f>
        <v>5727</v>
      </c>
      <c r="AM8" s="46"/>
      <c r="AN8" s="46"/>
      <c r="AO8" s="46"/>
      <c r="AP8" s="46"/>
      <c r="AQ8" s="46"/>
      <c r="AR8" s="46"/>
      <c r="AS8" s="46"/>
      <c r="AT8" s="47">
        <f>データ!T6</f>
        <v>53.3</v>
      </c>
      <c r="AU8" s="47"/>
      <c r="AV8" s="47"/>
      <c r="AW8" s="47"/>
      <c r="AX8" s="47"/>
      <c r="AY8" s="47"/>
      <c r="AZ8" s="47"/>
      <c r="BA8" s="47"/>
      <c r="BB8" s="47">
        <f>データ!U6</f>
        <v>107.45</v>
      </c>
      <c r="BC8" s="47"/>
      <c r="BD8" s="47"/>
      <c r="BE8" s="47"/>
      <c r="BF8" s="47"/>
      <c r="BG8" s="47"/>
      <c r="BH8" s="47"/>
      <c r="BI8" s="47"/>
      <c r="BJ8" s="3"/>
      <c r="BK8" s="3"/>
      <c r="BL8" s="63" t="s">
        <v>10</v>
      </c>
      <c r="BM8" s="64"/>
      <c r="BN8" s="65" t="s">
        <v>11</v>
      </c>
      <c r="BO8" s="65"/>
      <c r="BP8" s="65"/>
      <c r="BQ8" s="65"/>
      <c r="BR8" s="65"/>
      <c r="BS8" s="65"/>
      <c r="BT8" s="65"/>
      <c r="BU8" s="65"/>
      <c r="BV8" s="65"/>
      <c r="BW8" s="65"/>
      <c r="BX8" s="65"/>
      <c r="BY8" s="66"/>
    </row>
    <row r="9" spans="1:78" ht="18.75" customHeight="1" x14ac:dyDescent="0.15">
      <c r="A9" s="2"/>
      <c r="B9" s="52" t="s">
        <v>12</v>
      </c>
      <c r="C9" s="52"/>
      <c r="D9" s="52"/>
      <c r="E9" s="52"/>
      <c r="F9" s="52"/>
      <c r="G9" s="52"/>
      <c r="H9" s="52"/>
      <c r="I9" s="52" t="s">
        <v>13</v>
      </c>
      <c r="J9" s="52"/>
      <c r="K9" s="52"/>
      <c r="L9" s="52"/>
      <c r="M9" s="52"/>
      <c r="N9" s="52"/>
      <c r="O9" s="52"/>
      <c r="P9" s="52" t="s">
        <v>14</v>
      </c>
      <c r="Q9" s="52"/>
      <c r="R9" s="52"/>
      <c r="S9" s="52"/>
      <c r="T9" s="52"/>
      <c r="U9" s="52"/>
      <c r="V9" s="52"/>
      <c r="W9" s="52" t="s">
        <v>15</v>
      </c>
      <c r="X9" s="52"/>
      <c r="Y9" s="52"/>
      <c r="Z9" s="52"/>
      <c r="AA9" s="52"/>
      <c r="AB9" s="52"/>
      <c r="AC9" s="52"/>
      <c r="AD9" s="52" t="s">
        <v>16</v>
      </c>
      <c r="AE9" s="52"/>
      <c r="AF9" s="52"/>
      <c r="AG9" s="52"/>
      <c r="AH9" s="52"/>
      <c r="AI9" s="52"/>
      <c r="AJ9" s="52"/>
      <c r="AK9" s="3"/>
      <c r="AL9" s="52" t="s">
        <v>17</v>
      </c>
      <c r="AM9" s="52"/>
      <c r="AN9" s="52"/>
      <c r="AO9" s="52"/>
      <c r="AP9" s="52"/>
      <c r="AQ9" s="52"/>
      <c r="AR9" s="52"/>
      <c r="AS9" s="52"/>
      <c r="AT9" s="52" t="s">
        <v>18</v>
      </c>
      <c r="AU9" s="52"/>
      <c r="AV9" s="52"/>
      <c r="AW9" s="52"/>
      <c r="AX9" s="52"/>
      <c r="AY9" s="52"/>
      <c r="AZ9" s="52"/>
      <c r="BA9" s="52"/>
      <c r="BB9" s="52" t="s">
        <v>19</v>
      </c>
      <c r="BC9" s="52"/>
      <c r="BD9" s="52"/>
      <c r="BE9" s="52"/>
      <c r="BF9" s="52"/>
      <c r="BG9" s="52"/>
      <c r="BH9" s="52"/>
      <c r="BI9" s="52"/>
      <c r="BJ9" s="3"/>
      <c r="BK9" s="3"/>
      <c r="BL9" s="53" t="s">
        <v>20</v>
      </c>
      <c r="BM9" s="54"/>
      <c r="BN9" s="55" t="s">
        <v>21</v>
      </c>
      <c r="BO9" s="55"/>
      <c r="BP9" s="55"/>
      <c r="BQ9" s="55"/>
      <c r="BR9" s="55"/>
      <c r="BS9" s="55"/>
      <c r="BT9" s="55"/>
      <c r="BU9" s="55"/>
      <c r="BV9" s="55"/>
      <c r="BW9" s="55"/>
      <c r="BX9" s="55"/>
      <c r="BY9" s="56"/>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43.68</v>
      </c>
      <c r="Q10" s="47"/>
      <c r="R10" s="47"/>
      <c r="S10" s="47"/>
      <c r="T10" s="47"/>
      <c r="U10" s="47"/>
      <c r="V10" s="47"/>
      <c r="W10" s="47">
        <f>データ!Q6</f>
        <v>100</v>
      </c>
      <c r="X10" s="47"/>
      <c r="Y10" s="47"/>
      <c r="Z10" s="47"/>
      <c r="AA10" s="47"/>
      <c r="AB10" s="47"/>
      <c r="AC10" s="47"/>
      <c r="AD10" s="46">
        <f>データ!R6</f>
        <v>2750</v>
      </c>
      <c r="AE10" s="46"/>
      <c r="AF10" s="46"/>
      <c r="AG10" s="46"/>
      <c r="AH10" s="46"/>
      <c r="AI10" s="46"/>
      <c r="AJ10" s="46"/>
      <c r="AK10" s="2"/>
      <c r="AL10" s="46">
        <f>データ!V6</f>
        <v>2451</v>
      </c>
      <c r="AM10" s="46"/>
      <c r="AN10" s="46"/>
      <c r="AO10" s="46"/>
      <c r="AP10" s="46"/>
      <c r="AQ10" s="46"/>
      <c r="AR10" s="46"/>
      <c r="AS10" s="46"/>
      <c r="AT10" s="47">
        <f>データ!W6</f>
        <v>2.08</v>
      </c>
      <c r="AU10" s="47"/>
      <c r="AV10" s="47"/>
      <c r="AW10" s="47"/>
      <c r="AX10" s="47"/>
      <c r="AY10" s="47"/>
      <c r="AZ10" s="47"/>
      <c r="BA10" s="47"/>
      <c r="BB10" s="47">
        <f>データ!X6</f>
        <v>1178.3699999999999</v>
      </c>
      <c r="BC10" s="47"/>
      <c r="BD10" s="47"/>
      <c r="BE10" s="47"/>
      <c r="BF10" s="47"/>
      <c r="BG10" s="47"/>
      <c r="BH10" s="47"/>
      <c r="BI10" s="47"/>
      <c r="BJ10" s="2"/>
      <c r="BK10" s="2"/>
      <c r="BL10" s="48" t="s">
        <v>22</v>
      </c>
      <c r="BM10" s="49"/>
      <c r="BN10" s="50" t="s">
        <v>23</v>
      </c>
      <c r="BO10" s="50"/>
      <c r="BP10" s="50"/>
      <c r="BQ10" s="50"/>
      <c r="BR10" s="50"/>
      <c r="BS10" s="50"/>
      <c r="BT10" s="50"/>
      <c r="BU10" s="50"/>
      <c r="BV10" s="50"/>
      <c r="BW10" s="50"/>
      <c r="BX10" s="50"/>
      <c r="BY10" s="5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2" t="s">
        <v>119</v>
      </c>
      <c r="BM16" s="44"/>
      <c r="BN16" s="44"/>
      <c r="BO16" s="44"/>
      <c r="BP16" s="44"/>
      <c r="BQ16" s="44"/>
      <c r="BR16" s="44"/>
      <c r="BS16" s="44"/>
      <c r="BT16" s="44"/>
      <c r="BU16" s="44"/>
      <c r="BV16" s="44"/>
      <c r="BW16" s="44"/>
      <c r="BX16" s="44"/>
      <c r="BY16" s="44"/>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44"/>
      <c r="BN17" s="44"/>
      <c r="BO17" s="44"/>
      <c r="BP17" s="44"/>
      <c r="BQ17" s="44"/>
      <c r="BR17" s="44"/>
      <c r="BS17" s="44"/>
      <c r="BT17" s="44"/>
      <c r="BU17" s="44"/>
      <c r="BV17" s="44"/>
      <c r="BW17" s="44"/>
      <c r="BX17" s="44"/>
      <c r="BY17" s="44"/>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44"/>
      <c r="BN18" s="44"/>
      <c r="BO18" s="44"/>
      <c r="BP18" s="44"/>
      <c r="BQ18" s="44"/>
      <c r="BR18" s="44"/>
      <c r="BS18" s="44"/>
      <c r="BT18" s="44"/>
      <c r="BU18" s="44"/>
      <c r="BV18" s="44"/>
      <c r="BW18" s="44"/>
      <c r="BX18" s="44"/>
      <c r="BY18" s="44"/>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44"/>
      <c r="BN19" s="44"/>
      <c r="BO19" s="44"/>
      <c r="BP19" s="44"/>
      <c r="BQ19" s="44"/>
      <c r="BR19" s="44"/>
      <c r="BS19" s="44"/>
      <c r="BT19" s="44"/>
      <c r="BU19" s="44"/>
      <c r="BV19" s="44"/>
      <c r="BW19" s="44"/>
      <c r="BX19" s="44"/>
      <c r="BY19" s="44"/>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44"/>
      <c r="BN20" s="44"/>
      <c r="BO20" s="44"/>
      <c r="BP20" s="44"/>
      <c r="BQ20" s="44"/>
      <c r="BR20" s="44"/>
      <c r="BS20" s="44"/>
      <c r="BT20" s="44"/>
      <c r="BU20" s="44"/>
      <c r="BV20" s="44"/>
      <c r="BW20" s="44"/>
      <c r="BX20" s="44"/>
      <c r="BY20" s="44"/>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44"/>
      <c r="BN21" s="44"/>
      <c r="BO21" s="44"/>
      <c r="BP21" s="44"/>
      <c r="BQ21" s="44"/>
      <c r="BR21" s="44"/>
      <c r="BS21" s="44"/>
      <c r="BT21" s="44"/>
      <c r="BU21" s="44"/>
      <c r="BV21" s="44"/>
      <c r="BW21" s="44"/>
      <c r="BX21" s="44"/>
      <c r="BY21" s="44"/>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44"/>
      <c r="BN22" s="44"/>
      <c r="BO22" s="44"/>
      <c r="BP22" s="44"/>
      <c r="BQ22" s="44"/>
      <c r="BR22" s="44"/>
      <c r="BS22" s="44"/>
      <c r="BT22" s="44"/>
      <c r="BU22" s="44"/>
      <c r="BV22" s="44"/>
      <c r="BW22" s="44"/>
      <c r="BX22" s="44"/>
      <c r="BY22" s="44"/>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44"/>
      <c r="BN23" s="44"/>
      <c r="BO23" s="44"/>
      <c r="BP23" s="44"/>
      <c r="BQ23" s="44"/>
      <c r="BR23" s="44"/>
      <c r="BS23" s="44"/>
      <c r="BT23" s="44"/>
      <c r="BU23" s="44"/>
      <c r="BV23" s="44"/>
      <c r="BW23" s="44"/>
      <c r="BX23" s="44"/>
      <c r="BY23" s="44"/>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44"/>
      <c r="BN24" s="44"/>
      <c r="BO24" s="44"/>
      <c r="BP24" s="44"/>
      <c r="BQ24" s="44"/>
      <c r="BR24" s="44"/>
      <c r="BS24" s="44"/>
      <c r="BT24" s="44"/>
      <c r="BU24" s="44"/>
      <c r="BV24" s="44"/>
      <c r="BW24" s="44"/>
      <c r="BX24" s="44"/>
      <c r="BY24" s="44"/>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44"/>
      <c r="BN25" s="44"/>
      <c r="BO25" s="44"/>
      <c r="BP25" s="44"/>
      <c r="BQ25" s="44"/>
      <c r="BR25" s="44"/>
      <c r="BS25" s="44"/>
      <c r="BT25" s="44"/>
      <c r="BU25" s="44"/>
      <c r="BV25" s="44"/>
      <c r="BW25" s="44"/>
      <c r="BX25" s="44"/>
      <c r="BY25" s="44"/>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44"/>
      <c r="BN26" s="44"/>
      <c r="BO26" s="44"/>
      <c r="BP26" s="44"/>
      <c r="BQ26" s="44"/>
      <c r="BR26" s="44"/>
      <c r="BS26" s="44"/>
      <c r="BT26" s="44"/>
      <c r="BU26" s="44"/>
      <c r="BV26" s="44"/>
      <c r="BW26" s="44"/>
      <c r="BX26" s="44"/>
      <c r="BY26" s="44"/>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44"/>
      <c r="BN27" s="44"/>
      <c r="BO27" s="44"/>
      <c r="BP27" s="44"/>
      <c r="BQ27" s="44"/>
      <c r="BR27" s="44"/>
      <c r="BS27" s="44"/>
      <c r="BT27" s="44"/>
      <c r="BU27" s="44"/>
      <c r="BV27" s="44"/>
      <c r="BW27" s="44"/>
      <c r="BX27" s="44"/>
      <c r="BY27" s="44"/>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44"/>
      <c r="BN28" s="44"/>
      <c r="BO28" s="44"/>
      <c r="BP28" s="44"/>
      <c r="BQ28" s="44"/>
      <c r="BR28" s="44"/>
      <c r="BS28" s="44"/>
      <c r="BT28" s="44"/>
      <c r="BU28" s="44"/>
      <c r="BV28" s="44"/>
      <c r="BW28" s="44"/>
      <c r="BX28" s="44"/>
      <c r="BY28" s="44"/>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44"/>
      <c r="BN29" s="44"/>
      <c r="BO29" s="44"/>
      <c r="BP29" s="44"/>
      <c r="BQ29" s="44"/>
      <c r="BR29" s="44"/>
      <c r="BS29" s="44"/>
      <c r="BT29" s="44"/>
      <c r="BU29" s="44"/>
      <c r="BV29" s="44"/>
      <c r="BW29" s="44"/>
      <c r="BX29" s="44"/>
      <c r="BY29" s="44"/>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44"/>
      <c r="BN30" s="44"/>
      <c r="BO30" s="44"/>
      <c r="BP30" s="44"/>
      <c r="BQ30" s="44"/>
      <c r="BR30" s="44"/>
      <c r="BS30" s="44"/>
      <c r="BT30" s="44"/>
      <c r="BU30" s="44"/>
      <c r="BV30" s="44"/>
      <c r="BW30" s="44"/>
      <c r="BX30" s="44"/>
      <c r="BY30" s="44"/>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44"/>
      <c r="BN31" s="44"/>
      <c r="BO31" s="44"/>
      <c r="BP31" s="44"/>
      <c r="BQ31" s="44"/>
      <c r="BR31" s="44"/>
      <c r="BS31" s="44"/>
      <c r="BT31" s="44"/>
      <c r="BU31" s="44"/>
      <c r="BV31" s="44"/>
      <c r="BW31" s="44"/>
      <c r="BX31" s="44"/>
      <c r="BY31" s="44"/>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44"/>
      <c r="BN32" s="44"/>
      <c r="BO32" s="44"/>
      <c r="BP32" s="44"/>
      <c r="BQ32" s="44"/>
      <c r="BR32" s="44"/>
      <c r="BS32" s="44"/>
      <c r="BT32" s="44"/>
      <c r="BU32" s="44"/>
      <c r="BV32" s="44"/>
      <c r="BW32" s="44"/>
      <c r="BX32" s="44"/>
      <c r="BY32" s="44"/>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44"/>
      <c r="BN33" s="44"/>
      <c r="BO33" s="44"/>
      <c r="BP33" s="44"/>
      <c r="BQ33" s="44"/>
      <c r="BR33" s="44"/>
      <c r="BS33" s="44"/>
      <c r="BT33" s="44"/>
      <c r="BU33" s="44"/>
      <c r="BV33" s="44"/>
      <c r="BW33" s="44"/>
      <c r="BX33" s="44"/>
      <c r="BY33" s="44"/>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44"/>
      <c r="BN34" s="44"/>
      <c r="BO34" s="44"/>
      <c r="BP34" s="44"/>
      <c r="BQ34" s="44"/>
      <c r="BR34" s="44"/>
      <c r="BS34" s="44"/>
      <c r="BT34" s="44"/>
      <c r="BU34" s="44"/>
      <c r="BV34" s="44"/>
      <c r="BW34" s="44"/>
      <c r="BX34" s="44"/>
      <c r="BY34" s="44"/>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44"/>
      <c r="BN35" s="44"/>
      <c r="BO35" s="44"/>
      <c r="BP35" s="44"/>
      <c r="BQ35" s="44"/>
      <c r="BR35" s="44"/>
      <c r="BS35" s="44"/>
      <c r="BT35" s="44"/>
      <c r="BU35" s="44"/>
      <c r="BV35" s="44"/>
      <c r="BW35" s="44"/>
      <c r="BX35" s="44"/>
      <c r="BY35" s="44"/>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44"/>
      <c r="BN36" s="44"/>
      <c r="BO36" s="44"/>
      <c r="BP36" s="44"/>
      <c r="BQ36" s="44"/>
      <c r="BR36" s="44"/>
      <c r="BS36" s="44"/>
      <c r="BT36" s="44"/>
      <c r="BU36" s="44"/>
      <c r="BV36" s="44"/>
      <c r="BW36" s="44"/>
      <c r="BX36" s="44"/>
      <c r="BY36" s="44"/>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44"/>
      <c r="BN37" s="44"/>
      <c r="BO37" s="44"/>
      <c r="BP37" s="44"/>
      <c r="BQ37" s="44"/>
      <c r="BR37" s="44"/>
      <c r="BS37" s="44"/>
      <c r="BT37" s="44"/>
      <c r="BU37" s="44"/>
      <c r="BV37" s="44"/>
      <c r="BW37" s="44"/>
      <c r="BX37" s="44"/>
      <c r="BY37" s="44"/>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44"/>
      <c r="BN38" s="44"/>
      <c r="BO38" s="44"/>
      <c r="BP38" s="44"/>
      <c r="BQ38" s="44"/>
      <c r="BR38" s="44"/>
      <c r="BS38" s="44"/>
      <c r="BT38" s="44"/>
      <c r="BU38" s="44"/>
      <c r="BV38" s="44"/>
      <c r="BW38" s="44"/>
      <c r="BX38" s="44"/>
      <c r="BY38" s="44"/>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44"/>
      <c r="BN39" s="44"/>
      <c r="BO39" s="44"/>
      <c r="BP39" s="44"/>
      <c r="BQ39" s="44"/>
      <c r="BR39" s="44"/>
      <c r="BS39" s="44"/>
      <c r="BT39" s="44"/>
      <c r="BU39" s="44"/>
      <c r="BV39" s="44"/>
      <c r="BW39" s="44"/>
      <c r="BX39" s="44"/>
      <c r="BY39" s="44"/>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44"/>
      <c r="BN40" s="44"/>
      <c r="BO40" s="44"/>
      <c r="BP40" s="44"/>
      <c r="BQ40" s="44"/>
      <c r="BR40" s="44"/>
      <c r="BS40" s="44"/>
      <c r="BT40" s="44"/>
      <c r="BU40" s="44"/>
      <c r="BV40" s="44"/>
      <c r="BW40" s="44"/>
      <c r="BX40" s="44"/>
      <c r="BY40" s="44"/>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44"/>
      <c r="BN41" s="44"/>
      <c r="BO41" s="44"/>
      <c r="BP41" s="44"/>
      <c r="BQ41" s="44"/>
      <c r="BR41" s="44"/>
      <c r="BS41" s="44"/>
      <c r="BT41" s="44"/>
      <c r="BU41" s="44"/>
      <c r="BV41" s="44"/>
      <c r="BW41" s="44"/>
      <c r="BX41" s="44"/>
      <c r="BY41" s="44"/>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44"/>
      <c r="BN42" s="44"/>
      <c r="BO42" s="44"/>
      <c r="BP42" s="44"/>
      <c r="BQ42" s="44"/>
      <c r="BR42" s="44"/>
      <c r="BS42" s="44"/>
      <c r="BT42" s="44"/>
      <c r="BU42" s="44"/>
      <c r="BV42" s="44"/>
      <c r="BW42" s="44"/>
      <c r="BX42" s="44"/>
      <c r="BY42" s="44"/>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44"/>
      <c r="BN43" s="44"/>
      <c r="BO43" s="44"/>
      <c r="BP43" s="44"/>
      <c r="BQ43" s="44"/>
      <c r="BR43" s="44"/>
      <c r="BS43" s="44"/>
      <c r="BT43" s="44"/>
      <c r="BU43" s="44"/>
      <c r="BV43" s="44"/>
      <c r="BW43" s="44"/>
      <c r="BX43" s="44"/>
      <c r="BY43" s="44"/>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120</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44"/>
      <c r="BN66" s="44"/>
      <c r="BO66" s="44"/>
      <c r="BP66" s="44"/>
      <c r="BQ66" s="44"/>
      <c r="BR66" s="44"/>
      <c r="BS66" s="44"/>
      <c r="BT66" s="44"/>
      <c r="BU66" s="44"/>
      <c r="BV66" s="44"/>
      <c r="BW66" s="44"/>
      <c r="BX66" s="44"/>
      <c r="BY66" s="44"/>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44"/>
      <c r="BN67" s="44"/>
      <c r="BO67" s="44"/>
      <c r="BP67" s="44"/>
      <c r="BQ67" s="44"/>
      <c r="BR67" s="44"/>
      <c r="BS67" s="44"/>
      <c r="BT67" s="44"/>
      <c r="BU67" s="44"/>
      <c r="BV67" s="44"/>
      <c r="BW67" s="44"/>
      <c r="BX67" s="44"/>
      <c r="BY67" s="44"/>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44"/>
      <c r="BN68" s="44"/>
      <c r="BO68" s="44"/>
      <c r="BP68" s="44"/>
      <c r="BQ68" s="44"/>
      <c r="BR68" s="44"/>
      <c r="BS68" s="44"/>
      <c r="BT68" s="44"/>
      <c r="BU68" s="44"/>
      <c r="BV68" s="44"/>
      <c r="BW68" s="44"/>
      <c r="BX68" s="44"/>
      <c r="BY68" s="44"/>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44"/>
      <c r="BN69" s="44"/>
      <c r="BO69" s="44"/>
      <c r="BP69" s="44"/>
      <c r="BQ69" s="44"/>
      <c r="BR69" s="44"/>
      <c r="BS69" s="44"/>
      <c r="BT69" s="44"/>
      <c r="BU69" s="44"/>
      <c r="BV69" s="44"/>
      <c r="BW69" s="44"/>
      <c r="BX69" s="44"/>
      <c r="BY69" s="44"/>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44"/>
      <c r="BN70" s="44"/>
      <c r="BO70" s="44"/>
      <c r="BP70" s="44"/>
      <c r="BQ70" s="44"/>
      <c r="BR70" s="44"/>
      <c r="BS70" s="44"/>
      <c r="BT70" s="44"/>
      <c r="BU70" s="44"/>
      <c r="BV70" s="44"/>
      <c r="BW70" s="44"/>
      <c r="BX70" s="44"/>
      <c r="BY70" s="44"/>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44"/>
      <c r="BN71" s="44"/>
      <c r="BO71" s="44"/>
      <c r="BP71" s="44"/>
      <c r="BQ71" s="44"/>
      <c r="BR71" s="44"/>
      <c r="BS71" s="44"/>
      <c r="BT71" s="44"/>
      <c r="BU71" s="44"/>
      <c r="BV71" s="44"/>
      <c r="BW71" s="44"/>
      <c r="BX71" s="44"/>
      <c r="BY71" s="44"/>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44"/>
      <c r="BN72" s="44"/>
      <c r="BO72" s="44"/>
      <c r="BP72" s="44"/>
      <c r="BQ72" s="44"/>
      <c r="BR72" s="44"/>
      <c r="BS72" s="44"/>
      <c r="BT72" s="44"/>
      <c r="BU72" s="44"/>
      <c r="BV72" s="44"/>
      <c r="BW72" s="44"/>
      <c r="BX72" s="44"/>
      <c r="BY72" s="44"/>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44"/>
      <c r="BN73" s="44"/>
      <c r="BO73" s="44"/>
      <c r="BP73" s="44"/>
      <c r="BQ73" s="44"/>
      <c r="BR73" s="44"/>
      <c r="BS73" s="44"/>
      <c r="BT73" s="44"/>
      <c r="BU73" s="44"/>
      <c r="BV73" s="44"/>
      <c r="BW73" s="44"/>
      <c r="BX73" s="44"/>
      <c r="BY73" s="44"/>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44"/>
      <c r="BN74" s="44"/>
      <c r="BO74" s="44"/>
      <c r="BP74" s="44"/>
      <c r="BQ74" s="44"/>
      <c r="BR74" s="44"/>
      <c r="BS74" s="44"/>
      <c r="BT74" s="44"/>
      <c r="BU74" s="44"/>
      <c r="BV74" s="44"/>
      <c r="BW74" s="44"/>
      <c r="BX74" s="44"/>
      <c r="BY74" s="44"/>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44"/>
      <c r="BN75" s="44"/>
      <c r="BO75" s="44"/>
      <c r="BP75" s="44"/>
      <c r="BQ75" s="44"/>
      <c r="BR75" s="44"/>
      <c r="BS75" s="44"/>
      <c r="BT75" s="44"/>
      <c r="BU75" s="44"/>
      <c r="BV75" s="44"/>
      <c r="BW75" s="44"/>
      <c r="BX75" s="44"/>
      <c r="BY75" s="44"/>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44"/>
      <c r="BN76" s="44"/>
      <c r="BO76" s="44"/>
      <c r="BP76" s="44"/>
      <c r="BQ76" s="44"/>
      <c r="BR76" s="44"/>
      <c r="BS76" s="44"/>
      <c r="BT76" s="44"/>
      <c r="BU76" s="44"/>
      <c r="BV76" s="44"/>
      <c r="BW76" s="44"/>
      <c r="BX76" s="44"/>
      <c r="BY76" s="44"/>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44"/>
      <c r="BN77" s="44"/>
      <c r="BO77" s="44"/>
      <c r="BP77" s="44"/>
      <c r="BQ77" s="44"/>
      <c r="BR77" s="44"/>
      <c r="BS77" s="44"/>
      <c r="BT77" s="44"/>
      <c r="BU77" s="44"/>
      <c r="BV77" s="44"/>
      <c r="BW77" s="44"/>
      <c r="BX77" s="44"/>
      <c r="BY77" s="44"/>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44"/>
      <c r="BN78" s="44"/>
      <c r="BO78" s="44"/>
      <c r="BP78" s="44"/>
      <c r="BQ78" s="44"/>
      <c r="BR78" s="44"/>
      <c r="BS78" s="44"/>
      <c r="BT78" s="44"/>
      <c r="BU78" s="44"/>
      <c r="BV78" s="44"/>
      <c r="BW78" s="44"/>
      <c r="BX78" s="44"/>
      <c r="BY78" s="44"/>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44"/>
      <c r="BN79" s="44"/>
      <c r="BO79" s="44"/>
      <c r="BP79" s="44"/>
      <c r="BQ79" s="44"/>
      <c r="BR79" s="44"/>
      <c r="BS79" s="44"/>
      <c r="BT79" s="44"/>
      <c r="BU79" s="44"/>
      <c r="BV79" s="44"/>
      <c r="BW79" s="44"/>
      <c r="BX79" s="44"/>
      <c r="BY79" s="44"/>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44"/>
      <c r="BN80" s="44"/>
      <c r="BO80" s="44"/>
      <c r="BP80" s="44"/>
      <c r="BQ80" s="44"/>
      <c r="BR80" s="44"/>
      <c r="BS80" s="44"/>
      <c r="BT80" s="44"/>
      <c r="BU80" s="44"/>
      <c r="BV80" s="44"/>
      <c r="BW80" s="44"/>
      <c r="BX80" s="44"/>
      <c r="BY80" s="44"/>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44"/>
      <c r="BN81" s="44"/>
      <c r="BO81" s="44"/>
      <c r="BP81" s="44"/>
      <c r="BQ81" s="44"/>
      <c r="BR81" s="44"/>
      <c r="BS81" s="44"/>
      <c r="BT81" s="44"/>
      <c r="BU81" s="44"/>
      <c r="BV81" s="44"/>
      <c r="BW81" s="44"/>
      <c r="BX81" s="44"/>
      <c r="BY81" s="44"/>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5" t="s">
        <v>30</v>
      </c>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43</v>
      </c>
      <c r="O86" s="12" t="str">
        <f>データ!EO6</f>
        <v>【0.03】</v>
      </c>
    </row>
  </sheetData>
  <sheetProtection algorithmName="SHA-512" hashValue="vDGksJpQkS54aSAuDZ939/6aJ06mHuvjiEVTBwY3zFbF7d0WAzk75BoUhxANBuEjUENYdxUsvaYrVGMcihL+xA==" saltValue="wRpTFsOXnnfxLK4F9+N2P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5" t="s">
        <v>54</v>
      </c>
      <c r="I3" s="76"/>
      <c r="J3" s="76"/>
      <c r="K3" s="76"/>
      <c r="L3" s="76"/>
      <c r="M3" s="76"/>
      <c r="N3" s="76"/>
      <c r="O3" s="76"/>
      <c r="P3" s="76"/>
      <c r="Q3" s="76"/>
      <c r="R3" s="76"/>
      <c r="S3" s="76"/>
      <c r="T3" s="76"/>
      <c r="U3" s="76"/>
      <c r="V3" s="76"/>
      <c r="W3" s="76"/>
      <c r="X3" s="77"/>
      <c r="Y3" s="81" t="s">
        <v>55</v>
      </c>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t="s">
        <v>56</v>
      </c>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c r="EO3" s="74"/>
    </row>
    <row r="4" spans="1:145" x14ac:dyDescent="0.15">
      <c r="A4" s="14" t="s">
        <v>57</v>
      </c>
      <c r="B4" s="16"/>
      <c r="C4" s="16"/>
      <c r="D4" s="16"/>
      <c r="E4" s="16"/>
      <c r="F4" s="16"/>
      <c r="G4" s="16"/>
      <c r="H4" s="78"/>
      <c r="I4" s="79"/>
      <c r="J4" s="79"/>
      <c r="K4" s="79"/>
      <c r="L4" s="79"/>
      <c r="M4" s="79"/>
      <c r="N4" s="79"/>
      <c r="O4" s="79"/>
      <c r="P4" s="79"/>
      <c r="Q4" s="79"/>
      <c r="R4" s="79"/>
      <c r="S4" s="79"/>
      <c r="T4" s="79"/>
      <c r="U4" s="79"/>
      <c r="V4" s="79"/>
      <c r="W4" s="79"/>
      <c r="X4" s="80"/>
      <c r="Y4" s="74" t="s">
        <v>58</v>
      </c>
      <c r="Z4" s="74"/>
      <c r="AA4" s="74"/>
      <c r="AB4" s="74"/>
      <c r="AC4" s="74"/>
      <c r="AD4" s="74"/>
      <c r="AE4" s="74"/>
      <c r="AF4" s="74"/>
      <c r="AG4" s="74"/>
      <c r="AH4" s="74"/>
      <c r="AI4" s="74"/>
      <c r="AJ4" s="74" t="s">
        <v>59</v>
      </c>
      <c r="AK4" s="74"/>
      <c r="AL4" s="74"/>
      <c r="AM4" s="74"/>
      <c r="AN4" s="74"/>
      <c r="AO4" s="74"/>
      <c r="AP4" s="74"/>
      <c r="AQ4" s="74"/>
      <c r="AR4" s="74"/>
      <c r="AS4" s="74"/>
      <c r="AT4" s="74"/>
      <c r="AU4" s="74" t="s">
        <v>60</v>
      </c>
      <c r="AV4" s="74"/>
      <c r="AW4" s="74"/>
      <c r="AX4" s="74"/>
      <c r="AY4" s="74"/>
      <c r="AZ4" s="74"/>
      <c r="BA4" s="74"/>
      <c r="BB4" s="74"/>
      <c r="BC4" s="74"/>
      <c r="BD4" s="74"/>
      <c r="BE4" s="74"/>
      <c r="BF4" s="74" t="s">
        <v>61</v>
      </c>
      <c r="BG4" s="74"/>
      <c r="BH4" s="74"/>
      <c r="BI4" s="74"/>
      <c r="BJ4" s="74"/>
      <c r="BK4" s="74"/>
      <c r="BL4" s="74"/>
      <c r="BM4" s="74"/>
      <c r="BN4" s="74"/>
      <c r="BO4" s="74"/>
      <c r="BP4" s="74"/>
      <c r="BQ4" s="74" t="s">
        <v>62</v>
      </c>
      <c r="BR4" s="74"/>
      <c r="BS4" s="74"/>
      <c r="BT4" s="74"/>
      <c r="BU4" s="74"/>
      <c r="BV4" s="74"/>
      <c r="BW4" s="74"/>
      <c r="BX4" s="74"/>
      <c r="BY4" s="74"/>
      <c r="BZ4" s="74"/>
      <c r="CA4" s="74"/>
      <c r="CB4" s="74" t="s">
        <v>63</v>
      </c>
      <c r="CC4" s="74"/>
      <c r="CD4" s="74"/>
      <c r="CE4" s="74"/>
      <c r="CF4" s="74"/>
      <c r="CG4" s="74"/>
      <c r="CH4" s="74"/>
      <c r="CI4" s="74"/>
      <c r="CJ4" s="74"/>
      <c r="CK4" s="74"/>
      <c r="CL4" s="74"/>
      <c r="CM4" s="74" t="s">
        <v>64</v>
      </c>
      <c r="CN4" s="74"/>
      <c r="CO4" s="74"/>
      <c r="CP4" s="74"/>
      <c r="CQ4" s="74"/>
      <c r="CR4" s="74"/>
      <c r="CS4" s="74"/>
      <c r="CT4" s="74"/>
      <c r="CU4" s="74"/>
      <c r="CV4" s="74"/>
      <c r="CW4" s="74"/>
      <c r="CX4" s="74" t="s">
        <v>65</v>
      </c>
      <c r="CY4" s="74"/>
      <c r="CZ4" s="74"/>
      <c r="DA4" s="74"/>
      <c r="DB4" s="74"/>
      <c r="DC4" s="74"/>
      <c r="DD4" s="74"/>
      <c r="DE4" s="74"/>
      <c r="DF4" s="74"/>
      <c r="DG4" s="74"/>
      <c r="DH4" s="74"/>
      <c r="DI4" s="74" t="s">
        <v>66</v>
      </c>
      <c r="DJ4" s="74"/>
      <c r="DK4" s="74"/>
      <c r="DL4" s="74"/>
      <c r="DM4" s="74"/>
      <c r="DN4" s="74"/>
      <c r="DO4" s="74"/>
      <c r="DP4" s="74"/>
      <c r="DQ4" s="74"/>
      <c r="DR4" s="74"/>
      <c r="DS4" s="74"/>
      <c r="DT4" s="74" t="s">
        <v>67</v>
      </c>
      <c r="DU4" s="74"/>
      <c r="DV4" s="74"/>
      <c r="DW4" s="74"/>
      <c r="DX4" s="74"/>
      <c r="DY4" s="74"/>
      <c r="DZ4" s="74"/>
      <c r="EA4" s="74"/>
      <c r="EB4" s="74"/>
      <c r="EC4" s="74"/>
      <c r="ED4" s="74"/>
      <c r="EE4" s="74" t="s">
        <v>68</v>
      </c>
      <c r="EF4" s="74"/>
      <c r="EG4" s="74"/>
      <c r="EH4" s="74"/>
      <c r="EI4" s="74"/>
      <c r="EJ4" s="74"/>
      <c r="EK4" s="74"/>
      <c r="EL4" s="74"/>
      <c r="EM4" s="74"/>
      <c r="EN4" s="74"/>
      <c r="EO4" s="74"/>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465348</v>
      </c>
      <c r="D6" s="19">
        <f t="shared" si="3"/>
        <v>47</v>
      </c>
      <c r="E6" s="19">
        <f t="shared" si="3"/>
        <v>17</v>
      </c>
      <c r="F6" s="19">
        <f t="shared" si="3"/>
        <v>5</v>
      </c>
      <c r="G6" s="19">
        <f t="shared" si="3"/>
        <v>0</v>
      </c>
      <c r="H6" s="19" t="str">
        <f t="shared" si="3"/>
        <v>鹿児島県　知名町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43.68</v>
      </c>
      <c r="Q6" s="20">
        <f t="shared" si="3"/>
        <v>100</v>
      </c>
      <c r="R6" s="20">
        <f t="shared" si="3"/>
        <v>2750</v>
      </c>
      <c r="S6" s="20">
        <f t="shared" si="3"/>
        <v>5727</v>
      </c>
      <c r="T6" s="20">
        <f t="shared" si="3"/>
        <v>53.3</v>
      </c>
      <c r="U6" s="20">
        <f t="shared" si="3"/>
        <v>107.45</v>
      </c>
      <c r="V6" s="20">
        <f t="shared" si="3"/>
        <v>2451</v>
      </c>
      <c r="W6" s="20">
        <f t="shared" si="3"/>
        <v>2.08</v>
      </c>
      <c r="X6" s="20">
        <f t="shared" si="3"/>
        <v>1178.3699999999999</v>
      </c>
      <c r="Y6" s="21">
        <f>IF(Y7="",NA(),Y7)</f>
        <v>59.8</v>
      </c>
      <c r="Z6" s="21">
        <f t="shared" ref="Z6:AH6" si="4">IF(Z7="",NA(),Z7)</f>
        <v>62.73</v>
      </c>
      <c r="AA6" s="21">
        <f t="shared" si="4"/>
        <v>66.42</v>
      </c>
      <c r="AB6" s="21">
        <f t="shared" si="4"/>
        <v>67.8</v>
      </c>
      <c r="AC6" s="21">
        <f t="shared" si="4"/>
        <v>73.28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80.31</v>
      </c>
      <c r="BR6" s="21">
        <f t="shared" ref="BR6:BZ6" si="8">IF(BR7="",NA(),BR7)</f>
        <v>89.3</v>
      </c>
      <c r="BS6" s="21">
        <f t="shared" si="8"/>
        <v>92.11</v>
      </c>
      <c r="BT6" s="21">
        <f t="shared" si="8"/>
        <v>94.47</v>
      </c>
      <c r="BU6" s="21">
        <f t="shared" si="8"/>
        <v>92.15</v>
      </c>
      <c r="BV6" s="21">
        <f t="shared" si="8"/>
        <v>59.8</v>
      </c>
      <c r="BW6" s="21">
        <f t="shared" si="8"/>
        <v>57.77</v>
      </c>
      <c r="BX6" s="21">
        <f t="shared" si="8"/>
        <v>57.31</v>
      </c>
      <c r="BY6" s="21">
        <f t="shared" si="8"/>
        <v>57.08</v>
      </c>
      <c r="BZ6" s="21">
        <f t="shared" si="8"/>
        <v>56.26</v>
      </c>
      <c r="CA6" s="20" t="str">
        <f>IF(CA7="","",IF(CA7="-","【-】","【"&amp;SUBSTITUTE(TEXT(CA7,"#,##0.00"),"-","△")&amp;"】"))</f>
        <v>【60.65】</v>
      </c>
      <c r="CB6" s="21">
        <f>IF(CB7="",NA(),CB7)</f>
        <v>175.47</v>
      </c>
      <c r="CC6" s="21">
        <f t="shared" ref="CC6:CK6" si="9">IF(CC7="",NA(),CC7)</f>
        <v>157.46</v>
      </c>
      <c r="CD6" s="21">
        <f t="shared" si="9"/>
        <v>156.38999999999999</v>
      </c>
      <c r="CE6" s="21">
        <f t="shared" si="9"/>
        <v>152.68</v>
      </c>
      <c r="CF6" s="21">
        <f t="shared" si="9"/>
        <v>159.25</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26.97</v>
      </c>
      <c r="CN6" s="21">
        <f t="shared" ref="CN6:CV6" si="10">IF(CN7="",NA(),CN7)</f>
        <v>21.59</v>
      </c>
      <c r="CO6" s="21">
        <f t="shared" si="10"/>
        <v>20.93</v>
      </c>
      <c r="CP6" s="21">
        <f t="shared" si="10"/>
        <v>16.43</v>
      </c>
      <c r="CQ6" s="21">
        <f t="shared" si="10"/>
        <v>29.77</v>
      </c>
      <c r="CR6" s="21">
        <f t="shared" si="10"/>
        <v>51.75</v>
      </c>
      <c r="CS6" s="21">
        <f t="shared" si="10"/>
        <v>50.68</v>
      </c>
      <c r="CT6" s="21">
        <f t="shared" si="10"/>
        <v>50.14</v>
      </c>
      <c r="CU6" s="21">
        <f t="shared" si="10"/>
        <v>54.83</v>
      </c>
      <c r="CV6" s="21">
        <f t="shared" si="10"/>
        <v>66.53</v>
      </c>
      <c r="CW6" s="20" t="str">
        <f>IF(CW7="","",IF(CW7="-","【-】","【"&amp;SUBSTITUTE(TEXT(CW7,"#,##0.00"),"-","△")&amp;"】"))</f>
        <v>【61.14】</v>
      </c>
      <c r="CX6" s="21">
        <f>IF(CX7="",NA(),CX7)</f>
        <v>52.28</v>
      </c>
      <c r="CY6" s="21">
        <f t="shared" ref="CY6:DG6" si="11">IF(CY7="",NA(),CY7)</f>
        <v>53.88</v>
      </c>
      <c r="CZ6" s="21">
        <f t="shared" si="11"/>
        <v>54.3</v>
      </c>
      <c r="DA6" s="21">
        <f t="shared" si="11"/>
        <v>56.36</v>
      </c>
      <c r="DB6" s="21">
        <f t="shared" si="11"/>
        <v>58.55</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465348</v>
      </c>
      <c r="D7" s="23">
        <v>47</v>
      </c>
      <c r="E7" s="23">
        <v>17</v>
      </c>
      <c r="F7" s="23">
        <v>5</v>
      </c>
      <c r="G7" s="23">
        <v>0</v>
      </c>
      <c r="H7" s="23" t="s">
        <v>98</v>
      </c>
      <c r="I7" s="23" t="s">
        <v>99</v>
      </c>
      <c r="J7" s="23" t="s">
        <v>100</v>
      </c>
      <c r="K7" s="23" t="s">
        <v>101</v>
      </c>
      <c r="L7" s="23" t="s">
        <v>102</v>
      </c>
      <c r="M7" s="23" t="s">
        <v>103</v>
      </c>
      <c r="N7" s="24" t="s">
        <v>104</v>
      </c>
      <c r="O7" s="24" t="s">
        <v>105</v>
      </c>
      <c r="P7" s="24">
        <v>43.68</v>
      </c>
      <c r="Q7" s="24">
        <v>100</v>
      </c>
      <c r="R7" s="24">
        <v>2750</v>
      </c>
      <c r="S7" s="24">
        <v>5727</v>
      </c>
      <c r="T7" s="24">
        <v>53.3</v>
      </c>
      <c r="U7" s="24">
        <v>107.45</v>
      </c>
      <c r="V7" s="24">
        <v>2451</v>
      </c>
      <c r="W7" s="24">
        <v>2.08</v>
      </c>
      <c r="X7" s="24">
        <v>1178.3699999999999</v>
      </c>
      <c r="Y7" s="24">
        <v>59.8</v>
      </c>
      <c r="Z7" s="24">
        <v>62.73</v>
      </c>
      <c r="AA7" s="24">
        <v>66.42</v>
      </c>
      <c r="AB7" s="24">
        <v>67.8</v>
      </c>
      <c r="AC7" s="24">
        <v>73.28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80.31</v>
      </c>
      <c r="BR7" s="24">
        <v>89.3</v>
      </c>
      <c r="BS7" s="24">
        <v>92.11</v>
      </c>
      <c r="BT7" s="24">
        <v>94.47</v>
      </c>
      <c r="BU7" s="24">
        <v>92.15</v>
      </c>
      <c r="BV7" s="24">
        <v>59.8</v>
      </c>
      <c r="BW7" s="24">
        <v>57.77</v>
      </c>
      <c r="BX7" s="24">
        <v>57.31</v>
      </c>
      <c r="BY7" s="24">
        <v>57.08</v>
      </c>
      <c r="BZ7" s="24">
        <v>56.26</v>
      </c>
      <c r="CA7" s="24">
        <v>60.65</v>
      </c>
      <c r="CB7" s="24">
        <v>175.47</v>
      </c>
      <c r="CC7" s="24">
        <v>157.46</v>
      </c>
      <c r="CD7" s="24">
        <v>156.38999999999999</v>
      </c>
      <c r="CE7" s="24">
        <v>152.68</v>
      </c>
      <c r="CF7" s="24">
        <v>159.25</v>
      </c>
      <c r="CG7" s="24">
        <v>263.76</v>
      </c>
      <c r="CH7" s="24">
        <v>274.35000000000002</v>
      </c>
      <c r="CI7" s="24">
        <v>273.52</v>
      </c>
      <c r="CJ7" s="24">
        <v>274.99</v>
      </c>
      <c r="CK7" s="24">
        <v>282.08999999999997</v>
      </c>
      <c r="CL7" s="24">
        <v>256.97000000000003</v>
      </c>
      <c r="CM7" s="24">
        <v>26.97</v>
      </c>
      <c r="CN7" s="24">
        <v>21.59</v>
      </c>
      <c r="CO7" s="24">
        <v>20.93</v>
      </c>
      <c r="CP7" s="24">
        <v>16.43</v>
      </c>
      <c r="CQ7" s="24">
        <v>29.77</v>
      </c>
      <c r="CR7" s="24">
        <v>51.75</v>
      </c>
      <c r="CS7" s="24">
        <v>50.68</v>
      </c>
      <c r="CT7" s="24">
        <v>50.14</v>
      </c>
      <c r="CU7" s="24">
        <v>54.83</v>
      </c>
      <c r="CV7" s="24">
        <v>66.53</v>
      </c>
      <c r="CW7" s="24">
        <v>61.14</v>
      </c>
      <c r="CX7" s="24">
        <v>52.28</v>
      </c>
      <c r="CY7" s="24">
        <v>53.88</v>
      </c>
      <c r="CZ7" s="24">
        <v>54.3</v>
      </c>
      <c r="DA7" s="24">
        <v>56.36</v>
      </c>
      <c r="DB7" s="24">
        <v>58.55</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2023-01-18T05:34:32Z</cp:lastPrinted>
  <dcterms:created xsi:type="dcterms:W3CDTF">2022-12-01T02:01:54Z</dcterms:created>
  <dcterms:modified xsi:type="dcterms:W3CDTF">2023-02-21T01:07:50Z</dcterms:modified>
  <cp:category/>
</cp:coreProperties>
</file>