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90" tabRatio="749" activeTab="0"/>
  </bookViews>
  <sheets>
    <sheet name="施設・設備　1・2【必要面積】" sheetId="1" r:id="rId1"/>
    <sheet name="施設・設備　3【適否】" sheetId="2" r:id="rId2"/>
    <sheet name="施設・設備 4【移行特例(面積）】" sheetId="3" r:id="rId3"/>
    <sheet name="施設・設備　５【設置階】" sheetId="4" r:id="rId4"/>
    <sheet name="施設・設備　６【調理室特例】" sheetId="5" r:id="rId5"/>
  </sheets>
  <definedNames>
    <definedName name="_xlfn.CHISQ.DIST.RT" hidden="1">#NAME?</definedName>
    <definedName name="_xlnm.Print_Area" localSheetId="0">'施設・設備　1・2【必要面積】'!$B$2:$W$44</definedName>
    <definedName name="_xlnm.Print_Area" localSheetId="1">'施設・設備　3【適否】'!$B$2:$K$24</definedName>
    <definedName name="_xlnm.Print_Area" localSheetId="2">'施設・設備 4【移行特例(面積）】'!$B$1:$I$46</definedName>
    <definedName name="_xlnm.Print_Area" localSheetId="4">'施設・設備　６【調理室特例】'!$A$2:$C$14</definedName>
    <definedName name="_xlnm.Print_Titles" localSheetId="3">'施設・設備　５【設置階】'!$3:$3</definedName>
  </definedNames>
  <calcPr fullCalcOnLoad="1"/>
</workbook>
</file>

<file path=xl/sharedStrings.xml><?xml version="1.0" encoding="utf-8"?>
<sst xmlns="http://schemas.openxmlformats.org/spreadsheetml/2006/main" count="275" uniqueCount="217">
  <si>
    <t>認定こども園の名称</t>
  </si>
  <si>
    <t>１　施設及び施設の所在地</t>
  </si>
  <si>
    <t>２　園舎及び保育室等の必要面積</t>
  </si>
  <si>
    <t>学級数</t>
  </si>
  <si>
    <t>ほふく室</t>
  </si>
  <si>
    <t>年齢別</t>
  </si>
  <si>
    <t>区分別</t>
  </si>
  <si>
    <t>計</t>
  </si>
  <si>
    <t>3.3㎡/人</t>
  </si>
  <si>
    <t>1.98㎡/人</t>
  </si>
  <si>
    <t>０歳</t>
  </si>
  <si>
    <t>①</t>
  </si>
  <si>
    <t>１歳</t>
  </si>
  <si>
    <t>２歳</t>
  </si>
  <si>
    <t>②</t>
  </si>
  <si>
    <t>３歳</t>
  </si>
  <si>
    <t>③</t>
  </si>
  <si>
    <t>４歳</t>
  </si>
  <si>
    <t>　　</t>
  </si>
  <si>
    <t xml:space="preserve"> 乳児室</t>
  </si>
  <si>
    <t xml:space="preserve"> 1.65㎡/人</t>
  </si>
  <si>
    <t>基　準　面　積</t>
  </si>
  <si>
    <t>児童の
定員</t>
  </si>
  <si>
    <t>児童の
年齢</t>
  </si>
  <si>
    <t xml:space="preserve"> ④　学級数に応じた面積</t>
  </si>
  <si>
    <t>㎡</t>
  </si>
  <si>
    <t xml:space="preserve"> ⑦ </t>
  </si>
  <si>
    <t xml:space="preserve"> ⑧</t>
  </si>
  <si>
    <t>区分別</t>
  </si>
  <si>
    <t>計</t>
  </si>
  <si>
    <t>室数</t>
  </si>
  <si>
    <t>ほふく室</t>
  </si>
  <si>
    <t>遊戯室</t>
  </si>
  <si>
    <t>調理室</t>
  </si>
  <si>
    <t>医務室</t>
  </si>
  <si>
    <t>便所</t>
  </si>
  <si>
    <t>保有面積</t>
  </si>
  <si>
    <t>区　分</t>
  </si>
  <si>
    <t xml:space="preserve">単位：㎡ </t>
  </si>
  <si>
    <t xml:space="preserve"> 安全に利用できる根拠</t>
  </si>
  <si>
    <t>乳児室（含む調乳室）</t>
  </si>
  <si>
    <t>（２歳未満の
　ほふくする
子ども）
イ</t>
  </si>
  <si>
    <t>（２歳未満の
  ほふくしない
  子ども）
ア</t>
  </si>
  <si>
    <t>（１学級の場合）</t>
  </si>
  <si>
    <t>（２学級以上の場合）</t>
  </si>
  <si>
    <t>２歳未満の数＝①（チェック）</t>
  </si>
  <si>
    <t>施設及び設備に関する書類（幼保連携型）</t>
  </si>
  <si>
    <t>園庭</t>
  </si>
  <si>
    <t xml:space="preserve"> ⑨</t>
  </si>
  <si>
    <t>５歳</t>
  </si>
  <si>
    <t>㎡</t>
  </si>
  <si>
    <t>（１）適用事由　　　　　　□　条例施行時の既存施設（□　幼稚園　　□　保育所）</t>
  </si>
  <si>
    <t>（２）適用基準　　　　　　□　面積特例　　　　　　　　□　園庭の場所の特例</t>
  </si>
  <si>
    <t>既存施設</t>
  </si>
  <si>
    <t>適否</t>
  </si>
  <si>
    <t xml:space="preserve"> 安全な移動（距離，方法等）</t>
  </si>
  <si>
    <t>（１）建物及び附属施設　　　□　同一敷地内　　□　隣接敷地内</t>
  </si>
  <si>
    <t xml:space="preserve">（２）園庭　　　　　　□　同一敷地内　　□　隣接敷地内　　□　その他（　　　　　　　）　　　　　 </t>
  </si>
  <si>
    <t>満３歳未満</t>
  </si>
  <si>
    <t>上記のほか３歳未満児の用に供する施設及び設備
（　　　　　　　　　）</t>
  </si>
  <si>
    <t>人数（ア）
×1.65</t>
  </si>
  <si>
    <t>人数（イ）
×3.3</t>
  </si>
  <si>
    <t>○【⑧と⑨の大きい方】＋【⑦】</t>
  </si>
  <si>
    <t>保育室②（３歳児以上）</t>
  </si>
  <si>
    <t>保育室①（２歳児）</t>
  </si>
  <si>
    <t>②×3.3</t>
  </si>
  <si>
    <t>（⑧と⑨の大きい方）</t>
  </si>
  <si>
    <t>⑩</t>
  </si>
  <si>
    <t>⑪</t>
  </si>
  <si>
    <t>その他</t>
  </si>
  <si>
    <t>対象園児</t>
  </si>
  <si>
    <t>満２歳未満</t>
  </si>
  <si>
    <t>満３歳以上</t>
  </si>
  <si>
    <t>共通</t>
  </si>
  <si>
    <t>満３歳未満（満２歳児以上）</t>
  </si>
  <si>
    <t>３　園舎及び保育室等の保有面積【適否】</t>
  </si>
  <si>
    <t>園舎</t>
  </si>
  <si>
    <t>満３歳以上
【学級数に応じた面積】</t>
  </si>
  <si>
    <t>（満３歳児以上）</t>
  </si>
  <si>
    <t>（満２歳児以上
満３歳未満</t>
  </si>
  <si>
    <t>設備</t>
  </si>
  <si>
    <t>満２歳以上</t>
  </si>
  <si>
    <t xml:space="preserve"> ⑤（②×1.98）</t>
  </si>
  <si>
    <t xml:space="preserve"> ⑥(③×1.98）</t>
  </si>
  <si>
    <t>乳児室又はほふく室</t>
  </si>
  <si>
    <t>保育室又は遊戯室</t>
  </si>
  <si>
    <t>保育室又は遊戯室</t>
  </si>
  <si>
    <t>③×3.3</t>
  </si>
  <si>
    <t xml:space="preserve"> ⑫　</t>
  </si>
  <si>
    <t xml:space="preserve"> ⑬　　　　㎡</t>
  </si>
  <si>
    <t xml:space="preserve"> ⑮　　　　㎡ </t>
  </si>
  <si>
    <t xml:space="preserve"> ⑭　　　　㎡</t>
  </si>
  <si>
    <t xml:space="preserve"> ⑯　　　　㎡ </t>
  </si>
  <si>
    <t xml:space="preserve"> ⑰（⑩+⑪）　　　</t>
  </si>
  <si>
    <t>乳児室（ｃ）・ほふく室（Ｄ）
・保育室又は遊戯室（Ｅ）
必要面積</t>
  </si>
  <si>
    <t>園舎必要面積（Ａ）</t>
  </si>
  <si>
    <t>園庭必要面積（Ｂ）</t>
  </si>
  <si>
    <t>（Ｂ）〔⑰〕</t>
  </si>
  <si>
    <t>（Ｃ）〔⑬〕</t>
  </si>
  <si>
    <t>（Ｄ）〔⑭〕</t>
  </si>
  <si>
    <t>（Ｅ）〔⑮+⑯〕</t>
  </si>
  <si>
    <t>園庭【Ｂ】</t>
  </si>
  <si>
    <t>乳児室【Ｃ】</t>
  </si>
  <si>
    <t>ほふく室【Ｄ】</t>
  </si>
  <si>
    <t>保有面積</t>
  </si>
  <si>
    <t>必要面積</t>
  </si>
  <si>
    <t>差</t>
  </si>
  <si>
    <t>○1.98㎡×人数</t>
  </si>
  <si>
    <t>園　舎【Ａ】
【３歳以上の学級ごと】
【３歳未満の居室等】</t>
  </si>
  <si>
    <t>乳児室【Ｃ】
【満２歳未満】</t>
  </si>
  <si>
    <t>ほふく室【Ｄ】
【満２歳未満】</t>
  </si>
  <si>
    <t>保育室又は遊戯室【Ｅ】
【満２歳以上】</t>
  </si>
  <si>
    <t>必要面積</t>
  </si>
  <si>
    <t>（差）</t>
  </si>
  <si>
    <t>適（３≧０）否（３＜０）</t>
  </si>
  <si>
    <t>【1】</t>
  </si>
  <si>
    <t>【2】</t>
  </si>
  <si>
    <t>【3】</t>
  </si>
  <si>
    <t>【4】</t>
  </si>
  <si>
    <t>その他</t>
  </si>
  <si>
    <t>①保有面積(満３歳未満）</t>
  </si>
  <si>
    <t>②保有面積(満３歳以上）</t>
  </si>
  <si>
    <t>③保有面積の計(①＋②）</t>
  </si>
  <si>
    <t>①満２歳以上満３歳未満</t>
  </si>
  <si>
    <t>②満３歳以上</t>
  </si>
  <si>
    <t>Ａ-（Ｃ＋Ｄ＋Ｅ①）</t>
  </si>
  <si>
    <t>－</t>
  </si>
  <si>
    <t>幼稚園</t>
  </si>
  <si>
    <t>保育所</t>
  </si>
  <si>
    <t>幼稚園の移行特例による園舎面積</t>
  </si>
  <si>
    <t>保育所の移行特例による園舎面積</t>
  </si>
  <si>
    <t>【移行特例】</t>
  </si>
  <si>
    <t>区分</t>
  </si>
  <si>
    <r>
      <t xml:space="preserve">○1.98㎡×人数
</t>
    </r>
    <r>
      <rPr>
        <sz val="9"/>
        <rFont val="ＭＳ ゴシック"/>
        <family val="3"/>
      </rPr>
      <t>（要件を満たすことを要しない）</t>
    </r>
  </si>
  <si>
    <r>
      <t xml:space="preserve">除外
</t>
    </r>
    <r>
      <rPr>
        <sz val="9"/>
        <rFont val="ＭＳ ゴシック"/>
        <family val="3"/>
      </rPr>
      <t>（要件を満たすことを要しない）</t>
    </r>
  </si>
  <si>
    <t>○1.65㎡×人数</t>
  </si>
  <si>
    <t xml:space="preserve"> ○3.3㎡×人数</t>
  </si>
  <si>
    <t>③3.3㎡×満２歳以上満３歳未満の人数</t>
  </si>
  <si>
    <t>①幼稚園基準
（学級数に応じた面積）</t>
  </si>
  <si>
    <t>②3.3㎡
×満３歳以上の人数</t>
  </si>
  <si>
    <t>〔1〕　①又は②のいずれか大きい面積</t>
  </si>
  <si>
    <t>〔2〕</t>
  </si>
  <si>
    <t>必要面積(新設）</t>
  </si>
  <si>
    <t>必要面積(特例）</t>
  </si>
  <si>
    <t>○</t>
  </si>
  <si>
    <t>左記の○の部分</t>
  </si>
  <si>
    <r>
      <rPr>
        <b/>
        <sz val="14"/>
        <rFont val="ＭＳ ゴシック"/>
        <family val="3"/>
      </rPr>
      <t>除外</t>
    </r>
    <r>
      <rPr>
        <b/>
        <sz val="12"/>
        <rFont val="ＭＳ ゴシック"/>
        <family val="3"/>
      </rPr>
      <t xml:space="preserve">
</t>
    </r>
    <r>
      <rPr>
        <b/>
        <sz val="9"/>
        <rFont val="ＭＳ ゴシック"/>
        <family val="3"/>
      </rPr>
      <t>（要件を満たすことを要しない）</t>
    </r>
  </si>
  <si>
    <t>①　園舎</t>
  </si>
  <si>
    <t>②　園庭</t>
  </si>
  <si>
    <t>新設の場合の園舎面積</t>
  </si>
  <si>
    <t>保育室又は遊戯室</t>
  </si>
  <si>
    <t>その他
〔３歳未満の保育の用に供する部分（右記Ｃ,Ｄ,Ｅ①）除く〕</t>
  </si>
  <si>
    <t>その運営の実績その他により適正な運営が確保されていると認められるか。</t>
  </si>
  <si>
    <t>同一の所在場所において，当該幼稚園・保育所の設備を用いて幼保連携型認定こども園を設置することとしているか。</t>
  </si>
  <si>
    <t>　園児に対する食事の提供の責任が当該幼保連携型認定こども園にあり，その管理者が，衛生面，栄養面等業務上必要な注意を果たし得るような体制及び調理業務の受託者との契約内容が確保されていること。</t>
  </si>
  <si>
    <t>　当該幼保連携型認定こども園又は他の施設，保健所，市町村等の栄養士により，献立等について栄養の観点からの指導が受けられる体制にある等，栄養士による必要な配慮が行われること。</t>
  </si>
  <si>
    <t>　調理業務の受託者を，当該幼保連携型認定こども園における給食の趣旨を十分に認識し，衛生面，栄養面等，調理業務を適切に遂行できる能力を有する者とすること。</t>
  </si>
  <si>
    <t>　園児の年齢及び発達の段階並びに健康状態に応じた食事の提供や，アレルギー，アトピー等への配慮，必要な栄養素量の給与等，幼児の食事の内容，回数及び時機に適切に応じることができること。</t>
  </si>
  <si>
    <t>　食を通じた園児の健全育成を図る観点から，園児の発育及び発達の過程に応じて食に関し配慮すべき事項を定めた食育に関する計画に基づき食事を提供するよう努めること。</t>
  </si>
  <si>
    <t>要件</t>
  </si>
  <si>
    <t>番号</t>
  </si>
  <si>
    <t>４　移行特例の適用の有無　　　□　有　　□　無</t>
  </si>
  <si>
    <t>（３）移行特例の適用の場合</t>
  </si>
  <si>
    <t xml:space="preserve"> 面積要件</t>
  </si>
  <si>
    <t>名称</t>
  </si>
  <si>
    <t>所在地</t>
  </si>
  <si>
    <t>【委託予定事業者】</t>
  </si>
  <si>
    <t xml:space="preserve">  (1)　スプリンクラー設備その他これに類するもので自動式のものが設けられていること。</t>
  </si>
  <si>
    <t>１　屋内階段
２　屋外階段</t>
  </si>
  <si>
    <t>１　建築基準法施行令（昭和二十五年政令第三百三十八号）第百二十三条第一項各号又は同条第三項各号に規定する構造の屋内階段（ただし，同条第一項の場合においては，当該階段の構造は，建築物の一階から二階までの部分に限り，屋内と階段室とは，バルコニー又は付室を通じて連絡することとし，かつ，同条第三項第二号，第三号及び第九号を満たすものとする。）
２　待避上有効なバルコニー
３　建築基準法第二条第七号の二に規定する準耐火構造の屋外傾斜路又はこれに準ずる設備
４　屋外階段</t>
  </si>
  <si>
    <t>１　建築基準法施行令第百二十三条第一項各号又は同条第三項各号に規定する構造の屋内階段
２　屋外階段</t>
  </si>
  <si>
    <t>１　建築基準法施行令第百二十三条第一項各号又は同条第三項各号に規定する構造の屋内階段
２　建築基準法施行令第百二十三条第二項各号に規定する構造の屋外階段</t>
  </si>
  <si>
    <t>常用</t>
  </si>
  <si>
    <t>避難用</t>
  </si>
  <si>
    <t>二階</t>
  </si>
  <si>
    <t>三階</t>
  </si>
  <si>
    <t>幼稚園移行特例</t>
  </si>
  <si>
    <t>保育所移行特例</t>
  </si>
  <si>
    <t>新設の場合の特例</t>
  </si>
  <si>
    <t xml:space="preserve">１　建築基準法施行令第百二十三条第一項各号又は同条第三項各号に規定する構造の屋内階段（ただし，同条第一項の場合においては，当該階段の構造は，建築物の一階から三階までの部分に限り，屋内と階段室とは，バルコニー又は付室を通じて連絡することとし，かつ，同条第三項第二号，第三号及び第九号を満たすものとする。）
２　建築基準法第二条第七号に規定する耐火構造の屋外傾斜路又はこれに準ずる設備
３　屋外階段
</t>
  </si>
  <si>
    <t xml:space="preserve">１ 建築基準法施行令第百二十三条第一項各号又は同条第三項各号に規定する構造の屋内階段（ただし，同条第一項の場合においては，当該階段の構造は，建築物の一階から保育室等が設けられている階までの部分に限り，屋内と階段室とは，バルコニー又は外気に向かって開くことの出来る窓若しくは排煙設備（同条第三項第一号に規定する国土交通大臣が定めた構造方法を用いるものその他有効に排煙することができると認められるものに限るに改める。。）を有する付室を通じて連絡することとし，かつ，同条第三項第二号，第三号及び第九号を満たすものとする。）
２ 建築基準法第二条第七号に規定する耐火構造の屋外傾斜路
３ 建築基準法施行令第百二十三条第二項各号に規定する構造の屋外階段
</t>
  </si>
  <si>
    <t xml:space="preserve">  (2)　調理用器具の種類に応じて有効な自動消火装置が設けられ，かつ，当該調理室の外部への延焼を防止するために必要な措置が講じられていること。</t>
  </si>
  <si>
    <t>二階に設ける場合</t>
  </si>
  <si>
    <t>三階以上に設ける場合</t>
  </si>
  <si>
    <t>○耐火建築物で，園児の待避上必要な設備を備えるとき</t>
  </si>
  <si>
    <t>４階
以上</t>
  </si>
  <si>
    <t>イ</t>
  </si>
  <si>
    <t>ロ</t>
  </si>
  <si>
    <t>ハ</t>
  </si>
  <si>
    <t>ニ</t>
  </si>
  <si>
    <t>ホ</t>
  </si>
  <si>
    <t>ヘ</t>
  </si>
  <si>
    <t>ト</t>
  </si>
  <si>
    <t>チ</t>
  </si>
  <si>
    <r>
      <t>　建築基準法（昭和二十五年法律第二百一号）第二条第九号の二に規定する</t>
    </r>
    <r>
      <rPr>
        <u val="single"/>
        <sz val="12"/>
        <rFont val="ＭＳ ゴシック"/>
        <family val="3"/>
      </rPr>
      <t>耐火建築物</t>
    </r>
    <r>
      <rPr>
        <sz val="12"/>
        <rFont val="ＭＳ ゴシック"/>
        <family val="3"/>
      </rPr>
      <t>であること。</t>
    </r>
  </si>
  <si>
    <t>　保育室等が設けられている次の表の上欄に掲げる階に応じ，同表の中欄に掲げる区分ごとに，それぞれ同表の下欄に掲げる設備が一以上設けられていること。</t>
  </si>
  <si>
    <t>　ロに掲げる設備が避難上有効な位置に設けられ，かつ，保育室等の各部分からその一に至る歩行距離が三十メートル以下となるように設けられていること。</t>
  </si>
  <si>
    <t>　幼保連携型認定こども園の調理室（次に掲げる要件のいずれかに該当するものを除く。 二において同じ。）以外の部分と幼保連携型認定こども園の調理室の部分が建築基準法第二条第七号に規定する耐火構造の床若しくは壁又は建築基準法施行令第百十二条第一項に規定する特定防火設備で区画されていること。この場合において，換気，暖房又は冷房の設備の風道が，当該床若しくは壁を貫通する部分又はこれに近接する部分に防火上有効にダンパーが設けられていること。</t>
  </si>
  <si>
    <t>　幼保連携型認定こども園の壁及び天井の室内に面する部分の仕上げを不燃材料でしていること。</t>
  </si>
  <si>
    <t>　保育室等その他園児が出入し，又は通行する場所に，園児の転落事故を防止する設備が設けられていること。</t>
  </si>
  <si>
    <t xml:space="preserve">　非常警報器具又は非常警報設備及び消防機関へ火災を通報する設備が設けられていること。  </t>
  </si>
  <si>
    <t xml:space="preserve">　幼保連携型認定こども園のカーテン，敷物，建具等で可燃性のものについて防炎処理が施されていること。 </t>
  </si>
  <si>
    <r>
      <t>　建築基準法（昭和二十五年法律第二百一号）第二条第九号の二に規定する</t>
    </r>
    <r>
      <rPr>
        <u val="single"/>
        <sz val="12"/>
        <rFont val="ＭＳ ゴシック"/>
        <family val="3"/>
      </rPr>
      <t>耐火建築物</t>
    </r>
    <r>
      <rPr>
        <sz val="12"/>
        <rFont val="ＭＳ ゴシック"/>
        <family val="3"/>
      </rPr>
      <t>又は同条第九号の三に規定する</t>
    </r>
    <r>
      <rPr>
        <u val="single"/>
        <sz val="12"/>
        <rFont val="ＭＳ ゴシック"/>
        <family val="3"/>
      </rPr>
      <t>準耐火建築物（同号ロに該当するものを除く）</t>
    </r>
    <r>
      <rPr>
        <sz val="12"/>
        <rFont val="ＭＳ ゴシック"/>
        <family val="3"/>
      </rPr>
      <t>であること。</t>
    </r>
  </si>
  <si>
    <t xml:space="preserve"> 日常的に利用できる場所であるか</t>
  </si>
  <si>
    <t>教育・保育が適切に提供される場所か</t>
  </si>
  <si>
    <t>代替地の面積</t>
  </si>
  <si>
    <t xml:space="preserve">○イ，ロ及びヘの要件
</t>
  </si>
  <si>
    <t>○ロからチまでの要件に該当するものであること。</t>
  </si>
  <si>
    <t>○イ，ロ及びヘの要件</t>
  </si>
  <si>
    <t>５　乳児室，ほふく室，保育室，遊戯室又は便所（以下「保育室等」という。）を２階以上の設ける場合の要件</t>
  </si>
  <si>
    <t>６　満３歳以上の園児に対し外部搬入による食事を提供する場合の要件</t>
  </si>
  <si>
    <t>③　園庭代替地【満２歳児に係るもの】</t>
  </si>
  <si>
    <t>満３歳以上の園児に係る面積要件を満たしているか。</t>
  </si>
  <si>
    <t>（幼稚園移行特例）</t>
  </si>
  <si>
    <t>（保育所移行特例）</t>
  </si>
  <si>
    <t>代替地は満２歳以上満３歳未満の園児に係る面積要件を満たしているか。</t>
  </si>
  <si>
    <t>（Ａ）〔⑫+⑬+⑭+⑮〕</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</si>
</sst>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 "/>
    <numFmt numFmtId="179" formatCode="#,##0.00_ "/>
    <numFmt numFmtId="180" formatCode="#,##0_ "/>
    <numFmt numFmtId="181" formatCode="#,##0_);[Red]\(#,##0\)"/>
    <numFmt numFmtId="182" formatCode="#,##0.00_);[Red]\(#,##0.00\)"/>
    <numFmt numFmtId="183" formatCode="#,##0.00;&quot;▲ &quot;#,##0.00"/>
    <numFmt numFmtId="184" formatCode="#,##0;&quot;▲ &quot;#,##0"/>
    <numFmt numFmtId="185" formatCode="0.0_ "/>
    <numFmt numFmtId="186" formatCode="#,##0.0;[Red]\-#,##0.0"/>
    <numFmt numFmtId="187" formatCode="0_ "/>
    <numFmt numFmtId="188" formatCode="0.0"/>
    <numFmt numFmtId="189" formatCode="#,##0.00_ &quot;㎡&quot;"/>
    <numFmt numFmtId="190" formatCode="#,##0.000_ "/>
    <numFmt numFmtId="191" formatCode="#,##0.0000_ "/>
    <numFmt numFmtId="192" formatCode="0;&quot;▲ &quot;0"/>
    <numFmt numFmtId="193" formatCode="#,##0.00;&quot;▲ &quot;#,##0.00&quot;㎡&quot;"/>
    <numFmt numFmtId="194" formatCode="#,##0.00;&quot;㎡&quot;\,&quot;▲ &quot;#,##0.00&quot;㎡&quot;"/>
    <numFmt numFmtId="195" formatCode="#,##0.00&quot;㎡&quot;\,&quot;▲ &quot;###0.00&quot;㎡&quot;"/>
    <numFmt numFmtId="196" formatCode="#,##0;&quot;▲ &quot;#,##0&quot;㎡&quot;"/>
    <numFmt numFmtId="197" formatCode="#,##0.0;&quot;▲ &quot;#,##0.0&quot;㎡&quot;"/>
    <numFmt numFmtId="198" formatCode="#,##0.00&quot;㎡&quot;;&quot;▲ &quot;#,##0.00&quot;㎡&quot;"/>
    <numFmt numFmtId="199" formatCode="0.00&quot;㎡&quot;"/>
  </numFmts>
  <fonts count="73">
    <font>
      <sz val="11"/>
      <name val="ＭＳ Ｐゴシック"/>
      <family val="3"/>
    </font>
    <font>
      <sz val="6"/>
      <name val="ＭＳ Ｐゴシック"/>
      <family val="3"/>
    </font>
    <font>
      <sz val="12"/>
      <name val="ＭＳ ゴシック"/>
      <family val="3"/>
    </font>
    <font>
      <sz val="12"/>
      <color indexed="12"/>
      <name val="ＭＳ ゴシック"/>
      <family val="3"/>
    </font>
    <font>
      <sz val="9"/>
      <name val="ＭＳ ゴシック"/>
      <family val="3"/>
    </font>
    <font>
      <b/>
      <sz val="16"/>
      <name val="ＭＳ ゴシック"/>
      <family val="3"/>
    </font>
    <font>
      <sz val="14"/>
      <name val="ＭＳ ゴシック"/>
      <family val="3"/>
    </font>
    <font>
      <b/>
      <sz val="12"/>
      <name val="ＭＳ ゴシック"/>
      <family val="3"/>
    </font>
    <font>
      <sz val="12"/>
      <name val="ＭＳ Ｐゴシック"/>
      <family val="3"/>
    </font>
    <font>
      <b/>
      <sz val="14"/>
      <name val="ＭＳ ゴシック"/>
      <family val="3"/>
    </font>
    <font>
      <sz val="14"/>
      <color indexed="12"/>
      <name val="ＭＳ ゴシック"/>
      <family val="3"/>
    </font>
    <font>
      <b/>
      <sz val="9"/>
      <name val="ＭＳ ゴシック"/>
      <family val="3"/>
    </font>
    <font>
      <sz val="14"/>
      <name val="ＭＳ Ｐゴシック"/>
      <family val="3"/>
    </font>
    <font>
      <b/>
      <sz val="14"/>
      <name val="ＭＳ Ｐゴシック"/>
      <family val="3"/>
    </font>
    <font>
      <b/>
      <sz val="11"/>
      <name val="ＭＳ Ｐゴシック"/>
      <family val="3"/>
    </font>
    <font>
      <b/>
      <sz val="14"/>
      <color indexed="12"/>
      <name val="ＭＳ ゴシック"/>
      <family val="3"/>
    </font>
    <font>
      <sz val="16"/>
      <name val="ＭＳ ゴシック"/>
      <family val="3"/>
    </font>
    <font>
      <u val="single"/>
      <sz val="12"/>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10"/>
      <name val="ＭＳ ゴシック"/>
      <family val="3"/>
    </font>
    <font>
      <sz val="12"/>
      <color indexed="56"/>
      <name val="ＭＳ ゴシック"/>
      <family val="3"/>
    </font>
    <font>
      <sz val="14"/>
      <color indexed="10"/>
      <name val="ＭＳ ゴシック"/>
      <family val="3"/>
    </font>
    <font>
      <b/>
      <sz val="14"/>
      <color indexed="56"/>
      <name val="ＭＳ ゴシック"/>
      <family val="3"/>
    </font>
    <font>
      <b/>
      <sz val="14"/>
      <color indexed="10"/>
      <name val="ＭＳ ゴシック"/>
      <family val="3"/>
    </font>
    <font>
      <sz val="14"/>
      <color indexed="56"/>
      <name val="ＭＳ ゴシック"/>
      <family val="3"/>
    </font>
    <font>
      <sz val="14"/>
      <color indexed="10"/>
      <name val="ＭＳ Ｐゴシック"/>
      <family val="3"/>
    </font>
    <font>
      <b/>
      <sz val="12"/>
      <color indexed="10"/>
      <name val="ＭＳ ゴシック"/>
      <family val="3"/>
    </font>
    <font>
      <b/>
      <sz val="14"/>
      <color indexed="10"/>
      <name val="ＭＳ Ｐゴシック"/>
      <family val="3"/>
    </font>
    <font>
      <b/>
      <sz val="11"/>
      <color indexed="10"/>
      <name val="ＭＳ Ｐゴシック"/>
      <family val="3"/>
    </font>
    <font>
      <sz val="18"/>
      <color indexed="8"/>
      <name val="HG丸ｺﾞｼｯｸM-PRO"/>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rgb="FFFF0000"/>
      <name val="ＭＳ ゴシック"/>
      <family val="3"/>
    </font>
    <font>
      <sz val="12"/>
      <color theme="3"/>
      <name val="ＭＳ ゴシック"/>
      <family val="3"/>
    </font>
    <font>
      <sz val="14"/>
      <color rgb="FFFF0000"/>
      <name val="ＭＳ ゴシック"/>
      <family val="3"/>
    </font>
    <font>
      <b/>
      <sz val="14"/>
      <color rgb="FF002060"/>
      <name val="ＭＳ ゴシック"/>
      <family val="3"/>
    </font>
    <font>
      <b/>
      <sz val="14"/>
      <color rgb="FFFF0000"/>
      <name val="ＭＳ ゴシック"/>
      <family val="3"/>
    </font>
    <font>
      <sz val="14"/>
      <color rgb="FF002060"/>
      <name val="ＭＳ ゴシック"/>
      <family val="3"/>
    </font>
    <font>
      <sz val="14"/>
      <color rgb="FFFF0000"/>
      <name val="ＭＳ Ｐゴシック"/>
      <family val="3"/>
    </font>
    <font>
      <b/>
      <sz val="14"/>
      <color rgb="FFFF0000"/>
      <name val="ＭＳ Ｐゴシック"/>
      <family val="3"/>
    </font>
    <font>
      <b/>
      <sz val="11"/>
      <color rgb="FFFF0000"/>
      <name val="ＭＳ Ｐゴシック"/>
      <family val="3"/>
    </font>
    <font>
      <b/>
      <sz val="12"/>
      <color rgb="FFFF00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0070C0"/>
        <bgColor indexed="64"/>
      </patternFill>
    </fill>
    <fill>
      <patternFill patternType="solid">
        <fgColor rgb="FF92D050"/>
        <bgColor indexed="64"/>
      </patternFill>
    </fill>
    <fill>
      <patternFill patternType="solid">
        <fgColor theme="0" tint="-0.3499799966812134"/>
        <bgColor indexed="64"/>
      </patternFill>
    </fill>
    <fill>
      <patternFill patternType="solid">
        <fgColor indexed="22"/>
        <bgColor indexed="64"/>
      </patternFill>
    </fill>
    <fill>
      <patternFill patternType="solid">
        <fgColor theme="9" tint="0.3999499976634979"/>
        <bgColor indexed="64"/>
      </patternFill>
    </fill>
    <fill>
      <patternFill patternType="solid">
        <fgColor theme="0" tint="-0.2499700039625167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diagonalUp="1">
      <left style="thin"/>
      <right style="thin"/>
      <top style="thin"/>
      <bottom style="thin"/>
      <diagonal style="thin"/>
    </border>
    <border>
      <left>
        <color indexed="63"/>
      </left>
      <right style="thick"/>
      <top>
        <color indexed="63"/>
      </top>
      <bottom style="thin"/>
    </border>
    <border>
      <left style="thin"/>
      <right style="thick"/>
      <top style="thin"/>
      <bottom>
        <color indexed="63"/>
      </bottom>
    </border>
    <border>
      <left>
        <color indexed="63"/>
      </left>
      <right style="thin"/>
      <top style="thick"/>
      <bottom style="thin"/>
    </border>
    <border>
      <left>
        <color indexed="63"/>
      </left>
      <right style="thick"/>
      <top style="thick"/>
      <bottom style="thin"/>
    </border>
    <border>
      <left>
        <color indexed="63"/>
      </left>
      <right style="thick"/>
      <top style="thin"/>
      <bottom style="thin"/>
    </border>
    <border>
      <left style="thin"/>
      <right style="thick"/>
      <top style="thin"/>
      <bottom style="thick"/>
    </border>
    <border>
      <left>
        <color indexed="63"/>
      </left>
      <right style="thin"/>
      <top style="thin"/>
      <bottom style="thick"/>
    </border>
    <border>
      <left>
        <color indexed="63"/>
      </left>
      <right style="thick"/>
      <top style="thin"/>
      <bottom style="thick"/>
    </border>
    <border>
      <left style="thick"/>
      <right style="thin"/>
      <top style="thin"/>
      <bottom>
        <color indexed="63"/>
      </bottom>
    </border>
    <border>
      <left style="thick"/>
      <right style="thin"/>
      <top>
        <color indexed="63"/>
      </top>
      <bottom>
        <color indexed="63"/>
      </bottom>
    </border>
    <border>
      <left style="thick"/>
      <right style="thin"/>
      <top>
        <color indexed="63"/>
      </top>
      <bottom style="thin"/>
    </border>
    <border>
      <left>
        <color indexed="63"/>
      </left>
      <right style="thick"/>
      <top style="thick"/>
      <bottom>
        <color indexed="63"/>
      </bottom>
    </border>
    <border>
      <left>
        <color indexed="63"/>
      </left>
      <right style="thick"/>
      <top>
        <color indexed="63"/>
      </top>
      <bottom>
        <color indexed="63"/>
      </bottom>
    </border>
    <border>
      <left style="thin"/>
      <right style="thin"/>
      <top style="thick"/>
      <bottom style="thin"/>
    </border>
    <border diagonalUp="1">
      <left style="thin"/>
      <right style="thick"/>
      <top style="thick"/>
      <bottom style="thin"/>
      <diagonal style="thin"/>
    </border>
    <border>
      <left style="thin"/>
      <right style="thick"/>
      <top style="thin"/>
      <bottom style="thin"/>
    </border>
    <border>
      <left style="thin"/>
      <right style="thin"/>
      <top style="thick"/>
      <bottom style="thick"/>
    </border>
    <border>
      <left style="thin"/>
      <right style="thick"/>
      <top style="thick"/>
      <bottom style="thick"/>
    </border>
    <border>
      <left style="thin"/>
      <right style="thin"/>
      <top style="thin"/>
      <bottom style="thick"/>
    </border>
    <border>
      <left style="thin"/>
      <right style="thick"/>
      <top>
        <color indexed="63"/>
      </top>
      <bottom style="thin"/>
    </border>
    <border>
      <left style="thin"/>
      <right style="thick"/>
      <top style="thick"/>
      <bottom style="thin"/>
    </border>
    <border>
      <left style="thin"/>
      <right>
        <color indexed="63"/>
      </right>
      <top style="thick"/>
      <bottom style="thin"/>
    </border>
    <border>
      <left style="thick"/>
      <right style="thick"/>
      <top style="thick"/>
      <bottom style="thin"/>
    </border>
    <border>
      <left style="thick"/>
      <right style="thick"/>
      <top style="thin"/>
      <bottom style="thick"/>
    </border>
    <border>
      <left style="thick"/>
      <right style="thick"/>
      <top style="thin"/>
      <bottom>
        <color indexed="63"/>
      </bottom>
    </border>
    <border>
      <left style="thick"/>
      <right style="thick"/>
      <top style="thick"/>
      <bottom style="thick"/>
    </border>
    <border>
      <left style="thin"/>
      <right>
        <color indexed="63"/>
      </right>
      <top style="thin"/>
      <bottom style="thin"/>
    </border>
    <border>
      <left style="thick"/>
      <right style="thick"/>
      <top style="thin"/>
      <bottom style="thin"/>
    </border>
    <border diagonalUp="1">
      <left>
        <color indexed="63"/>
      </left>
      <right style="thin"/>
      <top style="thin"/>
      <bottom style="thin"/>
      <diagonal style="thin"/>
    </border>
    <border>
      <left>
        <color indexed="63"/>
      </left>
      <right style="thick"/>
      <top style="thin"/>
      <bottom>
        <color indexed="63"/>
      </bottom>
    </border>
    <border>
      <left>
        <color indexed="63"/>
      </left>
      <right style="thin"/>
      <top style="thick"/>
      <bottom style="thick"/>
    </border>
    <border>
      <left style="thin"/>
      <right style="thick"/>
      <top>
        <color indexed="63"/>
      </top>
      <bottom>
        <color indexed="63"/>
      </bottom>
    </border>
    <border>
      <left style="thin"/>
      <right>
        <color indexed="63"/>
      </right>
      <top style="thick"/>
      <bottom style="thick"/>
    </border>
    <border>
      <left style="thick"/>
      <right style="thin"/>
      <top>
        <color indexed="63"/>
      </top>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ck"/>
      <top>
        <color indexed="63"/>
      </top>
      <bottom style="thin"/>
    </border>
    <border>
      <left style="thick"/>
      <right style="thin"/>
      <top style="thin"/>
      <bottom style="thin"/>
    </border>
    <border>
      <left style="thick"/>
      <right style="thin"/>
      <top style="thick"/>
      <bottom style="thick"/>
    </border>
    <border>
      <left style="thick"/>
      <right style="thin"/>
      <top style="thick"/>
      <bottom style="thin"/>
    </border>
    <border>
      <left style="thick"/>
      <right style="thin"/>
      <top style="thin"/>
      <bottom style="thick"/>
    </border>
    <border>
      <left style="thin"/>
      <right style="thin"/>
      <top>
        <color indexed="63"/>
      </top>
      <bottom style="thick"/>
    </border>
    <border>
      <left>
        <color indexed="63"/>
      </left>
      <right>
        <color indexed="63"/>
      </right>
      <top style="thin"/>
      <bottom style="thin"/>
    </border>
    <border>
      <left style="thick"/>
      <right>
        <color indexed="63"/>
      </right>
      <top style="thin"/>
      <bottom>
        <color indexed="63"/>
      </bottom>
    </border>
    <border>
      <left style="thick"/>
      <right>
        <color indexed="63"/>
      </right>
      <top>
        <color indexed="63"/>
      </top>
      <bottom style="thin"/>
    </border>
    <border>
      <left style="thick"/>
      <right>
        <color indexed="63"/>
      </right>
      <top>
        <color indexed="63"/>
      </top>
      <bottom style="thick"/>
    </border>
    <border>
      <left>
        <color indexed="63"/>
      </left>
      <right style="thin"/>
      <top>
        <color indexed="63"/>
      </top>
      <bottom style="thick"/>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ck"/>
      <top style="thin"/>
      <bottom>
        <color indexed="63"/>
      </bottom>
      <diagonal style="thin"/>
    </border>
    <border diagonalUp="1">
      <left style="thin"/>
      <right>
        <color indexed="63"/>
      </right>
      <top>
        <color indexed="63"/>
      </top>
      <bottom style="thick"/>
      <diagonal style="thin"/>
    </border>
    <border diagonalUp="1">
      <left>
        <color indexed="63"/>
      </left>
      <right>
        <color indexed="63"/>
      </right>
      <top>
        <color indexed="63"/>
      </top>
      <bottom style="thick"/>
      <diagonal style="thin"/>
    </border>
    <border diagonalUp="1">
      <left>
        <color indexed="63"/>
      </left>
      <right style="thick"/>
      <top>
        <color indexed="63"/>
      </top>
      <bottom style="thick"/>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style="thin"/>
      <bottom>
        <color indexed="63"/>
      </bottom>
      <diagonal style="thin"/>
    </border>
    <border diagonalUp="1">
      <left>
        <color indexed="63"/>
      </left>
      <right style="thin"/>
      <top>
        <color indexed="63"/>
      </top>
      <bottom style="thick"/>
      <diagonal style="thin"/>
    </border>
    <border>
      <left>
        <color indexed="63"/>
      </left>
      <right>
        <color indexed="63"/>
      </right>
      <top style="thick"/>
      <bottom style="thin"/>
    </border>
    <border>
      <left style="thick"/>
      <right style="thin"/>
      <top style="thick"/>
      <bottom>
        <color indexed="63"/>
      </bottom>
    </border>
    <border diagonalUp="1">
      <left style="thin"/>
      <right>
        <color indexed="63"/>
      </right>
      <top style="thick"/>
      <bottom style="thin"/>
      <diagonal style="thin"/>
    </border>
    <border diagonalUp="1">
      <left>
        <color indexed="63"/>
      </left>
      <right>
        <color indexed="63"/>
      </right>
      <top style="thick"/>
      <bottom style="thin"/>
      <diagonal style="thin"/>
    </border>
    <border diagonalUp="1">
      <left>
        <color indexed="63"/>
      </left>
      <right style="thick"/>
      <top style="thick"/>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style="thick"/>
      <bottom>
        <color indexed="63"/>
      </bottom>
    </border>
    <border>
      <left style="thick"/>
      <right style="thick"/>
      <top>
        <color indexed="63"/>
      </top>
      <bottom>
        <color indexed="63"/>
      </bottom>
    </border>
    <border>
      <left style="thin"/>
      <right style="thick"/>
      <top style="thick"/>
      <bottom>
        <color indexed="63"/>
      </bottom>
    </border>
    <border diagonalUp="1">
      <left style="thin"/>
      <right style="thin"/>
      <top style="thick"/>
      <bottom style="thick"/>
      <diagonal style="thin"/>
    </border>
    <border>
      <left style="thick"/>
      <right>
        <color indexed="63"/>
      </right>
      <top style="thick"/>
      <bottom style="thick"/>
    </border>
    <border>
      <left>
        <color indexed="63"/>
      </left>
      <right>
        <color indexed="63"/>
      </right>
      <top style="thick"/>
      <bottom style="thick"/>
    </border>
    <border diagonalUp="1">
      <left>
        <color indexed="63"/>
      </left>
      <right style="thin"/>
      <top style="thick"/>
      <bottom style="thick"/>
      <diagonal style="thin"/>
    </border>
    <border diagonalUp="1">
      <left style="thin"/>
      <right>
        <color indexed="63"/>
      </right>
      <top style="thick"/>
      <bottom style="thick"/>
      <diagonal style="thin"/>
    </border>
    <border>
      <left>
        <color indexed="63"/>
      </left>
      <right style="thick"/>
      <top style="thick"/>
      <bottom style="thick"/>
    </border>
    <border>
      <left style="thin"/>
      <right style="thick"/>
      <top>
        <color indexed="63"/>
      </top>
      <bottom style="thick"/>
    </border>
    <border>
      <left style="thick"/>
      <right style="thick"/>
      <top>
        <color indexed="63"/>
      </top>
      <bottom style="thick"/>
    </border>
    <border diagonalUp="1">
      <left>
        <color indexed="63"/>
      </left>
      <right style="thin"/>
      <top style="thin"/>
      <bottom style="thick"/>
      <diagonal style="thin"/>
    </border>
    <border diagonalUp="1">
      <left style="thin"/>
      <right style="thin"/>
      <top style="thin"/>
      <bottom style="thick"/>
      <diagonal style="thin"/>
    </border>
    <border diagonalUp="1">
      <left style="thin"/>
      <right>
        <color indexed="63"/>
      </right>
      <top style="thin"/>
      <bottom style="thick"/>
      <diagonal style="thin"/>
    </border>
    <border>
      <left style="thin"/>
      <right>
        <color indexed="63"/>
      </right>
      <top style="thin"/>
      <bottom style="thick"/>
    </border>
    <border>
      <left>
        <color indexed="63"/>
      </left>
      <right>
        <color indexed="63"/>
      </right>
      <top style="thin"/>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51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63" fillId="0" borderId="0" xfId="0" applyFont="1" applyAlignment="1">
      <alignment vertical="center"/>
    </xf>
    <xf numFmtId="0" fontId="2" fillId="33" borderId="11" xfId="0" applyFont="1" applyFill="1" applyBorder="1" applyAlignment="1">
      <alignment vertical="center"/>
    </xf>
    <xf numFmtId="0" fontId="2" fillId="33" borderId="11"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horizontal="center" vertical="center"/>
    </xf>
    <xf numFmtId="177" fontId="2" fillId="33" borderId="11" xfId="0" applyNumberFormat="1" applyFont="1" applyFill="1" applyBorder="1" applyAlignment="1">
      <alignment vertical="center"/>
    </xf>
    <xf numFmtId="0" fontId="63" fillId="33" borderId="15"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9" xfId="0" applyFont="1" applyFill="1" applyBorder="1" applyAlignment="1">
      <alignment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0" borderId="10" xfId="0" applyFont="1" applyBorder="1" applyAlignment="1">
      <alignment vertical="center"/>
    </xf>
    <xf numFmtId="0" fontId="2" fillId="33" borderId="22" xfId="0" applyFont="1" applyFill="1" applyBorder="1" applyAlignment="1">
      <alignment vertical="center"/>
    </xf>
    <xf numFmtId="0" fontId="2" fillId="33" borderId="17" xfId="0" applyFont="1" applyFill="1" applyBorder="1" applyAlignment="1">
      <alignment vertical="center"/>
    </xf>
    <xf numFmtId="179" fontId="3" fillId="33" borderId="0" xfId="0" applyNumberFormat="1" applyFont="1" applyFill="1" applyBorder="1" applyAlignment="1">
      <alignment vertical="center"/>
    </xf>
    <xf numFmtId="0" fontId="2" fillId="33" borderId="0" xfId="0" applyFont="1" applyFill="1" applyBorder="1" applyAlignment="1">
      <alignment vertical="center"/>
    </xf>
    <xf numFmtId="180" fontId="3" fillId="0" borderId="0" xfId="0" applyNumberFormat="1" applyFont="1" applyBorder="1" applyAlignment="1">
      <alignment vertical="center"/>
    </xf>
    <xf numFmtId="0" fontId="64" fillId="33" borderId="0" xfId="0" applyFont="1" applyFill="1" applyBorder="1" applyAlignment="1">
      <alignment horizontal="right" vertical="center"/>
    </xf>
    <xf numFmtId="0" fontId="2" fillId="33" borderId="14" xfId="0" applyFont="1" applyFill="1" applyBorder="1" applyAlignment="1">
      <alignment vertical="top"/>
    </xf>
    <xf numFmtId="183" fontId="2" fillId="33" borderId="11" xfId="0" applyNumberFormat="1" applyFont="1" applyFill="1" applyBorder="1" applyAlignment="1">
      <alignment vertical="center"/>
    </xf>
    <xf numFmtId="0" fontId="2" fillId="0" borderId="11" xfId="0" applyFont="1" applyBorder="1" applyAlignment="1">
      <alignment horizontal="center" vertical="center" wrapText="1"/>
    </xf>
    <xf numFmtId="0" fontId="6" fillId="0" borderId="0" xfId="0" applyFont="1" applyAlignment="1">
      <alignment vertical="center"/>
    </xf>
    <xf numFmtId="0" fontId="65" fillId="0" borderId="0" xfId="0" applyFont="1" applyAlignment="1">
      <alignment vertical="center"/>
    </xf>
    <xf numFmtId="0" fontId="2" fillId="33" borderId="11" xfId="0" applyFont="1" applyFill="1" applyBorder="1" applyAlignment="1">
      <alignment vertical="center" wrapText="1"/>
    </xf>
    <xf numFmtId="0" fontId="2" fillId="0" borderId="0" xfId="0" applyFont="1" applyBorder="1" applyAlignment="1">
      <alignment horizontal="center" vertical="center"/>
    </xf>
    <xf numFmtId="0" fontId="2" fillId="0" borderId="23" xfId="0" applyFont="1" applyBorder="1" applyAlignment="1">
      <alignment vertical="center"/>
    </xf>
    <xf numFmtId="0" fontId="2" fillId="33" borderId="15" xfId="0" applyFont="1" applyFill="1" applyBorder="1" applyAlignment="1">
      <alignment horizontal="left" vertical="center"/>
    </xf>
    <xf numFmtId="0" fontId="2" fillId="0" borderId="12" xfId="0" applyFont="1" applyBorder="1" applyAlignment="1">
      <alignment vertical="top" wrapText="1"/>
    </xf>
    <xf numFmtId="0" fontId="2" fillId="0" borderId="12" xfId="0" applyFont="1" applyBorder="1" applyAlignment="1">
      <alignment vertical="top"/>
    </xf>
    <xf numFmtId="0" fontId="2" fillId="0" borderId="0" xfId="0" applyFont="1" applyBorder="1" applyAlignment="1">
      <alignment vertical="center"/>
    </xf>
    <xf numFmtId="183" fontId="2" fillId="33" borderId="11" xfId="0" applyNumberFormat="1" applyFont="1" applyFill="1" applyBorder="1" applyAlignment="1">
      <alignment vertical="center" wrapText="1"/>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1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6" xfId="0" applyFont="1" applyBorder="1" applyAlignment="1">
      <alignment vertical="center"/>
    </xf>
    <xf numFmtId="0" fontId="6" fillId="0" borderId="27" xfId="0" applyFont="1" applyBorder="1" applyAlignment="1">
      <alignment vertical="center"/>
    </xf>
    <xf numFmtId="0" fontId="6" fillId="0" borderId="22" xfId="0" applyFont="1" applyBorder="1" applyAlignment="1">
      <alignment vertical="center"/>
    </xf>
    <xf numFmtId="0" fontId="6" fillId="0" borderId="28" xfId="0" applyFont="1" applyBorder="1" applyAlignment="1">
      <alignment vertical="center"/>
    </xf>
    <xf numFmtId="0" fontId="6" fillId="0" borderId="16" xfId="0" applyFont="1" applyBorder="1" applyAlignment="1">
      <alignment horizontal="left" vertical="center"/>
    </xf>
    <xf numFmtId="0" fontId="6" fillId="0" borderId="2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wrapText="1"/>
    </xf>
    <xf numFmtId="0" fontId="6" fillId="0" borderId="31" xfId="0" applyFont="1" applyBorder="1" applyAlignment="1">
      <alignment vertical="center" wrapText="1"/>
    </xf>
    <xf numFmtId="189" fontId="7" fillId="33" borderId="32" xfId="0" applyNumberFormat="1" applyFont="1" applyFill="1" applyBorder="1" applyAlignment="1">
      <alignment horizontal="center" vertical="center" wrapText="1"/>
    </xf>
    <xf numFmtId="0" fontId="2" fillId="0" borderId="33" xfId="0" applyFont="1" applyBorder="1" applyAlignment="1">
      <alignment horizontal="center" vertical="center"/>
    </xf>
    <xf numFmtId="0" fontId="9" fillId="0" borderId="0" xfId="0" applyFont="1" applyAlignment="1">
      <alignment vertical="center"/>
    </xf>
    <xf numFmtId="0" fontId="2" fillId="0" borderId="34" xfId="0" applyFont="1" applyBorder="1" applyAlignment="1">
      <alignment horizontal="center" vertical="center"/>
    </xf>
    <xf numFmtId="0" fontId="9" fillId="0" borderId="35" xfId="0" applyFont="1" applyBorder="1" applyAlignment="1">
      <alignment horizontal="center" vertical="center" wrapText="1"/>
    </xf>
    <xf numFmtId="183" fontId="2" fillId="33" borderId="25" xfId="0" applyNumberFormat="1" applyFont="1" applyFill="1" applyBorder="1" applyAlignment="1">
      <alignment vertical="center"/>
    </xf>
    <xf numFmtId="0" fontId="2" fillId="0" borderId="36" xfId="0" applyFont="1" applyBorder="1" applyAlignment="1">
      <alignment vertical="center"/>
    </xf>
    <xf numFmtId="0" fontId="2" fillId="0" borderId="32" xfId="0" applyFont="1" applyBorder="1" applyAlignment="1">
      <alignment horizontal="center" vertical="center"/>
    </xf>
    <xf numFmtId="0" fontId="8" fillId="0" borderId="0" xfId="0" applyFont="1" applyBorder="1" applyAlignment="1">
      <alignment vertical="center"/>
    </xf>
    <xf numFmtId="189" fontId="6" fillId="0" borderId="0" xfId="0" applyNumberFormat="1" applyFont="1" applyBorder="1" applyAlignment="1">
      <alignment vertical="center"/>
    </xf>
    <xf numFmtId="183" fontId="7" fillId="0" borderId="37" xfId="0" applyNumberFormat="1" applyFont="1" applyFill="1" applyBorder="1" applyAlignment="1">
      <alignment horizontal="center" vertical="center" wrapText="1"/>
    </xf>
    <xf numFmtId="0" fontId="2" fillId="0" borderId="38" xfId="0" applyFont="1" applyBorder="1" applyAlignment="1">
      <alignment horizontal="center" vertical="center" wrapText="1"/>
    </xf>
    <xf numFmtId="198" fontId="10" fillId="33" borderId="10" xfId="0" applyNumberFormat="1" applyFont="1" applyFill="1" applyBorder="1" applyAlignment="1">
      <alignment vertical="center"/>
    </xf>
    <xf numFmtId="183" fontId="10" fillId="34" borderId="10" xfId="0" applyNumberFormat="1" applyFont="1" applyFill="1" applyBorder="1" applyAlignment="1">
      <alignment horizontal="center" vertical="center"/>
    </xf>
    <xf numFmtId="198" fontId="10" fillId="33" borderId="39" xfId="0" applyNumberFormat="1" applyFont="1" applyFill="1" applyBorder="1" applyAlignment="1">
      <alignment vertical="center"/>
    </xf>
    <xf numFmtId="189" fontId="6" fillId="0" borderId="0" xfId="0" applyNumberFormat="1" applyFont="1" applyFill="1" applyBorder="1" applyAlignment="1">
      <alignment horizontal="center" vertical="center"/>
    </xf>
    <xf numFmtId="0" fontId="7" fillId="0" borderId="0" xfId="0" applyFont="1" applyAlignment="1">
      <alignment vertical="center"/>
    </xf>
    <xf numFmtId="189" fontId="66" fillId="33" borderId="40" xfId="0" applyNumberFormat="1" applyFont="1" applyFill="1" applyBorder="1" applyAlignment="1">
      <alignment vertical="center"/>
    </xf>
    <xf numFmtId="189" fontId="66" fillId="33" borderId="41" xfId="0" applyNumberFormat="1" applyFont="1" applyFill="1" applyBorder="1" applyAlignment="1">
      <alignment vertical="center"/>
    </xf>
    <xf numFmtId="183" fontId="15" fillId="34" borderId="10" xfId="0" applyNumberFormat="1" applyFont="1" applyFill="1" applyBorder="1" applyAlignment="1">
      <alignment horizontal="center" vertical="center"/>
    </xf>
    <xf numFmtId="198" fontId="15" fillId="33" borderId="29" xfId="0" applyNumberFormat="1" applyFont="1" applyFill="1" applyBorder="1" applyAlignment="1">
      <alignment horizontal="center" vertical="center"/>
    </xf>
    <xf numFmtId="198" fontId="67" fillId="35" borderId="42" xfId="0" applyNumberFormat="1" applyFont="1" applyFill="1" applyBorder="1" applyAlignment="1">
      <alignment horizontal="center" vertical="center"/>
    </xf>
    <xf numFmtId="198" fontId="67" fillId="35" borderId="29" xfId="0" applyNumberFormat="1" applyFont="1" applyFill="1" applyBorder="1" applyAlignment="1">
      <alignment horizontal="center" vertical="center"/>
    </xf>
    <xf numFmtId="198" fontId="10" fillId="33" borderId="22" xfId="0" applyNumberFormat="1" applyFont="1" applyFill="1" applyBorder="1" applyAlignment="1">
      <alignment vertical="center"/>
    </xf>
    <xf numFmtId="198" fontId="67" fillId="35" borderId="30" xfId="0" applyNumberFormat="1" applyFont="1" applyFill="1" applyBorder="1" applyAlignment="1">
      <alignment horizontal="center" vertical="center"/>
    </xf>
    <xf numFmtId="189" fontId="6" fillId="34" borderId="22" xfId="0" applyNumberFormat="1" applyFont="1" applyFill="1" applyBorder="1" applyAlignment="1">
      <alignment horizontal="center" vertical="center"/>
    </xf>
    <xf numFmtId="183" fontId="15" fillId="34" borderId="30" xfId="0" applyNumberFormat="1" applyFont="1" applyFill="1" applyBorder="1" applyAlignment="1">
      <alignment horizontal="center" vertical="center"/>
    </xf>
    <xf numFmtId="189" fontId="66" fillId="33" borderId="21" xfId="0" applyNumberFormat="1" applyFont="1" applyFill="1" applyBorder="1" applyAlignment="1">
      <alignment vertical="center" wrapText="1"/>
    </xf>
    <xf numFmtId="189" fontId="66" fillId="33" borderId="13" xfId="0" applyNumberFormat="1" applyFont="1" applyFill="1" applyBorder="1" applyAlignment="1">
      <alignment vertical="center"/>
    </xf>
    <xf numFmtId="189" fontId="66" fillId="34" borderId="13" xfId="0" applyNumberFormat="1" applyFont="1" applyFill="1" applyBorder="1" applyAlignment="1">
      <alignment vertical="center" shrinkToFit="1"/>
    </xf>
    <xf numFmtId="189" fontId="66" fillId="33" borderId="43" xfId="0" applyNumberFormat="1" applyFont="1" applyFill="1" applyBorder="1" applyAlignment="1">
      <alignment vertical="center" shrinkToFit="1"/>
    </xf>
    <xf numFmtId="183" fontId="2" fillId="34" borderId="11" xfId="0" applyNumberFormat="1" applyFont="1" applyFill="1" applyBorder="1" applyAlignment="1">
      <alignment vertical="center" wrapText="1"/>
    </xf>
    <xf numFmtId="189" fontId="66" fillId="34" borderId="21" xfId="0" applyNumberFormat="1" applyFont="1" applyFill="1" applyBorder="1" applyAlignment="1">
      <alignment vertical="center" shrinkToFit="1"/>
    </xf>
    <xf numFmtId="189" fontId="15" fillId="33" borderId="13" xfId="0" applyNumberFormat="1" applyFont="1" applyFill="1" applyBorder="1" applyAlignment="1">
      <alignment vertical="center"/>
    </xf>
    <xf numFmtId="189" fontId="15" fillId="33" borderId="43" xfId="0" applyNumberFormat="1" applyFont="1" applyFill="1" applyBorder="1" applyAlignment="1">
      <alignment vertical="center"/>
    </xf>
    <xf numFmtId="189" fontId="7" fillId="34" borderId="32" xfId="0" applyNumberFormat="1" applyFont="1" applyFill="1" applyBorder="1" applyAlignment="1">
      <alignment horizontal="center" vertical="center" wrapText="1"/>
    </xf>
    <xf numFmtId="0" fontId="9" fillId="35" borderId="44" xfId="0" applyFont="1" applyFill="1" applyBorder="1" applyAlignment="1">
      <alignment horizontal="center" vertical="center"/>
    </xf>
    <xf numFmtId="0" fontId="9" fillId="35" borderId="44" xfId="0" applyFont="1" applyFill="1" applyBorder="1" applyAlignment="1">
      <alignment horizontal="center" vertical="center" wrapText="1"/>
    </xf>
    <xf numFmtId="0" fontId="9" fillId="35" borderId="29" xfId="0" applyFont="1" applyFill="1" applyBorder="1" applyAlignment="1">
      <alignment horizontal="center" vertical="center" wrapText="1"/>
    </xf>
    <xf numFmtId="0" fontId="9" fillId="35" borderId="37" xfId="0" applyFont="1" applyFill="1" applyBorder="1" applyAlignment="1">
      <alignment horizontal="center" vertical="center"/>
    </xf>
    <xf numFmtId="183" fontId="9" fillId="0" borderId="37" xfId="0" applyNumberFormat="1" applyFont="1" applyFill="1" applyBorder="1" applyAlignment="1">
      <alignment horizontal="center" vertical="center" wrapText="1"/>
    </xf>
    <xf numFmtId="183" fontId="7" fillId="0" borderId="26" xfId="0" applyNumberFormat="1" applyFont="1" applyFill="1" applyBorder="1" applyAlignment="1">
      <alignment horizontal="center" vertical="center" wrapText="1"/>
    </xf>
    <xf numFmtId="0" fontId="9" fillId="35" borderId="26" xfId="0" applyFont="1" applyFill="1" applyBorder="1" applyAlignment="1">
      <alignment horizontal="center" vertical="center"/>
    </xf>
    <xf numFmtId="183" fontId="9" fillId="0" borderId="26" xfId="0" applyNumberFormat="1" applyFont="1" applyFill="1" applyBorder="1" applyAlignment="1">
      <alignment horizontal="center" vertical="center" wrapText="1"/>
    </xf>
    <xf numFmtId="0" fontId="9" fillId="0" borderId="44" xfId="0" applyFont="1" applyFill="1" applyBorder="1" applyAlignment="1">
      <alignment horizontal="center" vertical="center"/>
    </xf>
    <xf numFmtId="0" fontId="13" fillId="0" borderId="29"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16" fillId="0" borderId="0" xfId="0" applyFont="1" applyAlignment="1">
      <alignment vertical="center"/>
    </xf>
    <xf numFmtId="0" fontId="5" fillId="0" borderId="0" xfId="0" applyFont="1" applyAlignment="1">
      <alignment vertical="center"/>
    </xf>
    <xf numFmtId="0" fontId="9" fillId="35" borderId="45" xfId="0" applyFont="1" applyFill="1" applyBorder="1" applyAlignment="1">
      <alignment horizontal="center" vertical="center"/>
    </xf>
    <xf numFmtId="0" fontId="9" fillId="35" borderId="46" xfId="0" applyFont="1" applyFill="1" applyBorder="1" applyAlignment="1">
      <alignment horizontal="center" vertical="center"/>
    </xf>
    <xf numFmtId="0" fontId="67" fillId="35" borderId="47" xfId="0" applyFont="1" applyFill="1" applyBorder="1" applyAlignment="1">
      <alignment horizontal="center" vertical="center"/>
    </xf>
    <xf numFmtId="198" fontId="6" fillId="33" borderId="48" xfId="0" applyNumberFormat="1" applyFont="1" applyFill="1" applyBorder="1" applyAlignment="1">
      <alignment vertical="center"/>
    </xf>
    <xf numFmtId="198" fontId="9" fillId="0" borderId="49" xfId="0" applyNumberFormat="1" applyFont="1" applyBorder="1" applyAlignment="1">
      <alignment vertical="center"/>
    </xf>
    <xf numFmtId="198" fontId="9" fillId="33" borderId="22" xfId="0" applyNumberFormat="1" applyFont="1" applyFill="1" applyBorder="1" applyAlignment="1">
      <alignment vertical="center"/>
    </xf>
    <xf numFmtId="198" fontId="9" fillId="0" borderId="23" xfId="0" applyNumberFormat="1" applyFont="1" applyFill="1" applyBorder="1" applyAlignment="1">
      <alignment vertical="center"/>
    </xf>
    <xf numFmtId="198" fontId="9" fillId="33" borderId="50" xfId="0" applyNumberFormat="1" applyFont="1" applyFill="1" applyBorder="1" applyAlignment="1">
      <alignment vertical="center"/>
    </xf>
    <xf numFmtId="198" fontId="9" fillId="33" borderId="51" xfId="0" applyNumberFormat="1" applyFont="1" applyFill="1" applyBorder="1" applyAlignment="1">
      <alignment vertical="center"/>
    </xf>
    <xf numFmtId="198" fontId="9" fillId="33" borderId="52" xfId="0" applyNumberFormat="1" applyFont="1" applyFill="1" applyBorder="1" applyAlignment="1">
      <alignment vertical="center"/>
    </xf>
    <xf numFmtId="198" fontId="9" fillId="33" borderId="10" xfId="0" applyNumberFormat="1" applyFont="1" applyFill="1" applyBorder="1" applyAlignment="1">
      <alignment vertical="center"/>
    </xf>
    <xf numFmtId="0" fontId="6" fillId="0" borderId="45" xfId="0" applyFont="1" applyBorder="1" applyAlignment="1">
      <alignment horizontal="center" vertical="center"/>
    </xf>
    <xf numFmtId="0" fontId="13" fillId="0" borderId="3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6" fillId="0" borderId="39" xfId="0" applyFont="1" applyBorder="1" applyAlignment="1">
      <alignment horizontal="center" vertical="center" wrapText="1"/>
    </xf>
    <xf numFmtId="0" fontId="6" fillId="0" borderId="39" xfId="0" applyFont="1" applyBorder="1" applyAlignment="1">
      <alignment horizontal="center" vertical="center"/>
    </xf>
    <xf numFmtId="0" fontId="9" fillId="0" borderId="50" xfId="0" applyFont="1" applyBorder="1" applyAlignment="1">
      <alignment horizontal="center" vertical="center" wrapText="1"/>
    </xf>
    <xf numFmtId="0" fontId="9" fillId="0" borderId="24" xfId="0" applyFont="1" applyBorder="1" applyAlignment="1">
      <alignment horizontal="center" vertical="center" wrapText="1"/>
    </xf>
    <xf numFmtId="0" fontId="6" fillId="0" borderId="53" xfId="0" applyFont="1" applyBorder="1" applyAlignment="1">
      <alignment horizontal="center" vertical="center" wrapText="1"/>
    </xf>
    <xf numFmtId="189" fontId="68" fillId="33" borderId="54" xfId="0" applyNumberFormat="1" applyFont="1" applyFill="1" applyBorder="1" applyAlignment="1">
      <alignment vertical="center" wrapText="1"/>
    </xf>
    <xf numFmtId="0" fontId="12"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12" fillId="0" borderId="10" xfId="0" applyFont="1" applyBorder="1" applyAlignment="1">
      <alignment vertical="center" wrapText="1"/>
    </xf>
    <xf numFmtId="0" fontId="6" fillId="0" borderId="0" xfId="0" applyFont="1" applyAlignment="1">
      <alignment vertical="center"/>
    </xf>
    <xf numFmtId="0" fontId="65" fillId="33" borderId="29" xfId="0" applyFont="1" applyFill="1" applyBorder="1" applyAlignment="1">
      <alignment horizontal="center" vertical="center"/>
    </xf>
    <xf numFmtId="0" fontId="2" fillId="0" borderId="53" xfId="0" applyFont="1" applyBorder="1" applyAlignment="1">
      <alignment vertical="center"/>
    </xf>
    <xf numFmtId="0" fontId="2" fillId="0" borderId="55" xfId="0" applyFont="1" applyBorder="1" applyAlignment="1">
      <alignment vertical="center"/>
    </xf>
    <xf numFmtId="0" fontId="2" fillId="33" borderId="53" xfId="0" applyFont="1" applyFill="1" applyBorder="1" applyAlignment="1">
      <alignment vertical="center"/>
    </xf>
    <xf numFmtId="0" fontId="2" fillId="0" borderId="19" xfId="0" applyFont="1" applyBorder="1" applyAlignment="1">
      <alignment vertical="center" wrapText="1"/>
    </xf>
    <xf numFmtId="0" fontId="2" fillId="36" borderId="40"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49" xfId="0" applyFont="1" applyFill="1" applyBorder="1" applyAlignment="1">
      <alignment horizontal="center" vertical="center"/>
    </xf>
    <xf numFmtId="0" fontId="2" fillId="0" borderId="22" xfId="0" applyFont="1" applyBorder="1" applyAlignment="1">
      <alignment vertical="center"/>
    </xf>
    <xf numFmtId="0" fontId="2" fillId="0" borderId="30" xfId="0" applyFont="1" applyBorder="1" applyAlignment="1">
      <alignment vertical="center"/>
    </xf>
    <xf numFmtId="0" fontId="6" fillId="0" borderId="57" xfId="0" applyFont="1" applyBorder="1" applyAlignment="1">
      <alignment vertical="center"/>
    </xf>
    <xf numFmtId="0" fontId="6" fillId="33" borderId="58" xfId="0" applyFont="1" applyFill="1" applyBorder="1" applyAlignment="1">
      <alignment vertical="center"/>
    </xf>
    <xf numFmtId="0" fontId="6" fillId="33" borderId="59" xfId="0" applyFont="1" applyFill="1" applyBorder="1" applyAlignment="1">
      <alignment vertical="center"/>
    </xf>
    <xf numFmtId="179" fontId="10" fillId="33" borderId="59" xfId="0" applyNumberFormat="1" applyFont="1" applyFill="1" applyBorder="1" applyAlignment="1">
      <alignment vertical="center"/>
    </xf>
    <xf numFmtId="0" fontId="6" fillId="33" borderId="60" xfId="0" applyFont="1" applyFill="1" applyBorder="1" applyAlignment="1">
      <alignment vertical="center"/>
    </xf>
    <xf numFmtId="0" fontId="6" fillId="33" borderId="11" xfId="0" applyFont="1" applyFill="1" applyBorder="1" applyAlignment="1">
      <alignment vertical="center"/>
    </xf>
    <xf numFmtId="0" fontId="6" fillId="37" borderId="11" xfId="0" applyFont="1" applyFill="1" applyBorder="1" applyAlignment="1">
      <alignment vertical="center"/>
    </xf>
    <xf numFmtId="0" fontId="6" fillId="37" borderId="13" xfId="0" applyFont="1" applyFill="1" applyBorder="1" applyAlignment="1">
      <alignment vertical="center"/>
    </xf>
    <xf numFmtId="0" fontId="6" fillId="33" borderId="11" xfId="0" applyFont="1" applyFill="1" applyBorder="1" applyAlignment="1">
      <alignment vertical="center"/>
    </xf>
    <xf numFmtId="0" fontId="10" fillId="33" borderId="13" xfId="0" applyFont="1" applyFill="1" applyBorder="1" applyAlignment="1">
      <alignment horizontal="right" vertical="center"/>
    </xf>
    <xf numFmtId="0" fontId="6" fillId="38" borderId="10" xfId="0" applyFont="1" applyFill="1" applyBorder="1" applyAlignment="1">
      <alignment horizontal="center" vertical="center"/>
    </xf>
    <xf numFmtId="0" fontId="16" fillId="0" borderId="0" xfId="0" applyFont="1" applyAlignment="1">
      <alignment horizontal="right" vertical="center"/>
    </xf>
    <xf numFmtId="198" fontId="6" fillId="33" borderId="22" xfId="0" applyNumberFormat="1" applyFont="1" applyFill="1" applyBorder="1" applyAlignment="1">
      <alignment vertical="center"/>
    </xf>
    <xf numFmtId="198" fontId="6" fillId="33" borderId="10" xfId="0" applyNumberFormat="1" applyFont="1" applyFill="1" applyBorder="1" applyAlignment="1">
      <alignment vertical="center"/>
    </xf>
    <xf numFmtId="198" fontId="6" fillId="33" borderId="50" xfId="0" applyNumberFormat="1" applyFont="1" applyFill="1" applyBorder="1" applyAlignment="1">
      <alignment vertical="center"/>
    </xf>
    <xf numFmtId="198" fontId="6" fillId="33" borderId="51" xfId="0" applyNumberFormat="1" applyFont="1" applyFill="1" applyBorder="1" applyAlignment="1">
      <alignment vertical="center"/>
    </xf>
    <xf numFmtId="0" fontId="6" fillId="38" borderId="10" xfId="0" applyFont="1" applyFill="1" applyBorder="1" applyAlignment="1">
      <alignment vertical="center"/>
    </xf>
    <xf numFmtId="0" fontId="6" fillId="38" borderId="46" xfId="0" applyFont="1" applyFill="1" applyBorder="1" applyAlignment="1">
      <alignment vertical="center"/>
    </xf>
    <xf numFmtId="179" fontId="6" fillId="38" borderId="27" xfId="0" applyNumberFormat="1" applyFont="1" applyFill="1" applyBorder="1" applyAlignment="1">
      <alignment vertical="center"/>
    </xf>
    <xf numFmtId="0" fontId="6" fillId="38" borderId="51" xfId="0" applyFont="1" applyFill="1" applyBorder="1" applyAlignment="1">
      <alignment vertical="center"/>
    </xf>
    <xf numFmtId="179" fontId="6" fillId="38" borderId="28" xfId="0" applyNumberFormat="1" applyFont="1" applyFill="1" applyBorder="1" applyAlignment="1">
      <alignment vertical="center"/>
    </xf>
    <xf numFmtId="0" fontId="6" fillId="38" borderId="48" xfId="0" applyFont="1" applyFill="1" applyBorder="1" applyAlignment="1">
      <alignment horizontal="right" vertical="center"/>
    </xf>
    <xf numFmtId="179" fontId="6" fillId="38" borderId="28" xfId="0" applyNumberFormat="1" applyFont="1" applyFill="1" applyBorder="1" applyAlignment="1">
      <alignment vertical="center"/>
    </xf>
    <xf numFmtId="0" fontId="6" fillId="38" borderId="47" xfId="0" applyFont="1" applyFill="1" applyBorder="1" applyAlignment="1">
      <alignment vertical="center"/>
    </xf>
    <xf numFmtId="179" fontId="6" fillId="38" borderId="31" xfId="0" applyNumberFormat="1" applyFont="1" applyFill="1" applyBorder="1" applyAlignment="1">
      <alignment vertical="center"/>
    </xf>
    <xf numFmtId="179" fontId="6" fillId="38" borderId="27" xfId="0" applyNumberFormat="1" applyFont="1" applyFill="1" applyBorder="1" applyAlignment="1">
      <alignment vertical="center"/>
    </xf>
    <xf numFmtId="0" fontId="6" fillId="38" borderId="47" xfId="0" applyFont="1" applyFill="1" applyBorder="1" applyAlignment="1">
      <alignment horizontal="center" vertical="center"/>
    </xf>
    <xf numFmtId="179" fontId="6" fillId="38" borderId="31" xfId="0" applyNumberFormat="1" applyFont="1" applyFill="1" applyBorder="1" applyAlignment="1">
      <alignment vertical="center"/>
    </xf>
    <xf numFmtId="179" fontId="6" fillId="38" borderId="41" xfId="0" applyNumberFormat="1" applyFont="1" applyFill="1" applyBorder="1" applyAlignment="1">
      <alignment vertical="center"/>
    </xf>
    <xf numFmtId="0" fontId="2" fillId="38" borderId="47" xfId="0" applyFont="1" applyFill="1" applyBorder="1" applyAlignment="1">
      <alignment vertical="center"/>
    </xf>
    <xf numFmtId="0" fontId="2" fillId="38" borderId="61" xfId="0" applyFont="1" applyFill="1" applyBorder="1" applyAlignment="1">
      <alignment vertical="center"/>
    </xf>
    <xf numFmtId="0" fontId="2" fillId="38" borderId="51" xfId="0" applyFont="1" applyFill="1" applyBorder="1" applyAlignment="1">
      <alignment vertical="center"/>
    </xf>
    <xf numFmtId="0" fontId="13"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wrapText="1"/>
    </xf>
    <xf numFmtId="199" fontId="6" fillId="0" borderId="0" xfId="0" applyNumberFormat="1" applyFont="1" applyBorder="1" applyAlignment="1">
      <alignment vertical="center"/>
    </xf>
    <xf numFmtId="0" fontId="0" fillId="0" borderId="0" xfId="0" applyBorder="1" applyAlignment="1">
      <alignment horizontal="center" vertical="center"/>
    </xf>
    <xf numFmtId="0" fontId="6" fillId="0" borderId="42" xfId="0" applyFont="1" applyBorder="1" applyAlignment="1">
      <alignment vertical="center"/>
    </xf>
    <xf numFmtId="199" fontId="6" fillId="38" borderId="42" xfId="0" applyNumberFormat="1" applyFont="1" applyFill="1" applyBorder="1" applyAlignment="1">
      <alignment vertical="center"/>
    </xf>
    <xf numFmtId="0" fontId="69" fillId="33" borderId="39" xfId="0" applyFont="1" applyFill="1" applyBorder="1" applyAlignment="1">
      <alignment horizontal="center" vertical="center"/>
    </xf>
    <xf numFmtId="0" fontId="2" fillId="0" borderId="62" xfId="0" applyFont="1" applyBorder="1" applyAlignment="1">
      <alignment vertical="center"/>
    </xf>
    <xf numFmtId="0" fontId="2" fillId="0" borderId="32" xfId="0" applyFont="1" applyBorder="1" applyAlignment="1">
      <alignment vertical="center"/>
    </xf>
    <xf numFmtId="0" fontId="2" fillId="0" borderId="63" xfId="0" applyFont="1" applyBorder="1" applyAlignment="1">
      <alignment vertical="center"/>
    </xf>
    <xf numFmtId="0" fontId="12" fillId="0" borderId="64" xfId="0" applyFont="1" applyBorder="1" applyAlignment="1">
      <alignment horizontal="center" vertical="center"/>
    </xf>
    <xf numFmtId="0" fontId="12" fillId="0" borderId="37" xfId="0" applyFont="1" applyBorder="1" applyAlignment="1">
      <alignment horizontal="center" vertical="center" wrapText="1"/>
    </xf>
    <xf numFmtId="0" fontId="12" fillId="0" borderId="44" xfId="0" applyFont="1" applyBorder="1" applyAlignment="1">
      <alignment horizontal="center" vertical="center"/>
    </xf>
    <xf numFmtId="0" fontId="12" fillId="0" borderId="62" xfId="0" applyFont="1" applyBorder="1" applyAlignment="1">
      <alignment horizontal="center" vertical="center"/>
    </xf>
    <xf numFmtId="0" fontId="12" fillId="0" borderId="39" xfId="0" applyFont="1" applyBorder="1" applyAlignment="1">
      <alignment vertical="center"/>
    </xf>
    <xf numFmtId="0" fontId="12" fillId="0" borderId="65" xfId="0" applyFont="1" applyBorder="1" applyAlignment="1">
      <alignment horizontal="center" vertical="center"/>
    </xf>
    <xf numFmtId="0" fontId="12" fillId="0" borderId="42" xfId="0" applyFont="1" applyBorder="1" applyAlignment="1">
      <alignment vertical="center" wrapText="1"/>
    </xf>
    <xf numFmtId="0" fontId="12" fillId="0" borderId="29" xfId="0" applyFont="1" applyBorder="1" applyAlignment="1">
      <alignment vertical="center"/>
    </xf>
    <xf numFmtId="0" fontId="9" fillId="0" borderId="46" xfId="0" applyFont="1" applyFill="1" applyBorder="1" applyAlignment="1">
      <alignment horizontal="left" vertical="center" wrapText="1"/>
    </xf>
    <xf numFmtId="0" fontId="7" fillId="0" borderId="37" xfId="0" applyFont="1" applyFill="1" applyBorder="1" applyAlignment="1">
      <alignment vertical="center" wrapText="1"/>
    </xf>
    <xf numFmtId="0" fontId="7" fillId="0" borderId="45" xfId="0" applyFont="1" applyFill="1" applyBorder="1" applyAlignment="1">
      <alignment vertical="center" wrapText="1"/>
    </xf>
    <xf numFmtId="0" fontId="7" fillId="38" borderId="46" xfId="0" applyFont="1" applyFill="1" applyBorder="1" applyAlignment="1">
      <alignment vertical="center"/>
    </xf>
    <xf numFmtId="0" fontId="9" fillId="0" borderId="47" xfId="0" applyFont="1" applyFill="1" applyBorder="1" applyAlignment="1">
      <alignment horizontal="left" vertical="center" wrapText="1"/>
    </xf>
    <xf numFmtId="0" fontId="7" fillId="38" borderId="47" xfId="0" applyFont="1" applyFill="1" applyBorder="1" applyAlignment="1">
      <alignment vertical="center"/>
    </xf>
    <xf numFmtId="0" fontId="9" fillId="0" borderId="59" xfId="0" applyFont="1" applyBorder="1" applyAlignment="1">
      <alignment horizontal="left" vertical="center"/>
    </xf>
    <xf numFmtId="0" fontId="14" fillId="0" borderId="59" xfId="0" applyFont="1" applyBorder="1" applyAlignment="1">
      <alignment horizontal="left" vertical="center"/>
    </xf>
    <xf numFmtId="189" fontId="68" fillId="33" borderId="20" xfId="0" applyNumberFormat="1" applyFont="1" applyFill="1" applyBorder="1" applyAlignment="1">
      <alignment vertical="center"/>
    </xf>
    <xf numFmtId="0" fontId="2" fillId="33" borderId="0" xfId="0" applyFont="1" applyFill="1" applyAlignment="1">
      <alignment vertical="center"/>
    </xf>
    <xf numFmtId="179" fontId="67" fillId="33" borderId="37" xfId="0" applyNumberFormat="1" applyFont="1" applyFill="1" applyBorder="1" applyAlignment="1">
      <alignment vertical="center"/>
    </xf>
    <xf numFmtId="179" fontId="67" fillId="33" borderId="10" xfId="0" applyNumberFormat="1" applyFont="1" applyFill="1" applyBorder="1" applyAlignment="1">
      <alignment vertical="center"/>
    </xf>
    <xf numFmtId="179" fontId="67" fillId="33" borderId="11" xfId="0" applyNumberFormat="1" applyFont="1" applyFill="1" applyBorder="1" applyAlignment="1">
      <alignment vertical="center"/>
    </xf>
    <xf numFmtId="0" fontId="67" fillId="33" borderId="13" xfId="0" applyFont="1" applyFill="1" applyBorder="1" applyAlignment="1">
      <alignment vertical="center"/>
    </xf>
    <xf numFmtId="0" fontId="67" fillId="33" borderId="66" xfId="0" applyFont="1" applyFill="1" applyBorder="1" applyAlignment="1">
      <alignment vertical="center"/>
    </xf>
    <xf numFmtId="179" fontId="67" fillId="33" borderId="66" xfId="0" applyNumberFormat="1" applyFont="1" applyFill="1" applyBorder="1" applyAlignment="1">
      <alignment vertical="center"/>
    </xf>
    <xf numFmtId="182" fontId="67" fillId="33" borderId="66" xfId="0" applyNumberFormat="1" applyFont="1" applyFill="1" applyBorder="1" applyAlignment="1">
      <alignment vertical="center"/>
    </xf>
    <xf numFmtId="2" fontId="67" fillId="33" borderId="18" xfId="0" applyNumberFormat="1" applyFont="1" applyFill="1" applyBorder="1" applyAlignment="1">
      <alignment vertical="center"/>
    </xf>
    <xf numFmtId="2" fontId="67" fillId="33" borderId="12" xfId="0" applyNumberFormat="1" applyFont="1" applyFill="1" applyBorder="1" applyAlignment="1">
      <alignment vertical="center"/>
    </xf>
    <xf numFmtId="182" fontId="67" fillId="33" borderId="13" xfId="0" applyNumberFormat="1" applyFont="1" applyFill="1" applyBorder="1" applyAlignment="1">
      <alignment vertical="center"/>
    </xf>
    <xf numFmtId="182" fontId="67" fillId="33" borderId="12" xfId="0" applyNumberFormat="1" applyFont="1" applyFill="1" applyBorder="1" applyAlignment="1">
      <alignment vertical="center"/>
    </xf>
    <xf numFmtId="179" fontId="67" fillId="33" borderId="20" xfId="0" applyNumberFormat="1" applyFont="1" applyFill="1" applyBorder="1" applyAlignment="1">
      <alignment vertical="center"/>
    </xf>
    <xf numFmtId="179" fontId="67" fillId="33" borderId="67" xfId="0" applyNumberFormat="1" applyFont="1" applyFill="1" applyBorder="1" applyAlignment="1">
      <alignment vertical="center"/>
    </xf>
    <xf numFmtId="179" fontId="67" fillId="33" borderId="59" xfId="0" applyNumberFormat="1" applyFont="1" applyFill="1" applyBorder="1" applyAlignment="1">
      <alignment vertical="center"/>
    </xf>
    <xf numFmtId="189" fontId="67" fillId="33" borderId="66" xfId="0" applyNumberFormat="1" applyFont="1" applyFill="1" applyBorder="1" applyAlignment="1">
      <alignment vertical="center"/>
    </xf>
    <xf numFmtId="189" fontId="67" fillId="33" borderId="21" xfId="0" applyNumberFormat="1" applyFont="1" applyFill="1" applyBorder="1" applyAlignment="1">
      <alignment vertical="center"/>
    </xf>
    <xf numFmtId="179" fontId="67" fillId="33" borderId="64" xfId="0" applyNumberFormat="1" applyFont="1" applyFill="1" applyBorder="1" applyAlignment="1">
      <alignment vertical="center"/>
    </xf>
    <xf numFmtId="179" fontId="6" fillId="39" borderId="62" xfId="0" applyNumberFormat="1" applyFont="1" applyFill="1" applyBorder="1" applyAlignment="1">
      <alignment vertical="center"/>
    </xf>
    <xf numFmtId="179" fontId="6" fillId="39" borderId="32" xfId="0" applyNumberFormat="1" applyFont="1" applyFill="1" applyBorder="1" applyAlignment="1">
      <alignment vertical="center"/>
    </xf>
    <xf numFmtId="179" fontId="6" fillId="39" borderId="65" xfId="0" applyNumberFormat="1" applyFont="1" applyFill="1" applyBorder="1" applyAlignment="1">
      <alignment vertical="center"/>
    </xf>
    <xf numFmtId="179" fontId="6" fillId="39" borderId="64" xfId="0" applyNumberFormat="1" applyFont="1" applyFill="1" applyBorder="1" applyAlignment="1">
      <alignment vertical="center"/>
    </xf>
    <xf numFmtId="179" fontId="6" fillId="39" borderId="11" xfId="0" applyNumberFormat="1" applyFont="1" applyFill="1" applyBorder="1" applyAlignment="1">
      <alignment vertical="center"/>
    </xf>
    <xf numFmtId="179" fontId="6" fillId="39" borderId="42" xfId="0" applyNumberFormat="1" applyFont="1" applyFill="1" applyBorder="1" applyAlignment="1">
      <alignment vertical="center"/>
    </xf>
    <xf numFmtId="179" fontId="6" fillId="39" borderId="37" xfId="0" applyNumberFormat="1" applyFont="1" applyFill="1" applyBorder="1" applyAlignment="1">
      <alignment vertical="center"/>
    </xf>
    <xf numFmtId="179" fontId="6" fillId="39" borderId="10" xfId="0" applyNumberFormat="1" applyFont="1" applyFill="1" applyBorder="1" applyAlignment="1">
      <alignment vertical="center"/>
    </xf>
    <xf numFmtId="179" fontId="6" fillId="39" borderId="44" xfId="0" applyNumberFormat="1" applyFont="1" applyFill="1" applyBorder="1" applyAlignment="1">
      <alignment vertical="center"/>
    </xf>
    <xf numFmtId="179" fontId="6" fillId="39" borderId="39" xfId="0" applyNumberFormat="1" applyFont="1" applyFill="1" applyBorder="1" applyAlignment="1">
      <alignment vertical="center"/>
    </xf>
    <xf numFmtId="179" fontId="6" fillId="39" borderId="29" xfId="0" applyNumberFormat="1" applyFont="1" applyFill="1" applyBorder="1" applyAlignment="1">
      <alignment vertical="center"/>
    </xf>
    <xf numFmtId="179" fontId="6" fillId="39" borderId="25" xfId="0" applyNumberFormat="1" applyFont="1" applyFill="1" applyBorder="1" applyAlignment="1">
      <alignment vertical="center"/>
    </xf>
    <xf numFmtId="177" fontId="67" fillId="33" borderId="26" xfId="0" applyNumberFormat="1" applyFont="1" applyFill="1" applyBorder="1" applyAlignment="1">
      <alignment vertical="center"/>
    </xf>
    <xf numFmtId="177" fontId="67" fillId="33" borderId="37" xfId="0" applyNumberFormat="1" applyFont="1" applyFill="1" applyBorder="1" applyAlignment="1">
      <alignment vertical="center"/>
    </xf>
    <xf numFmtId="177" fontId="67" fillId="39" borderId="44" xfId="0" applyNumberFormat="1" applyFont="1" applyFill="1" applyBorder="1" applyAlignment="1">
      <alignment vertical="center"/>
    </xf>
    <xf numFmtId="177" fontId="67" fillId="33" borderId="22" xfId="0" applyNumberFormat="1" applyFont="1" applyFill="1" applyBorder="1" applyAlignment="1">
      <alignment vertical="center"/>
    </xf>
    <xf numFmtId="177" fontId="67" fillId="39" borderId="10" xfId="0" applyNumberFormat="1" applyFont="1" applyFill="1" applyBorder="1" applyAlignment="1">
      <alignment vertical="center"/>
    </xf>
    <xf numFmtId="177" fontId="67" fillId="33" borderId="10" xfId="0" applyNumberFormat="1" applyFont="1" applyFill="1" applyBorder="1" applyAlignment="1">
      <alignment vertical="center"/>
    </xf>
    <xf numFmtId="177" fontId="67" fillId="39" borderId="39" xfId="0" applyNumberFormat="1" applyFont="1" applyFill="1" applyBorder="1" applyAlignment="1">
      <alignment vertical="center"/>
    </xf>
    <xf numFmtId="177" fontId="67" fillId="33" borderId="39" xfId="0" applyNumberFormat="1" applyFont="1" applyFill="1" applyBorder="1" applyAlignment="1">
      <alignment vertical="center"/>
    </xf>
    <xf numFmtId="177" fontId="67" fillId="33" borderId="16" xfId="0" applyNumberFormat="1" applyFont="1" applyFill="1" applyBorder="1" applyAlignment="1">
      <alignment vertical="center"/>
    </xf>
    <xf numFmtId="177" fontId="67" fillId="33" borderId="53" xfId="0" applyNumberFormat="1" applyFont="1" applyFill="1" applyBorder="1" applyAlignment="1">
      <alignment vertical="center"/>
    </xf>
    <xf numFmtId="0" fontId="67" fillId="33" borderId="54" xfId="0" applyFont="1" applyFill="1" applyBorder="1" applyAlignment="1">
      <alignment horizontal="center" vertical="center"/>
    </xf>
    <xf numFmtId="0" fontId="67" fillId="33" borderId="40" xfId="0" applyFont="1" applyFill="1" applyBorder="1" applyAlignment="1">
      <alignment horizontal="center" vertical="center"/>
    </xf>
    <xf numFmtId="0" fontId="67" fillId="33" borderId="41"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6" fillId="37" borderId="11" xfId="0" applyFont="1" applyFill="1" applyBorder="1" applyAlignment="1">
      <alignment vertical="center"/>
    </xf>
    <xf numFmtId="0" fontId="6" fillId="0" borderId="13" xfId="0" applyFont="1" applyBorder="1" applyAlignment="1">
      <alignment vertical="center"/>
    </xf>
    <xf numFmtId="0" fontId="7" fillId="0" borderId="68"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6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68" xfId="0" applyFont="1" applyBorder="1" applyAlignment="1">
      <alignment horizontal="center" vertical="center" wrapText="1"/>
    </xf>
    <xf numFmtId="0" fontId="7" fillId="0" borderId="70" xfId="0" applyFont="1" applyBorder="1" applyAlignment="1">
      <alignment vertical="center"/>
    </xf>
    <xf numFmtId="0" fontId="7" fillId="0" borderId="59" xfId="0" applyFont="1" applyBorder="1" applyAlignment="1">
      <alignment vertical="center"/>
    </xf>
    <xf numFmtId="0" fontId="7" fillId="0" borderId="71" xfId="0" applyFont="1" applyBorder="1" applyAlignment="1">
      <alignment vertical="center"/>
    </xf>
    <xf numFmtId="0" fontId="2" fillId="33" borderId="14" xfId="0" applyFont="1" applyFill="1" applyBorder="1" applyAlignment="1">
      <alignment horizontal="right" vertical="center"/>
    </xf>
    <xf numFmtId="0" fontId="8" fillId="0" borderId="15" xfId="0" applyFont="1" applyBorder="1" applyAlignment="1">
      <alignment vertical="center"/>
    </xf>
    <xf numFmtId="0" fontId="8" fillId="0" borderId="53" xfId="0" applyFont="1" applyBorder="1" applyAlignment="1">
      <alignment vertical="center"/>
    </xf>
    <xf numFmtId="189" fontId="67" fillId="33" borderId="19" xfId="0" applyNumberFormat="1" applyFont="1" applyFill="1" applyBorder="1" applyAlignment="1">
      <alignment vertical="center"/>
    </xf>
    <xf numFmtId="0" fontId="70" fillId="0" borderId="20" xfId="0" applyFont="1" applyBorder="1" applyAlignment="1">
      <alignment vertical="center"/>
    </xf>
    <xf numFmtId="0" fontId="70" fillId="0" borderId="24" xfId="0" applyFont="1" applyBorder="1" applyAlignment="1">
      <alignment vertical="center"/>
    </xf>
    <xf numFmtId="0" fontId="2" fillId="0" borderId="72" xfId="0" applyFont="1" applyFill="1" applyBorder="1" applyAlignment="1">
      <alignment vertical="center"/>
    </xf>
    <xf numFmtId="0" fontId="8" fillId="0" borderId="73" xfId="0" applyFont="1" applyBorder="1" applyAlignment="1">
      <alignment vertical="center"/>
    </xf>
    <xf numFmtId="0" fontId="8" fillId="0" borderId="74"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8" fillId="0" borderId="77" xfId="0" applyFont="1" applyBorder="1" applyAlignment="1">
      <alignment vertical="center"/>
    </xf>
    <xf numFmtId="0" fontId="2" fillId="37" borderId="14" xfId="0" applyFont="1" applyFill="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50" xfId="0" applyFont="1" applyBorder="1" applyAlignment="1">
      <alignment horizontal="center" vertical="top"/>
    </xf>
    <xf numFmtId="0" fontId="2" fillId="0" borderId="22" xfId="0" applyFont="1" applyBorder="1" applyAlignment="1">
      <alignment vertical="top"/>
    </xf>
    <xf numFmtId="0" fontId="6" fillId="38" borderId="11" xfId="0" applyFont="1" applyFill="1" applyBorder="1" applyAlignment="1">
      <alignment vertical="center"/>
    </xf>
    <xf numFmtId="0" fontId="6" fillId="38" borderId="13" xfId="0" applyFont="1" applyFill="1" applyBorder="1" applyAlignment="1">
      <alignment vertical="center"/>
    </xf>
    <xf numFmtId="0" fontId="2" fillId="33" borderId="14" xfId="0" applyFont="1" applyFill="1" applyBorder="1" applyAlignment="1">
      <alignment vertical="center"/>
    </xf>
    <xf numFmtId="0" fontId="8" fillId="33" borderId="16" xfId="0" applyFont="1" applyFill="1" applyBorder="1" applyAlignment="1">
      <alignment vertical="center"/>
    </xf>
    <xf numFmtId="189" fontId="67" fillId="33" borderId="58" xfId="0" applyNumberFormat="1" applyFont="1" applyFill="1" applyBorder="1" applyAlignment="1">
      <alignment vertical="center"/>
    </xf>
    <xf numFmtId="189" fontId="70" fillId="33" borderId="71" xfId="0" applyNumberFormat="1" applyFont="1" applyFill="1" applyBorder="1" applyAlignment="1">
      <alignment vertical="center"/>
    </xf>
    <xf numFmtId="180" fontId="3" fillId="0" borderId="72" xfId="0" applyNumberFormat="1" applyFont="1" applyFill="1" applyBorder="1" applyAlignment="1">
      <alignment horizontal="right" vertical="center"/>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8" fillId="0" borderId="81" xfId="0" applyFont="1" applyBorder="1" applyAlignment="1">
      <alignment vertical="center"/>
    </xf>
    <xf numFmtId="0" fontId="2" fillId="36" borderId="11" xfId="0" applyFont="1" applyFill="1" applyBorder="1" applyAlignment="1">
      <alignment vertical="center" wrapText="1"/>
    </xf>
    <xf numFmtId="0" fontId="2" fillId="36" borderId="12" xfId="0" applyFont="1" applyFill="1" applyBorder="1" applyAlignment="1">
      <alignment vertical="center"/>
    </xf>
    <xf numFmtId="0" fontId="2" fillId="36" borderId="13" xfId="0" applyFont="1" applyFill="1" applyBorder="1" applyAlignment="1">
      <alignment vertical="center"/>
    </xf>
    <xf numFmtId="0" fontId="2" fillId="37" borderId="11" xfId="0" applyFont="1" applyFill="1" applyBorder="1" applyAlignment="1">
      <alignment vertical="center"/>
    </xf>
    <xf numFmtId="0" fontId="2" fillId="0" borderId="13" xfId="0" applyFont="1" applyBorder="1" applyAlignment="1">
      <alignment vertical="center"/>
    </xf>
    <xf numFmtId="0" fontId="3" fillId="33" borderId="17" xfId="0" applyFont="1" applyFill="1" applyBorder="1" applyAlignment="1">
      <alignment horizontal="right" vertical="center"/>
    </xf>
    <xf numFmtId="0" fontId="3" fillId="33" borderId="0" xfId="0" applyFont="1" applyFill="1" applyBorder="1" applyAlignment="1">
      <alignment horizontal="righ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45" xfId="0" applyFont="1" applyBorder="1" applyAlignment="1">
      <alignment horizontal="center" vertical="center"/>
    </xf>
    <xf numFmtId="0" fontId="2" fillId="0" borderId="82" xfId="0" applyFont="1" applyBorder="1" applyAlignment="1">
      <alignment horizontal="center" vertical="center"/>
    </xf>
    <xf numFmtId="0" fontId="2" fillId="0" borderId="27" xfId="0" applyFont="1" applyBorder="1" applyAlignment="1">
      <alignment horizontal="center" vertical="center"/>
    </xf>
    <xf numFmtId="0" fontId="2" fillId="0" borderId="50" xfId="0" applyFont="1" applyBorder="1" applyAlignment="1">
      <alignment horizontal="center" vertical="center"/>
    </xf>
    <xf numFmtId="0" fontId="2" fillId="0" borderId="67" xfId="0" applyFont="1" applyBorder="1" applyAlignment="1">
      <alignment horizontal="center" vertical="center"/>
    </xf>
    <xf numFmtId="0" fontId="2" fillId="0" borderId="22" xfId="0" applyFont="1" applyBorder="1" applyAlignment="1">
      <alignment horizontal="center" vertical="center"/>
    </xf>
    <xf numFmtId="0" fontId="10" fillId="33" borderId="12" xfId="0" applyFont="1" applyFill="1" applyBorder="1" applyAlignment="1">
      <alignment horizontal="right" vertical="center"/>
    </xf>
    <xf numFmtId="0" fontId="2" fillId="33" borderId="11" xfId="0" applyFont="1" applyFill="1" applyBorder="1" applyAlignment="1">
      <alignment vertical="center" wrapText="1"/>
    </xf>
    <xf numFmtId="0" fontId="2" fillId="0" borderId="12"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top" wrapText="1"/>
    </xf>
    <xf numFmtId="0" fontId="2" fillId="0" borderId="13" xfId="0" applyFont="1" applyBorder="1" applyAlignment="1">
      <alignment horizontal="center" vertical="top"/>
    </xf>
    <xf numFmtId="0" fontId="2" fillId="0" borderId="10" xfId="0" applyFont="1" applyBorder="1" applyAlignment="1">
      <alignment horizontal="center" vertical="top" wrapText="1"/>
    </xf>
    <xf numFmtId="0" fontId="2" fillId="0" borderId="10" xfId="0" applyFont="1" applyBorder="1" applyAlignment="1">
      <alignment vertical="top"/>
    </xf>
    <xf numFmtId="0" fontId="2" fillId="33" borderId="11" xfId="0" applyFont="1" applyFill="1" applyBorder="1" applyAlignment="1">
      <alignment horizontal="center" vertical="center" wrapText="1"/>
    </xf>
    <xf numFmtId="0" fontId="9" fillId="0" borderId="0" xfId="0" applyFont="1" applyAlignment="1">
      <alignment horizontal="center" vertical="center"/>
    </xf>
    <xf numFmtId="0" fontId="6" fillId="0" borderId="50" xfId="0" applyFont="1" applyBorder="1" applyAlignment="1">
      <alignment horizontal="center" vertical="center"/>
    </xf>
    <xf numFmtId="0" fontId="6" fillId="0" borderId="67" xfId="0" applyFont="1" applyBorder="1" applyAlignment="1">
      <alignment horizontal="center" vertical="center"/>
    </xf>
    <xf numFmtId="0" fontId="6" fillId="0" borderId="22" xfId="0" applyFont="1" applyBorder="1" applyAlignment="1">
      <alignment horizontal="center" vertical="center"/>
    </xf>
    <xf numFmtId="0" fontId="2" fillId="0" borderId="83" xfId="0" applyFont="1" applyBorder="1" applyAlignment="1">
      <alignment horizontal="center" vertical="center" wrapText="1"/>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53" xfId="0" applyFont="1" applyBorder="1" applyAlignment="1">
      <alignment vertical="center"/>
    </xf>
    <xf numFmtId="0" fontId="2" fillId="0" borderId="24" xfId="0" applyFont="1" applyBorder="1" applyAlignment="1">
      <alignment vertical="center"/>
    </xf>
    <xf numFmtId="182" fontId="3" fillId="0" borderId="84" xfId="0" applyNumberFormat="1" applyFont="1" applyFill="1" applyBorder="1" applyAlignment="1">
      <alignment vertical="center"/>
    </xf>
    <xf numFmtId="0" fontId="2" fillId="0" borderId="85" xfId="0" applyFont="1" applyFill="1" applyBorder="1" applyAlignment="1">
      <alignment vertical="center"/>
    </xf>
    <xf numFmtId="0" fontId="2" fillId="0" borderId="86" xfId="0" applyFont="1" applyFill="1" applyBorder="1" applyAlignment="1">
      <alignment vertical="center"/>
    </xf>
    <xf numFmtId="0" fontId="2" fillId="0" borderId="87" xfId="0" applyFont="1" applyFill="1" applyBorder="1" applyAlignment="1">
      <alignment vertical="center"/>
    </xf>
    <xf numFmtId="0" fontId="2" fillId="0" borderId="88" xfId="0" applyFont="1" applyFill="1" applyBorder="1" applyAlignment="1">
      <alignment vertical="center"/>
    </xf>
    <xf numFmtId="0" fontId="2" fillId="0" borderId="89" xfId="0" applyFont="1" applyFill="1" applyBorder="1" applyAlignment="1">
      <alignment vertical="center"/>
    </xf>
    <xf numFmtId="180" fontId="2" fillId="33" borderId="90" xfId="0" applyNumberFormat="1" applyFont="1" applyFill="1" applyBorder="1" applyAlignment="1">
      <alignment horizontal="right" vertical="center"/>
    </xf>
    <xf numFmtId="0" fontId="2" fillId="0" borderId="91" xfId="0" applyFont="1" applyBorder="1" applyAlignment="1">
      <alignment horizontal="right" vertical="center"/>
    </xf>
    <xf numFmtId="0" fontId="2" fillId="0" borderId="92" xfId="0" applyFont="1" applyBorder="1" applyAlignment="1">
      <alignment horizontal="right" vertical="center"/>
    </xf>
    <xf numFmtId="179" fontId="67" fillId="33" borderId="0" xfId="0" applyNumberFormat="1" applyFont="1" applyFill="1" applyBorder="1" applyAlignment="1">
      <alignment horizontal="right" vertical="center"/>
    </xf>
    <xf numFmtId="0" fontId="71" fillId="0" borderId="18" xfId="0" applyFont="1" applyBorder="1" applyAlignment="1">
      <alignment vertical="center"/>
    </xf>
    <xf numFmtId="187" fontId="67" fillId="33" borderId="0" xfId="0" applyNumberFormat="1" applyFont="1" applyFill="1" applyBorder="1" applyAlignment="1">
      <alignment horizontal="right" vertical="center"/>
    </xf>
    <xf numFmtId="0" fontId="72" fillId="33" borderId="50" xfId="0" applyFont="1" applyFill="1" applyBorder="1" applyAlignment="1">
      <alignment horizontal="center" vertical="center"/>
    </xf>
    <xf numFmtId="0" fontId="72" fillId="33" borderId="22" xfId="0" applyFont="1" applyFill="1" applyBorder="1" applyAlignment="1">
      <alignment horizontal="center" vertical="center"/>
    </xf>
    <xf numFmtId="0" fontId="7" fillId="0" borderId="93" xfId="0" applyFont="1" applyBorder="1" applyAlignment="1">
      <alignment horizontal="center" vertical="center"/>
    </xf>
    <xf numFmtId="0" fontId="7" fillId="0" borderId="91" xfId="0" applyFont="1" applyBorder="1" applyAlignment="1">
      <alignment vertical="center"/>
    </xf>
    <xf numFmtId="0" fontId="7" fillId="0" borderId="92" xfId="0" applyFont="1" applyBorder="1" applyAlignment="1">
      <alignment vertical="center"/>
    </xf>
    <xf numFmtId="0" fontId="67" fillId="33" borderId="12" xfId="0" applyFont="1" applyFill="1" applyBorder="1" applyAlignment="1">
      <alignment horizontal="right" vertical="center"/>
    </xf>
    <xf numFmtId="0" fontId="67" fillId="33" borderId="13" xfId="0" applyFont="1" applyFill="1" applyBorder="1" applyAlignment="1">
      <alignment horizontal="right" vertical="center"/>
    </xf>
    <xf numFmtId="0" fontId="70" fillId="0" borderId="12" xfId="0" applyFont="1" applyBorder="1" applyAlignment="1">
      <alignment horizontal="right" vertical="center"/>
    </xf>
    <xf numFmtId="0" fontId="70" fillId="0" borderId="13" xfId="0" applyFont="1" applyBorder="1" applyAlignment="1">
      <alignment horizontal="righ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0" xfId="0" applyFont="1" applyBorder="1" applyAlignment="1">
      <alignment horizontal="center" vertical="center" wrapText="1"/>
    </xf>
    <xf numFmtId="0" fontId="2" fillId="0" borderId="92" xfId="0" applyFont="1" applyBorder="1" applyAlignment="1">
      <alignment horizontal="center" vertical="center"/>
    </xf>
    <xf numFmtId="0" fontId="2" fillId="0" borderId="18" xfId="0" applyFont="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2" fillId="0" borderId="90" xfId="0" applyFont="1" applyBorder="1" applyAlignment="1">
      <alignment horizontal="center" vertical="center"/>
    </xf>
    <xf numFmtId="179" fontId="67" fillId="33" borderId="58" xfId="0" applyNumberFormat="1" applyFont="1" applyFill="1" applyBorder="1" applyAlignment="1">
      <alignment vertical="center"/>
    </xf>
    <xf numFmtId="179" fontId="67" fillId="33" borderId="59" xfId="0" applyNumberFormat="1" applyFont="1" applyFill="1" applyBorder="1" applyAlignment="1">
      <alignment vertical="center"/>
    </xf>
    <xf numFmtId="179" fontId="67" fillId="33" borderId="71" xfId="0" applyNumberFormat="1" applyFont="1" applyFill="1" applyBorder="1" applyAlignment="1">
      <alignment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6" fillId="0" borderId="93" xfId="0" applyFont="1" applyBorder="1" applyAlignment="1">
      <alignment horizontal="center" vertical="center"/>
    </xf>
    <xf numFmtId="0" fontId="6" fillId="0" borderId="92" xfId="0" applyFont="1" applyBorder="1" applyAlignment="1">
      <alignment horizontal="center" vertical="center"/>
    </xf>
    <xf numFmtId="0" fontId="6" fillId="0" borderId="94" xfId="0" applyFont="1" applyBorder="1" applyAlignment="1">
      <alignment horizontal="center" vertical="center"/>
    </xf>
    <xf numFmtId="0" fontId="6" fillId="0" borderId="18" xfId="0" applyFont="1" applyBorder="1" applyAlignment="1">
      <alignment horizontal="center" vertical="center"/>
    </xf>
    <xf numFmtId="0" fontId="6" fillId="0" borderId="95"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6" fillId="0" borderId="55" xfId="0" applyFont="1" applyBorder="1" applyAlignment="1">
      <alignment horizontal="center" vertical="center"/>
    </xf>
    <xf numFmtId="0" fontId="6" fillId="0" borderId="64" xfId="0" applyFont="1" applyBorder="1" applyAlignment="1">
      <alignment vertical="center" textRotation="255"/>
    </xf>
    <xf numFmtId="0" fontId="6" fillId="0" borderId="62" xfId="0" applyFont="1" applyBorder="1" applyAlignment="1">
      <alignment vertical="center" textRotation="255"/>
    </xf>
    <xf numFmtId="0" fontId="6" fillId="0" borderId="65" xfId="0" applyFont="1" applyBorder="1" applyAlignment="1">
      <alignment vertical="center" textRotation="255"/>
    </xf>
    <xf numFmtId="0" fontId="6" fillId="0" borderId="54"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left" vertical="center"/>
    </xf>
    <xf numFmtId="0" fontId="6" fillId="0" borderId="64" xfId="0" applyFont="1" applyBorder="1" applyAlignment="1">
      <alignment horizontal="center" vertical="center"/>
    </xf>
    <xf numFmtId="0" fontId="6" fillId="0" borderId="62" xfId="0" applyFont="1" applyBorder="1" applyAlignment="1">
      <alignment vertical="center"/>
    </xf>
    <xf numFmtId="0" fontId="6" fillId="0" borderId="98" xfId="0" applyFont="1" applyFill="1" applyBorder="1" applyAlignment="1">
      <alignment vertical="center"/>
    </xf>
    <xf numFmtId="0" fontId="6" fillId="0" borderId="99" xfId="0" applyFont="1" applyBorder="1" applyAlignment="1">
      <alignment vertical="center"/>
    </xf>
    <xf numFmtId="0" fontId="6" fillId="0" borderId="100" xfId="0" applyFont="1" applyBorder="1" applyAlignment="1">
      <alignment vertical="center"/>
    </xf>
    <xf numFmtId="0" fontId="6" fillId="0" borderId="54" xfId="0" applyFont="1" applyBorder="1" applyAlignment="1">
      <alignment vertical="center"/>
    </xf>
    <xf numFmtId="0" fontId="6" fillId="0" borderId="22" xfId="0" applyFont="1" applyBorder="1" applyAlignment="1">
      <alignment horizontal="left" vertical="center"/>
    </xf>
    <xf numFmtId="0" fontId="6" fillId="0" borderId="10" xfId="0" applyFont="1" applyBorder="1" applyAlignment="1">
      <alignment horizontal="left" vertical="center"/>
    </xf>
    <xf numFmtId="0" fontId="6" fillId="0" borderId="39" xfId="0" applyFont="1" applyBorder="1" applyAlignment="1">
      <alignment horizontal="left" vertical="center"/>
    </xf>
    <xf numFmtId="0" fontId="6" fillId="0" borderId="15" xfId="0" applyFont="1" applyBorder="1" applyAlignment="1">
      <alignment horizontal="center" vertical="center"/>
    </xf>
    <xf numFmtId="0" fontId="6" fillId="0" borderId="53" xfId="0" applyFont="1" applyBorder="1" applyAlignment="1">
      <alignment horizontal="center" vertical="center"/>
    </xf>
    <xf numFmtId="0" fontId="6" fillId="0" borderId="26" xfId="0" applyFont="1" applyBorder="1" applyAlignment="1">
      <alignment vertical="center" wrapText="1"/>
    </xf>
    <xf numFmtId="0" fontId="6" fillId="0" borderId="37" xfId="0" applyFont="1" applyBorder="1" applyAlignment="1">
      <alignment vertical="center"/>
    </xf>
    <xf numFmtId="0" fontId="6" fillId="0" borderId="44" xfId="0" applyFont="1" applyBorder="1" applyAlignment="1">
      <alignment vertical="center"/>
    </xf>
    <xf numFmtId="0" fontId="6" fillId="0" borderId="22" xfId="0" applyFont="1" applyBorder="1" applyAlignment="1">
      <alignment vertical="center" wrapText="1"/>
    </xf>
    <xf numFmtId="0" fontId="6" fillId="0" borderId="10" xfId="0" applyFont="1" applyBorder="1" applyAlignment="1">
      <alignment vertical="center"/>
    </xf>
    <xf numFmtId="0" fontId="6" fillId="0" borderId="39" xfId="0" applyFont="1" applyBorder="1" applyAlignment="1">
      <alignment vertical="center"/>
    </xf>
    <xf numFmtId="183" fontId="9" fillId="35" borderId="37" xfId="0" applyNumberFormat="1" applyFont="1" applyFill="1" applyBorder="1" applyAlignment="1">
      <alignment horizontal="center" vertical="center"/>
    </xf>
    <xf numFmtId="0" fontId="14" fillId="0" borderId="37" xfId="0" applyFont="1" applyBorder="1" applyAlignment="1">
      <alignment horizontal="center" vertical="center"/>
    </xf>
    <xf numFmtId="0" fontId="14" fillId="0" borderId="44" xfId="0" applyFont="1" applyBorder="1" applyAlignment="1">
      <alignment horizontal="center" vertical="center"/>
    </xf>
    <xf numFmtId="0" fontId="6" fillId="0" borderId="64" xfId="0" applyFont="1" applyBorder="1" applyAlignment="1">
      <alignment horizontal="left" vertical="center" wrapText="1"/>
    </xf>
    <xf numFmtId="0" fontId="12" fillId="0" borderId="62" xfId="0" applyFont="1" applyBorder="1" applyAlignment="1">
      <alignment vertical="center"/>
    </xf>
    <xf numFmtId="0" fontId="12" fillId="0" borderId="32" xfId="0" applyFont="1" applyBorder="1" applyAlignment="1">
      <alignment vertical="center"/>
    </xf>
    <xf numFmtId="0" fontId="12" fillId="0" borderId="65" xfId="0" applyFont="1" applyBorder="1" applyAlignment="1">
      <alignment vertical="center"/>
    </xf>
    <xf numFmtId="198" fontId="6" fillId="33" borderId="52" xfId="0" applyNumberFormat="1" applyFont="1" applyFill="1" applyBorder="1" applyAlignment="1">
      <alignment vertical="center"/>
    </xf>
    <xf numFmtId="198" fontId="0" fillId="0" borderId="23" xfId="0" applyNumberFormat="1" applyBorder="1" applyAlignment="1">
      <alignment vertical="center"/>
    </xf>
    <xf numFmtId="198" fontId="0" fillId="0" borderId="87" xfId="0" applyNumberFormat="1" applyBorder="1" applyAlignment="1">
      <alignment vertical="center"/>
    </xf>
    <xf numFmtId="0" fontId="9" fillId="0" borderId="101" xfId="0" applyFont="1" applyBorder="1" applyAlignment="1">
      <alignment vertical="center"/>
    </xf>
    <xf numFmtId="0" fontId="13" fillId="0" borderId="98" xfId="0" applyFont="1" applyBorder="1" applyAlignment="1">
      <alignment vertical="center"/>
    </xf>
    <xf numFmtId="0" fontId="13" fillId="0" borderId="102" xfId="0" applyFont="1" applyBorder="1" applyAlignment="1">
      <alignment vertical="center"/>
    </xf>
    <xf numFmtId="0" fontId="12" fillId="0" borderId="16" xfId="0" applyFont="1" applyBorder="1" applyAlignment="1">
      <alignment vertical="center" wrapText="1"/>
    </xf>
    <xf numFmtId="0" fontId="0" fillId="0" borderId="10" xfId="0" applyBorder="1" applyAlignment="1">
      <alignment vertical="center"/>
    </xf>
    <xf numFmtId="0" fontId="6" fillId="0" borderId="26" xfId="0" applyFont="1" applyBorder="1" applyAlignment="1">
      <alignment horizontal="center" vertical="center"/>
    </xf>
    <xf numFmtId="0" fontId="12" fillId="0" borderId="37" xfId="0" applyFont="1" applyBorder="1" applyAlignment="1">
      <alignment horizontal="center" vertical="center"/>
    </xf>
    <xf numFmtId="0" fontId="13" fillId="0" borderId="99" xfId="0" applyFont="1" applyBorder="1" applyAlignment="1">
      <alignment horizontal="center" vertical="center" wrapText="1"/>
    </xf>
    <xf numFmtId="0" fontId="13" fillId="0" borderId="103"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83" xfId="0" applyFont="1" applyBorder="1" applyAlignment="1">
      <alignment horizontal="center" vertical="center"/>
    </xf>
    <xf numFmtId="0" fontId="6" fillId="0" borderId="33" xfId="0" applyFont="1" applyBorder="1" applyAlignment="1">
      <alignment horizontal="center" vertical="center"/>
    </xf>
    <xf numFmtId="0" fontId="6" fillId="0" borderId="57" xfId="0" applyFont="1" applyBorder="1" applyAlignment="1">
      <alignment horizontal="center" vertical="center"/>
    </xf>
    <xf numFmtId="0" fontId="6" fillId="0" borderId="1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04" xfId="0" applyFont="1" applyBorder="1" applyAlignment="1">
      <alignment horizontal="center" vertical="center"/>
    </xf>
    <xf numFmtId="0" fontId="6" fillId="0" borderId="10" xfId="0" applyFont="1" applyBorder="1" applyAlignment="1">
      <alignment vertical="center" wrapText="1"/>
    </xf>
    <xf numFmtId="0" fontId="12" fillId="0" borderId="11" xfId="0" applyFont="1" applyBorder="1" applyAlignment="1">
      <alignment vertical="center" wrapText="1"/>
    </xf>
    <xf numFmtId="0" fontId="6" fillId="0" borderId="50" xfId="0" applyFont="1" applyBorder="1" applyAlignment="1">
      <alignment vertical="center" wrapText="1"/>
    </xf>
    <xf numFmtId="0" fontId="12" fillId="0" borderId="14" xfId="0" applyFont="1" applyBorder="1" applyAlignment="1">
      <alignment vertical="center" wrapText="1"/>
    </xf>
    <xf numFmtId="0" fontId="6" fillId="0" borderId="39" xfId="0" applyFont="1" applyBorder="1" applyAlignment="1">
      <alignment horizontal="center" vertical="center" wrapText="1"/>
    </xf>
    <xf numFmtId="0" fontId="12" fillId="0" borderId="39" xfId="0" applyFont="1" applyBorder="1" applyAlignment="1">
      <alignment horizontal="center" vertical="center" wrapText="1"/>
    </xf>
    <xf numFmtId="0" fontId="13" fillId="0" borderId="82" xfId="0" applyFont="1" applyFill="1" applyBorder="1" applyAlignment="1">
      <alignment horizontal="center" vertical="center"/>
    </xf>
    <xf numFmtId="0" fontId="13" fillId="0" borderId="26" xfId="0" applyFont="1" applyFill="1" applyBorder="1" applyAlignment="1">
      <alignment horizontal="center" vertical="center"/>
    </xf>
    <xf numFmtId="0" fontId="9" fillId="35" borderId="26" xfId="0" applyFont="1" applyFill="1" applyBorder="1" applyAlignment="1">
      <alignment horizontal="center" vertical="center"/>
    </xf>
    <xf numFmtId="0" fontId="13" fillId="35" borderId="37" xfId="0" applyFont="1" applyFill="1" applyBorder="1" applyAlignment="1">
      <alignment horizontal="center" vertical="center"/>
    </xf>
    <xf numFmtId="0" fontId="12" fillId="0" borderId="96" xfId="0" applyFont="1" applyBorder="1" applyAlignment="1">
      <alignment vertical="center"/>
    </xf>
    <xf numFmtId="0" fontId="12" fillId="0" borderId="105" xfId="0" applyFont="1" applyBorder="1" applyAlignment="1">
      <alignment vertical="center"/>
    </xf>
    <xf numFmtId="0" fontId="6" fillId="38" borderId="37" xfId="0" applyFont="1" applyFill="1" applyBorder="1" applyAlignment="1">
      <alignment vertical="center"/>
    </xf>
    <xf numFmtId="0" fontId="12" fillId="0" borderId="37" xfId="0" applyFont="1" applyBorder="1" applyAlignment="1">
      <alignment vertical="center"/>
    </xf>
    <xf numFmtId="0" fontId="12" fillId="0" borderId="44" xfId="0" applyFont="1" applyBorder="1" applyAlignment="1">
      <alignment vertical="center"/>
    </xf>
    <xf numFmtId="0" fontId="6" fillId="38" borderId="10" xfId="0" applyFont="1" applyFill="1" applyBorder="1" applyAlignment="1">
      <alignment vertical="center"/>
    </xf>
    <xf numFmtId="0" fontId="12" fillId="0" borderId="10" xfId="0" applyFont="1" applyBorder="1" applyAlignment="1">
      <alignment vertical="center"/>
    </xf>
    <xf numFmtId="0" fontId="12" fillId="0" borderId="39" xfId="0" applyFont="1" applyBorder="1" applyAlignment="1">
      <alignment vertical="center"/>
    </xf>
    <xf numFmtId="0" fontId="6" fillId="0" borderId="62" xfId="0" applyFont="1" applyBorder="1" applyAlignment="1">
      <alignment horizontal="left" vertical="center"/>
    </xf>
    <xf numFmtId="0" fontId="9" fillId="35" borderId="106" xfId="0" applyFont="1" applyFill="1" applyBorder="1" applyAlignment="1">
      <alignment vertical="center"/>
    </xf>
    <xf numFmtId="0" fontId="13" fillId="0" borderId="107" xfId="0" applyFont="1" applyBorder="1" applyAlignment="1">
      <alignment vertical="center"/>
    </xf>
    <xf numFmtId="0" fontId="13" fillId="0" borderId="108" xfId="0" applyFont="1" applyBorder="1" applyAlignment="1">
      <alignment vertical="center"/>
    </xf>
    <xf numFmtId="0" fontId="6" fillId="0" borderId="50" xfId="0" applyFont="1" applyBorder="1" applyAlignment="1">
      <alignment vertical="center"/>
    </xf>
    <xf numFmtId="0" fontId="0" fillId="0" borderId="22" xfId="0" applyBorder="1" applyAlignment="1">
      <alignment vertical="center"/>
    </xf>
    <xf numFmtId="0" fontId="13" fillId="0" borderId="63" xfId="0" applyFont="1" applyBorder="1" applyAlignment="1">
      <alignment horizontal="center" vertical="center" wrapText="1"/>
    </xf>
    <xf numFmtId="0" fontId="13" fillId="0" borderId="41" xfId="0" applyFont="1" applyBorder="1" applyAlignment="1">
      <alignment horizontal="center" vertical="center"/>
    </xf>
    <xf numFmtId="0" fontId="12" fillId="0" borderId="99" xfId="0" applyFont="1" applyBorder="1" applyAlignment="1">
      <alignment horizontal="center" vertical="center" wrapText="1"/>
    </xf>
    <xf numFmtId="0" fontId="12" fillId="0" borderId="103" xfId="0" applyFont="1" applyBorder="1" applyAlignment="1">
      <alignment horizontal="center" vertical="center" wrapText="1"/>
    </xf>
    <xf numFmtId="0" fontId="6" fillId="0" borderId="50" xfId="0" applyFont="1" applyFill="1" applyBorder="1" applyAlignment="1">
      <alignment vertical="center"/>
    </xf>
    <xf numFmtId="0" fontId="12" fillId="0" borderId="42" xfId="0" applyFont="1" applyBorder="1" applyAlignment="1">
      <alignment vertical="center"/>
    </xf>
    <xf numFmtId="0" fontId="6" fillId="0" borderId="10" xfId="0" applyFont="1" applyFill="1" applyBorder="1" applyAlignment="1">
      <alignment vertical="center"/>
    </xf>
    <xf numFmtId="0" fontId="12" fillId="0" borderId="10" xfId="0" applyFont="1" applyFill="1" applyBorder="1" applyAlignment="1">
      <alignment vertical="center"/>
    </xf>
    <xf numFmtId="0" fontId="12" fillId="0" borderId="109" xfId="0" applyFont="1" applyBorder="1" applyAlignment="1">
      <alignment vertical="center" wrapText="1"/>
    </xf>
    <xf numFmtId="0" fontId="12" fillId="0" borderId="30" xfId="0" applyFont="1" applyBorder="1" applyAlignment="1">
      <alignment vertical="center" wrapText="1"/>
    </xf>
    <xf numFmtId="0" fontId="6" fillId="0" borderId="64" xfId="0" applyFont="1" applyBorder="1" applyAlignment="1">
      <alignment horizontal="left" vertical="center"/>
    </xf>
    <xf numFmtId="0" fontId="12" fillId="0" borderId="37" xfId="0" applyFont="1" applyBorder="1" applyAlignment="1">
      <alignment horizontal="left" vertical="center"/>
    </xf>
    <xf numFmtId="0" fontId="2" fillId="0" borderId="50" xfId="0" applyFont="1" applyBorder="1" applyAlignment="1">
      <alignment vertical="center" wrapText="1"/>
    </xf>
    <xf numFmtId="0" fontId="2" fillId="0" borderId="67" xfId="0" applyFont="1" applyBorder="1" applyAlignment="1">
      <alignment vertical="center"/>
    </xf>
    <xf numFmtId="0" fontId="0" fillId="0" borderId="67" xfId="0" applyBorder="1" applyAlignment="1">
      <alignment vertical="center"/>
    </xf>
    <xf numFmtId="0" fontId="0" fillId="0" borderId="28" xfId="0" applyBorder="1" applyAlignment="1">
      <alignment vertical="center"/>
    </xf>
    <xf numFmtId="0" fontId="2" fillId="0" borderId="109" xfId="0" applyFont="1" applyBorder="1" applyAlignment="1">
      <alignment vertical="center" wrapText="1"/>
    </xf>
    <xf numFmtId="0" fontId="2" fillId="0" borderId="110" xfId="0" applyFont="1" applyBorder="1" applyAlignment="1">
      <alignment vertical="center"/>
    </xf>
    <xf numFmtId="0" fontId="0" fillId="0" borderId="110" xfId="0" applyBorder="1" applyAlignment="1">
      <alignment vertical="center"/>
    </xf>
    <xf numFmtId="0" fontId="0" fillId="0" borderId="31" xfId="0" applyBorder="1" applyAlignment="1">
      <alignment vertical="center"/>
    </xf>
    <xf numFmtId="0" fontId="2" fillId="36" borderId="54" xfId="0" applyFont="1" applyFill="1" applyBorder="1" applyAlignment="1">
      <alignment horizontal="center" vertical="center"/>
    </xf>
    <xf numFmtId="0" fontId="2" fillId="36" borderId="40" xfId="0" applyFont="1" applyFill="1" applyBorder="1" applyAlignment="1">
      <alignment horizontal="center" vertical="center"/>
    </xf>
    <xf numFmtId="0" fontId="2" fillId="0" borderId="10" xfId="0" applyFont="1" applyBorder="1" applyAlignment="1">
      <alignment vertical="center" wrapText="1"/>
    </xf>
    <xf numFmtId="0" fontId="7" fillId="0" borderId="26" xfId="0" applyFont="1" applyFill="1" applyBorder="1" applyAlignment="1">
      <alignment vertical="center" wrapText="1"/>
    </xf>
    <xf numFmtId="0" fontId="7" fillId="0" borderId="37" xfId="0" applyFont="1" applyFill="1" applyBorder="1" applyAlignment="1">
      <alignment vertical="center" wrapText="1"/>
    </xf>
    <xf numFmtId="0" fontId="2" fillId="0" borderId="18" xfId="0" applyFont="1" applyBorder="1" applyAlignment="1">
      <alignment vertical="center"/>
    </xf>
    <xf numFmtId="0" fontId="2" fillId="0" borderId="67" xfId="0" applyFont="1" applyBorder="1" applyAlignment="1">
      <alignment vertical="center" wrapText="1"/>
    </xf>
    <xf numFmtId="0" fontId="2" fillId="0" borderId="14" xfId="0" applyFont="1" applyBorder="1" applyAlignment="1">
      <alignment vertical="center" wrapText="1"/>
    </xf>
    <xf numFmtId="0" fontId="0" fillId="0" borderId="15" xfId="0" applyBorder="1" applyAlignment="1">
      <alignment vertical="center"/>
    </xf>
    <xf numFmtId="0" fontId="0" fillId="0" borderId="53" xfId="0" applyBorder="1" applyAlignment="1">
      <alignment vertical="center"/>
    </xf>
    <xf numFmtId="0" fontId="12" fillId="0" borderId="96" xfId="0" applyFont="1" applyBorder="1" applyAlignment="1">
      <alignment horizontal="center" vertical="center"/>
    </xf>
    <xf numFmtId="0" fontId="12" fillId="0" borderId="105" xfId="0" applyFont="1" applyBorder="1" applyAlignment="1">
      <alignment horizontal="center" vertical="center"/>
    </xf>
    <xf numFmtId="0" fontId="2" fillId="0" borderId="11" xfId="0" applyFont="1" applyBorder="1" applyAlignment="1">
      <alignment vertical="center"/>
    </xf>
    <xf numFmtId="0" fontId="0" fillId="0" borderId="67" xfId="0" applyBorder="1" applyAlignment="1">
      <alignment vertical="center" wrapText="1"/>
    </xf>
    <xf numFmtId="0" fontId="9" fillId="0" borderId="0" xfId="0" applyFont="1" applyBorder="1" applyAlignment="1">
      <alignment horizontal="left" vertical="center"/>
    </xf>
    <xf numFmtId="0" fontId="14" fillId="0" borderId="0" xfId="0" applyFont="1" applyBorder="1" applyAlignment="1">
      <alignment horizontal="left" vertical="center"/>
    </xf>
    <xf numFmtId="0" fontId="2" fillId="0" borderId="50" xfId="0" applyFont="1" applyBorder="1" applyAlignment="1">
      <alignment horizontal="left" vertical="center" wrapText="1"/>
    </xf>
    <xf numFmtId="0" fontId="2" fillId="0" borderId="67" xfId="0" applyFont="1" applyBorder="1" applyAlignment="1">
      <alignment horizontal="left" vertical="center" wrapText="1"/>
    </xf>
    <xf numFmtId="0" fontId="0" fillId="0" borderId="67" xfId="0" applyBorder="1" applyAlignment="1">
      <alignment horizontal="left" vertical="center"/>
    </xf>
    <xf numFmtId="0" fontId="7" fillId="0" borderId="110" xfId="0" applyFont="1" applyFill="1" applyBorder="1" applyAlignment="1">
      <alignment vertical="center" wrapText="1"/>
    </xf>
    <xf numFmtId="0" fontId="14" fillId="0" borderId="110" xfId="0" applyFont="1" applyFill="1" applyBorder="1" applyAlignment="1">
      <alignment vertical="center" wrapText="1"/>
    </xf>
    <xf numFmtId="0" fontId="14" fillId="0" borderId="110" xfId="0" applyFont="1" applyFill="1" applyBorder="1" applyAlignment="1">
      <alignment vertical="center"/>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0" fontId="0" fillId="0" borderId="21" xfId="0" applyBorder="1" applyAlignment="1">
      <alignment horizontal="left" vertical="center"/>
    </xf>
    <xf numFmtId="0" fontId="13" fillId="0" borderId="0" xfId="0" applyFont="1" applyAlignment="1">
      <alignment horizontal="left" vertical="center"/>
    </xf>
    <xf numFmtId="0" fontId="12" fillId="0" borderId="37" xfId="0" applyFont="1" applyBorder="1" applyAlignment="1">
      <alignment vertical="center" wrapText="1"/>
    </xf>
    <xf numFmtId="0" fontId="12" fillId="0" borderId="42" xfId="0" applyFont="1" applyBorder="1" applyAlignment="1">
      <alignment vertical="center" wrapText="1"/>
    </xf>
    <xf numFmtId="0" fontId="12" fillId="0" borderId="29"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0" fillId="0" borderId="0" xfId="0" applyBorder="1" applyAlignment="1">
      <alignment vertical="center"/>
    </xf>
    <xf numFmtId="0" fontId="12" fillId="0" borderId="0" xfId="0" applyFont="1" applyAlignment="1">
      <alignmen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1038225</xdr:colOff>
      <xdr:row>3</xdr:row>
      <xdr:rowOff>190500</xdr:rowOff>
    </xdr:from>
    <xdr:to>
      <xdr:col>20</xdr:col>
      <xdr:colOff>666750</xdr:colOff>
      <xdr:row>6</xdr:row>
      <xdr:rowOff>190500</xdr:rowOff>
    </xdr:to>
    <xdr:sp>
      <xdr:nvSpPr>
        <xdr:cNvPr id="1" name="テキスト ボックス 1"/>
        <xdr:cNvSpPr txBox="1">
          <a:spLocks noChangeArrowheads="1"/>
        </xdr:cNvSpPr>
      </xdr:nvSpPr>
      <xdr:spPr>
        <a:xfrm>
          <a:off x="7877175" y="714375"/>
          <a:ext cx="7410450" cy="819150"/>
        </a:xfrm>
        <a:prstGeom prst="rect">
          <a:avLst/>
        </a:prstGeom>
        <a:solidFill>
          <a:srgbClr val="FAC090"/>
        </a:solidFill>
        <a:ln w="15875" cmpd="sng">
          <a:solidFill>
            <a:srgbClr val="558ED5"/>
          </a:solidFill>
          <a:prstDash val="sysDash"/>
          <a:headEnd type="none"/>
          <a:tailEnd type="none"/>
        </a:ln>
      </xdr:spPr>
      <xdr:txBody>
        <a:bodyPr vertOverflow="clip" wrap="square" anchor="ctr"/>
        <a:p>
          <a:pPr algn="l">
            <a:defRPr/>
          </a:pPr>
          <a:r>
            <a:rPr lang="en-US" cap="none" sz="1800" b="0" i="0" u="none" baseline="0">
              <a:solidFill>
                <a:srgbClr val="000000"/>
              </a:solidFill>
              <a:latin typeface="HG丸ｺﾞｼｯｸM-PRO"/>
              <a:ea typeface="HG丸ｺﾞｼｯｸM-PRO"/>
              <a:cs typeface="HG丸ｺﾞｼｯｸM-PRO"/>
            </a:rPr>
            <a:t>黄色のセル以外（ピンク色のセル）に数値を入力。</a:t>
          </a:r>
          <a:r>
            <a:rPr lang="en-US" cap="none" sz="1800" b="0" i="0" u="none" baseline="0">
              <a:solidFill>
                <a:srgbClr val="000000"/>
              </a:solidFill>
              <a:latin typeface="HG丸ｺﾞｼｯｸM-PRO"/>
              <a:ea typeface="HG丸ｺﾞｼｯｸM-PRO"/>
              <a:cs typeface="HG丸ｺﾞｼｯｸM-PRO"/>
            </a:rPr>
            <a:t>
</a:t>
          </a:r>
          <a:r>
            <a:rPr lang="en-US" cap="none" sz="1800" b="0" i="0" u="none" baseline="0">
              <a:solidFill>
                <a:srgbClr val="000000"/>
              </a:solidFill>
              <a:latin typeface="HG丸ｺﾞｼｯｸM-PRO"/>
              <a:ea typeface="HG丸ｺﾞｼｯｸM-PRO"/>
              <a:cs typeface="HG丸ｺﾞｼｯｸM-PRO"/>
            </a:rPr>
            <a:t>(</a:t>
          </a:r>
          <a:r>
            <a:rPr lang="en-US" cap="none" sz="1800" b="0" i="0" u="none" baseline="0">
              <a:solidFill>
                <a:srgbClr val="000000"/>
              </a:solidFill>
              <a:latin typeface="HG丸ｺﾞｼｯｸM-PRO"/>
              <a:ea typeface="HG丸ｺﾞｼｯｸM-PRO"/>
              <a:cs typeface="HG丸ｺﾞｼｯｸM-PRO"/>
            </a:rPr>
            <a:t>黄色のセルは計算式が入っているので入力しない</a:t>
          </a:r>
          <a:r>
            <a:rPr lang="en-US" cap="none" sz="1800" b="0" i="0" u="none" baseline="0">
              <a:solidFill>
                <a:srgbClr val="000000"/>
              </a:solidFill>
              <a:latin typeface="HG丸ｺﾞｼｯｸM-PRO"/>
              <a:ea typeface="HG丸ｺﾞｼｯｸM-PRO"/>
              <a:cs typeface="HG丸ｺﾞｼｯｸM-PRO"/>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W54"/>
  <sheetViews>
    <sheetView tabSelected="1" zoomScale="70" zoomScaleNormal="70" zoomScaleSheetLayoutView="100" zoomScalePageLayoutView="0" workbookViewId="0" topLeftCell="A7">
      <selection activeCell="A6" sqref="A6"/>
    </sheetView>
  </sheetViews>
  <sheetFormatPr defaultColWidth="9.00390625" defaultRowHeight="13.5"/>
  <cols>
    <col min="1" max="1" width="9.00390625" style="1" customWidth="1"/>
    <col min="2" max="2" width="3.50390625" style="1" customWidth="1"/>
    <col min="3" max="3" width="12.50390625" style="1" customWidth="1"/>
    <col min="4" max="7" width="6.125" style="1" customWidth="1"/>
    <col min="8" max="8" width="13.50390625" style="1" customWidth="1"/>
    <col min="9" max="9" width="12.50390625" style="1" customWidth="1"/>
    <col min="10" max="10" width="8.00390625" style="1" customWidth="1"/>
    <col min="11" max="11" width="6.25390625" style="1" customWidth="1"/>
    <col min="12" max="13" width="16.25390625" style="1" customWidth="1"/>
    <col min="14" max="14" width="19.625" style="1" bestFit="1" customWidth="1"/>
    <col min="15" max="15" width="18.375" style="1" bestFit="1" customWidth="1"/>
    <col min="16" max="16" width="1.875" style="1" customWidth="1"/>
    <col min="17" max="17" width="5.875" style="1" customWidth="1"/>
    <col min="18" max="18" width="12.125" style="1" customWidth="1"/>
    <col min="19" max="19" width="7.875" style="1" customWidth="1"/>
    <col min="20" max="20" width="3.875" style="1" customWidth="1"/>
    <col min="21" max="21" width="12.75390625" style="1" customWidth="1"/>
    <col min="22" max="22" width="9.125" style="1" customWidth="1"/>
    <col min="23" max="23" width="1.625" style="1" customWidth="1"/>
    <col min="24" max="16384" width="9.00390625" style="1" customWidth="1"/>
  </cols>
  <sheetData>
    <row r="2" spans="2:23" s="45" customFormat="1" ht="17.25">
      <c r="B2" s="331" t="s">
        <v>46</v>
      </c>
      <c r="C2" s="331"/>
      <c r="D2" s="331"/>
      <c r="E2" s="331"/>
      <c r="F2" s="331"/>
      <c r="G2" s="331"/>
      <c r="H2" s="331"/>
      <c r="I2" s="331"/>
      <c r="J2" s="331"/>
      <c r="K2" s="331"/>
      <c r="L2" s="331"/>
      <c r="M2" s="331"/>
      <c r="N2" s="331"/>
      <c r="O2" s="331"/>
      <c r="P2" s="331"/>
      <c r="Q2" s="331"/>
      <c r="R2" s="331"/>
      <c r="S2" s="331"/>
      <c r="T2" s="331"/>
      <c r="U2" s="331"/>
      <c r="V2" s="331"/>
      <c r="W2" s="331"/>
    </row>
    <row r="3" s="45" customFormat="1" ht="9" customHeight="1"/>
    <row r="4" spans="3:11" s="45" customFormat="1" ht="26.25" customHeight="1">
      <c r="C4" s="332" t="s">
        <v>0</v>
      </c>
      <c r="D4" s="333"/>
      <c r="E4" s="333"/>
      <c r="F4" s="334"/>
      <c r="G4" s="332"/>
      <c r="H4" s="333"/>
      <c r="I4" s="333"/>
      <c r="J4" s="333"/>
      <c r="K4" s="334"/>
    </row>
    <row r="5" spans="3:22" s="45" customFormat="1" ht="12" customHeight="1">
      <c r="C5" s="141"/>
      <c r="D5" s="141"/>
      <c r="E5" s="141"/>
      <c r="F5" s="141"/>
      <c r="G5" s="141"/>
      <c r="H5" s="141"/>
      <c r="I5" s="141"/>
      <c r="J5" s="141"/>
      <c r="K5" s="141"/>
      <c r="L5" s="141"/>
      <c r="M5" s="141"/>
      <c r="N5" s="141"/>
      <c r="O5" s="141"/>
      <c r="P5" s="141"/>
      <c r="Q5" s="141"/>
      <c r="R5" s="141"/>
      <c r="S5" s="141"/>
      <c r="T5" s="141"/>
      <c r="U5" s="141"/>
      <c r="V5" s="141"/>
    </row>
    <row r="6" s="70" customFormat="1" ht="26.25" customHeight="1">
      <c r="B6" s="70" t="s">
        <v>1</v>
      </c>
    </row>
    <row r="7" spans="2:13" s="46" customFormat="1" ht="26.25" customHeight="1">
      <c r="B7" s="45" t="s">
        <v>56</v>
      </c>
      <c r="C7" s="45"/>
      <c r="D7" s="45"/>
      <c r="E7" s="45"/>
      <c r="F7" s="45"/>
      <c r="G7" s="45"/>
      <c r="H7" s="45"/>
      <c r="I7" s="45"/>
      <c r="J7" s="45"/>
      <c r="K7" s="45"/>
      <c r="L7" s="45"/>
      <c r="M7" s="45"/>
    </row>
    <row r="8" spans="2:13" s="46" customFormat="1" ht="26.25" customHeight="1">
      <c r="B8" s="45" t="s">
        <v>57</v>
      </c>
      <c r="C8" s="45"/>
      <c r="D8" s="45"/>
      <c r="E8" s="45"/>
      <c r="F8" s="45"/>
      <c r="G8" s="45"/>
      <c r="H8" s="45"/>
      <c r="I8" s="45"/>
      <c r="J8" s="45"/>
      <c r="K8" s="45"/>
      <c r="L8" s="45"/>
      <c r="M8" s="45"/>
    </row>
    <row r="9" s="45" customFormat="1" ht="9" customHeight="1"/>
    <row r="10" s="70" customFormat="1" ht="26.25" customHeight="1" thickBot="1">
      <c r="B10" s="70" t="s">
        <v>2</v>
      </c>
    </row>
    <row r="11" spans="3:23" ht="23.25" customHeight="1" thickTop="1">
      <c r="C11" s="335" t="s">
        <v>23</v>
      </c>
      <c r="D11" s="367" t="s">
        <v>22</v>
      </c>
      <c r="E11" s="368"/>
      <c r="F11" s="374" t="s">
        <v>3</v>
      </c>
      <c r="G11" s="368"/>
      <c r="H11" s="316" t="s">
        <v>21</v>
      </c>
      <c r="I11" s="317"/>
      <c r="J11" s="317"/>
      <c r="K11" s="317"/>
      <c r="L11" s="317"/>
      <c r="M11" s="317"/>
      <c r="N11" s="317"/>
      <c r="O11" s="317"/>
      <c r="P11" s="317"/>
      <c r="Q11" s="317"/>
      <c r="R11" s="317"/>
      <c r="S11" s="317"/>
      <c r="T11" s="317"/>
      <c r="U11" s="317"/>
      <c r="V11" s="317"/>
      <c r="W11" s="318"/>
    </row>
    <row r="12" spans="3:23" ht="18" customHeight="1">
      <c r="C12" s="336"/>
      <c r="D12" s="310"/>
      <c r="E12" s="369"/>
      <c r="F12" s="310"/>
      <c r="G12" s="369"/>
      <c r="H12" s="255" t="s">
        <v>76</v>
      </c>
      <c r="I12" s="255"/>
      <c r="J12" s="255"/>
      <c r="K12" s="255"/>
      <c r="L12" s="256"/>
      <c r="M12" s="256"/>
      <c r="N12" s="256"/>
      <c r="O12" s="49"/>
      <c r="P12" s="307" t="s">
        <v>47</v>
      </c>
      <c r="Q12" s="308"/>
      <c r="R12" s="308"/>
      <c r="S12" s="308"/>
      <c r="T12" s="308"/>
      <c r="U12" s="308"/>
      <c r="V12" s="308"/>
      <c r="W12" s="309"/>
    </row>
    <row r="13" spans="3:23" ht="18" customHeight="1">
      <c r="C13" s="336"/>
      <c r="D13" s="370"/>
      <c r="E13" s="371"/>
      <c r="F13" s="370"/>
      <c r="G13" s="371"/>
      <c r="H13" s="378" t="s">
        <v>77</v>
      </c>
      <c r="I13" s="308"/>
      <c r="J13" s="308"/>
      <c r="K13" s="379"/>
      <c r="L13" s="255" t="s">
        <v>80</v>
      </c>
      <c r="M13" s="255"/>
      <c r="N13" s="255"/>
      <c r="O13" s="255"/>
      <c r="P13" s="310"/>
      <c r="Q13" s="311"/>
      <c r="R13" s="311"/>
      <c r="S13" s="311"/>
      <c r="T13" s="311"/>
      <c r="U13" s="311"/>
      <c r="V13" s="311"/>
      <c r="W13" s="312"/>
    </row>
    <row r="14" spans="3:23" ht="18" customHeight="1">
      <c r="C14" s="336"/>
      <c r="D14" s="370"/>
      <c r="E14" s="371"/>
      <c r="F14" s="370"/>
      <c r="G14" s="371"/>
      <c r="H14" s="310"/>
      <c r="I14" s="311"/>
      <c r="J14" s="311"/>
      <c r="K14" s="369"/>
      <c r="L14" s="325" t="s">
        <v>58</v>
      </c>
      <c r="M14" s="255"/>
      <c r="N14" s="255"/>
      <c r="O14" s="18" t="s">
        <v>72</v>
      </c>
      <c r="P14" s="310"/>
      <c r="Q14" s="311"/>
      <c r="R14" s="311"/>
      <c r="S14" s="311"/>
      <c r="T14" s="311"/>
      <c r="U14" s="311"/>
      <c r="V14" s="311"/>
      <c r="W14" s="312"/>
    </row>
    <row r="15" spans="3:23" ht="18" customHeight="1">
      <c r="C15" s="336"/>
      <c r="D15" s="370"/>
      <c r="E15" s="371"/>
      <c r="F15" s="370"/>
      <c r="G15" s="371"/>
      <c r="H15" s="310"/>
      <c r="I15" s="311"/>
      <c r="J15" s="311"/>
      <c r="K15" s="369"/>
      <c r="L15" s="325" t="s">
        <v>71</v>
      </c>
      <c r="M15" s="255"/>
      <c r="N15" s="255" t="s">
        <v>81</v>
      </c>
      <c r="O15" s="255"/>
      <c r="P15" s="310"/>
      <c r="Q15" s="311"/>
      <c r="R15" s="311"/>
      <c r="S15" s="311"/>
      <c r="T15" s="311"/>
      <c r="U15" s="311"/>
      <c r="V15" s="311"/>
      <c r="W15" s="312"/>
    </row>
    <row r="16" spans="3:23" ht="18" customHeight="1">
      <c r="C16" s="336"/>
      <c r="D16" s="372"/>
      <c r="E16" s="373"/>
      <c r="F16" s="372"/>
      <c r="G16" s="373"/>
      <c r="H16" s="313"/>
      <c r="I16" s="314"/>
      <c r="J16" s="314"/>
      <c r="K16" s="380"/>
      <c r="L16" s="325" t="s">
        <v>84</v>
      </c>
      <c r="M16" s="255"/>
      <c r="N16" s="2" t="s">
        <v>85</v>
      </c>
      <c r="O16" s="2" t="s">
        <v>86</v>
      </c>
      <c r="P16" s="313"/>
      <c r="Q16" s="314"/>
      <c r="R16" s="314"/>
      <c r="S16" s="314"/>
      <c r="T16" s="314"/>
      <c r="U16" s="314"/>
      <c r="V16" s="314"/>
      <c r="W16" s="315"/>
    </row>
    <row r="17" spans="3:23" ht="27.75" customHeight="1">
      <c r="C17" s="336"/>
      <c r="D17" s="338" t="s">
        <v>5</v>
      </c>
      <c r="E17" s="338" t="s">
        <v>6</v>
      </c>
      <c r="F17" s="338" t="s">
        <v>5</v>
      </c>
      <c r="G17" s="364" t="s">
        <v>7</v>
      </c>
      <c r="H17" s="8"/>
      <c r="I17" s="9"/>
      <c r="J17" s="9"/>
      <c r="K17" s="10"/>
      <c r="L17" s="3" t="s">
        <v>19</v>
      </c>
      <c r="M17" s="3" t="s">
        <v>4</v>
      </c>
      <c r="N17" s="5"/>
      <c r="O17" s="5"/>
      <c r="P17" s="8"/>
      <c r="Q17" s="9"/>
      <c r="R17" s="9"/>
      <c r="S17" s="9"/>
      <c r="T17" s="9"/>
      <c r="U17" s="9"/>
      <c r="V17" s="9"/>
      <c r="W17" s="143"/>
    </row>
    <row r="18" spans="3:23" ht="27.75" customHeight="1">
      <c r="C18" s="336"/>
      <c r="D18" s="339"/>
      <c r="E18" s="339"/>
      <c r="F18" s="339"/>
      <c r="G18" s="365"/>
      <c r="H18" s="11"/>
      <c r="I18" s="12"/>
      <c r="J18" s="12"/>
      <c r="K18" s="13"/>
      <c r="L18" s="4" t="s">
        <v>20</v>
      </c>
      <c r="M18" s="4" t="s">
        <v>8</v>
      </c>
      <c r="N18" s="4" t="s">
        <v>9</v>
      </c>
      <c r="O18" s="4" t="s">
        <v>9</v>
      </c>
      <c r="P18" s="11"/>
      <c r="Q18" s="12"/>
      <c r="R18" s="12"/>
      <c r="S18" s="12"/>
      <c r="T18" s="12"/>
      <c r="U18" s="12"/>
      <c r="V18" s="12"/>
      <c r="W18" s="74"/>
    </row>
    <row r="19" spans="3:23" ht="30" customHeight="1">
      <c r="C19" s="336"/>
      <c r="D19" s="339"/>
      <c r="E19" s="339"/>
      <c r="F19" s="339"/>
      <c r="G19" s="365"/>
      <c r="H19" s="11"/>
      <c r="I19" s="12"/>
      <c r="J19" s="12"/>
      <c r="K19" s="13"/>
      <c r="L19" s="326" t="s">
        <v>42</v>
      </c>
      <c r="M19" s="328" t="s">
        <v>41</v>
      </c>
      <c r="N19" s="51" t="s">
        <v>79</v>
      </c>
      <c r="O19" s="52" t="s">
        <v>78</v>
      </c>
      <c r="P19" s="11"/>
      <c r="Q19" s="12"/>
      <c r="R19" s="12"/>
      <c r="S19" s="12"/>
      <c r="T19" s="12"/>
      <c r="U19" s="12"/>
      <c r="V19" s="12"/>
      <c r="W19" s="74"/>
    </row>
    <row r="20" spans="3:23" ht="30" customHeight="1">
      <c r="C20" s="336"/>
      <c r="D20" s="339"/>
      <c r="E20" s="339"/>
      <c r="F20" s="339"/>
      <c r="G20" s="365"/>
      <c r="H20" s="11"/>
      <c r="I20" s="12"/>
      <c r="J20" s="12"/>
      <c r="K20" s="13"/>
      <c r="L20" s="327"/>
      <c r="M20" s="329"/>
      <c r="N20" s="6"/>
      <c r="O20" s="6"/>
      <c r="P20" s="11"/>
      <c r="Q20" s="12"/>
      <c r="R20" s="12"/>
      <c r="S20" s="12"/>
      <c r="T20" s="12"/>
      <c r="U20" s="12"/>
      <c r="V20" s="12"/>
      <c r="W20" s="74"/>
    </row>
    <row r="21" spans="3:23" ht="22.5" customHeight="1">
      <c r="C21" s="336"/>
      <c r="D21" s="339"/>
      <c r="E21" s="339"/>
      <c r="F21" s="339"/>
      <c r="G21" s="365"/>
      <c r="H21" s="11"/>
      <c r="I21" s="12"/>
      <c r="J21" s="12"/>
      <c r="K21" s="13"/>
      <c r="L21" s="287" t="s">
        <v>45</v>
      </c>
      <c r="M21" s="288"/>
      <c r="N21" s="6"/>
      <c r="O21" s="6"/>
      <c r="P21" s="11"/>
      <c r="Q21" s="12"/>
      <c r="R21" s="12"/>
      <c r="S21" s="12"/>
      <c r="T21" s="12"/>
      <c r="U21" s="12"/>
      <c r="V21" s="12"/>
      <c r="W21" s="74"/>
    </row>
    <row r="22" spans="3:23" ht="22.5" customHeight="1">
      <c r="C22" s="336"/>
      <c r="D22" s="339"/>
      <c r="E22" s="339"/>
      <c r="F22" s="339"/>
      <c r="G22" s="365"/>
      <c r="H22" s="11"/>
      <c r="I22" s="12"/>
      <c r="J22" s="12"/>
      <c r="K22" s="13"/>
      <c r="L22" s="355" t="str">
        <f>IF(L23+M23=E25,"OK","Not")</f>
        <v>OK</v>
      </c>
      <c r="M22" s="356"/>
      <c r="N22" s="6"/>
      <c r="O22" s="6"/>
      <c r="P22" s="11"/>
      <c r="Q22" s="12"/>
      <c r="R22" s="12"/>
      <c r="S22" s="12"/>
      <c r="T22" s="12"/>
      <c r="U22" s="12"/>
      <c r="V22" s="12"/>
      <c r="W22" s="74"/>
    </row>
    <row r="23" spans="3:23" ht="33" customHeight="1">
      <c r="C23" s="337"/>
      <c r="D23" s="340"/>
      <c r="E23" s="340"/>
      <c r="F23" s="340"/>
      <c r="G23" s="366"/>
      <c r="H23" s="14"/>
      <c r="I23" s="15"/>
      <c r="J23" s="15"/>
      <c r="K23" s="16"/>
      <c r="L23" s="162"/>
      <c r="M23" s="162"/>
      <c r="N23" s="7"/>
      <c r="O23" s="7"/>
      <c r="P23" s="14"/>
      <c r="Q23" s="285" t="s">
        <v>62</v>
      </c>
      <c r="R23" s="285"/>
      <c r="S23" s="285"/>
      <c r="T23" s="285"/>
      <c r="U23" s="285"/>
      <c r="V23" s="285"/>
      <c r="W23" s="55"/>
    </row>
    <row r="24" spans="3:23" ht="15" customHeight="1">
      <c r="C24" s="75" t="s">
        <v>10</v>
      </c>
      <c r="D24" s="289"/>
      <c r="E24" s="157" t="s">
        <v>11</v>
      </c>
      <c r="F24" s="257"/>
      <c r="G24" s="257"/>
      <c r="H24" s="281"/>
      <c r="I24" s="282"/>
      <c r="J24" s="282"/>
      <c r="K24" s="283"/>
      <c r="L24" s="330" t="s">
        <v>60</v>
      </c>
      <c r="M24" s="330" t="s">
        <v>61</v>
      </c>
      <c r="N24" s="303"/>
      <c r="O24" s="303"/>
      <c r="P24" s="281"/>
      <c r="Q24" s="282"/>
      <c r="R24" s="282"/>
      <c r="S24" s="282"/>
      <c r="T24" s="282"/>
      <c r="U24" s="282"/>
      <c r="V24" s="282"/>
      <c r="W24" s="341"/>
    </row>
    <row r="25" spans="3:23" ht="15" customHeight="1">
      <c r="C25" s="71"/>
      <c r="D25" s="290"/>
      <c r="E25" s="360">
        <f>SUM(D24:D27)</f>
        <v>0</v>
      </c>
      <c r="F25" s="258"/>
      <c r="G25" s="258"/>
      <c r="H25" s="284"/>
      <c r="I25" s="285"/>
      <c r="J25" s="285"/>
      <c r="K25" s="286"/>
      <c r="L25" s="324"/>
      <c r="M25" s="324"/>
      <c r="N25" s="304"/>
      <c r="O25" s="304"/>
      <c r="P25" s="284"/>
      <c r="Q25" s="285"/>
      <c r="R25" s="285"/>
      <c r="S25" s="285"/>
      <c r="T25" s="285"/>
      <c r="U25" s="285"/>
      <c r="V25" s="285"/>
      <c r="W25" s="342"/>
    </row>
    <row r="26" spans="3:23" ht="15" customHeight="1">
      <c r="C26" s="75" t="s">
        <v>12</v>
      </c>
      <c r="D26" s="289"/>
      <c r="E26" s="360"/>
      <c r="F26" s="158"/>
      <c r="G26" s="158"/>
      <c r="H26" s="281"/>
      <c r="I26" s="282"/>
      <c r="J26" s="282"/>
      <c r="K26" s="283"/>
      <c r="L26" s="220">
        <f>L23*1.65</f>
        <v>0</v>
      </c>
      <c r="M26" s="221">
        <f>M23*3.3</f>
        <v>0</v>
      </c>
      <c r="N26" s="303"/>
      <c r="O26" s="303"/>
      <c r="P26" s="281"/>
      <c r="Q26" s="282"/>
      <c r="R26" s="282"/>
      <c r="S26" s="282"/>
      <c r="T26" s="282"/>
      <c r="U26" s="282"/>
      <c r="V26" s="282"/>
      <c r="W26" s="341"/>
    </row>
    <row r="27" spans="3:23" ht="15" customHeight="1">
      <c r="C27" s="71"/>
      <c r="D27" s="290"/>
      <c r="E27" s="361"/>
      <c r="F27" s="159"/>
      <c r="G27" s="159"/>
      <c r="H27" s="284"/>
      <c r="I27" s="285"/>
      <c r="J27" s="285"/>
      <c r="K27" s="286"/>
      <c r="L27" s="31"/>
      <c r="M27" s="34"/>
      <c r="N27" s="304"/>
      <c r="O27" s="304"/>
      <c r="P27" s="284"/>
      <c r="Q27" s="285"/>
      <c r="R27" s="285"/>
      <c r="S27" s="285"/>
      <c r="T27" s="285"/>
      <c r="U27" s="285"/>
      <c r="V27" s="285"/>
      <c r="W27" s="342"/>
    </row>
    <row r="28" spans="3:23" ht="15" customHeight="1">
      <c r="C28" s="75" t="s">
        <v>13</v>
      </c>
      <c r="D28" s="289"/>
      <c r="E28" s="160" t="s">
        <v>14</v>
      </c>
      <c r="F28" s="257"/>
      <c r="G28" s="257"/>
      <c r="H28" s="281"/>
      <c r="I28" s="282"/>
      <c r="J28" s="282"/>
      <c r="K28" s="283"/>
      <c r="L28" s="303"/>
      <c r="M28" s="303"/>
      <c r="N28" s="47" t="s">
        <v>82</v>
      </c>
      <c r="O28" s="303"/>
      <c r="P28" s="8"/>
      <c r="Q28" s="9"/>
      <c r="R28" s="9"/>
      <c r="S28" s="9"/>
      <c r="T28" s="9"/>
      <c r="U28" s="9"/>
      <c r="V28" s="9"/>
      <c r="W28" s="143"/>
    </row>
    <row r="29" spans="3:23" ht="15" customHeight="1">
      <c r="C29" s="71"/>
      <c r="D29" s="290"/>
      <c r="E29" s="216">
        <f>SUM(D28:D29)</f>
        <v>0</v>
      </c>
      <c r="F29" s="258"/>
      <c r="G29" s="258"/>
      <c r="H29" s="284"/>
      <c r="I29" s="285"/>
      <c r="J29" s="285"/>
      <c r="K29" s="286"/>
      <c r="L29" s="304"/>
      <c r="M29" s="304"/>
      <c r="N29" s="222">
        <f>ROUNDDOWN(E29*1.98,2)</f>
        <v>0</v>
      </c>
      <c r="O29" s="304"/>
      <c r="P29" s="11"/>
      <c r="Q29" s="319" t="s">
        <v>28</v>
      </c>
      <c r="R29" s="320"/>
      <c r="S29" s="321"/>
      <c r="T29" s="319" t="s">
        <v>29</v>
      </c>
      <c r="U29" s="320"/>
      <c r="V29" s="321"/>
      <c r="W29" s="74"/>
    </row>
    <row r="30" spans="3:23" ht="15" customHeight="1">
      <c r="C30" s="75" t="s">
        <v>15</v>
      </c>
      <c r="D30" s="289"/>
      <c r="E30" s="157" t="s">
        <v>16</v>
      </c>
      <c r="F30" s="289"/>
      <c r="G30" s="160"/>
      <c r="H30" s="22" t="s">
        <v>24</v>
      </c>
      <c r="I30" s="23"/>
      <c r="J30" s="23"/>
      <c r="K30" s="28"/>
      <c r="L30" s="303"/>
      <c r="M30" s="303"/>
      <c r="N30" s="300"/>
      <c r="O30" s="323" t="s">
        <v>83</v>
      </c>
      <c r="P30" s="11"/>
      <c r="Q30" s="5" t="s">
        <v>26</v>
      </c>
      <c r="R30" s="23" t="s">
        <v>65</v>
      </c>
      <c r="S30" s="28"/>
      <c r="T30" s="22" t="s">
        <v>67</v>
      </c>
      <c r="U30" s="23"/>
      <c r="V30" s="28"/>
      <c r="W30" s="74"/>
    </row>
    <row r="31" spans="3:23" ht="15" customHeight="1">
      <c r="C31" s="71"/>
      <c r="D31" s="290"/>
      <c r="E31" s="360">
        <f>SUM(D30:D35)</f>
        <v>0</v>
      </c>
      <c r="F31" s="290"/>
      <c r="G31" s="322">
        <f>SUM(F30:F35)</f>
        <v>0</v>
      </c>
      <c r="H31" s="37" t="s">
        <v>43</v>
      </c>
      <c r="I31" s="39"/>
      <c r="J31" s="39"/>
      <c r="K31" s="32"/>
      <c r="L31" s="304"/>
      <c r="M31" s="304"/>
      <c r="N31" s="301"/>
      <c r="O31" s="324"/>
      <c r="P31" s="11"/>
      <c r="Q31" s="7"/>
      <c r="R31" s="224">
        <f>ROUNDDOWN((E29)*3.3,2)</f>
        <v>0</v>
      </c>
      <c r="S31" s="31" t="s">
        <v>25</v>
      </c>
      <c r="T31" s="29"/>
      <c r="U31" s="224">
        <f>R31</f>
        <v>0</v>
      </c>
      <c r="V31" s="31" t="s">
        <v>25</v>
      </c>
      <c r="W31" s="74"/>
    </row>
    <row r="32" spans="3:23" ht="15" customHeight="1">
      <c r="C32" s="75" t="s">
        <v>17</v>
      </c>
      <c r="D32" s="289"/>
      <c r="E32" s="362"/>
      <c r="F32" s="289"/>
      <c r="G32" s="322"/>
      <c r="H32" s="305">
        <f>IF(G$31=1,"１学級=180","")</f>
      </c>
      <c r="I32" s="306"/>
      <c r="J32" s="354">
        <f>IF($G$31=1,180,G31*0)</f>
        <v>0</v>
      </c>
      <c r="K32" s="353"/>
      <c r="L32" s="303"/>
      <c r="M32" s="303"/>
      <c r="N32" s="301"/>
      <c r="O32" s="223">
        <f>ROUNDDOWN((E31)*1.98,2)</f>
        <v>0</v>
      </c>
      <c r="P32" s="11"/>
      <c r="Q32" s="5" t="s">
        <v>27</v>
      </c>
      <c r="R32" s="50" t="s">
        <v>87</v>
      </c>
      <c r="S32" s="28"/>
      <c r="T32" s="22" t="s">
        <v>68</v>
      </c>
      <c r="U32" s="23"/>
      <c r="V32" s="28"/>
      <c r="W32" s="74"/>
    </row>
    <row r="33" spans="3:23" ht="15" customHeight="1">
      <c r="C33" s="71"/>
      <c r="D33" s="290"/>
      <c r="E33" s="362"/>
      <c r="F33" s="290"/>
      <c r="G33" s="322"/>
      <c r="H33" s="39" t="s">
        <v>44</v>
      </c>
      <c r="I33" s="39"/>
      <c r="J33" s="41"/>
      <c r="K33" s="32"/>
      <c r="L33" s="304"/>
      <c r="M33" s="304"/>
      <c r="N33" s="301"/>
      <c r="O33" s="33"/>
      <c r="P33" s="11"/>
      <c r="Q33" s="7"/>
      <c r="R33" s="224">
        <f>ROUNDDOWN(E31*3.3,2)</f>
        <v>0</v>
      </c>
      <c r="S33" s="31" t="s">
        <v>25</v>
      </c>
      <c r="T33" s="37" t="s">
        <v>66</v>
      </c>
      <c r="U33" s="38"/>
      <c r="V33" s="32"/>
      <c r="W33" s="74"/>
    </row>
    <row r="34" spans="3:23" ht="15" customHeight="1">
      <c r="C34" s="69" t="s">
        <v>49</v>
      </c>
      <c r="D34" s="289"/>
      <c r="E34" s="362"/>
      <c r="F34" s="289"/>
      <c r="G34" s="322"/>
      <c r="H34" s="305">
        <f>IF(G$31&gt;1,"320＋100×(学級数－2)","")</f>
      </c>
      <c r="I34" s="306"/>
      <c r="J34" s="352">
        <f>IF($G$31&gt;1,320+100*(G31-2),0)</f>
        <v>0</v>
      </c>
      <c r="K34" s="353"/>
      <c r="L34" s="303"/>
      <c r="M34" s="303"/>
      <c r="N34" s="301"/>
      <c r="O34" s="33"/>
      <c r="P34" s="11"/>
      <c r="Q34" s="35" t="s">
        <v>48</v>
      </c>
      <c r="R34" s="225">
        <f>IF($G$31&gt;=3,400+80*($G$31-3),IF($G$31&gt;=1,330+30*($G$31-1),$G$31*0))</f>
        <v>0</v>
      </c>
      <c r="S34" s="36" t="s">
        <v>25</v>
      </c>
      <c r="T34" s="30"/>
      <c r="U34" s="224">
        <f>IF(R$33&gt;R34,R$33,R$34)</f>
        <v>0</v>
      </c>
      <c r="V34" s="30" t="s">
        <v>50</v>
      </c>
      <c r="W34" s="144"/>
    </row>
    <row r="35" spans="3:23" ht="15" customHeight="1">
      <c r="C35" s="71"/>
      <c r="D35" s="290"/>
      <c r="E35" s="363"/>
      <c r="F35" s="290"/>
      <c r="G35" s="161"/>
      <c r="H35" s="29"/>
      <c r="I35" s="30"/>
      <c r="J35" s="30"/>
      <c r="K35" s="31"/>
      <c r="L35" s="304"/>
      <c r="M35" s="304"/>
      <c r="N35" s="302"/>
      <c r="O35" s="34"/>
      <c r="P35" s="14"/>
      <c r="Q35" s="53"/>
      <c r="R35" s="40"/>
      <c r="S35" s="12"/>
      <c r="T35" s="12"/>
      <c r="U35" s="12"/>
      <c r="V35" s="12"/>
      <c r="W35" s="74"/>
    </row>
    <row r="36" spans="3:23" ht="18.75" customHeight="1">
      <c r="C36" s="75" t="s">
        <v>7</v>
      </c>
      <c r="D36" s="157"/>
      <c r="E36" s="157"/>
      <c r="F36" s="157"/>
      <c r="G36" s="157"/>
      <c r="H36" s="42" t="s">
        <v>88</v>
      </c>
      <c r="I36" s="23"/>
      <c r="J36" s="23"/>
      <c r="K36" s="24" t="s">
        <v>25</v>
      </c>
      <c r="L36" s="20" t="s">
        <v>89</v>
      </c>
      <c r="M36" s="20" t="s">
        <v>91</v>
      </c>
      <c r="N36" s="25" t="s">
        <v>90</v>
      </c>
      <c r="O36" s="25" t="s">
        <v>92</v>
      </c>
      <c r="P36" s="22"/>
      <c r="Q36" s="23" t="s">
        <v>93</v>
      </c>
      <c r="R36" s="23"/>
      <c r="S36" s="23"/>
      <c r="T36" s="23"/>
      <c r="U36" s="26"/>
      <c r="V36" s="27" t="s">
        <v>25</v>
      </c>
      <c r="W36" s="145"/>
    </row>
    <row r="37" spans="3:23" s="45" customFormat="1" ht="18.75" customHeight="1" thickBot="1">
      <c r="C37" s="152" t="s">
        <v>18</v>
      </c>
      <c r="D37" s="217">
        <f>SUM(D24:D35)</f>
        <v>0</v>
      </c>
      <c r="E37" s="217">
        <f>SUM(E24:E34)</f>
        <v>0</v>
      </c>
      <c r="F37" s="217">
        <f>SUM(F30:F34)</f>
        <v>0</v>
      </c>
      <c r="G37" s="217">
        <f>SUM(G30:G34)</f>
        <v>0</v>
      </c>
      <c r="H37" s="375">
        <f>J32+J34</f>
        <v>0</v>
      </c>
      <c r="I37" s="376"/>
      <c r="J37" s="376"/>
      <c r="K37" s="377"/>
      <c r="L37" s="218">
        <f>L26</f>
        <v>0</v>
      </c>
      <c r="M37" s="218">
        <f>M26</f>
        <v>0</v>
      </c>
      <c r="N37" s="219">
        <f>N29</f>
        <v>0</v>
      </c>
      <c r="O37" s="219">
        <f>O32</f>
        <v>0</v>
      </c>
      <c r="P37" s="153"/>
      <c r="Q37" s="154"/>
      <c r="R37" s="154"/>
      <c r="S37" s="154"/>
      <c r="T37" s="154"/>
      <c r="U37" s="226">
        <f>U31+U34</f>
        <v>0</v>
      </c>
      <c r="V37" s="155"/>
      <c r="W37" s="156"/>
    </row>
    <row r="38" spans="3:23" ht="20.25" customHeight="1" thickTop="1">
      <c r="C38" s="357" t="s">
        <v>95</v>
      </c>
      <c r="D38" s="358"/>
      <c r="E38" s="358"/>
      <c r="F38" s="358"/>
      <c r="G38" s="359"/>
      <c r="H38" s="349" t="s">
        <v>216</v>
      </c>
      <c r="I38" s="350"/>
      <c r="J38" s="350"/>
      <c r="K38" s="350"/>
      <c r="L38" s="350"/>
      <c r="M38" s="350"/>
      <c r="N38" s="351"/>
      <c r="O38" s="343"/>
      <c r="P38" s="344"/>
      <c r="Q38" s="344"/>
      <c r="R38" s="344"/>
      <c r="S38" s="344"/>
      <c r="T38" s="344"/>
      <c r="U38" s="344"/>
      <c r="V38" s="344"/>
      <c r="W38" s="345"/>
    </row>
    <row r="39" spans="3:23" ht="20.25" customHeight="1">
      <c r="C39" s="262"/>
      <c r="D39" s="263"/>
      <c r="E39" s="263"/>
      <c r="F39" s="263"/>
      <c r="G39" s="264"/>
      <c r="H39" s="212"/>
      <c r="I39" s="211"/>
      <c r="J39" s="211"/>
      <c r="K39" s="211"/>
      <c r="L39" s="211"/>
      <c r="M39" s="211"/>
      <c r="N39" s="228">
        <f>H37+L37+M37+N37</f>
        <v>0</v>
      </c>
      <c r="O39" s="346"/>
      <c r="P39" s="347"/>
      <c r="Q39" s="347"/>
      <c r="R39" s="347"/>
      <c r="S39" s="347"/>
      <c r="T39" s="347"/>
      <c r="U39" s="347"/>
      <c r="V39" s="347"/>
      <c r="W39" s="348"/>
    </row>
    <row r="40" spans="3:23" ht="20.25" customHeight="1">
      <c r="C40" s="259" t="s">
        <v>96</v>
      </c>
      <c r="D40" s="260"/>
      <c r="E40" s="260"/>
      <c r="F40" s="260"/>
      <c r="G40" s="261"/>
      <c r="H40" s="295"/>
      <c r="I40" s="276"/>
      <c r="J40" s="276"/>
      <c r="K40" s="276"/>
      <c r="L40" s="276"/>
      <c r="M40" s="276"/>
      <c r="N40" s="276"/>
      <c r="O40" s="276"/>
      <c r="P40" s="269" t="s">
        <v>97</v>
      </c>
      <c r="Q40" s="270"/>
      <c r="R40" s="270"/>
      <c r="S40" s="270"/>
      <c r="T40" s="270"/>
      <c r="U40" s="270"/>
      <c r="V40" s="270"/>
      <c r="W40" s="271"/>
    </row>
    <row r="41" spans="3:23" ht="20.25" customHeight="1">
      <c r="C41" s="262"/>
      <c r="D41" s="263"/>
      <c r="E41" s="263"/>
      <c r="F41" s="263"/>
      <c r="G41" s="264"/>
      <c r="H41" s="296"/>
      <c r="I41" s="297"/>
      <c r="J41" s="297"/>
      <c r="K41" s="297"/>
      <c r="L41" s="297"/>
      <c r="M41" s="297"/>
      <c r="N41" s="297"/>
      <c r="O41" s="297"/>
      <c r="P41" s="272">
        <f>U37</f>
        <v>0</v>
      </c>
      <c r="Q41" s="273"/>
      <c r="R41" s="273"/>
      <c r="S41" s="273"/>
      <c r="T41" s="273"/>
      <c r="U41" s="273"/>
      <c r="V41" s="273"/>
      <c r="W41" s="274"/>
    </row>
    <row r="42" spans="3:23" ht="22.5" customHeight="1">
      <c r="C42" s="265" t="s">
        <v>94</v>
      </c>
      <c r="D42" s="260"/>
      <c r="E42" s="260"/>
      <c r="F42" s="260"/>
      <c r="G42" s="261"/>
      <c r="H42" s="295"/>
      <c r="I42" s="276"/>
      <c r="J42" s="276"/>
      <c r="K42" s="298"/>
      <c r="L42" s="21" t="s">
        <v>98</v>
      </c>
      <c r="M42" s="21" t="s">
        <v>99</v>
      </c>
      <c r="N42" s="291" t="s">
        <v>100</v>
      </c>
      <c r="O42" s="292"/>
      <c r="P42" s="275"/>
      <c r="Q42" s="276"/>
      <c r="R42" s="276"/>
      <c r="S42" s="276"/>
      <c r="T42" s="276"/>
      <c r="U42" s="276"/>
      <c r="V42" s="276"/>
      <c r="W42" s="277"/>
    </row>
    <row r="43" spans="3:23" ht="22.5" customHeight="1" thickBot="1">
      <c r="C43" s="266"/>
      <c r="D43" s="267"/>
      <c r="E43" s="267"/>
      <c r="F43" s="267"/>
      <c r="G43" s="268"/>
      <c r="H43" s="278"/>
      <c r="I43" s="279"/>
      <c r="J43" s="279"/>
      <c r="K43" s="299"/>
      <c r="L43" s="227">
        <f>L37</f>
        <v>0</v>
      </c>
      <c r="M43" s="227">
        <f>M37</f>
        <v>0</v>
      </c>
      <c r="N43" s="293">
        <f>N37+O37</f>
        <v>0</v>
      </c>
      <c r="O43" s="294"/>
      <c r="P43" s="278"/>
      <c r="Q43" s="279"/>
      <c r="R43" s="279"/>
      <c r="S43" s="279"/>
      <c r="T43" s="279"/>
      <c r="U43" s="279"/>
      <c r="V43" s="279"/>
      <c r="W43" s="280"/>
    </row>
    <row r="44" ht="29.25" customHeight="1" thickTop="1">
      <c r="H44" s="17"/>
    </row>
    <row r="45" ht="14.25">
      <c r="H45" s="17"/>
    </row>
    <row r="46" ht="14.25">
      <c r="H46" s="17"/>
    </row>
    <row r="47" ht="14.25">
      <c r="H47" s="17"/>
    </row>
    <row r="48" ht="14.25">
      <c r="H48" s="17"/>
    </row>
    <row r="49" ht="14.25">
      <c r="H49" s="17"/>
    </row>
    <row r="50" ht="14.25">
      <c r="H50" s="17"/>
    </row>
    <row r="51" ht="14.25">
      <c r="H51" s="17"/>
    </row>
    <row r="52" ht="14.25">
      <c r="H52" s="17"/>
    </row>
    <row r="53" ht="14.25">
      <c r="H53" s="17"/>
    </row>
    <row r="54" ht="14.25">
      <c r="H54" s="17"/>
    </row>
  </sheetData>
  <sheetProtection/>
  <mergeCells count="81">
    <mergeCell ref="D11:E16"/>
    <mergeCell ref="F11:G16"/>
    <mergeCell ref="D34:D35"/>
    <mergeCell ref="H37:K37"/>
    <mergeCell ref="L32:L33"/>
    <mergeCell ref="L13:O13"/>
    <mergeCell ref="H13:K16"/>
    <mergeCell ref="N15:O15"/>
    <mergeCell ref="L15:M15"/>
    <mergeCell ref="L14:N14"/>
    <mergeCell ref="L22:M22"/>
    <mergeCell ref="C38:G39"/>
    <mergeCell ref="D24:D25"/>
    <mergeCell ref="D26:D27"/>
    <mergeCell ref="D28:D29"/>
    <mergeCell ref="E25:E27"/>
    <mergeCell ref="E17:E23"/>
    <mergeCell ref="F17:F23"/>
    <mergeCell ref="E31:E35"/>
    <mergeCell ref="G17:G23"/>
    <mergeCell ref="O38:W39"/>
    <mergeCell ref="H38:N38"/>
    <mergeCell ref="J34:K34"/>
    <mergeCell ref="J32:K32"/>
    <mergeCell ref="O26:O27"/>
    <mergeCell ref="L34:L35"/>
    <mergeCell ref="P24:W25"/>
    <mergeCell ref="M32:M33"/>
    <mergeCell ref="M34:M35"/>
    <mergeCell ref="N24:N25"/>
    <mergeCell ref="N26:N27"/>
    <mergeCell ref="O24:O25"/>
    <mergeCell ref="Q29:S29"/>
    <mergeCell ref="M24:M25"/>
    <mergeCell ref="P26:W27"/>
    <mergeCell ref="Q23:V23"/>
    <mergeCell ref="L16:M16"/>
    <mergeCell ref="L19:L20"/>
    <mergeCell ref="M19:M20"/>
    <mergeCell ref="L24:L25"/>
    <mergeCell ref="B2:W2"/>
    <mergeCell ref="C4:F4"/>
    <mergeCell ref="G4:K4"/>
    <mergeCell ref="C11:C23"/>
    <mergeCell ref="D17:D23"/>
    <mergeCell ref="P12:W16"/>
    <mergeCell ref="H11:W11"/>
    <mergeCell ref="T29:V29"/>
    <mergeCell ref="H32:I32"/>
    <mergeCell ref="M30:M31"/>
    <mergeCell ref="F30:F31"/>
    <mergeCell ref="F32:F33"/>
    <mergeCell ref="G31:G34"/>
    <mergeCell ref="O30:O31"/>
    <mergeCell ref="M28:M29"/>
    <mergeCell ref="F34:F35"/>
    <mergeCell ref="L28:L29"/>
    <mergeCell ref="L30:L31"/>
    <mergeCell ref="F28:F29"/>
    <mergeCell ref="G28:G29"/>
    <mergeCell ref="H34:I34"/>
    <mergeCell ref="L21:M21"/>
    <mergeCell ref="D32:D33"/>
    <mergeCell ref="N42:O42"/>
    <mergeCell ref="N43:O43"/>
    <mergeCell ref="H40:O41"/>
    <mergeCell ref="D30:D31"/>
    <mergeCell ref="H28:K29"/>
    <mergeCell ref="H42:K43"/>
    <mergeCell ref="N30:N35"/>
    <mergeCell ref="O28:O29"/>
    <mergeCell ref="H12:N12"/>
    <mergeCell ref="F24:F25"/>
    <mergeCell ref="G24:G25"/>
    <mergeCell ref="C40:G41"/>
    <mergeCell ref="C42:G43"/>
    <mergeCell ref="P40:W40"/>
    <mergeCell ref="P41:W41"/>
    <mergeCell ref="P42:W43"/>
    <mergeCell ref="H24:K25"/>
    <mergeCell ref="H26:K27"/>
  </mergeCells>
  <printOptions/>
  <pageMargins left="0.5118110236220472" right="0.5118110236220472" top="0.5511811023622047" bottom="0.35433070866141736" header="0.11811023622047245" footer="0.11811023622047245"/>
  <pageSetup fitToHeight="0" fitToWidth="1" horizontalDpi="600" verticalDpi="600" orientation="landscape" paperSize="9" scale="67" r:id="rId3"/>
  <headerFooter alignWithMargins="0">
    <oddHeader>&amp;C&amp;14&amp;A</oddHead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2:K25"/>
  <sheetViews>
    <sheetView view="pageBreakPreview" zoomScale="55" zoomScaleNormal="70" zoomScaleSheetLayoutView="55" zoomScalePageLayoutView="0" workbookViewId="0" topLeftCell="A7">
      <selection activeCell="I7" sqref="I7"/>
    </sheetView>
  </sheetViews>
  <sheetFormatPr defaultColWidth="9.00390625" defaultRowHeight="13.5"/>
  <cols>
    <col min="1" max="1" width="9.00390625" style="1" customWidth="1"/>
    <col min="2" max="2" width="5.625" style="1" customWidth="1"/>
    <col min="3" max="3" width="6.00390625" style="1" customWidth="1"/>
    <col min="4" max="4" width="29.25390625" style="1" customWidth="1"/>
    <col min="5" max="5" width="34.25390625" style="1" customWidth="1"/>
    <col min="6" max="6" width="10.00390625" style="1" bestFit="1" customWidth="1"/>
    <col min="7" max="11" width="30.00390625" style="1" customWidth="1"/>
    <col min="12" max="16384" width="9.00390625" style="1" customWidth="1"/>
  </cols>
  <sheetData>
    <row r="2" s="70" customFormat="1" ht="17.25">
      <c r="B2" s="70" t="s">
        <v>75</v>
      </c>
    </row>
    <row r="3" ht="18.75" customHeight="1" thickBot="1">
      <c r="K3" s="163" t="s">
        <v>38</v>
      </c>
    </row>
    <row r="4" spans="3:11" ht="26.25" customHeight="1" thickTop="1">
      <c r="C4" s="381" t="s">
        <v>37</v>
      </c>
      <c r="D4" s="382"/>
      <c r="E4" s="387" t="s">
        <v>70</v>
      </c>
      <c r="F4" s="385" t="s">
        <v>30</v>
      </c>
      <c r="G4" s="317" t="s">
        <v>36</v>
      </c>
      <c r="H4" s="317"/>
      <c r="I4" s="317"/>
      <c r="J4" s="317"/>
      <c r="K4" s="318"/>
    </row>
    <row r="5" spans="3:11" ht="74.25" customHeight="1" thickBot="1">
      <c r="C5" s="383"/>
      <c r="D5" s="384"/>
      <c r="E5" s="388"/>
      <c r="F5" s="386"/>
      <c r="G5" s="57" t="s">
        <v>108</v>
      </c>
      <c r="H5" s="44" t="s">
        <v>109</v>
      </c>
      <c r="I5" s="44" t="s">
        <v>110</v>
      </c>
      <c r="J5" s="44" t="s">
        <v>111</v>
      </c>
      <c r="K5" s="56" t="s">
        <v>101</v>
      </c>
    </row>
    <row r="6" spans="3:11" ht="39.75" customHeight="1" thickTop="1">
      <c r="C6" s="389" t="s">
        <v>58</v>
      </c>
      <c r="D6" s="59" t="s">
        <v>40</v>
      </c>
      <c r="E6" s="60" t="s">
        <v>71</v>
      </c>
      <c r="F6" s="169"/>
      <c r="G6" s="170"/>
      <c r="H6" s="229">
        <f>G6</f>
        <v>0</v>
      </c>
      <c r="I6" s="236"/>
      <c r="J6" s="236"/>
      <c r="K6" s="238"/>
    </row>
    <row r="7" spans="3:11" ht="39.75" customHeight="1">
      <c r="C7" s="390"/>
      <c r="D7" s="61" t="s">
        <v>31</v>
      </c>
      <c r="E7" s="62" t="s">
        <v>71</v>
      </c>
      <c r="F7" s="171"/>
      <c r="G7" s="172"/>
      <c r="H7" s="230"/>
      <c r="I7" s="214">
        <f>G7</f>
        <v>0</v>
      </c>
      <c r="J7" s="237"/>
      <c r="K7" s="239"/>
    </row>
    <row r="8" spans="3:11" ht="39.75" customHeight="1">
      <c r="C8" s="390"/>
      <c r="D8" s="63" t="s">
        <v>64</v>
      </c>
      <c r="E8" s="64" t="s">
        <v>74</v>
      </c>
      <c r="F8" s="173"/>
      <c r="G8" s="174"/>
      <c r="H8" s="231"/>
      <c r="I8" s="234"/>
      <c r="J8" s="215">
        <f>G8</f>
        <v>0</v>
      </c>
      <c r="K8" s="241"/>
    </row>
    <row r="9" spans="3:11" ht="60.75" customHeight="1" thickBot="1">
      <c r="C9" s="391"/>
      <c r="D9" s="66" t="s">
        <v>59</v>
      </c>
      <c r="E9" s="65" t="s">
        <v>58</v>
      </c>
      <c r="F9" s="175"/>
      <c r="G9" s="176"/>
      <c r="H9" s="232"/>
      <c r="I9" s="235"/>
      <c r="J9" s="235"/>
      <c r="K9" s="240"/>
    </row>
    <row r="10" spans="3:11" ht="39.75" customHeight="1" thickTop="1">
      <c r="C10" s="389" t="s">
        <v>72</v>
      </c>
      <c r="D10" s="59" t="s">
        <v>63</v>
      </c>
      <c r="E10" s="60" t="s">
        <v>72</v>
      </c>
      <c r="F10" s="169"/>
      <c r="G10" s="177"/>
      <c r="H10" s="233"/>
      <c r="I10" s="236"/>
      <c r="J10" s="213">
        <f>G10</f>
        <v>0</v>
      </c>
      <c r="K10" s="238"/>
    </row>
    <row r="11" spans="3:11" ht="39.75" customHeight="1">
      <c r="C11" s="390"/>
      <c r="D11" s="61" t="s">
        <v>32</v>
      </c>
      <c r="E11" s="62" t="s">
        <v>72</v>
      </c>
      <c r="F11" s="171"/>
      <c r="G11" s="174"/>
      <c r="H11" s="230"/>
      <c r="I11" s="237"/>
      <c r="J11" s="214">
        <f>G11</f>
        <v>0</v>
      </c>
      <c r="K11" s="239"/>
    </row>
    <row r="12" spans="3:11" ht="39.75" customHeight="1">
      <c r="C12" s="390"/>
      <c r="D12" s="61" t="s">
        <v>33</v>
      </c>
      <c r="E12" s="62" t="s">
        <v>73</v>
      </c>
      <c r="F12" s="171"/>
      <c r="G12" s="174"/>
      <c r="H12" s="230"/>
      <c r="I12" s="237"/>
      <c r="J12" s="237"/>
      <c r="K12" s="239"/>
    </row>
    <row r="13" spans="3:11" ht="39.75" customHeight="1">
      <c r="C13" s="390"/>
      <c r="D13" s="61" t="s">
        <v>34</v>
      </c>
      <c r="E13" s="62" t="s">
        <v>73</v>
      </c>
      <c r="F13" s="171"/>
      <c r="G13" s="174"/>
      <c r="H13" s="230"/>
      <c r="I13" s="237"/>
      <c r="J13" s="237"/>
      <c r="K13" s="239"/>
    </row>
    <row r="14" spans="3:11" ht="39.75" customHeight="1">
      <c r="C14" s="390"/>
      <c r="D14" s="61" t="s">
        <v>35</v>
      </c>
      <c r="E14" s="62" t="s">
        <v>73</v>
      </c>
      <c r="F14" s="171"/>
      <c r="G14" s="174"/>
      <c r="H14" s="230"/>
      <c r="I14" s="237"/>
      <c r="J14" s="237"/>
      <c r="K14" s="239"/>
    </row>
    <row r="15" spans="3:11" ht="39.75" customHeight="1" thickBot="1">
      <c r="C15" s="391"/>
      <c r="D15" s="66" t="s">
        <v>69</v>
      </c>
      <c r="E15" s="67" t="s">
        <v>73</v>
      </c>
      <c r="F15" s="178"/>
      <c r="G15" s="179"/>
      <c r="H15" s="232"/>
      <c r="I15" s="235"/>
      <c r="J15" s="235"/>
      <c r="K15" s="240"/>
    </row>
    <row r="16" spans="3:11" ht="39.75" customHeight="1" thickBot="1" thickTop="1">
      <c r="C16" s="398" t="s">
        <v>119</v>
      </c>
      <c r="D16" s="399"/>
      <c r="E16" s="399"/>
      <c r="F16" s="400"/>
      <c r="G16" s="397"/>
      <c r="H16" s="397"/>
      <c r="I16" s="397"/>
      <c r="J16" s="397"/>
      <c r="K16" s="180"/>
    </row>
    <row r="17" spans="3:11" ht="39.75" customHeight="1" thickTop="1">
      <c r="C17" s="395" t="s">
        <v>115</v>
      </c>
      <c r="D17" s="406" t="s">
        <v>120</v>
      </c>
      <c r="E17" s="407"/>
      <c r="F17" s="408"/>
      <c r="G17" s="242">
        <f>SUM($G$6:$G$9)</f>
        <v>0</v>
      </c>
      <c r="H17" s="243">
        <f>H6</f>
        <v>0</v>
      </c>
      <c r="I17" s="243">
        <f>I7</f>
        <v>0</v>
      </c>
      <c r="J17" s="243">
        <f>J8</f>
        <v>0</v>
      </c>
      <c r="K17" s="244"/>
    </row>
    <row r="18" spans="3:11" ht="39.75" customHeight="1">
      <c r="C18" s="396"/>
      <c r="D18" s="409" t="s">
        <v>121</v>
      </c>
      <c r="E18" s="410"/>
      <c r="F18" s="411"/>
      <c r="G18" s="245">
        <f>SUM($G$10:$G$15)</f>
        <v>0</v>
      </c>
      <c r="H18" s="246"/>
      <c r="I18" s="246"/>
      <c r="J18" s="247">
        <f>J10+J11</f>
        <v>0</v>
      </c>
      <c r="K18" s="248"/>
    </row>
    <row r="19" spans="3:11" ht="39.75" customHeight="1">
      <c r="C19" s="396"/>
      <c r="D19" s="401" t="s">
        <v>122</v>
      </c>
      <c r="E19" s="402"/>
      <c r="F19" s="403"/>
      <c r="G19" s="245">
        <f>G17+G18</f>
        <v>0</v>
      </c>
      <c r="H19" s="247">
        <f>H17+H18</f>
        <v>0</v>
      </c>
      <c r="I19" s="247">
        <f>I17+I18</f>
        <v>0</v>
      </c>
      <c r="J19" s="247">
        <f>J17+J18</f>
        <v>0</v>
      </c>
      <c r="K19" s="249">
        <f>K16</f>
        <v>0</v>
      </c>
    </row>
    <row r="20" spans="3:11" ht="39.75" customHeight="1">
      <c r="C20" s="192" t="s">
        <v>116</v>
      </c>
      <c r="D20" s="401" t="s">
        <v>112</v>
      </c>
      <c r="E20" s="402"/>
      <c r="F20" s="403"/>
      <c r="G20" s="245">
        <f>'施設・設備　1・2【必要面積】'!N39</f>
        <v>0</v>
      </c>
      <c r="H20" s="247">
        <f>'施設・設備　1・2【必要面積】'!L37</f>
        <v>0</v>
      </c>
      <c r="I20" s="247">
        <f>'施設・設備　1・2【必要面積】'!M37</f>
        <v>0</v>
      </c>
      <c r="J20" s="247">
        <f>'施設・設備　1・2【必要面積】'!N37+'施設・設備　1・2【必要面積】'!O37</f>
        <v>0</v>
      </c>
      <c r="K20" s="249">
        <f>'施設・設備　1・2【必要面積】'!P41</f>
        <v>0</v>
      </c>
    </row>
    <row r="21" spans="3:11" ht="39.75" customHeight="1" thickBot="1">
      <c r="C21" s="193" t="s">
        <v>117</v>
      </c>
      <c r="D21" s="404" t="s">
        <v>113</v>
      </c>
      <c r="E21" s="404"/>
      <c r="F21" s="405"/>
      <c r="G21" s="250">
        <f>G19-G20</f>
        <v>0</v>
      </c>
      <c r="H21" s="250">
        <f>H19-H20</f>
        <v>0</v>
      </c>
      <c r="I21" s="250">
        <f>I19-I20</f>
        <v>0</v>
      </c>
      <c r="J21" s="250">
        <f>J19-J20</f>
        <v>0</v>
      </c>
      <c r="K21" s="251">
        <f>K19-K20</f>
        <v>0</v>
      </c>
    </row>
    <row r="22" spans="3:11" ht="39.75" customHeight="1" thickBot="1" thickTop="1">
      <c r="C22" s="194" t="s">
        <v>118</v>
      </c>
      <c r="D22" s="392" t="s">
        <v>114</v>
      </c>
      <c r="E22" s="393"/>
      <c r="F22" s="394"/>
      <c r="G22" s="252" t="str">
        <f>IF(G21&gt;=0,"適","否")</f>
        <v>適</v>
      </c>
      <c r="H22" s="253" t="str">
        <f>IF(H21&gt;=0,"適","否")</f>
        <v>適</v>
      </c>
      <c r="I22" s="253" t="str">
        <f>IF(I21&gt;=0,"適","否")</f>
        <v>適</v>
      </c>
      <c r="J22" s="253" t="str">
        <f>IF(J21&gt;=0,"適","否")</f>
        <v>適</v>
      </c>
      <c r="K22" s="254" t="str">
        <f>IF(K21&gt;=0,"適","否")</f>
        <v>適</v>
      </c>
    </row>
    <row r="23" ht="15" thickTop="1"/>
    <row r="25" ht="14.25">
      <c r="F25" s="19"/>
    </row>
  </sheetData>
  <sheetProtection/>
  <mergeCells count="15">
    <mergeCell ref="D22:F22"/>
    <mergeCell ref="C17:C19"/>
    <mergeCell ref="G16:J16"/>
    <mergeCell ref="C16:F16"/>
    <mergeCell ref="D20:F20"/>
    <mergeCell ref="D21:F21"/>
    <mergeCell ref="D19:F19"/>
    <mergeCell ref="D17:F17"/>
    <mergeCell ref="D18:F18"/>
    <mergeCell ref="C4:D5"/>
    <mergeCell ref="F4:F5"/>
    <mergeCell ref="E4:E5"/>
    <mergeCell ref="G4:K4"/>
    <mergeCell ref="C6:C9"/>
    <mergeCell ref="C10:C15"/>
  </mergeCells>
  <printOptions/>
  <pageMargins left="0.5118110236220472" right="0.5118110236220472" top="0.5511811023622047" bottom="0.35433070866141736" header="0.11811023622047245" footer="0.11811023622047245"/>
  <pageSetup fitToHeight="0" fitToWidth="1" horizontalDpi="600" verticalDpi="600" orientation="landscape" paperSize="9" scale="59" r:id="rId1"/>
  <headerFooter alignWithMargins="0">
    <oddHeader>&amp;C&amp;14&amp;A</oddHeader>
  </headerFooter>
</worksheet>
</file>

<file path=xl/worksheets/sheet3.xml><?xml version="1.0" encoding="utf-8"?>
<worksheet xmlns="http://schemas.openxmlformats.org/spreadsheetml/2006/main" xmlns:r="http://schemas.openxmlformats.org/officeDocument/2006/relationships">
  <sheetPr>
    <pageSetUpPr fitToPage="1"/>
  </sheetPr>
  <dimension ref="B1:I47"/>
  <sheetViews>
    <sheetView view="pageBreakPreview" zoomScale="55" zoomScaleNormal="70" zoomScaleSheetLayoutView="55" workbookViewId="0" topLeftCell="A1">
      <selection activeCell="K15" sqref="K15"/>
    </sheetView>
  </sheetViews>
  <sheetFormatPr defaultColWidth="9.00390625" defaultRowHeight="13.5"/>
  <cols>
    <col min="1" max="1" width="9.00390625" style="1" customWidth="1"/>
    <col min="2" max="2" width="3.50390625" style="1" customWidth="1"/>
    <col min="3" max="3" width="11.625" style="1" bestFit="1" customWidth="1"/>
    <col min="4" max="4" width="18.375" style="1" customWidth="1"/>
    <col min="5" max="9" width="29.125" style="1" customWidth="1"/>
    <col min="10" max="16384" width="9.00390625" style="1" customWidth="1"/>
  </cols>
  <sheetData>
    <row r="1" spans="2:9" ht="17.25">
      <c r="B1" s="45" t="s">
        <v>161</v>
      </c>
      <c r="C1" s="45"/>
      <c r="D1" s="45"/>
      <c r="E1" s="45"/>
      <c r="F1" s="45"/>
      <c r="G1" s="45"/>
      <c r="H1" s="45"/>
      <c r="I1" s="45"/>
    </row>
    <row r="2" spans="2:9" ht="17.25">
      <c r="B2" s="45" t="s">
        <v>51</v>
      </c>
      <c r="C2" s="45"/>
      <c r="D2" s="45"/>
      <c r="E2" s="45"/>
      <c r="F2" s="45"/>
      <c r="G2" s="45"/>
      <c r="H2" s="45"/>
      <c r="I2" s="45"/>
    </row>
    <row r="3" spans="2:9" ht="21.75" customHeight="1">
      <c r="B3" s="45" t="s">
        <v>52</v>
      </c>
      <c r="C3" s="45"/>
      <c r="D3" s="45"/>
      <c r="E3" s="45"/>
      <c r="F3" s="45"/>
      <c r="G3" s="45"/>
      <c r="H3" s="45"/>
      <c r="I3" s="45"/>
    </row>
    <row r="4" spans="2:9" ht="21.75" customHeight="1">
      <c r="B4" s="45" t="s">
        <v>162</v>
      </c>
      <c r="C4" s="45"/>
      <c r="D4" s="45"/>
      <c r="E4" s="45"/>
      <c r="F4" s="45"/>
      <c r="G4" s="45"/>
      <c r="H4" s="45"/>
      <c r="I4" s="45"/>
    </row>
    <row r="5" spans="2:9" ht="21.75" customHeight="1">
      <c r="B5" s="45"/>
      <c r="C5" s="45"/>
      <c r="D5" s="410" t="s">
        <v>152</v>
      </c>
      <c r="E5" s="426"/>
      <c r="F5" s="426"/>
      <c r="G5" s="426"/>
      <c r="H5" s="426"/>
      <c r="I5" s="168"/>
    </row>
    <row r="6" spans="2:9" ht="21.75" customHeight="1">
      <c r="B6" s="45"/>
      <c r="C6" s="45"/>
      <c r="D6" s="410" t="s">
        <v>153</v>
      </c>
      <c r="E6" s="426"/>
      <c r="F6" s="426"/>
      <c r="G6" s="426"/>
      <c r="H6" s="426"/>
      <c r="I6" s="168"/>
    </row>
    <row r="7" spans="2:9" ht="21.75" customHeight="1">
      <c r="B7" s="45"/>
      <c r="C7" s="45"/>
      <c r="D7" s="45"/>
      <c r="E7" s="45"/>
      <c r="F7" s="45"/>
      <c r="G7" s="45"/>
      <c r="H7" s="45"/>
      <c r="I7" s="45"/>
    </row>
    <row r="8" s="115" customFormat="1" ht="21.75" customHeight="1" thickBot="1">
      <c r="C8" s="116" t="s">
        <v>147</v>
      </c>
    </row>
    <row r="9" spans="3:9" s="70" customFormat="1" ht="36" customHeight="1" thickTop="1">
      <c r="C9" s="433" t="s">
        <v>53</v>
      </c>
      <c r="D9" s="387" t="s">
        <v>132</v>
      </c>
      <c r="E9" s="445" t="s">
        <v>149</v>
      </c>
      <c r="F9" s="445"/>
      <c r="G9" s="445"/>
      <c r="H9" s="446"/>
      <c r="I9" s="72" t="s">
        <v>150</v>
      </c>
    </row>
    <row r="10" spans="3:9" ht="21.75" customHeight="1">
      <c r="C10" s="434"/>
      <c r="D10" s="388"/>
      <c r="E10" s="436" t="s">
        <v>151</v>
      </c>
      <c r="F10" s="431" t="s">
        <v>102</v>
      </c>
      <c r="G10" s="431" t="s">
        <v>103</v>
      </c>
      <c r="H10" s="133"/>
      <c r="I10" s="134"/>
    </row>
    <row r="11" spans="3:9" ht="85.5" customHeight="1" thickBot="1">
      <c r="C11" s="435"/>
      <c r="D11" s="438"/>
      <c r="E11" s="437"/>
      <c r="F11" s="432"/>
      <c r="G11" s="432"/>
      <c r="H11" s="58" t="s">
        <v>123</v>
      </c>
      <c r="I11" s="135" t="s">
        <v>124</v>
      </c>
    </row>
    <row r="12" spans="3:9" s="84" customFormat="1" ht="30" customHeight="1" thickBot="1" thickTop="1">
      <c r="C12" s="429" t="s">
        <v>104</v>
      </c>
      <c r="D12" s="430"/>
      <c r="E12" s="136">
        <f>'施設・設備　3【適否】'!$G$18</f>
        <v>0</v>
      </c>
      <c r="F12" s="85">
        <f>'施設・設備　3【適否】'!$H$19</f>
        <v>0</v>
      </c>
      <c r="G12" s="85">
        <f>'施設・設備　3【適否】'!$I$19</f>
        <v>0</v>
      </c>
      <c r="H12" s="85">
        <f>'施設・設備　3【適否】'!$J$8</f>
        <v>0</v>
      </c>
      <c r="I12" s="86">
        <f>'施設・設備　3【適否】'!$J$10+'施設・設備　3【適否】'!$J$11</f>
        <v>0</v>
      </c>
    </row>
    <row r="13" spans="3:9" ht="30" customHeight="1" thickTop="1">
      <c r="C13" s="415" t="s">
        <v>127</v>
      </c>
      <c r="D13" s="104" t="s">
        <v>131</v>
      </c>
      <c r="E13" s="447" t="s">
        <v>129</v>
      </c>
      <c r="F13" s="448"/>
      <c r="G13" s="448"/>
      <c r="H13" s="78" t="s">
        <v>146</v>
      </c>
      <c r="I13" s="79"/>
    </row>
    <row r="14" spans="3:9" ht="30" customHeight="1">
      <c r="C14" s="416"/>
      <c r="D14" s="443" t="s">
        <v>105</v>
      </c>
      <c r="E14" s="68" t="s">
        <v>125</v>
      </c>
      <c r="F14" s="43" t="s">
        <v>135</v>
      </c>
      <c r="G14" s="43" t="s">
        <v>136</v>
      </c>
      <c r="H14" s="99" t="s">
        <v>133</v>
      </c>
      <c r="I14" s="73" t="s">
        <v>107</v>
      </c>
    </row>
    <row r="15" spans="3:9" s="84" customFormat="1" ht="30" customHeight="1">
      <c r="C15" s="416"/>
      <c r="D15" s="444"/>
      <c r="E15" s="95">
        <f>'施設・設備　1・2【必要面積】'!$H$37+'施設・設備　1・2【必要面積】'!$L$37+'施設・設備　1・2【必要面積】'!$M$37</f>
        <v>0</v>
      </c>
      <c r="F15" s="96">
        <f>'施設・設備　1・2【必要面積】'!$L$43</f>
        <v>0</v>
      </c>
      <c r="G15" s="96">
        <f>'施設・設備　1・2【必要面積】'!$M$43</f>
        <v>0</v>
      </c>
      <c r="H15" s="97">
        <f>'施設・設備　1・2【必要面積】'!$N$37</f>
        <v>0</v>
      </c>
      <c r="I15" s="98">
        <f>'施設・設備　1・2【必要面積】'!$O$37</f>
        <v>0</v>
      </c>
    </row>
    <row r="16" spans="3:9" ht="30" customHeight="1">
      <c r="C16" s="416"/>
      <c r="D16" s="131" t="s">
        <v>106</v>
      </c>
      <c r="E16" s="91">
        <f>E$12-E15</f>
        <v>0</v>
      </c>
      <c r="F16" s="80">
        <f>F$12-F15</f>
        <v>0</v>
      </c>
      <c r="G16" s="80">
        <f>G$12-G15</f>
        <v>0</v>
      </c>
      <c r="H16" s="81" t="s">
        <v>126</v>
      </c>
      <c r="I16" s="82">
        <f>I12-I15</f>
        <v>0</v>
      </c>
    </row>
    <row r="17" spans="3:9" s="70" customFormat="1" ht="30" customHeight="1" thickBot="1">
      <c r="C17" s="418"/>
      <c r="D17" s="106" t="s">
        <v>54</v>
      </c>
      <c r="E17" s="92" t="str">
        <f>IF(E16&gt;=0,"適","否")</f>
        <v>適</v>
      </c>
      <c r="F17" s="89" t="str">
        <f>IF(F16&gt;=0,"適","否")</f>
        <v>適</v>
      </c>
      <c r="G17" s="89" t="str">
        <f>IF(G16&gt;=0,"適","否")</f>
        <v>適</v>
      </c>
      <c r="H17" s="87" t="s">
        <v>126</v>
      </c>
      <c r="I17" s="88" t="s">
        <v>126</v>
      </c>
    </row>
    <row r="18" spans="3:9" ht="30" customHeight="1" thickTop="1">
      <c r="C18" s="415" t="s">
        <v>128</v>
      </c>
      <c r="D18" s="105" t="s">
        <v>131</v>
      </c>
      <c r="E18" s="109" t="s">
        <v>146</v>
      </c>
      <c r="F18" s="412" t="s">
        <v>130</v>
      </c>
      <c r="G18" s="413"/>
      <c r="H18" s="413"/>
      <c r="I18" s="414"/>
    </row>
    <row r="19" spans="3:9" ht="30" customHeight="1">
      <c r="C19" s="416"/>
      <c r="D19" s="443" t="s">
        <v>105</v>
      </c>
      <c r="E19" s="103" t="s">
        <v>125</v>
      </c>
      <c r="F19" s="43" t="s">
        <v>135</v>
      </c>
      <c r="G19" s="43" t="s">
        <v>136</v>
      </c>
      <c r="H19" s="54" t="s">
        <v>107</v>
      </c>
      <c r="I19" s="73" t="s">
        <v>107</v>
      </c>
    </row>
    <row r="20" spans="3:9" s="84" customFormat="1" ht="30" customHeight="1">
      <c r="C20" s="416"/>
      <c r="D20" s="444"/>
      <c r="E20" s="100">
        <f>'施設・設備　1・2【必要面積】'!$H$37+'施設・設備　1・2【必要面積】'!$L$37+'施設・設備　1・2【必要面積】'!$M$37</f>
        <v>0</v>
      </c>
      <c r="F20" s="101">
        <f>'施設・設備　1・2【必要面積】'!$L$43</f>
        <v>0</v>
      </c>
      <c r="G20" s="101">
        <f>'施設・設備　1・2【必要面積】'!$M$43</f>
        <v>0</v>
      </c>
      <c r="H20" s="101">
        <f>'施設・設備　1・2【必要面積】'!$N$37</f>
        <v>0</v>
      </c>
      <c r="I20" s="102">
        <f>'施設・設備　1・2【必要面積】'!$O$37</f>
        <v>0</v>
      </c>
    </row>
    <row r="21" spans="3:9" ht="30" customHeight="1">
      <c r="C21" s="416"/>
      <c r="D21" s="132" t="s">
        <v>106</v>
      </c>
      <c r="E21" s="93" t="s">
        <v>126</v>
      </c>
      <c r="F21" s="80">
        <f>F$12-F20</f>
        <v>0</v>
      </c>
      <c r="G21" s="80">
        <f>G$12-G20</f>
        <v>0</v>
      </c>
      <c r="H21" s="80">
        <f>H$12-H20</f>
        <v>0</v>
      </c>
      <c r="I21" s="82">
        <f>I$12-I20</f>
        <v>0</v>
      </c>
    </row>
    <row r="22" spans="3:9" s="70" customFormat="1" ht="30" customHeight="1" thickBot="1">
      <c r="C22" s="418"/>
      <c r="D22" s="106" t="s">
        <v>54</v>
      </c>
      <c r="E22" s="94" t="s">
        <v>126</v>
      </c>
      <c r="F22" s="89" t="str">
        <f>IF(F21&gt;=0,"適","否")</f>
        <v>適</v>
      </c>
      <c r="G22" s="89" t="str">
        <f>IF(G21&gt;=0,"適","否")</f>
        <v>適</v>
      </c>
      <c r="H22" s="89" t="str">
        <f>IF(H21&gt;=0,"適","否")</f>
        <v>適</v>
      </c>
      <c r="I22" s="90" t="str">
        <f>IF(I21&gt;=0,"適","否")</f>
        <v>適</v>
      </c>
    </row>
    <row r="23" spans="3:9" ht="21" customHeight="1" thickTop="1">
      <c r="C23" s="76"/>
      <c r="D23" s="48"/>
      <c r="E23" s="83"/>
      <c r="F23" s="77"/>
      <c r="G23" s="77"/>
      <c r="H23" s="77"/>
      <c r="I23" s="77"/>
    </row>
    <row r="24" ht="21.75" customHeight="1" thickBot="1">
      <c r="C24" s="116" t="s">
        <v>148</v>
      </c>
    </row>
    <row r="25" spans="3:8" ht="34.5" customHeight="1" thickTop="1">
      <c r="C25" s="433" t="s">
        <v>53</v>
      </c>
      <c r="D25" s="387" t="s">
        <v>132</v>
      </c>
      <c r="E25" s="427" t="s">
        <v>140</v>
      </c>
      <c r="F25" s="428"/>
      <c r="G25" s="128" t="s">
        <v>141</v>
      </c>
      <c r="H25" s="385" t="s">
        <v>29</v>
      </c>
    </row>
    <row r="26" spans="3:8" ht="23.25" customHeight="1">
      <c r="C26" s="434"/>
      <c r="D26" s="388"/>
      <c r="E26" s="409" t="s">
        <v>138</v>
      </c>
      <c r="F26" s="439" t="s">
        <v>139</v>
      </c>
      <c r="G26" s="441" t="s">
        <v>137</v>
      </c>
      <c r="H26" s="449"/>
    </row>
    <row r="27" spans="3:8" ht="23.25" customHeight="1" thickBot="1">
      <c r="C27" s="435"/>
      <c r="D27" s="438"/>
      <c r="E27" s="425"/>
      <c r="F27" s="440"/>
      <c r="G27" s="442"/>
      <c r="H27" s="450"/>
    </row>
    <row r="28" spans="3:8" s="84" customFormat="1" ht="30" customHeight="1" thickBot="1" thickTop="1">
      <c r="C28" s="463" t="s">
        <v>104</v>
      </c>
      <c r="D28" s="464"/>
      <c r="E28" s="422"/>
      <c r="F28" s="423"/>
      <c r="G28" s="424"/>
      <c r="H28" s="121">
        <f>'施設・設備　3【適否】'!$K$19</f>
        <v>0</v>
      </c>
    </row>
    <row r="29" spans="3:8" ht="30" customHeight="1" thickBot="1" thickTop="1">
      <c r="C29" s="465" t="s">
        <v>142</v>
      </c>
      <c r="D29" s="466"/>
      <c r="E29" s="164">
        <f>'施設・設備　1・2【必要面積】'!$R$34</f>
        <v>0</v>
      </c>
      <c r="F29" s="165">
        <f>'施設・設備　1・2【必要面積】'!$R$33</f>
        <v>0</v>
      </c>
      <c r="G29" s="166">
        <f>'施設・設備　1・2【必要面積】'!$R$31</f>
        <v>0</v>
      </c>
      <c r="H29" s="167">
        <f>(IF(E29&gt;F29,E29,F29))+G29</f>
        <v>0</v>
      </c>
    </row>
    <row r="30" spans="3:8" s="70" customFormat="1" ht="30" customHeight="1" thickTop="1">
      <c r="C30" s="415" t="s">
        <v>127</v>
      </c>
      <c r="D30" s="112" t="s">
        <v>131</v>
      </c>
      <c r="E30" s="110" t="s">
        <v>144</v>
      </c>
      <c r="F30" s="108" t="s">
        <v>134</v>
      </c>
      <c r="G30" s="117" t="s">
        <v>144</v>
      </c>
      <c r="H30" s="118" t="s">
        <v>145</v>
      </c>
    </row>
    <row r="31" spans="3:8" s="84" customFormat="1" ht="30" customHeight="1">
      <c r="C31" s="416"/>
      <c r="D31" s="129" t="s">
        <v>143</v>
      </c>
      <c r="E31" s="122">
        <f>'施設・設備　1・2【必要面積】'!$R$34</f>
        <v>0</v>
      </c>
      <c r="F31" s="123"/>
      <c r="G31" s="124">
        <f>'施設・設備　1・2【必要面積】'!$R$31</f>
        <v>0</v>
      </c>
      <c r="H31" s="125">
        <f>E31+G31</f>
        <v>0</v>
      </c>
    </row>
    <row r="32" spans="3:8" ht="30" customHeight="1">
      <c r="C32" s="417"/>
      <c r="D32" s="130" t="s">
        <v>106</v>
      </c>
      <c r="E32" s="419"/>
      <c r="F32" s="420"/>
      <c r="G32" s="421"/>
      <c r="H32" s="120">
        <f>H28-H31</f>
        <v>0</v>
      </c>
    </row>
    <row r="33" spans="3:8" s="70" customFormat="1" ht="30" customHeight="1" thickBot="1">
      <c r="C33" s="418"/>
      <c r="D33" s="113" t="s">
        <v>54</v>
      </c>
      <c r="E33" s="458"/>
      <c r="F33" s="459"/>
      <c r="G33" s="460"/>
      <c r="H33" s="119" t="str">
        <f>IF(H32&gt;=0,"適","否")</f>
        <v>適</v>
      </c>
    </row>
    <row r="34" spans="3:8" s="70" customFormat="1" ht="30" customHeight="1" thickTop="1">
      <c r="C34" s="415" t="s">
        <v>128</v>
      </c>
      <c r="D34" s="114" t="s">
        <v>131</v>
      </c>
      <c r="E34" s="111" t="s">
        <v>134</v>
      </c>
      <c r="F34" s="107" t="s">
        <v>144</v>
      </c>
      <c r="G34" s="117" t="s">
        <v>144</v>
      </c>
      <c r="H34" s="118" t="s">
        <v>145</v>
      </c>
    </row>
    <row r="35" spans="3:8" s="84" customFormat="1" ht="30" customHeight="1">
      <c r="C35" s="416"/>
      <c r="D35" s="129" t="s">
        <v>143</v>
      </c>
      <c r="E35" s="126"/>
      <c r="F35" s="127">
        <f>'施設・設備　1・2【必要面積】'!$R$33</f>
        <v>0</v>
      </c>
      <c r="G35" s="124">
        <f>'施設・設備　1・2【必要面積】'!$R$31</f>
        <v>0</v>
      </c>
      <c r="H35" s="125">
        <f>F35+G35</f>
        <v>0</v>
      </c>
    </row>
    <row r="36" spans="3:8" ht="30" customHeight="1">
      <c r="C36" s="417"/>
      <c r="D36" s="130" t="s">
        <v>106</v>
      </c>
      <c r="E36" s="419"/>
      <c r="F36" s="420"/>
      <c r="G36" s="421"/>
      <c r="H36" s="120">
        <f>H28-H35</f>
        <v>0</v>
      </c>
    </row>
    <row r="37" spans="3:8" s="70" customFormat="1" ht="30" customHeight="1" thickBot="1">
      <c r="C37" s="418"/>
      <c r="D37" s="113" t="s">
        <v>54</v>
      </c>
      <c r="E37" s="458"/>
      <c r="F37" s="459"/>
      <c r="G37" s="460"/>
      <c r="H37" s="119" t="str">
        <f>IF(H36&gt;=0,"適","否")</f>
        <v>適</v>
      </c>
    </row>
    <row r="38" ht="21.75" customHeight="1" thickTop="1"/>
    <row r="39" ht="21.75" customHeight="1" thickBot="1">
      <c r="C39" s="116" t="s">
        <v>211</v>
      </c>
    </row>
    <row r="40" spans="3:9" ht="30" customHeight="1" thickTop="1">
      <c r="C40" s="473" t="s">
        <v>55</v>
      </c>
      <c r="D40" s="474"/>
      <c r="E40" s="474"/>
      <c r="F40" s="452"/>
      <c r="G40" s="451"/>
      <c r="H40" s="452"/>
      <c r="I40" s="453"/>
    </row>
    <row r="41" spans="3:9" ht="30" customHeight="1">
      <c r="C41" s="457" t="s">
        <v>39</v>
      </c>
      <c r="D41" s="455"/>
      <c r="E41" s="455"/>
      <c r="F41" s="455"/>
      <c r="G41" s="454"/>
      <c r="H41" s="455"/>
      <c r="I41" s="456"/>
    </row>
    <row r="42" spans="3:9" ht="30" customHeight="1">
      <c r="C42" s="457" t="s">
        <v>203</v>
      </c>
      <c r="D42" s="455"/>
      <c r="E42" s="455"/>
      <c r="F42" s="455"/>
      <c r="G42" s="454"/>
      <c r="H42" s="455"/>
      <c r="I42" s="456"/>
    </row>
    <row r="43" spans="3:9" ht="30" customHeight="1">
      <c r="C43" s="457" t="s">
        <v>204</v>
      </c>
      <c r="D43" s="455"/>
      <c r="E43" s="455"/>
      <c r="F43" s="455"/>
      <c r="G43" s="454"/>
      <c r="H43" s="455"/>
      <c r="I43" s="456"/>
    </row>
    <row r="44" spans="3:9" ht="30" customHeight="1">
      <c r="C44" s="457" t="s">
        <v>163</v>
      </c>
      <c r="D44" s="455"/>
      <c r="E44" s="469" t="s">
        <v>212</v>
      </c>
      <c r="F44" s="470"/>
      <c r="G44" s="461" t="s">
        <v>213</v>
      </c>
      <c r="H44" s="462"/>
      <c r="I44" s="191" t="str">
        <f>IF($H$28&gt;=E31,"適","否")</f>
        <v>適</v>
      </c>
    </row>
    <row r="45" spans="3:9" ht="30" customHeight="1">
      <c r="C45" s="457"/>
      <c r="D45" s="455"/>
      <c r="E45" s="455"/>
      <c r="F45" s="455"/>
      <c r="G45" s="467" t="s">
        <v>214</v>
      </c>
      <c r="H45" s="462"/>
      <c r="I45" s="191" t="str">
        <f>IF($H$28&gt;=F35,"適","否")</f>
        <v>適</v>
      </c>
    </row>
    <row r="46" spans="3:9" ht="39.75" customHeight="1" thickBot="1">
      <c r="C46" s="418"/>
      <c r="D46" s="468"/>
      <c r="E46" s="471" t="s">
        <v>215</v>
      </c>
      <c r="F46" s="472"/>
      <c r="G46" s="189" t="s">
        <v>205</v>
      </c>
      <c r="H46" s="190"/>
      <c r="I46" s="142" t="str">
        <f>IF(H46&gt;=G29,"適","否")</f>
        <v>適</v>
      </c>
    </row>
    <row r="47" spans="3:9" ht="75" customHeight="1" thickTop="1">
      <c r="C47" s="185"/>
      <c r="D47" s="185"/>
      <c r="E47" s="185"/>
      <c r="F47" s="185"/>
      <c r="G47" s="186"/>
      <c r="H47" s="187"/>
      <c r="I47" s="188"/>
    </row>
  </sheetData>
  <sheetProtection/>
  <mergeCells count="44">
    <mergeCell ref="E37:G37"/>
    <mergeCell ref="G44:H44"/>
    <mergeCell ref="C28:D28"/>
    <mergeCell ref="C29:D29"/>
    <mergeCell ref="E33:G33"/>
    <mergeCell ref="G45:H45"/>
    <mergeCell ref="C44:D46"/>
    <mergeCell ref="E44:F45"/>
    <mergeCell ref="E46:F46"/>
    <mergeCell ref="C40:F40"/>
    <mergeCell ref="G40:I40"/>
    <mergeCell ref="G41:I41"/>
    <mergeCell ref="G42:I42"/>
    <mergeCell ref="G43:I43"/>
    <mergeCell ref="C43:F43"/>
    <mergeCell ref="C41:F41"/>
    <mergeCell ref="C42:F42"/>
    <mergeCell ref="D19:D20"/>
    <mergeCell ref="E9:H9"/>
    <mergeCell ref="C18:C22"/>
    <mergeCell ref="E13:G13"/>
    <mergeCell ref="D25:D27"/>
    <mergeCell ref="H25:H27"/>
    <mergeCell ref="D14:D15"/>
    <mergeCell ref="D5:H5"/>
    <mergeCell ref="D6:H6"/>
    <mergeCell ref="E25:F25"/>
    <mergeCell ref="C12:D12"/>
    <mergeCell ref="C13:C17"/>
    <mergeCell ref="F10:F11"/>
    <mergeCell ref="G10:G11"/>
    <mergeCell ref="C9:C11"/>
    <mergeCell ref="E10:E11"/>
    <mergeCell ref="D9:D11"/>
    <mergeCell ref="F18:I18"/>
    <mergeCell ref="C30:C33"/>
    <mergeCell ref="C34:C37"/>
    <mergeCell ref="E32:G32"/>
    <mergeCell ref="E36:G36"/>
    <mergeCell ref="E28:G28"/>
    <mergeCell ref="E26:E27"/>
    <mergeCell ref="F26:F27"/>
    <mergeCell ref="G26:G27"/>
    <mergeCell ref="C25:C27"/>
  </mergeCells>
  <printOptions/>
  <pageMargins left="0.5118110236220472" right="0.5118110236220472" top="0.5511811023622047" bottom="0.35433070866141736" header="0.11811023622047245" footer="0.11811023622047245"/>
  <pageSetup fitToHeight="0" fitToWidth="1" horizontalDpi="600" verticalDpi="600" orientation="landscape" paperSize="9" scale="77" r:id="rId1"/>
  <headerFooter alignWithMargins="0">
    <oddHeader>&amp;C&amp;14&amp;A</oddHeader>
  </headerFooter>
  <rowBreaks count="2" manualBreakCount="2">
    <brk id="22" min="1" max="8" man="1"/>
    <brk id="46" min="1" max="8" man="1"/>
  </rowBreaks>
</worksheet>
</file>

<file path=xl/worksheets/sheet4.xml><?xml version="1.0" encoding="utf-8"?>
<worksheet xmlns="http://schemas.openxmlformats.org/spreadsheetml/2006/main" xmlns:r="http://schemas.openxmlformats.org/officeDocument/2006/relationships">
  <sheetPr>
    <pageSetUpPr fitToPage="1"/>
  </sheetPr>
  <dimension ref="A1:I21"/>
  <sheetViews>
    <sheetView zoomScale="70" zoomScaleNormal="70" zoomScalePageLayoutView="0" workbookViewId="0" topLeftCell="A1">
      <selection activeCell="F9" sqref="F9:H9"/>
    </sheetView>
  </sheetViews>
  <sheetFormatPr defaultColWidth="9.00390625" defaultRowHeight="13.5"/>
  <cols>
    <col min="1" max="1" width="16.75390625" style="17" customWidth="1"/>
    <col min="2" max="2" width="3.75390625" style="1" bestFit="1" customWidth="1"/>
    <col min="3" max="3" width="2.875" style="1" customWidth="1"/>
    <col min="4" max="4" width="5.875" style="1" bestFit="1" customWidth="1"/>
    <col min="5" max="5" width="7.875" style="1" bestFit="1" customWidth="1"/>
    <col min="6" max="6" width="57.00390625" style="1" customWidth="1"/>
    <col min="7" max="8" width="25.625" style="1" customWidth="1"/>
    <col min="9" max="16384" width="9.00390625" style="1" customWidth="1"/>
  </cols>
  <sheetData>
    <row r="1" spans="1:9" s="84" customFormat="1" ht="20.25" customHeight="1">
      <c r="A1" s="497" t="s">
        <v>209</v>
      </c>
      <c r="B1" s="498"/>
      <c r="C1" s="498"/>
      <c r="D1" s="498"/>
      <c r="E1" s="498"/>
      <c r="F1" s="498"/>
      <c r="G1" s="498"/>
      <c r="H1" s="498"/>
      <c r="I1" s="498"/>
    </row>
    <row r="2" spans="1:9" s="84" customFormat="1" ht="18" thickBot="1">
      <c r="A2" s="209"/>
      <c r="B2" s="210"/>
      <c r="C2" s="210"/>
      <c r="D2" s="210"/>
      <c r="E2" s="210"/>
      <c r="F2" s="210"/>
      <c r="G2" s="210"/>
      <c r="H2" s="210"/>
      <c r="I2" s="210"/>
    </row>
    <row r="3" spans="1:9" s="17" customFormat="1" ht="30" customHeight="1" thickBot="1" thickTop="1">
      <c r="A3" s="149" t="s">
        <v>132</v>
      </c>
      <c r="B3" s="483" t="s">
        <v>178</v>
      </c>
      <c r="C3" s="484"/>
      <c r="D3" s="484"/>
      <c r="E3" s="484"/>
      <c r="F3" s="484"/>
      <c r="G3" s="147" t="s">
        <v>176</v>
      </c>
      <c r="H3" s="148" t="s">
        <v>177</v>
      </c>
      <c r="I3" s="149" t="s">
        <v>54</v>
      </c>
    </row>
    <row r="4" spans="1:9" ht="55.5" customHeight="1" thickTop="1">
      <c r="A4" s="203" t="s">
        <v>182</v>
      </c>
      <c r="B4" s="486" t="s">
        <v>206</v>
      </c>
      <c r="C4" s="487"/>
      <c r="D4" s="487"/>
      <c r="E4" s="487"/>
      <c r="F4" s="487"/>
      <c r="G4" s="204" t="s">
        <v>184</v>
      </c>
      <c r="H4" s="205" t="s">
        <v>208</v>
      </c>
      <c r="I4" s="206"/>
    </row>
    <row r="5" spans="1:9" ht="47.25" customHeight="1" thickBot="1">
      <c r="A5" s="207" t="s">
        <v>183</v>
      </c>
      <c r="B5" s="502" t="s">
        <v>207</v>
      </c>
      <c r="C5" s="503"/>
      <c r="D5" s="503"/>
      <c r="E5" s="503"/>
      <c r="F5" s="503"/>
      <c r="G5" s="504"/>
      <c r="H5" s="504"/>
      <c r="I5" s="208"/>
    </row>
    <row r="6" spans="1:9" ht="140.25" customHeight="1" thickTop="1">
      <c r="A6" s="386" t="s">
        <v>159</v>
      </c>
      <c r="B6" s="16" t="s">
        <v>186</v>
      </c>
      <c r="C6" s="505" t="s">
        <v>194</v>
      </c>
      <c r="D6" s="506"/>
      <c r="E6" s="506"/>
      <c r="F6" s="506"/>
      <c r="G6" s="507"/>
      <c r="H6" s="146" t="s">
        <v>202</v>
      </c>
      <c r="I6" s="182"/>
    </row>
    <row r="7" spans="1:9" ht="57.75" customHeight="1">
      <c r="A7" s="493"/>
      <c r="B7" s="283" t="s">
        <v>187</v>
      </c>
      <c r="C7" s="499" t="s">
        <v>195</v>
      </c>
      <c r="D7" s="500"/>
      <c r="E7" s="500"/>
      <c r="F7" s="500"/>
      <c r="G7" s="501"/>
      <c r="H7" s="478"/>
      <c r="I7" s="183"/>
    </row>
    <row r="8" spans="1:9" ht="55.5" customHeight="1">
      <c r="A8" s="493"/>
      <c r="B8" s="488"/>
      <c r="C8" s="495"/>
      <c r="D8" s="256" t="s">
        <v>174</v>
      </c>
      <c r="E8" s="35" t="s">
        <v>172</v>
      </c>
      <c r="F8" s="475" t="s">
        <v>168</v>
      </c>
      <c r="G8" s="477"/>
      <c r="H8" s="478"/>
      <c r="I8" s="183"/>
    </row>
    <row r="9" spans="1:9" ht="141" customHeight="1">
      <c r="A9" s="493"/>
      <c r="B9" s="488"/>
      <c r="C9" s="324"/>
      <c r="D9" s="256"/>
      <c r="E9" s="35" t="s">
        <v>173</v>
      </c>
      <c r="F9" s="475" t="s">
        <v>169</v>
      </c>
      <c r="G9" s="477"/>
      <c r="H9" s="478"/>
      <c r="I9" s="183"/>
    </row>
    <row r="10" spans="1:9" ht="64.5" customHeight="1">
      <c r="A10" s="493"/>
      <c r="B10" s="488"/>
      <c r="C10" s="324"/>
      <c r="D10" s="256" t="s">
        <v>175</v>
      </c>
      <c r="E10" s="35" t="s">
        <v>172</v>
      </c>
      <c r="F10" s="475" t="s">
        <v>170</v>
      </c>
      <c r="G10" s="496"/>
      <c r="H10" s="478"/>
      <c r="I10" s="183"/>
    </row>
    <row r="11" spans="1:9" ht="112.5" customHeight="1">
      <c r="A11" s="493"/>
      <c r="B11" s="488"/>
      <c r="C11" s="324"/>
      <c r="D11" s="256"/>
      <c r="E11" s="35" t="s">
        <v>173</v>
      </c>
      <c r="F11" s="475" t="s">
        <v>179</v>
      </c>
      <c r="G11" s="496"/>
      <c r="H11" s="478"/>
      <c r="I11" s="183"/>
    </row>
    <row r="12" spans="1:9" ht="70.5" customHeight="1">
      <c r="A12" s="493"/>
      <c r="B12" s="488"/>
      <c r="C12" s="324"/>
      <c r="D12" s="485" t="s">
        <v>185</v>
      </c>
      <c r="E12" s="35" t="s">
        <v>172</v>
      </c>
      <c r="F12" s="475" t="s">
        <v>171</v>
      </c>
      <c r="G12" s="496"/>
      <c r="H12" s="478"/>
      <c r="I12" s="183"/>
    </row>
    <row r="13" spans="1:9" ht="150.75" customHeight="1">
      <c r="A13" s="493"/>
      <c r="B13" s="286"/>
      <c r="C13" s="304"/>
      <c r="D13" s="256"/>
      <c r="E13" s="35" t="s">
        <v>173</v>
      </c>
      <c r="F13" s="475" t="s">
        <v>180</v>
      </c>
      <c r="G13" s="477"/>
      <c r="H13" s="478"/>
      <c r="I13" s="183"/>
    </row>
    <row r="14" spans="1:9" ht="39.75" customHeight="1">
      <c r="A14" s="493"/>
      <c r="B14" s="150" t="s">
        <v>188</v>
      </c>
      <c r="C14" s="475" t="s">
        <v>196</v>
      </c>
      <c r="D14" s="476"/>
      <c r="E14" s="476"/>
      <c r="F14" s="476"/>
      <c r="G14" s="477"/>
      <c r="H14" s="478"/>
      <c r="I14" s="183"/>
    </row>
    <row r="15" spans="1:9" ht="80.25" customHeight="1">
      <c r="A15" s="493"/>
      <c r="B15" s="283" t="s">
        <v>189</v>
      </c>
      <c r="C15" s="490" t="s">
        <v>197</v>
      </c>
      <c r="D15" s="282"/>
      <c r="E15" s="282"/>
      <c r="F15" s="282"/>
      <c r="G15" s="491"/>
      <c r="H15" s="492"/>
      <c r="I15" s="183"/>
    </row>
    <row r="16" spans="1:9" ht="39.75" customHeight="1">
      <c r="A16" s="493"/>
      <c r="B16" s="371"/>
      <c r="C16" s="324"/>
      <c r="D16" s="475" t="s">
        <v>167</v>
      </c>
      <c r="E16" s="489"/>
      <c r="F16" s="489"/>
      <c r="G16" s="477"/>
      <c r="H16" s="478"/>
      <c r="I16" s="183"/>
    </row>
    <row r="17" spans="1:9" ht="39.75" customHeight="1">
      <c r="A17" s="493"/>
      <c r="B17" s="373"/>
      <c r="C17" s="304"/>
      <c r="D17" s="475" t="s">
        <v>181</v>
      </c>
      <c r="E17" s="489"/>
      <c r="F17" s="489"/>
      <c r="G17" s="477"/>
      <c r="H17" s="478"/>
      <c r="I17" s="183"/>
    </row>
    <row r="18" spans="1:9" ht="39.75" customHeight="1">
      <c r="A18" s="493"/>
      <c r="B18" s="150" t="s">
        <v>190</v>
      </c>
      <c r="C18" s="475" t="s">
        <v>198</v>
      </c>
      <c r="D18" s="476"/>
      <c r="E18" s="476"/>
      <c r="F18" s="476"/>
      <c r="G18" s="477"/>
      <c r="H18" s="478"/>
      <c r="I18" s="183"/>
    </row>
    <row r="19" spans="1:9" ht="39.75" customHeight="1">
      <c r="A19" s="493"/>
      <c r="B19" s="150" t="s">
        <v>191</v>
      </c>
      <c r="C19" s="475" t="s">
        <v>199</v>
      </c>
      <c r="D19" s="476"/>
      <c r="E19" s="476"/>
      <c r="F19" s="476"/>
      <c r="G19" s="477"/>
      <c r="H19" s="478"/>
      <c r="I19" s="183"/>
    </row>
    <row r="20" spans="1:9" ht="39.75" customHeight="1">
      <c r="A20" s="493"/>
      <c r="B20" s="150" t="s">
        <v>192</v>
      </c>
      <c r="C20" s="475" t="s">
        <v>200</v>
      </c>
      <c r="D20" s="476"/>
      <c r="E20" s="476"/>
      <c r="F20" s="476"/>
      <c r="G20" s="477"/>
      <c r="H20" s="478"/>
      <c r="I20" s="183"/>
    </row>
    <row r="21" spans="1:9" ht="39.75" customHeight="1" thickBot="1">
      <c r="A21" s="494"/>
      <c r="B21" s="151" t="s">
        <v>193</v>
      </c>
      <c r="C21" s="479" t="s">
        <v>201</v>
      </c>
      <c r="D21" s="480"/>
      <c r="E21" s="480"/>
      <c r="F21" s="480"/>
      <c r="G21" s="481"/>
      <c r="H21" s="482"/>
      <c r="I21" s="181"/>
    </row>
    <row r="22" ht="15" thickTop="1"/>
  </sheetData>
  <sheetProtection/>
  <mergeCells count="28">
    <mergeCell ref="A1:I1"/>
    <mergeCell ref="C7:H7"/>
    <mergeCell ref="F8:H8"/>
    <mergeCell ref="F9:H9"/>
    <mergeCell ref="F10:H10"/>
    <mergeCell ref="F11:H11"/>
    <mergeCell ref="B5:H5"/>
    <mergeCell ref="C6:G6"/>
    <mergeCell ref="C18:H18"/>
    <mergeCell ref="C19:H19"/>
    <mergeCell ref="C15:H15"/>
    <mergeCell ref="A6:A21"/>
    <mergeCell ref="C8:C13"/>
    <mergeCell ref="C16:C17"/>
    <mergeCell ref="B15:B17"/>
    <mergeCell ref="F12:H12"/>
    <mergeCell ref="F13:H13"/>
    <mergeCell ref="C14:H14"/>
    <mergeCell ref="C20:H20"/>
    <mergeCell ref="C21:H21"/>
    <mergeCell ref="B3:F3"/>
    <mergeCell ref="D8:D9"/>
    <mergeCell ref="D10:D11"/>
    <mergeCell ref="D12:D13"/>
    <mergeCell ref="B4:F4"/>
    <mergeCell ref="B7:B13"/>
    <mergeCell ref="D16:H16"/>
    <mergeCell ref="D17:H17"/>
  </mergeCells>
  <printOptions/>
  <pageMargins left="0.5118110236220472" right="0.5118110236220472" top="0.5511811023622047" bottom="0.35433070866141736" header="0.11811023622047245" footer="0.11811023622047245"/>
  <pageSetup fitToHeight="0" fitToWidth="1" horizontalDpi="600" verticalDpi="600" orientation="portrait" paperSize="9" scale="61" r:id="rId1"/>
  <headerFooter alignWithMargins="0">
    <oddHeader>&amp;C&amp;14&amp;A</oddHeader>
  </headerFooter>
</worksheet>
</file>

<file path=xl/worksheets/sheet5.xml><?xml version="1.0" encoding="utf-8"?>
<worksheet xmlns="http://schemas.openxmlformats.org/spreadsheetml/2006/main" xmlns:r="http://schemas.openxmlformats.org/officeDocument/2006/relationships">
  <sheetPr>
    <pageSetUpPr fitToPage="1"/>
  </sheetPr>
  <dimension ref="A2:G16"/>
  <sheetViews>
    <sheetView zoomScalePageLayoutView="0" workbookViewId="0" topLeftCell="A1">
      <selection activeCell="B6" sqref="B6"/>
    </sheetView>
  </sheetViews>
  <sheetFormatPr defaultColWidth="9.00390625" defaultRowHeight="13.5"/>
  <cols>
    <col min="1" max="1" width="9.50390625" style="137" customWidth="1"/>
    <col min="2" max="2" width="109.125" style="139" customWidth="1"/>
    <col min="3" max="16384" width="9.00390625" style="138" customWidth="1"/>
  </cols>
  <sheetData>
    <row r="2" spans="1:3" s="184" customFormat="1" ht="17.25">
      <c r="A2" s="508" t="s">
        <v>210</v>
      </c>
      <c r="B2" s="508"/>
      <c r="C2" s="508"/>
    </row>
    <row r="3" ht="18" thickBot="1"/>
    <row r="4" spans="1:3" s="137" customFormat="1" ht="36" customHeight="1" thickTop="1">
      <c r="A4" s="195" t="s">
        <v>160</v>
      </c>
      <c r="B4" s="196" t="s">
        <v>159</v>
      </c>
      <c r="C4" s="197" t="s">
        <v>54</v>
      </c>
    </row>
    <row r="5" spans="1:3" ht="78.75" customHeight="1">
      <c r="A5" s="198">
        <v>1</v>
      </c>
      <c r="B5" s="140" t="s">
        <v>154</v>
      </c>
      <c r="C5" s="199"/>
    </row>
    <row r="6" spans="1:3" ht="78.75" customHeight="1">
      <c r="A6" s="198">
        <v>2</v>
      </c>
      <c r="B6" s="140" t="s">
        <v>155</v>
      </c>
      <c r="C6" s="199"/>
    </row>
    <row r="7" spans="1:3" ht="78.75" customHeight="1">
      <c r="A7" s="198">
        <v>3</v>
      </c>
      <c r="B7" s="140" t="s">
        <v>156</v>
      </c>
      <c r="C7" s="199"/>
    </row>
    <row r="8" spans="1:3" ht="78.75" customHeight="1">
      <c r="A8" s="198">
        <v>4</v>
      </c>
      <c r="B8" s="140" t="s">
        <v>157</v>
      </c>
      <c r="C8" s="199"/>
    </row>
    <row r="9" spans="1:3" ht="78.75" customHeight="1" thickBot="1">
      <c r="A9" s="200">
        <v>5</v>
      </c>
      <c r="B9" s="201" t="s">
        <v>158</v>
      </c>
      <c r="C9" s="202"/>
    </row>
    <row r="10" ht="18" thickTop="1"/>
    <row r="11" spans="1:7" ht="18" customHeight="1" thickBot="1">
      <c r="A11" s="512" t="s">
        <v>166</v>
      </c>
      <c r="B11" s="513"/>
      <c r="C11" s="514"/>
      <c r="D11" s="515"/>
      <c r="E11" s="516"/>
      <c r="F11" s="515"/>
      <c r="G11" s="516"/>
    </row>
    <row r="12" spans="1:7" ht="31.5" customHeight="1" thickTop="1">
      <c r="A12" s="195" t="s">
        <v>164</v>
      </c>
      <c r="B12" s="509"/>
      <c r="C12" s="453"/>
      <c r="D12" s="516"/>
      <c r="E12" s="516"/>
      <c r="F12" s="516"/>
      <c r="G12" s="516"/>
    </row>
    <row r="13" spans="1:7" ht="31.5" customHeight="1" thickBot="1">
      <c r="A13" s="200" t="s">
        <v>165</v>
      </c>
      <c r="B13" s="510"/>
      <c r="C13" s="511"/>
      <c r="D13" s="516"/>
      <c r="E13" s="516"/>
      <c r="F13" s="516"/>
      <c r="G13" s="516"/>
    </row>
    <row r="14" spans="4:7" ht="18" customHeight="1" thickTop="1">
      <c r="D14" s="516"/>
      <c r="E14" s="516"/>
      <c r="F14" s="516"/>
      <c r="G14" s="516"/>
    </row>
    <row r="15" spans="4:7" ht="18" customHeight="1">
      <c r="D15" s="516"/>
      <c r="E15" s="516"/>
      <c r="F15" s="516"/>
      <c r="G15" s="516"/>
    </row>
    <row r="16" spans="4:7" ht="18" customHeight="1">
      <c r="D16" s="516"/>
      <c r="E16" s="516"/>
      <c r="F16" s="516"/>
      <c r="G16" s="516"/>
    </row>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6">
    <mergeCell ref="A2:C2"/>
    <mergeCell ref="B12:C12"/>
    <mergeCell ref="B13:C13"/>
    <mergeCell ref="A11:C11"/>
    <mergeCell ref="D11:E16"/>
    <mergeCell ref="F11:G16"/>
  </mergeCells>
  <printOptions/>
  <pageMargins left="0.5118110236220472" right="0.5118110236220472" top="0.5511811023622047" bottom="0.35433070866141736" header="0.11811023622047245" footer="0.11811023622047245"/>
  <pageSetup fitToHeight="0" fitToWidth="1" horizontalDpi="600" verticalDpi="600" orientation="landscape" paperSize="9" r:id="rId1"/>
  <headerFooter alignWithMargins="0">
    <oddHeader>&amp;C&amp;14&amp;A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2018-05-22T11:55:36Z</cp:lastPrinted>
  <dcterms:created xsi:type="dcterms:W3CDTF">2010-09-10T01:33:39Z</dcterms:created>
  <dcterms:modified xsi:type="dcterms:W3CDTF">2023-04-07T01:37:37Z</dcterms:modified>
  <cp:category/>
  <cp:version/>
  <cp:contentType/>
  <cp:contentStatus/>
</cp:coreProperties>
</file>