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市町村別人口" sheetId="1" r:id="rId1"/>
  </sheets>
  <definedNames>
    <definedName name="_xlnm.Print_Area" localSheetId="0">'市町村別人口'!$B$3:$R$141</definedName>
    <definedName name="_xlnm.Print_Titles" localSheetId="0">'市町村別人口'!$5:$8</definedName>
  </definedNames>
  <calcPr fullCalcOnLoad="1"/>
</workbook>
</file>

<file path=xl/sharedStrings.xml><?xml version="1.0" encoding="utf-8"?>
<sst xmlns="http://schemas.openxmlformats.org/spreadsheetml/2006/main" count="149" uniqueCount="147">
  <si>
    <t>市町村別人口及び世帯数の確定数</t>
  </si>
  <si>
    <t>人口（人）</t>
  </si>
  <si>
    <t>人口増減</t>
  </si>
  <si>
    <t>２７年
総世帯数</t>
  </si>
  <si>
    <t>市町村</t>
  </si>
  <si>
    <t>平成１７年</t>
  </si>
  <si>
    <t>２２年</t>
  </si>
  <si>
    <t>２７年</t>
  </si>
  <si>
    <t>平成17年～22年</t>
  </si>
  <si>
    <t>平成22年～27年</t>
  </si>
  <si>
    <t>総数</t>
  </si>
  <si>
    <t>男</t>
  </si>
  <si>
    <t>女</t>
  </si>
  <si>
    <t>総数
順位</t>
  </si>
  <si>
    <t>老年人口
(65歳以上)
割合
（％）</t>
  </si>
  <si>
    <t>実数
(人)</t>
  </si>
  <si>
    <t>率
(％)</t>
  </si>
  <si>
    <t>鹿児島県</t>
  </si>
  <si>
    <t>市部</t>
  </si>
  <si>
    <t>郡部</t>
  </si>
  <si>
    <t>鹿児島市</t>
  </si>
  <si>
    <t xml:space="preserve"> (鹿児島市)</t>
  </si>
  <si>
    <t xml:space="preserve"> (吉田町)</t>
  </si>
  <si>
    <t xml:space="preserve"> (桜島町)</t>
  </si>
  <si>
    <t xml:space="preserve"> (喜入町)</t>
  </si>
  <si>
    <t xml:space="preserve"> (松元町)</t>
  </si>
  <si>
    <t xml:space="preserve"> (郡山町)</t>
  </si>
  <si>
    <t>鹿屋市</t>
  </si>
  <si>
    <t xml:space="preserve"> (鹿屋市)</t>
  </si>
  <si>
    <t xml:space="preserve"> (輝北町)</t>
  </si>
  <si>
    <t xml:space="preserve"> (串良町)</t>
  </si>
  <si>
    <t xml:space="preserve"> (吾平町)</t>
  </si>
  <si>
    <t>枕崎市</t>
  </si>
  <si>
    <t>阿久根市</t>
  </si>
  <si>
    <t>出水市</t>
  </si>
  <si>
    <t xml:space="preserve"> (出水市)</t>
  </si>
  <si>
    <t xml:space="preserve"> (野田町)</t>
  </si>
  <si>
    <t xml:space="preserve"> (高尾野町)</t>
  </si>
  <si>
    <t>指宿市</t>
  </si>
  <si>
    <t xml:space="preserve"> (指宿市)</t>
  </si>
  <si>
    <t xml:space="preserve"> (山川町)</t>
  </si>
  <si>
    <t xml:space="preserve"> (開聞町)</t>
  </si>
  <si>
    <t>西之表市</t>
  </si>
  <si>
    <t>垂水市</t>
  </si>
  <si>
    <t>薩摩川内市</t>
  </si>
  <si>
    <t xml:space="preserve"> (川内市)</t>
  </si>
  <si>
    <t xml:space="preserve"> (樋脇町)</t>
  </si>
  <si>
    <t xml:space="preserve"> (入来町)</t>
  </si>
  <si>
    <t xml:space="preserve"> (東郷町)</t>
  </si>
  <si>
    <t xml:space="preserve"> (祁答院町)</t>
  </si>
  <si>
    <t xml:space="preserve"> (里   村)</t>
  </si>
  <si>
    <t xml:space="preserve"> (上甑村)</t>
  </si>
  <si>
    <t xml:space="preserve"> (下甑村)</t>
  </si>
  <si>
    <t xml:space="preserve"> (鹿島村)</t>
  </si>
  <si>
    <t>日置市</t>
  </si>
  <si>
    <t xml:space="preserve"> (東市来町)</t>
  </si>
  <si>
    <t xml:space="preserve"> (伊集院町)</t>
  </si>
  <si>
    <t xml:space="preserve"> (日吉町)</t>
  </si>
  <si>
    <t xml:space="preserve"> (吹上町)</t>
  </si>
  <si>
    <t>曽於市</t>
  </si>
  <si>
    <t xml:space="preserve"> (大隅町)</t>
  </si>
  <si>
    <t xml:space="preserve"> (財部町)</t>
  </si>
  <si>
    <t xml:space="preserve"> (末吉町)</t>
  </si>
  <si>
    <t>霧島市</t>
  </si>
  <si>
    <t xml:space="preserve"> (国分市)</t>
  </si>
  <si>
    <t xml:space="preserve"> (溝辺町)</t>
  </si>
  <si>
    <t xml:space="preserve"> (横川町)</t>
  </si>
  <si>
    <t xml:space="preserve"> (牧園町)</t>
  </si>
  <si>
    <t xml:space="preserve"> (霧島町)</t>
  </si>
  <si>
    <t xml:space="preserve"> (隼人町)</t>
  </si>
  <si>
    <t xml:space="preserve"> (福山町)</t>
  </si>
  <si>
    <t>いちき串木野市</t>
  </si>
  <si>
    <t xml:space="preserve"> (串木野市)</t>
  </si>
  <si>
    <t xml:space="preserve"> (市来町)</t>
  </si>
  <si>
    <t>南さつま市</t>
  </si>
  <si>
    <t xml:space="preserve"> (加世田市)</t>
  </si>
  <si>
    <t xml:space="preserve"> (笠沙町)</t>
  </si>
  <si>
    <t>(大浦町)</t>
  </si>
  <si>
    <t>(坊津町)</t>
  </si>
  <si>
    <t xml:space="preserve"> (金峰町)</t>
  </si>
  <si>
    <t>志布志市</t>
  </si>
  <si>
    <t xml:space="preserve"> (松山町)</t>
  </si>
  <si>
    <t xml:space="preserve"> (志布志町)</t>
  </si>
  <si>
    <t>( 有明町)</t>
  </si>
  <si>
    <t>奄美市</t>
  </si>
  <si>
    <t xml:space="preserve"> (名瀬市)</t>
  </si>
  <si>
    <t xml:space="preserve"> (住用村)</t>
  </si>
  <si>
    <t xml:space="preserve"> (笠利町)</t>
  </si>
  <si>
    <t>南九州市</t>
  </si>
  <si>
    <t>(頴娃町)</t>
  </si>
  <si>
    <t>(知覧町)</t>
  </si>
  <si>
    <t>(川辺町)</t>
  </si>
  <si>
    <t>伊佐市</t>
  </si>
  <si>
    <t>(大口市)</t>
  </si>
  <si>
    <t>(菱刈町)</t>
  </si>
  <si>
    <t>姶良市</t>
  </si>
  <si>
    <t>(加治木町)</t>
  </si>
  <si>
    <t>(姶良町)</t>
  </si>
  <si>
    <t>(蒲生町)</t>
  </si>
  <si>
    <t>鹿児島郡</t>
  </si>
  <si>
    <t>三島村</t>
  </si>
  <si>
    <t>十島村</t>
  </si>
  <si>
    <t>薩摩郡</t>
  </si>
  <si>
    <t>さつま町</t>
  </si>
  <si>
    <t xml:space="preserve"> (宮之城町)</t>
  </si>
  <si>
    <t xml:space="preserve"> (鶴田町)</t>
  </si>
  <si>
    <t xml:space="preserve"> (薩摩町)</t>
  </si>
  <si>
    <t>出水郡</t>
  </si>
  <si>
    <t>長島町</t>
  </si>
  <si>
    <t xml:space="preserve"> (東町)</t>
  </si>
  <si>
    <t>( 長島町)</t>
  </si>
  <si>
    <t>姶良郡</t>
  </si>
  <si>
    <t>湧水町</t>
  </si>
  <si>
    <t>( 栗野町)</t>
  </si>
  <si>
    <t xml:space="preserve"> (吉松町)</t>
  </si>
  <si>
    <t>曽於郡</t>
  </si>
  <si>
    <t>大崎町</t>
  </si>
  <si>
    <t>肝属郡</t>
  </si>
  <si>
    <t>東串良町</t>
  </si>
  <si>
    <t>錦江町</t>
  </si>
  <si>
    <t xml:space="preserve"> (大根占町)</t>
  </si>
  <si>
    <t xml:space="preserve"> (田代町)</t>
  </si>
  <si>
    <t>南大隅町</t>
  </si>
  <si>
    <t xml:space="preserve"> (根占町)</t>
  </si>
  <si>
    <t xml:space="preserve"> (佐多町)</t>
  </si>
  <si>
    <t>肝付町</t>
  </si>
  <si>
    <t xml:space="preserve"> (内之浦町)</t>
  </si>
  <si>
    <t>(高山町)</t>
  </si>
  <si>
    <t>熊毛郡</t>
  </si>
  <si>
    <t>中種子町</t>
  </si>
  <si>
    <t>南種子町</t>
  </si>
  <si>
    <t>屋久島町</t>
  </si>
  <si>
    <t>(上屋久町)</t>
  </si>
  <si>
    <t>(屋久町)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</si>
  <si>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</si>
  <si>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</si>
  <si>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</si>
  <si>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</si>
  <si>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</si>
  <si>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</si>
  <si>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</si>
  <si>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</si>
  <si>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</si>
  <si>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</si>
  <si>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</si>
  <si>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</si>
  <si>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※　（　）内の市町村は，平成１２年１０月１日現在の市町村の境域にあわせた旧市町村。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</si>
</sst>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_ "/>
    <numFmt numFmtId="179" formatCode="#,##0.0;&quot;△ &quot;#,##0.0"/>
    <numFmt numFmtId="180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hair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5" fillId="0" borderId="0" xfId="60" applyFont="1">
      <alignment vertical="center"/>
      <protection/>
    </xf>
    <xf numFmtId="0" fontId="0" fillId="0" borderId="0" xfId="60" applyBorder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0" xfId="60" applyNumberFormat="1" applyFont="1" applyBorder="1" applyAlignment="1">
      <alignment horizontal="center" vertical="center"/>
      <protection/>
    </xf>
    <xf numFmtId="176" fontId="3" fillId="0" borderId="0" xfId="60" applyNumberFormat="1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Border="1" applyAlignment="1">
      <alignment horizontal="center" vertical="center"/>
      <protection/>
    </xf>
    <xf numFmtId="176" fontId="5" fillId="0" borderId="10" xfId="60" applyNumberFormat="1" applyFont="1" applyBorder="1">
      <alignment vertical="center"/>
      <protection/>
    </xf>
    <xf numFmtId="176" fontId="47" fillId="0" borderId="13" xfId="60" applyNumberFormat="1" applyFont="1" applyBorder="1">
      <alignment vertical="center"/>
      <protection/>
    </xf>
    <xf numFmtId="176" fontId="47" fillId="0" borderId="14" xfId="60" applyNumberFormat="1" applyFont="1" applyBorder="1">
      <alignment vertical="center"/>
      <protection/>
    </xf>
    <xf numFmtId="176" fontId="47" fillId="0" borderId="10" xfId="60" applyNumberFormat="1" applyFont="1" applyBorder="1">
      <alignment vertical="center"/>
      <protection/>
    </xf>
    <xf numFmtId="178" fontId="47" fillId="0" borderId="13" xfId="60" applyNumberFormat="1" applyFont="1" applyBorder="1">
      <alignment vertical="center"/>
      <protection/>
    </xf>
    <xf numFmtId="179" fontId="47" fillId="0" borderId="10" xfId="60" applyNumberFormat="1" applyFont="1" applyBorder="1">
      <alignment vertical="center"/>
      <protection/>
    </xf>
    <xf numFmtId="179" fontId="47" fillId="0" borderId="14" xfId="60" applyNumberFormat="1" applyFont="1" applyBorder="1">
      <alignment vertical="center"/>
      <protection/>
    </xf>
    <xf numFmtId="180" fontId="47" fillId="0" borderId="13" xfId="60" applyNumberFormat="1" applyFont="1" applyBorder="1">
      <alignment vertical="center"/>
      <protection/>
    </xf>
    <xf numFmtId="176" fontId="5" fillId="0" borderId="15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47" fillId="0" borderId="16" xfId="60" applyNumberFormat="1" applyFont="1" applyBorder="1">
      <alignment vertical="center"/>
      <protection/>
    </xf>
    <xf numFmtId="176" fontId="47" fillId="0" borderId="17" xfId="60" applyNumberFormat="1" applyFont="1" applyBorder="1">
      <alignment vertical="center"/>
      <protection/>
    </xf>
    <xf numFmtId="176" fontId="47" fillId="0" borderId="15" xfId="60" applyNumberFormat="1" applyFont="1" applyBorder="1">
      <alignment vertical="center"/>
      <protection/>
    </xf>
    <xf numFmtId="178" fontId="47" fillId="0" borderId="16" xfId="60" applyNumberFormat="1" applyFont="1" applyBorder="1">
      <alignment vertical="center"/>
      <protection/>
    </xf>
    <xf numFmtId="179" fontId="47" fillId="0" borderId="15" xfId="60" applyNumberFormat="1" applyFont="1" applyBorder="1">
      <alignment vertical="center"/>
      <protection/>
    </xf>
    <xf numFmtId="179" fontId="47" fillId="0" borderId="17" xfId="60" applyNumberFormat="1" applyFont="1" applyBorder="1">
      <alignment vertical="center"/>
      <protection/>
    </xf>
    <xf numFmtId="180" fontId="47" fillId="0" borderId="16" xfId="60" applyNumberFormat="1" applyFont="1" applyBorder="1">
      <alignment vertical="center"/>
      <protection/>
    </xf>
    <xf numFmtId="176" fontId="0" fillId="0" borderId="0" xfId="60" applyNumberFormat="1" applyBorder="1">
      <alignment vertical="center"/>
      <protection/>
    </xf>
    <xf numFmtId="176" fontId="48" fillId="0" borderId="0" xfId="60" applyNumberFormat="1" applyFont="1" applyBorder="1">
      <alignment vertical="center"/>
      <protection/>
    </xf>
    <xf numFmtId="176" fontId="4" fillId="0" borderId="0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176" fontId="47" fillId="0" borderId="18" xfId="60" applyNumberFormat="1" applyFont="1" applyBorder="1">
      <alignment vertical="center"/>
      <protection/>
    </xf>
    <xf numFmtId="176" fontId="47" fillId="0" borderId="19" xfId="60" applyNumberFormat="1" applyFont="1" applyBorder="1">
      <alignment vertical="center"/>
      <protection/>
    </xf>
    <xf numFmtId="176" fontId="47" fillId="0" borderId="0" xfId="60" applyNumberFormat="1" applyFont="1" applyBorder="1">
      <alignment vertical="center"/>
      <protection/>
    </xf>
    <xf numFmtId="178" fontId="47" fillId="0" borderId="18" xfId="60" applyNumberFormat="1" applyFont="1" applyBorder="1">
      <alignment vertical="center"/>
      <protection/>
    </xf>
    <xf numFmtId="179" fontId="47" fillId="0" borderId="0" xfId="60" applyNumberFormat="1" applyFont="1" applyBorder="1">
      <alignment vertical="center"/>
      <protection/>
    </xf>
    <xf numFmtId="179" fontId="47" fillId="0" borderId="19" xfId="60" applyNumberFormat="1" applyFont="1" applyBorder="1">
      <alignment vertical="center"/>
      <protection/>
    </xf>
    <xf numFmtId="180" fontId="47" fillId="0" borderId="18" xfId="60" applyNumberFormat="1" applyFont="1" applyBorder="1">
      <alignment vertical="center"/>
      <protection/>
    </xf>
    <xf numFmtId="176" fontId="4" fillId="0" borderId="0" xfId="60" applyNumberFormat="1" applyFont="1" applyBorder="1" applyAlignment="1">
      <alignment horizontal="distributed" vertical="center"/>
      <protection/>
    </xf>
    <xf numFmtId="176" fontId="0" fillId="0" borderId="20" xfId="60" applyNumberFormat="1" applyBorder="1">
      <alignment vertical="center"/>
      <protection/>
    </xf>
    <xf numFmtId="176" fontId="48" fillId="0" borderId="20" xfId="60" applyNumberFormat="1" applyFont="1" applyBorder="1">
      <alignment vertical="center"/>
      <protection/>
    </xf>
    <xf numFmtId="176" fontId="4" fillId="0" borderId="20" xfId="60" applyNumberFormat="1" applyFont="1" applyBorder="1" applyAlignment="1">
      <alignment horizontal="distributed" vertical="center"/>
      <protection/>
    </xf>
    <xf numFmtId="176" fontId="3" fillId="0" borderId="20" xfId="60" applyNumberFormat="1" applyFont="1" applyBorder="1">
      <alignment vertical="center"/>
      <protection/>
    </xf>
    <xf numFmtId="176" fontId="47" fillId="0" borderId="21" xfId="60" applyNumberFormat="1" applyFont="1" applyBorder="1">
      <alignment vertical="center"/>
      <protection/>
    </xf>
    <xf numFmtId="176" fontId="47" fillId="0" borderId="22" xfId="60" applyNumberFormat="1" applyFont="1" applyBorder="1">
      <alignment vertical="center"/>
      <protection/>
    </xf>
    <xf numFmtId="176" fontId="47" fillId="0" borderId="20" xfId="60" applyNumberFormat="1" applyFont="1" applyBorder="1">
      <alignment vertical="center"/>
      <protection/>
    </xf>
    <xf numFmtId="178" fontId="47" fillId="0" borderId="21" xfId="60" applyNumberFormat="1" applyFont="1" applyBorder="1">
      <alignment vertical="center"/>
      <protection/>
    </xf>
    <xf numFmtId="179" fontId="47" fillId="0" borderId="20" xfId="60" applyNumberFormat="1" applyFont="1" applyBorder="1">
      <alignment vertical="center"/>
      <protection/>
    </xf>
    <xf numFmtId="179" fontId="47" fillId="0" borderId="22" xfId="60" applyNumberFormat="1" applyFont="1" applyBorder="1">
      <alignment vertical="center"/>
      <protection/>
    </xf>
    <xf numFmtId="180" fontId="47" fillId="0" borderId="21" xfId="60" applyNumberFormat="1" applyFont="1" applyBorder="1">
      <alignment vertical="center"/>
      <protection/>
    </xf>
    <xf numFmtId="176" fontId="0" fillId="0" borderId="23" xfId="60" applyNumberFormat="1" applyBorder="1">
      <alignment vertical="center"/>
      <protection/>
    </xf>
    <xf numFmtId="176" fontId="48" fillId="0" borderId="23" xfId="60" applyNumberFormat="1" applyFont="1" applyBorder="1">
      <alignment vertical="center"/>
      <protection/>
    </xf>
    <xf numFmtId="176" fontId="4" fillId="0" borderId="23" xfId="60" applyNumberFormat="1" applyFont="1" applyBorder="1" applyAlignment="1">
      <alignment horizontal="distributed" vertical="center"/>
      <protection/>
    </xf>
    <xf numFmtId="176" fontId="3" fillId="0" borderId="23" xfId="60" applyNumberFormat="1" applyFont="1" applyBorder="1">
      <alignment vertical="center"/>
      <protection/>
    </xf>
    <xf numFmtId="176" fontId="47" fillId="0" borderId="24" xfId="60" applyNumberFormat="1" applyFont="1" applyBorder="1">
      <alignment vertical="center"/>
      <protection/>
    </xf>
    <xf numFmtId="176" fontId="47" fillId="0" borderId="25" xfId="60" applyNumberFormat="1" applyFont="1" applyBorder="1">
      <alignment vertical="center"/>
      <protection/>
    </xf>
    <xf numFmtId="176" fontId="47" fillId="0" borderId="23" xfId="60" applyNumberFormat="1" applyFont="1" applyBorder="1">
      <alignment vertical="center"/>
      <protection/>
    </xf>
    <xf numFmtId="178" fontId="47" fillId="0" borderId="24" xfId="60" applyNumberFormat="1" applyFont="1" applyBorder="1">
      <alignment vertical="center"/>
      <protection/>
    </xf>
    <xf numFmtId="179" fontId="47" fillId="0" borderId="23" xfId="60" applyNumberFormat="1" applyFont="1" applyBorder="1">
      <alignment vertical="center"/>
      <protection/>
    </xf>
    <xf numFmtId="179" fontId="47" fillId="0" borderId="25" xfId="60" applyNumberFormat="1" applyFont="1" applyBorder="1">
      <alignment vertical="center"/>
      <protection/>
    </xf>
    <xf numFmtId="180" fontId="47" fillId="0" borderId="24" xfId="60" applyNumberFormat="1" applyFont="1" applyBorder="1">
      <alignment vertical="center"/>
      <protection/>
    </xf>
    <xf numFmtId="176" fontId="0" fillId="0" borderId="26" xfId="60" applyNumberFormat="1" applyBorder="1">
      <alignment vertical="center"/>
      <protection/>
    </xf>
    <xf numFmtId="176" fontId="48" fillId="0" borderId="26" xfId="60" applyNumberFormat="1" applyFont="1" applyBorder="1">
      <alignment vertical="center"/>
      <protection/>
    </xf>
    <xf numFmtId="176" fontId="4" fillId="0" borderId="26" xfId="60" applyNumberFormat="1" applyFont="1" applyBorder="1" applyAlignment="1">
      <alignment horizontal="distributed" vertical="center"/>
      <protection/>
    </xf>
    <xf numFmtId="176" fontId="3" fillId="0" borderId="26" xfId="60" applyNumberFormat="1" applyFont="1" applyBorder="1">
      <alignment vertical="center"/>
      <protection/>
    </xf>
    <xf numFmtId="176" fontId="47" fillId="0" borderId="27" xfId="60" applyNumberFormat="1" applyFont="1" applyBorder="1">
      <alignment vertical="center"/>
      <protection/>
    </xf>
    <xf numFmtId="176" fontId="47" fillId="0" borderId="28" xfId="60" applyNumberFormat="1" applyFont="1" applyBorder="1">
      <alignment vertical="center"/>
      <protection/>
    </xf>
    <xf numFmtId="176" fontId="47" fillId="0" borderId="26" xfId="60" applyNumberFormat="1" applyFont="1" applyBorder="1">
      <alignment vertical="center"/>
      <protection/>
    </xf>
    <xf numFmtId="178" fontId="47" fillId="0" borderId="27" xfId="60" applyNumberFormat="1" applyFont="1" applyBorder="1">
      <alignment vertical="center"/>
      <protection/>
    </xf>
    <xf numFmtId="179" fontId="47" fillId="0" borderId="26" xfId="60" applyNumberFormat="1" applyFont="1" applyBorder="1">
      <alignment vertical="center"/>
      <protection/>
    </xf>
    <xf numFmtId="179" fontId="47" fillId="0" borderId="28" xfId="60" applyNumberFormat="1" applyFont="1" applyBorder="1">
      <alignment vertical="center"/>
      <protection/>
    </xf>
    <xf numFmtId="180" fontId="47" fillId="0" borderId="27" xfId="60" applyNumberFormat="1" applyFont="1" applyBorder="1">
      <alignment vertical="center"/>
      <protection/>
    </xf>
    <xf numFmtId="176" fontId="7" fillId="0" borderId="23" xfId="60" applyNumberFormat="1" applyFont="1" applyBorder="1" applyAlignment="1">
      <alignment horizontal="distributed" vertical="center"/>
      <protection/>
    </xf>
    <xf numFmtId="176" fontId="0" fillId="0" borderId="11" xfId="60" applyNumberFormat="1" applyBorder="1">
      <alignment vertical="center"/>
      <protection/>
    </xf>
    <xf numFmtId="176" fontId="48" fillId="0" borderId="11" xfId="60" applyNumberFormat="1" applyFont="1" applyBorder="1">
      <alignment vertical="center"/>
      <protection/>
    </xf>
    <xf numFmtId="176" fontId="4" fillId="0" borderId="11" xfId="60" applyNumberFormat="1" applyFont="1" applyBorder="1" applyAlignment="1">
      <alignment horizontal="distributed" vertical="center"/>
      <protection/>
    </xf>
    <xf numFmtId="176" fontId="3" fillId="0" borderId="11" xfId="60" applyNumberFormat="1" applyFont="1" applyBorder="1">
      <alignment vertical="center"/>
      <protection/>
    </xf>
    <xf numFmtId="176" fontId="47" fillId="0" borderId="29" xfId="60" applyNumberFormat="1" applyFont="1" applyBorder="1">
      <alignment vertical="center"/>
      <protection/>
    </xf>
    <xf numFmtId="176" fontId="47" fillId="0" borderId="30" xfId="60" applyNumberFormat="1" applyFont="1" applyBorder="1">
      <alignment vertical="center"/>
      <protection/>
    </xf>
    <xf numFmtId="176" fontId="47" fillId="0" borderId="11" xfId="60" applyNumberFormat="1" applyFont="1" applyBorder="1">
      <alignment vertical="center"/>
      <protection/>
    </xf>
    <xf numFmtId="178" fontId="47" fillId="0" borderId="29" xfId="60" applyNumberFormat="1" applyFont="1" applyBorder="1">
      <alignment vertical="center"/>
      <protection/>
    </xf>
    <xf numFmtId="179" fontId="47" fillId="0" borderId="11" xfId="60" applyNumberFormat="1" applyFont="1" applyBorder="1">
      <alignment vertical="center"/>
      <protection/>
    </xf>
    <xf numFmtId="179" fontId="47" fillId="0" borderId="30" xfId="60" applyNumberFormat="1" applyFont="1" applyBorder="1">
      <alignment vertical="center"/>
      <protection/>
    </xf>
    <xf numFmtId="180" fontId="47" fillId="0" borderId="29" xfId="60" applyNumberFormat="1" applyFont="1" applyBorder="1">
      <alignment vertical="center"/>
      <protection/>
    </xf>
    <xf numFmtId="176" fontId="0" fillId="0" borderId="31" xfId="60" applyNumberFormat="1" applyBorder="1">
      <alignment vertical="center"/>
      <protection/>
    </xf>
    <xf numFmtId="176" fontId="48" fillId="0" borderId="31" xfId="60" applyNumberFormat="1" applyFont="1" applyBorder="1">
      <alignment vertical="center"/>
      <protection/>
    </xf>
    <xf numFmtId="176" fontId="5" fillId="0" borderId="32" xfId="60" applyNumberFormat="1" applyFont="1" applyBorder="1">
      <alignment vertical="center"/>
      <protection/>
    </xf>
    <xf numFmtId="176" fontId="3" fillId="0" borderId="32" xfId="60" applyNumberFormat="1" applyFont="1" applyBorder="1">
      <alignment vertical="center"/>
      <protection/>
    </xf>
    <xf numFmtId="176" fontId="47" fillId="0" borderId="33" xfId="60" applyNumberFormat="1" applyFont="1" applyBorder="1">
      <alignment vertical="center"/>
      <protection/>
    </xf>
    <xf numFmtId="176" fontId="47" fillId="0" borderId="34" xfId="60" applyNumberFormat="1" applyFont="1" applyBorder="1">
      <alignment vertical="center"/>
      <protection/>
    </xf>
    <xf numFmtId="176" fontId="47" fillId="0" borderId="32" xfId="60" applyNumberFormat="1" applyFont="1" applyBorder="1">
      <alignment vertical="center"/>
      <protection/>
    </xf>
    <xf numFmtId="178" fontId="47" fillId="0" borderId="33" xfId="60" applyNumberFormat="1" applyFont="1" applyBorder="1">
      <alignment vertical="center"/>
      <protection/>
    </xf>
    <xf numFmtId="179" fontId="47" fillId="0" borderId="32" xfId="60" applyNumberFormat="1" applyFont="1" applyBorder="1">
      <alignment vertical="center"/>
      <protection/>
    </xf>
    <xf numFmtId="179" fontId="47" fillId="0" borderId="34" xfId="60" applyNumberFormat="1" applyFont="1" applyBorder="1">
      <alignment vertical="center"/>
      <protection/>
    </xf>
    <xf numFmtId="180" fontId="47" fillId="0" borderId="33" xfId="60" applyNumberFormat="1" applyFont="1" applyBorder="1">
      <alignment vertical="center"/>
      <protection/>
    </xf>
    <xf numFmtId="176" fontId="0" fillId="0" borderId="35" xfId="60" applyNumberFormat="1" applyBorder="1">
      <alignment vertical="center"/>
      <protection/>
    </xf>
    <xf numFmtId="176" fontId="48" fillId="0" borderId="35" xfId="60" applyNumberFormat="1" applyFont="1" applyBorder="1">
      <alignment vertical="center"/>
      <protection/>
    </xf>
    <xf numFmtId="176" fontId="4" fillId="0" borderId="35" xfId="60" applyNumberFormat="1" applyFont="1" applyBorder="1" applyAlignment="1">
      <alignment horizontal="distributed" vertical="center"/>
      <protection/>
    </xf>
    <xf numFmtId="176" fontId="3" fillId="0" borderId="35" xfId="60" applyNumberFormat="1" applyFont="1" applyBorder="1">
      <alignment vertical="center"/>
      <protection/>
    </xf>
    <xf numFmtId="176" fontId="47" fillId="0" borderId="36" xfId="60" applyNumberFormat="1" applyFont="1" applyBorder="1">
      <alignment vertical="center"/>
      <protection/>
    </xf>
    <xf numFmtId="176" fontId="47" fillId="0" borderId="37" xfId="60" applyNumberFormat="1" applyFont="1" applyBorder="1">
      <alignment vertical="center"/>
      <protection/>
    </xf>
    <xf numFmtId="176" fontId="47" fillId="0" borderId="35" xfId="60" applyNumberFormat="1" applyFont="1" applyBorder="1">
      <alignment vertical="center"/>
      <protection/>
    </xf>
    <xf numFmtId="178" fontId="47" fillId="0" borderId="36" xfId="60" applyNumberFormat="1" applyFont="1" applyBorder="1">
      <alignment vertical="center"/>
      <protection/>
    </xf>
    <xf numFmtId="179" fontId="47" fillId="0" borderId="35" xfId="60" applyNumberFormat="1" applyFont="1" applyBorder="1">
      <alignment vertical="center"/>
      <protection/>
    </xf>
    <xf numFmtId="179" fontId="47" fillId="0" borderId="37" xfId="60" applyNumberFormat="1" applyFont="1" applyBorder="1">
      <alignment vertical="center"/>
      <protection/>
    </xf>
    <xf numFmtId="180" fontId="47" fillId="0" borderId="36" xfId="60" applyNumberFormat="1" applyFont="1" applyBorder="1">
      <alignment vertical="center"/>
      <protection/>
    </xf>
    <xf numFmtId="176" fontId="0" fillId="0" borderId="38" xfId="60" applyNumberFormat="1" applyBorder="1">
      <alignment vertical="center"/>
      <protection/>
    </xf>
    <xf numFmtId="176" fontId="48" fillId="0" borderId="38" xfId="60" applyNumberFormat="1" applyFont="1" applyBorder="1">
      <alignment vertical="center"/>
      <protection/>
    </xf>
    <xf numFmtId="176" fontId="4" fillId="0" borderId="38" xfId="60" applyNumberFormat="1" applyFont="1" applyBorder="1" applyAlignment="1">
      <alignment horizontal="distributed" vertical="center"/>
      <protection/>
    </xf>
    <xf numFmtId="176" fontId="3" fillId="0" borderId="38" xfId="60" applyNumberFormat="1" applyFont="1" applyBorder="1">
      <alignment vertical="center"/>
      <protection/>
    </xf>
    <xf numFmtId="176" fontId="47" fillId="0" borderId="39" xfId="60" applyNumberFormat="1" applyFont="1" applyBorder="1">
      <alignment vertical="center"/>
      <protection/>
    </xf>
    <xf numFmtId="176" fontId="47" fillId="0" borderId="40" xfId="60" applyNumberFormat="1" applyFont="1" applyBorder="1">
      <alignment vertical="center"/>
      <protection/>
    </xf>
    <xf numFmtId="176" fontId="47" fillId="0" borderId="38" xfId="60" applyNumberFormat="1" applyFont="1" applyBorder="1">
      <alignment vertical="center"/>
      <protection/>
    </xf>
    <xf numFmtId="178" fontId="47" fillId="0" borderId="39" xfId="60" applyNumberFormat="1" applyFont="1" applyBorder="1">
      <alignment vertical="center"/>
      <protection/>
    </xf>
    <xf numFmtId="179" fontId="47" fillId="0" borderId="38" xfId="60" applyNumberFormat="1" applyFont="1" applyBorder="1">
      <alignment vertical="center"/>
      <protection/>
    </xf>
    <xf numFmtId="179" fontId="47" fillId="0" borderId="40" xfId="60" applyNumberFormat="1" applyFont="1" applyBorder="1">
      <alignment vertical="center"/>
      <protection/>
    </xf>
    <xf numFmtId="180" fontId="47" fillId="0" borderId="39" xfId="60" applyNumberFormat="1" applyFont="1" applyBorder="1">
      <alignment vertical="center"/>
      <protection/>
    </xf>
    <xf numFmtId="176" fontId="5" fillId="0" borderId="0" xfId="60" applyNumberFormat="1" applyFont="1" applyBorder="1">
      <alignment vertical="center"/>
      <protection/>
    </xf>
    <xf numFmtId="0" fontId="49" fillId="0" borderId="0" xfId="60" applyFont="1">
      <alignment vertical="center"/>
      <protection/>
    </xf>
    <xf numFmtId="0" fontId="46" fillId="0" borderId="0" xfId="60" applyFont="1" applyBorder="1">
      <alignment vertical="center"/>
      <protection/>
    </xf>
    <xf numFmtId="176" fontId="6" fillId="0" borderId="0" xfId="60" applyNumberFormat="1" applyFont="1" applyBorder="1" applyAlignment="1">
      <alignment horizontal="distributed" vertical="center"/>
      <protection/>
    </xf>
    <xf numFmtId="0" fontId="48" fillId="0" borderId="0" xfId="60" applyFont="1" applyBorder="1" applyAlignment="1">
      <alignment horizontal="distributed" vertical="center"/>
      <protection/>
    </xf>
    <xf numFmtId="176" fontId="6" fillId="0" borderId="32" xfId="60" applyNumberFormat="1" applyFont="1" applyBorder="1" applyAlignment="1">
      <alignment horizontal="distributed" vertical="center"/>
      <protection/>
    </xf>
    <xf numFmtId="0" fontId="48" fillId="0" borderId="32" xfId="60" applyFont="1" applyBorder="1" applyAlignment="1">
      <alignment horizontal="distributed" vertical="center"/>
      <protection/>
    </xf>
    <xf numFmtId="176" fontId="4" fillId="0" borderId="14" xfId="60" applyNumberFormat="1" applyFont="1" applyBorder="1" applyAlignment="1">
      <alignment horizontal="center" vertical="center" wrapText="1"/>
      <protection/>
    </xf>
    <xf numFmtId="176" fontId="4" fillId="0" borderId="30" xfId="60" applyNumberFormat="1" applyFont="1" applyBorder="1" applyAlignment="1">
      <alignment horizontal="center" vertical="center" wrapText="1"/>
      <protection/>
    </xf>
    <xf numFmtId="177" fontId="4" fillId="0" borderId="14" xfId="60" applyNumberFormat="1" applyFont="1" applyBorder="1" applyAlignment="1">
      <alignment horizontal="center" vertical="center" wrapText="1"/>
      <protection/>
    </xf>
    <xf numFmtId="177" fontId="4" fillId="0" borderId="30" xfId="60" applyNumberFormat="1" applyFont="1" applyBorder="1" applyAlignment="1">
      <alignment horizontal="center" vertical="center" wrapText="1"/>
      <protection/>
    </xf>
    <xf numFmtId="176" fontId="6" fillId="0" borderId="10" xfId="60" applyNumberFormat="1" applyFont="1" applyBorder="1" applyAlignment="1">
      <alignment horizontal="distributed" vertical="center"/>
      <protection/>
    </xf>
    <xf numFmtId="0" fontId="48" fillId="0" borderId="10" xfId="60" applyFont="1" applyBorder="1" applyAlignment="1">
      <alignment horizontal="distributed" vertical="center"/>
      <protection/>
    </xf>
    <xf numFmtId="176" fontId="6" fillId="0" borderId="15" xfId="60" applyNumberFormat="1" applyFont="1" applyBorder="1" applyAlignment="1">
      <alignment horizontal="distributed" vertical="center"/>
      <protection/>
    </xf>
    <xf numFmtId="0" fontId="48" fillId="0" borderId="15" xfId="60" applyFont="1" applyBorder="1" applyAlignment="1">
      <alignment horizontal="distributed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30" xfId="60" applyNumberFormat="1" applyFont="1" applyBorder="1" applyAlignment="1">
      <alignment horizontal="center" vertical="center"/>
      <protection/>
    </xf>
    <xf numFmtId="0" fontId="46" fillId="0" borderId="14" xfId="60" applyFont="1" applyBorder="1" applyAlignment="1">
      <alignment horizontal="center" vertical="center" wrapText="1"/>
      <protection/>
    </xf>
    <xf numFmtId="0" fontId="46" fillId="0" borderId="30" xfId="60" applyFont="1" applyBorder="1" applyAlignment="1">
      <alignment horizontal="center" vertical="center" wrapText="1"/>
      <protection/>
    </xf>
    <xf numFmtId="176" fontId="4" fillId="0" borderId="41" xfId="60" applyNumberFormat="1" applyFont="1" applyBorder="1" applyAlignment="1">
      <alignment horizontal="center" vertical="center"/>
      <protection/>
    </xf>
    <xf numFmtId="176" fontId="4" fillId="0" borderId="42" xfId="60" applyNumberFormat="1" applyFont="1" applyBorder="1" applyAlignment="1">
      <alignment horizontal="center" vertical="center"/>
      <protection/>
    </xf>
    <xf numFmtId="176" fontId="4" fillId="0" borderId="4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44" xfId="60" applyFont="1" applyBorder="1" applyAlignment="1">
      <alignment horizontal="center" vertical="center"/>
      <protection/>
    </xf>
    <xf numFmtId="0" fontId="48" fillId="0" borderId="13" xfId="60" applyFont="1" applyBorder="1" applyAlignment="1">
      <alignment horizontal="center" vertical="center" wrapText="1"/>
      <protection/>
    </xf>
    <xf numFmtId="0" fontId="48" fillId="0" borderId="18" xfId="60" applyFont="1" applyBorder="1" applyAlignment="1">
      <alignment horizontal="center" vertical="center"/>
      <protection/>
    </xf>
    <xf numFmtId="0" fontId="48" fillId="0" borderId="29" xfId="60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9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41"/>
  <sheetViews>
    <sheetView showGridLines="0" tabSelected="1" zoomScalePageLayoutView="0" workbookViewId="0" topLeftCell="C4">
      <selection activeCell="T8" sqref="T8"/>
    </sheetView>
  </sheetViews>
  <sheetFormatPr defaultColWidth="9.140625" defaultRowHeight="15"/>
  <cols>
    <col min="1" max="1" width="9.00390625" style="1" customWidth="1"/>
    <col min="2" max="2" width="9.57421875" style="1" customWidth="1"/>
    <col min="3" max="3" width="0.85546875" style="1" customWidth="1"/>
    <col min="4" max="4" width="2.00390625" style="3" customWidth="1"/>
    <col min="5" max="5" width="14.421875" style="1" customWidth="1"/>
    <col min="6" max="6" width="1.28515625" style="1" customWidth="1"/>
    <col min="7" max="8" width="12.57421875" style="1" bestFit="1" customWidth="1"/>
    <col min="9" max="9" width="12.8515625" style="1" customWidth="1"/>
    <col min="10" max="11" width="10.57421875" style="1" customWidth="1"/>
    <col min="12" max="12" width="6.00390625" style="1" customWidth="1"/>
    <col min="13" max="13" width="11.421875" style="1" customWidth="1"/>
    <col min="14" max="14" width="12.7109375" style="1" bestFit="1" customWidth="1"/>
    <col min="15" max="15" width="10.8515625" style="1" customWidth="1"/>
    <col min="16" max="16" width="12.7109375" style="1" bestFit="1" customWidth="1"/>
    <col min="17" max="17" width="9.8515625" style="1" bestFit="1" customWidth="1"/>
    <col min="18" max="18" width="12.140625" style="1" customWidth="1"/>
    <col min="19" max="16384" width="9.00390625" style="1" customWidth="1"/>
  </cols>
  <sheetData>
    <row r="3" ht="21">
      <c r="D3" s="2" t="s">
        <v>0</v>
      </c>
    </row>
    <row r="4" ht="14.25" thickBot="1"/>
    <row r="5" spans="3:18" ht="18.75" customHeight="1" thickBot="1">
      <c r="C5" s="4"/>
      <c r="D5" s="4"/>
      <c r="E5" s="4"/>
      <c r="F5" s="5"/>
      <c r="G5" s="136" t="s">
        <v>1</v>
      </c>
      <c r="H5" s="137"/>
      <c r="I5" s="137"/>
      <c r="J5" s="137"/>
      <c r="K5" s="137"/>
      <c r="L5" s="137"/>
      <c r="M5" s="138"/>
      <c r="N5" s="139" t="s">
        <v>2</v>
      </c>
      <c r="O5" s="140"/>
      <c r="P5" s="140"/>
      <c r="Q5" s="141"/>
      <c r="R5" s="142" t="s">
        <v>3</v>
      </c>
    </row>
    <row r="6" spans="3:18" ht="23.25" customHeight="1" thickBot="1">
      <c r="C6" s="145" t="s">
        <v>4</v>
      </c>
      <c r="D6" s="145"/>
      <c r="E6" s="145"/>
      <c r="F6" s="6"/>
      <c r="G6" s="132" t="s">
        <v>5</v>
      </c>
      <c r="H6" s="132" t="s">
        <v>6</v>
      </c>
      <c r="I6" s="136" t="s">
        <v>7</v>
      </c>
      <c r="J6" s="137"/>
      <c r="K6" s="137"/>
      <c r="L6" s="137"/>
      <c r="M6" s="138"/>
      <c r="N6" s="139" t="s">
        <v>8</v>
      </c>
      <c r="O6" s="140"/>
      <c r="P6" s="139" t="s">
        <v>9</v>
      </c>
      <c r="Q6" s="141"/>
      <c r="R6" s="143"/>
    </row>
    <row r="7" spans="3:18" s="3" customFormat="1" ht="42.75" customHeight="1">
      <c r="C7" s="145"/>
      <c r="D7" s="145"/>
      <c r="E7" s="145"/>
      <c r="F7" s="7"/>
      <c r="G7" s="146"/>
      <c r="H7" s="146"/>
      <c r="I7" s="132" t="s">
        <v>10</v>
      </c>
      <c r="J7" s="132" t="s">
        <v>11</v>
      </c>
      <c r="K7" s="132" t="s">
        <v>12</v>
      </c>
      <c r="L7" s="124" t="s">
        <v>13</v>
      </c>
      <c r="M7" s="134" t="s">
        <v>14</v>
      </c>
      <c r="N7" s="124" t="s">
        <v>15</v>
      </c>
      <c r="O7" s="126" t="s">
        <v>16</v>
      </c>
      <c r="P7" s="124" t="s">
        <v>15</v>
      </c>
      <c r="Q7" s="126" t="s">
        <v>16</v>
      </c>
      <c r="R7" s="143"/>
    </row>
    <row r="8" spans="3:18" ht="15" thickBot="1">
      <c r="C8" s="6"/>
      <c r="D8" s="8"/>
      <c r="E8" s="8"/>
      <c r="F8" s="9"/>
      <c r="G8" s="133"/>
      <c r="H8" s="133"/>
      <c r="I8" s="133"/>
      <c r="J8" s="133"/>
      <c r="K8" s="133"/>
      <c r="L8" s="133"/>
      <c r="M8" s="135"/>
      <c r="N8" s="125"/>
      <c r="O8" s="127"/>
      <c r="P8" s="125"/>
      <c r="Q8" s="127"/>
      <c r="R8" s="144"/>
    </row>
    <row r="9" spans="3:18" ht="19.5" customHeight="1">
      <c r="C9" s="10"/>
      <c r="D9" s="128" t="s">
        <v>17</v>
      </c>
      <c r="E9" s="129"/>
      <c r="F9" s="10"/>
      <c r="G9" s="11">
        <f>SUM(G11:G12)</f>
        <v>1753179</v>
      </c>
      <c r="H9" s="12">
        <f>SUM(H11:H12)</f>
        <v>1706242</v>
      </c>
      <c r="I9" s="13">
        <f>SUM(I11:I12)</f>
        <v>1648177</v>
      </c>
      <c r="J9" s="12">
        <f>SUM(J11:J12)</f>
        <v>773061</v>
      </c>
      <c r="K9" s="11">
        <f>SUM(K11:K12)</f>
        <v>875116</v>
      </c>
      <c r="L9" s="12"/>
      <c r="M9" s="14">
        <v>29.4</v>
      </c>
      <c r="N9" s="12">
        <f>+H9-G9</f>
        <v>-46937</v>
      </c>
      <c r="O9" s="15">
        <f>+H9/G9*100-100</f>
        <v>-2.6772508682798417</v>
      </c>
      <c r="P9" s="11">
        <f>+I9-H9</f>
        <v>-58065</v>
      </c>
      <c r="Q9" s="16">
        <f>+I9/H9*100-100</f>
        <v>-3.40309287897027</v>
      </c>
      <c r="R9" s="17">
        <f>SUM(R11:R12)</f>
        <v>724690</v>
      </c>
    </row>
    <row r="10" spans="3:18" ht="19.5" customHeight="1">
      <c r="C10" s="18"/>
      <c r="D10" s="19"/>
      <c r="E10" s="19"/>
      <c r="F10" s="18"/>
      <c r="G10" s="20"/>
      <c r="H10" s="21"/>
      <c r="I10" s="22"/>
      <c r="J10" s="21"/>
      <c r="K10" s="20"/>
      <c r="L10" s="21"/>
      <c r="M10" s="23"/>
      <c r="N10" s="21"/>
      <c r="O10" s="24"/>
      <c r="P10" s="20"/>
      <c r="Q10" s="25"/>
      <c r="R10" s="26"/>
    </row>
    <row r="11" spans="3:18" ht="19.5" customHeight="1">
      <c r="C11" s="18"/>
      <c r="D11" s="130" t="s">
        <v>18</v>
      </c>
      <c r="E11" s="131"/>
      <c r="F11" s="18"/>
      <c r="G11" s="21">
        <f>SUM(G14+G21+G26+G27+G28+G32+G36+G37+G38+G48+G53+G57+G65+G68+G74+G78+G82+G86+G89)</f>
        <v>1534616</v>
      </c>
      <c r="H11" s="21">
        <f>SUM(H14+H21+H26+H27+H28+H32+H36+H37+H38+H48+H53+H57+H65+H68+H74+H78+H82+H86+H89)</f>
        <v>1501224</v>
      </c>
      <c r="I11" s="22">
        <f>SUM(I14+I21+I26+I27+I28+I32+I36+I37+I38+I48+I53+I57+I65+I68+I74+I78+I82+I86+I89)</f>
        <v>1459172</v>
      </c>
      <c r="J11" s="21">
        <f>SUM(J14+J21+J26+J27+J28+J32+J36+J37+J38+J48+J53+J57+J65+J68+J74+J78+J82+J86+J89)</f>
        <v>682308</v>
      </c>
      <c r="K11" s="20">
        <f>SUM(K14+K21+K26+K27+K28+K32+K36+K37+K38+K48+K53+K57+K65+K68+K74+K78+K82+K86+K89)</f>
        <v>776864</v>
      </c>
      <c r="L11" s="21"/>
      <c r="M11" s="23">
        <v>28.6112034257</v>
      </c>
      <c r="N11" s="21">
        <f aca="true" t="shared" si="0" ref="N11:N139">+H11-G11</f>
        <v>-33392</v>
      </c>
      <c r="O11" s="24">
        <f aca="true" t="shared" si="1" ref="O11:O139">+H11/G11*100-100</f>
        <v>-2.175918926949805</v>
      </c>
      <c r="P11" s="20">
        <f>+I11-H11</f>
        <v>-42052</v>
      </c>
      <c r="Q11" s="25">
        <f aca="true" t="shared" si="2" ref="Q11:Q139">+I11/H11*100-100</f>
        <v>-2.801180903049783</v>
      </c>
      <c r="R11" s="26">
        <f>SUM(R14+R21+R26+R27+R28+R32+R36+R37+R38+R48+R53+R57+R65+R68+R74+R78+R82+R86+R89)</f>
        <v>640524</v>
      </c>
    </row>
    <row r="12" spans="3:18" ht="19.5" customHeight="1">
      <c r="C12" s="18"/>
      <c r="D12" s="130" t="s">
        <v>19</v>
      </c>
      <c r="E12" s="131"/>
      <c r="F12" s="18"/>
      <c r="G12" s="21">
        <f>SUM(G93,G96,G101,G105,G109,G111,G122,G128)</f>
        <v>218563</v>
      </c>
      <c r="H12" s="21">
        <f>SUM(H93,H96,H101,H105,H109,H111,H122,H128)</f>
        <v>205018</v>
      </c>
      <c r="I12" s="22">
        <f>SUM(I93,I96,I101,I105,I109,I111,I122,I128)</f>
        <v>189005</v>
      </c>
      <c r="J12" s="21">
        <f>SUM(J93,J96,J101,J105,J109,J111,J122,J128)</f>
        <v>90753</v>
      </c>
      <c r="K12" s="20">
        <f>SUM(K93,K96,K101,K105,K109,K111,K122,K128)</f>
        <v>98252</v>
      </c>
      <c r="L12" s="21"/>
      <c r="M12" s="23">
        <v>35.6523534269</v>
      </c>
      <c r="N12" s="21">
        <f t="shared" si="0"/>
        <v>-13545</v>
      </c>
      <c r="O12" s="24">
        <f t="shared" si="1"/>
        <v>-6.197297804294408</v>
      </c>
      <c r="P12" s="20">
        <f>+I12-H12</f>
        <v>-16013</v>
      </c>
      <c r="Q12" s="25">
        <f t="shared" si="2"/>
        <v>-7.810533709235287</v>
      </c>
      <c r="R12" s="26">
        <f>SUM(R93,R96,R101,R105,R109,R111,R122,R128)</f>
        <v>84166</v>
      </c>
    </row>
    <row r="13" spans="3:18" ht="19.5" customHeight="1">
      <c r="C13" s="27"/>
      <c r="D13" s="28"/>
      <c r="E13" s="29"/>
      <c r="F13" s="30"/>
      <c r="G13" s="31"/>
      <c r="H13" s="32"/>
      <c r="I13" s="33"/>
      <c r="J13" s="32"/>
      <c r="K13" s="31"/>
      <c r="L13" s="32"/>
      <c r="M13" s="34"/>
      <c r="N13" s="32"/>
      <c r="O13" s="35"/>
      <c r="P13" s="31"/>
      <c r="Q13" s="36"/>
      <c r="R13" s="37"/>
    </row>
    <row r="14" spans="3:18" ht="19.5" customHeight="1">
      <c r="C14" s="27"/>
      <c r="D14" s="28"/>
      <c r="E14" s="38" t="s">
        <v>20</v>
      </c>
      <c r="F14" s="30"/>
      <c r="G14" s="31">
        <v>604367</v>
      </c>
      <c r="H14" s="32">
        <v>605846</v>
      </c>
      <c r="I14" s="33">
        <v>599814</v>
      </c>
      <c r="J14" s="32">
        <v>279108</v>
      </c>
      <c r="K14" s="31">
        <v>320706</v>
      </c>
      <c r="L14" s="32">
        <v>1</v>
      </c>
      <c r="M14" s="34">
        <v>24.8367152632</v>
      </c>
      <c r="N14" s="32">
        <f t="shared" si="0"/>
        <v>1479</v>
      </c>
      <c r="O14" s="35">
        <f t="shared" si="1"/>
        <v>0.24471885460324927</v>
      </c>
      <c r="P14" s="31">
        <f aca="true" t="shared" si="3" ref="P14:P139">+I14-H14</f>
        <v>-6032</v>
      </c>
      <c r="Q14" s="36">
        <f t="shared" si="2"/>
        <v>-0.9956325534871979</v>
      </c>
      <c r="R14" s="37">
        <v>270269</v>
      </c>
    </row>
    <row r="15" spans="3:18" ht="19.5" customHeight="1">
      <c r="C15" s="39"/>
      <c r="D15" s="40"/>
      <c r="E15" s="41" t="s">
        <v>21</v>
      </c>
      <c r="F15" s="42"/>
      <c r="G15" s="43">
        <v>555047</v>
      </c>
      <c r="H15" s="44">
        <v>556597</v>
      </c>
      <c r="I15" s="45">
        <v>551875</v>
      </c>
      <c r="J15" s="44">
        <v>256661</v>
      </c>
      <c r="K15" s="43">
        <v>295214</v>
      </c>
      <c r="L15" s="44"/>
      <c r="M15" s="46">
        <v>24.3889819468</v>
      </c>
      <c r="N15" s="44">
        <f t="shared" si="0"/>
        <v>1550</v>
      </c>
      <c r="O15" s="47">
        <f t="shared" si="1"/>
        <v>0.27925563060423997</v>
      </c>
      <c r="P15" s="43">
        <f t="shared" si="3"/>
        <v>-4722</v>
      </c>
      <c r="Q15" s="48">
        <f t="shared" si="2"/>
        <v>-0.8483696462611192</v>
      </c>
      <c r="R15" s="49">
        <v>251188</v>
      </c>
    </row>
    <row r="16" spans="3:18" ht="19.5" customHeight="1">
      <c r="C16" s="27"/>
      <c r="D16" s="28"/>
      <c r="E16" s="38" t="s">
        <v>22</v>
      </c>
      <c r="F16" s="30"/>
      <c r="G16" s="31">
        <v>11696</v>
      </c>
      <c r="H16" s="32">
        <v>11297</v>
      </c>
      <c r="I16" s="33">
        <v>10578</v>
      </c>
      <c r="J16" s="32">
        <v>4916</v>
      </c>
      <c r="K16" s="31">
        <v>5662</v>
      </c>
      <c r="L16" s="32"/>
      <c r="M16" s="34">
        <v>31.3499619193</v>
      </c>
      <c r="N16" s="32">
        <f t="shared" si="0"/>
        <v>-399</v>
      </c>
      <c r="O16" s="35">
        <f t="shared" si="1"/>
        <v>-3.411422708618332</v>
      </c>
      <c r="P16" s="31">
        <f t="shared" si="3"/>
        <v>-719</v>
      </c>
      <c r="Q16" s="36">
        <f t="shared" si="2"/>
        <v>-6.364521554394969</v>
      </c>
      <c r="R16" s="37">
        <v>4227</v>
      </c>
    </row>
    <row r="17" spans="3:18" ht="19.5" customHeight="1">
      <c r="C17" s="27"/>
      <c r="D17" s="28"/>
      <c r="E17" s="38" t="s">
        <v>23</v>
      </c>
      <c r="F17" s="30"/>
      <c r="G17" s="31">
        <v>4425</v>
      </c>
      <c r="H17" s="32">
        <v>3907</v>
      </c>
      <c r="I17" s="33">
        <v>3336</v>
      </c>
      <c r="J17" s="32">
        <v>1508</v>
      </c>
      <c r="K17" s="31">
        <v>1828</v>
      </c>
      <c r="L17" s="32"/>
      <c r="M17" s="34">
        <v>41.5190633443</v>
      </c>
      <c r="N17" s="32">
        <f t="shared" si="0"/>
        <v>-518</v>
      </c>
      <c r="O17" s="35">
        <f t="shared" si="1"/>
        <v>-11.706214689265536</v>
      </c>
      <c r="P17" s="31">
        <f t="shared" si="3"/>
        <v>-571</v>
      </c>
      <c r="Q17" s="36">
        <f t="shared" si="2"/>
        <v>-14.614793959559762</v>
      </c>
      <c r="R17" s="37">
        <v>1505</v>
      </c>
    </row>
    <row r="18" spans="3:18" ht="19.5" customHeight="1">
      <c r="C18" s="27"/>
      <c r="D18" s="28"/>
      <c r="E18" s="38" t="s">
        <v>24</v>
      </c>
      <c r="F18" s="30"/>
      <c r="G18" s="31">
        <v>12332</v>
      </c>
      <c r="H18" s="32">
        <v>11945</v>
      </c>
      <c r="I18" s="33">
        <v>11341</v>
      </c>
      <c r="J18" s="32">
        <v>5292</v>
      </c>
      <c r="K18" s="31">
        <v>6049</v>
      </c>
      <c r="L18" s="32"/>
      <c r="M18" s="34">
        <v>33.666165945</v>
      </c>
      <c r="N18" s="32">
        <f t="shared" si="0"/>
        <v>-387</v>
      </c>
      <c r="O18" s="35">
        <f t="shared" si="1"/>
        <v>-3.1381771002270398</v>
      </c>
      <c r="P18" s="31">
        <f t="shared" si="3"/>
        <v>-604</v>
      </c>
      <c r="Q18" s="36">
        <f t="shared" si="2"/>
        <v>-5.0565089995814105</v>
      </c>
      <c r="R18" s="37">
        <v>4692</v>
      </c>
    </row>
    <row r="19" spans="3:18" ht="19.5" customHeight="1">
      <c r="C19" s="27"/>
      <c r="D19" s="28"/>
      <c r="E19" s="38" t="s">
        <v>25</v>
      </c>
      <c r="F19" s="30"/>
      <c r="G19" s="31">
        <v>12621</v>
      </c>
      <c r="H19" s="32">
        <v>14202</v>
      </c>
      <c r="I19" s="33">
        <v>15363</v>
      </c>
      <c r="J19" s="32">
        <v>7326</v>
      </c>
      <c r="K19" s="31">
        <v>8037</v>
      </c>
      <c r="L19" s="32"/>
      <c r="M19" s="34">
        <v>21.4739600393</v>
      </c>
      <c r="N19" s="32">
        <f t="shared" si="0"/>
        <v>1581</v>
      </c>
      <c r="O19" s="35">
        <f t="shared" si="1"/>
        <v>12.526741145709536</v>
      </c>
      <c r="P19" s="31">
        <f t="shared" si="3"/>
        <v>1161</v>
      </c>
      <c r="Q19" s="36">
        <f t="shared" si="2"/>
        <v>8.174904942965782</v>
      </c>
      <c r="R19" s="37">
        <v>5671</v>
      </c>
    </row>
    <row r="20" spans="3:18" ht="19.5" customHeight="1">
      <c r="C20" s="27"/>
      <c r="D20" s="28"/>
      <c r="E20" s="38" t="s">
        <v>26</v>
      </c>
      <c r="F20" s="30"/>
      <c r="G20" s="31">
        <v>8246</v>
      </c>
      <c r="H20" s="32">
        <v>7898</v>
      </c>
      <c r="I20" s="33">
        <v>7321</v>
      </c>
      <c r="J20" s="32">
        <v>3405</v>
      </c>
      <c r="K20" s="31">
        <v>3916</v>
      </c>
      <c r="L20" s="32"/>
      <c r="M20" s="34">
        <v>34.1456736035</v>
      </c>
      <c r="N20" s="32">
        <f t="shared" si="0"/>
        <v>-348</v>
      </c>
      <c r="O20" s="35">
        <f t="shared" si="1"/>
        <v>-4.220227989328166</v>
      </c>
      <c r="P20" s="31">
        <f t="shared" si="3"/>
        <v>-577</v>
      </c>
      <c r="Q20" s="36">
        <f t="shared" si="2"/>
        <v>-7.3056469992403095</v>
      </c>
      <c r="R20" s="37">
        <v>2986</v>
      </c>
    </row>
    <row r="21" spans="3:18" ht="19.5" customHeight="1">
      <c r="C21" s="27"/>
      <c r="D21" s="28"/>
      <c r="E21" s="38" t="s">
        <v>27</v>
      </c>
      <c r="F21" s="30"/>
      <c r="G21" s="31">
        <v>106208</v>
      </c>
      <c r="H21" s="32">
        <v>105070</v>
      </c>
      <c r="I21" s="33">
        <v>103608</v>
      </c>
      <c r="J21" s="32">
        <v>49555</v>
      </c>
      <c r="K21" s="31">
        <v>54053</v>
      </c>
      <c r="L21" s="32">
        <v>3</v>
      </c>
      <c r="M21" s="34">
        <v>27.5376962537</v>
      </c>
      <c r="N21" s="32">
        <f t="shared" si="0"/>
        <v>-1138</v>
      </c>
      <c r="O21" s="35">
        <f t="shared" si="1"/>
        <v>-1.071482374209097</v>
      </c>
      <c r="P21" s="31">
        <f t="shared" si="3"/>
        <v>-1462</v>
      </c>
      <c r="Q21" s="36">
        <f t="shared" si="2"/>
        <v>-1.3914533168364045</v>
      </c>
      <c r="R21" s="37">
        <v>44911</v>
      </c>
    </row>
    <row r="22" spans="3:18" ht="19.5" customHeight="1">
      <c r="C22" s="39"/>
      <c r="D22" s="40"/>
      <c r="E22" s="41" t="s">
        <v>28</v>
      </c>
      <c r="F22" s="42"/>
      <c r="G22" s="43">
        <v>81471</v>
      </c>
      <c r="H22" s="44">
        <v>81776</v>
      </c>
      <c r="I22" s="45">
        <v>81864</v>
      </c>
      <c r="J22" s="44">
        <v>39296</v>
      </c>
      <c r="K22" s="43">
        <v>42568</v>
      </c>
      <c r="L22" s="44"/>
      <c r="M22" s="46">
        <v>25.505385864</v>
      </c>
      <c r="N22" s="44">
        <f t="shared" si="0"/>
        <v>305</v>
      </c>
      <c r="O22" s="47">
        <f t="shared" si="1"/>
        <v>0.374366338942707</v>
      </c>
      <c r="P22" s="43">
        <f t="shared" si="3"/>
        <v>88</v>
      </c>
      <c r="Q22" s="48">
        <f t="shared" si="2"/>
        <v>0.1076110350225008</v>
      </c>
      <c r="R22" s="49">
        <v>35644</v>
      </c>
    </row>
    <row r="23" spans="3:18" ht="19.5" customHeight="1">
      <c r="C23" s="27"/>
      <c r="D23" s="28"/>
      <c r="E23" s="38" t="s">
        <v>29</v>
      </c>
      <c r="F23" s="30"/>
      <c r="G23" s="31">
        <v>4108</v>
      </c>
      <c r="H23" s="32">
        <v>3700</v>
      </c>
      <c r="I23" s="33">
        <v>3188</v>
      </c>
      <c r="J23" s="32">
        <v>1526</v>
      </c>
      <c r="K23" s="31">
        <v>1662</v>
      </c>
      <c r="L23" s="32"/>
      <c r="M23" s="34">
        <v>43.4441656211</v>
      </c>
      <c r="N23" s="32">
        <f t="shared" si="0"/>
        <v>-408</v>
      </c>
      <c r="O23" s="35">
        <f t="shared" si="1"/>
        <v>-9.931840311587152</v>
      </c>
      <c r="P23" s="31">
        <f t="shared" si="3"/>
        <v>-512</v>
      </c>
      <c r="Q23" s="36">
        <f t="shared" si="2"/>
        <v>-13.837837837837839</v>
      </c>
      <c r="R23" s="37">
        <v>1462</v>
      </c>
    </row>
    <row r="24" spans="3:18" ht="19.5" customHeight="1">
      <c r="C24" s="27"/>
      <c r="D24" s="28"/>
      <c r="E24" s="38" t="s">
        <v>30</v>
      </c>
      <c r="F24" s="30"/>
      <c r="G24" s="31">
        <v>13272</v>
      </c>
      <c r="H24" s="32">
        <v>12601</v>
      </c>
      <c r="I24" s="33">
        <v>11886</v>
      </c>
      <c r="J24" s="32">
        <v>5621</v>
      </c>
      <c r="K24" s="31">
        <v>6265</v>
      </c>
      <c r="L24" s="32"/>
      <c r="M24" s="34">
        <v>33.3276581255</v>
      </c>
      <c r="N24" s="32">
        <f t="shared" si="0"/>
        <v>-671</v>
      </c>
      <c r="O24" s="35">
        <f t="shared" si="1"/>
        <v>-5.0557564798071155</v>
      </c>
      <c r="P24" s="31">
        <f t="shared" si="3"/>
        <v>-715</v>
      </c>
      <c r="Q24" s="36">
        <f t="shared" si="2"/>
        <v>-5.674152845012301</v>
      </c>
      <c r="R24" s="37">
        <v>5063</v>
      </c>
    </row>
    <row r="25" spans="3:18" ht="19.5" customHeight="1">
      <c r="C25" s="27"/>
      <c r="D25" s="28"/>
      <c r="E25" s="38" t="s">
        <v>31</v>
      </c>
      <c r="F25" s="30"/>
      <c r="G25" s="31">
        <v>7357</v>
      </c>
      <c r="H25" s="32">
        <v>6993</v>
      </c>
      <c r="I25" s="33">
        <v>6670</v>
      </c>
      <c r="J25" s="32">
        <v>3112</v>
      </c>
      <c r="K25" s="31">
        <v>3558</v>
      </c>
      <c r="L25" s="32"/>
      <c r="M25" s="34">
        <v>34.5179187284</v>
      </c>
      <c r="N25" s="32">
        <f t="shared" si="0"/>
        <v>-364</v>
      </c>
      <c r="O25" s="35">
        <f t="shared" si="1"/>
        <v>-4.947668886774508</v>
      </c>
      <c r="P25" s="31">
        <f t="shared" si="3"/>
        <v>-323</v>
      </c>
      <c r="Q25" s="36">
        <f t="shared" si="2"/>
        <v>-4.618904618904622</v>
      </c>
      <c r="R25" s="37">
        <v>2742</v>
      </c>
    </row>
    <row r="26" spans="3:18" ht="19.5" customHeight="1">
      <c r="C26" s="50"/>
      <c r="D26" s="51"/>
      <c r="E26" s="52" t="s">
        <v>32</v>
      </c>
      <c r="F26" s="53"/>
      <c r="G26" s="54">
        <v>25150</v>
      </c>
      <c r="H26" s="55">
        <v>23638</v>
      </c>
      <c r="I26" s="56">
        <v>22046</v>
      </c>
      <c r="J26" s="55">
        <v>9965</v>
      </c>
      <c r="K26" s="54">
        <v>12081</v>
      </c>
      <c r="L26" s="55">
        <v>17</v>
      </c>
      <c r="M26" s="57">
        <v>36.2547632009</v>
      </c>
      <c r="N26" s="55">
        <f t="shared" si="0"/>
        <v>-1512</v>
      </c>
      <c r="O26" s="58">
        <f t="shared" si="1"/>
        <v>-6.011928429423463</v>
      </c>
      <c r="P26" s="54">
        <f t="shared" si="3"/>
        <v>-1592</v>
      </c>
      <c r="Q26" s="59">
        <f t="shared" si="2"/>
        <v>-6.734918351806414</v>
      </c>
      <c r="R26" s="60">
        <v>10062</v>
      </c>
    </row>
    <row r="27" spans="3:18" ht="19.5" customHeight="1">
      <c r="C27" s="61"/>
      <c r="D27" s="62"/>
      <c r="E27" s="63" t="s">
        <v>33</v>
      </c>
      <c r="F27" s="64"/>
      <c r="G27" s="65">
        <v>25072</v>
      </c>
      <c r="H27" s="66">
        <v>23154</v>
      </c>
      <c r="I27" s="67">
        <v>21198</v>
      </c>
      <c r="J27" s="66">
        <v>9922</v>
      </c>
      <c r="K27" s="65">
        <v>11276</v>
      </c>
      <c r="L27" s="66">
        <v>18</v>
      </c>
      <c r="M27" s="68">
        <v>38.5763544471</v>
      </c>
      <c r="N27" s="66">
        <f t="shared" si="0"/>
        <v>-1918</v>
      </c>
      <c r="O27" s="69">
        <f t="shared" si="1"/>
        <v>-7.649968091895346</v>
      </c>
      <c r="P27" s="65">
        <f t="shared" si="3"/>
        <v>-1956</v>
      </c>
      <c r="Q27" s="70">
        <f t="shared" si="2"/>
        <v>-8.447784400103657</v>
      </c>
      <c r="R27" s="71">
        <v>9196</v>
      </c>
    </row>
    <row r="28" spans="3:18" ht="19.5" customHeight="1">
      <c r="C28" s="61"/>
      <c r="D28" s="62"/>
      <c r="E28" s="63" t="s">
        <v>34</v>
      </c>
      <c r="F28" s="64"/>
      <c r="G28" s="65">
        <v>57907</v>
      </c>
      <c r="H28" s="66">
        <v>55621</v>
      </c>
      <c r="I28" s="67">
        <v>53758</v>
      </c>
      <c r="J28" s="66">
        <v>24984</v>
      </c>
      <c r="K28" s="65">
        <v>28774</v>
      </c>
      <c r="L28" s="66">
        <v>6</v>
      </c>
      <c r="M28" s="68">
        <v>30.4716292818</v>
      </c>
      <c r="N28" s="66">
        <f t="shared" si="0"/>
        <v>-2286</v>
      </c>
      <c r="O28" s="69">
        <f t="shared" si="1"/>
        <v>-3.947709257948091</v>
      </c>
      <c r="P28" s="65">
        <f t="shared" si="3"/>
        <v>-1863</v>
      </c>
      <c r="Q28" s="70">
        <f t="shared" si="2"/>
        <v>-3.349454342784199</v>
      </c>
      <c r="R28" s="71">
        <v>22508</v>
      </c>
    </row>
    <row r="29" spans="3:18" ht="19.5" customHeight="1">
      <c r="C29" s="27"/>
      <c r="D29" s="28"/>
      <c r="E29" s="38" t="s">
        <v>35</v>
      </c>
      <c r="F29" s="30"/>
      <c r="G29" s="31">
        <v>39155</v>
      </c>
      <c r="H29" s="32">
        <v>37651</v>
      </c>
      <c r="I29" s="33">
        <v>36548</v>
      </c>
      <c r="J29" s="32">
        <v>16925</v>
      </c>
      <c r="K29" s="31">
        <v>19623</v>
      </c>
      <c r="L29" s="32"/>
      <c r="M29" s="34">
        <v>30.08951935</v>
      </c>
      <c r="N29" s="32">
        <f>+H29-G29</f>
        <v>-1504</v>
      </c>
      <c r="O29" s="35">
        <f>+H29/G29*100-100</f>
        <v>-3.841144170604011</v>
      </c>
      <c r="P29" s="31">
        <f>+I29-H29</f>
        <v>-1103</v>
      </c>
      <c r="Q29" s="36">
        <f>+I29/H29*100-100</f>
        <v>-2.9295370640886063</v>
      </c>
      <c r="R29" s="37">
        <v>15446</v>
      </c>
    </row>
    <row r="30" spans="3:18" ht="19.5" customHeight="1">
      <c r="C30" s="27"/>
      <c r="D30" s="28"/>
      <c r="E30" s="38" t="s">
        <v>36</v>
      </c>
      <c r="F30" s="30"/>
      <c r="G30" s="31">
        <v>4752</v>
      </c>
      <c r="H30" s="32">
        <v>4336</v>
      </c>
      <c r="I30" s="33">
        <v>4098</v>
      </c>
      <c r="J30" s="32">
        <v>1841</v>
      </c>
      <c r="K30" s="31">
        <v>2257</v>
      </c>
      <c r="L30" s="32"/>
      <c r="M30" s="34">
        <v>34.5579230958</v>
      </c>
      <c r="N30" s="32">
        <f>+H30-G30</f>
        <v>-416</v>
      </c>
      <c r="O30" s="35">
        <f>+H30/G30*100-100</f>
        <v>-8.754208754208761</v>
      </c>
      <c r="P30" s="31">
        <f>+I30-H30</f>
        <v>-238</v>
      </c>
      <c r="Q30" s="36">
        <f>+I30/H30*100-100</f>
        <v>-5.488929889298888</v>
      </c>
      <c r="R30" s="37">
        <v>1713</v>
      </c>
    </row>
    <row r="31" spans="3:18" ht="19.5" customHeight="1">
      <c r="C31" s="27"/>
      <c r="D31" s="28"/>
      <c r="E31" s="38" t="s">
        <v>37</v>
      </c>
      <c r="F31" s="30"/>
      <c r="G31" s="31">
        <v>14000</v>
      </c>
      <c r="H31" s="32">
        <v>13634</v>
      </c>
      <c r="I31" s="33">
        <v>13112</v>
      </c>
      <c r="J31" s="32">
        <v>6218</v>
      </c>
      <c r="K31" s="31">
        <v>6894</v>
      </c>
      <c r="L31" s="32"/>
      <c r="M31" s="34">
        <v>30.2564102564</v>
      </c>
      <c r="N31" s="32">
        <f>+H31-G31</f>
        <v>-366</v>
      </c>
      <c r="O31" s="35">
        <f>+H31/G31*100-100</f>
        <v>-2.614285714285714</v>
      </c>
      <c r="P31" s="31">
        <f>+I31-H31</f>
        <v>-522</v>
      </c>
      <c r="Q31" s="36">
        <f>+I31/H31*100-100</f>
        <v>-3.8286636350300682</v>
      </c>
      <c r="R31" s="37">
        <v>5349</v>
      </c>
    </row>
    <row r="32" spans="3:18" ht="19.5" customHeight="1">
      <c r="C32" s="50"/>
      <c r="D32" s="51"/>
      <c r="E32" s="52" t="s">
        <v>38</v>
      </c>
      <c r="F32" s="53"/>
      <c r="G32" s="54">
        <v>46822</v>
      </c>
      <c r="H32" s="55">
        <v>44396</v>
      </c>
      <c r="I32" s="56">
        <v>41831</v>
      </c>
      <c r="J32" s="55">
        <v>19155</v>
      </c>
      <c r="K32" s="54">
        <v>22676</v>
      </c>
      <c r="L32" s="55">
        <v>9</v>
      </c>
      <c r="M32" s="57">
        <v>35.1500657659</v>
      </c>
      <c r="N32" s="55">
        <f t="shared" si="0"/>
        <v>-2426</v>
      </c>
      <c r="O32" s="58">
        <f t="shared" si="1"/>
        <v>-5.181325018153856</v>
      </c>
      <c r="P32" s="54">
        <f t="shared" si="3"/>
        <v>-2565</v>
      </c>
      <c r="Q32" s="59">
        <f t="shared" si="2"/>
        <v>-5.777547526804213</v>
      </c>
      <c r="R32" s="60">
        <v>18509</v>
      </c>
    </row>
    <row r="33" spans="3:18" ht="19.5" customHeight="1">
      <c r="C33" s="27"/>
      <c r="D33" s="28"/>
      <c r="E33" s="38" t="s">
        <v>39</v>
      </c>
      <c r="F33" s="30"/>
      <c r="G33" s="31">
        <v>29649</v>
      </c>
      <c r="H33" s="32">
        <v>28584</v>
      </c>
      <c r="I33" s="33">
        <v>27493</v>
      </c>
      <c r="J33" s="32">
        <v>12634</v>
      </c>
      <c r="K33" s="31">
        <v>14859</v>
      </c>
      <c r="L33" s="32"/>
      <c r="M33" s="34">
        <v>32.6272882775</v>
      </c>
      <c r="N33" s="32">
        <f t="shared" si="0"/>
        <v>-1065</v>
      </c>
      <c r="O33" s="35">
        <f t="shared" si="1"/>
        <v>-3.592026712536679</v>
      </c>
      <c r="P33" s="31">
        <f t="shared" si="3"/>
        <v>-1091</v>
      </c>
      <c r="Q33" s="36">
        <f t="shared" si="2"/>
        <v>-3.8168205989364594</v>
      </c>
      <c r="R33" s="37">
        <v>12158</v>
      </c>
    </row>
    <row r="34" spans="3:18" ht="19.5" customHeight="1">
      <c r="C34" s="27"/>
      <c r="D34" s="28"/>
      <c r="E34" s="38" t="s">
        <v>40</v>
      </c>
      <c r="F34" s="30"/>
      <c r="G34" s="31">
        <v>10326</v>
      </c>
      <c r="H34" s="32">
        <v>9560</v>
      </c>
      <c r="I34" s="33">
        <v>8713</v>
      </c>
      <c r="J34" s="32">
        <v>3976</v>
      </c>
      <c r="K34" s="31">
        <v>4737</v>
      </c>
      <c r="L34" s="32"/>
      <c r="M34" s="34">
        <v>39.6992998967</v>
      </c>
      <c r="N34" s="32">
        <f t="shared" si="0"/>
        <v>-766</v>
      </c>
      <c r="O34" s="35">
        <f t="shared" si="1"/>
        <v>-7.418167731938794</v>
      </c>
      <c r="P34" s="31">
        <f t="shared" si="3"/>
        <v>-847</v>
      </c>
      <c r="Q34" s="36">
        <f t="shared" si="2"/>
        <v>-8.859832635983267</v>
      </c>
      <c r="R34" s="37">
        <v>3921</v>
      </c>
    </row>
    <row r="35" spans="3:18" ht="19.5" customHeight="1">
      <c r="C35" s="27"/>
      <c r="D35" s="28"/>
      <c r="E35" s="38" t="s">
        <v>41</v>
      </c>
      <c r="F35" s="30"/>
      <c r="G35" s="31">
        <v>6847</v>
      </c>
      <c r="H35" s="32">
        <v>6252</v>
      </c>
      <c r="I35" s="33">
        <v>5625</v>
      </c>
      <c r="J35" s="32">
        <v>2545</v>
      </c>
      <c r="K35" s="31">
        <v>3080</v>
      </c>
      <c r="L35" s="32"/>
      <c r="M35" s="34">
        <v>40.4266666667</v>
      </c>
      <c r="N35" s="32">
        <f t="shared" si="0"/>
        <v>-595</v>
      </c>
      <c r="O35" s="35">
        <f t="shared" si="1"/>
        <v>-8.689937198773194</v>
      </c>
      <c r="P35" s="31">
        <f t="shared" si="3"/>
        <v>-627</v>
      </c>
      <c r="Q35" s="36">
        <f t="shared" si="2"/>
        <v>-10.028790786948178</v>
      </c>
      <c r="R35" s="37">
        <v>2430</v>
      </c>
    </row>
    <row r="36" spans="3:18" ht="19.5" customHeight="1">
      <c r="C36" s="50"/>
      <c r="D36" s="51"/>
      <c r="E36" s="52" t="s">
        <v>42</v>
      </c>
      <c r="F36" s="53"/>
      <c r="G36" s="54">
        <v>18198</v>
      </c>
      <c r="H36" s="55">
        <v>16951</v>
      </c>
      <c r="I36" s="56">
        <v>15967</v>
      </c>
      <c r="J36" s="55">
        <v>7550</v>
      </c>
      <c r="K36" s="54">
        <v>8417</v>
      </c>
      <c r="L36" s="55">
        <v>19</v>
      </c>
      <c r="M36" s="57">
        <v>34.2354194074</v>
      </c>
      <c r="N36" s="55">
        <f t="shared" si="0"/>
        <v>-1247</v>
      </c>
      <c r="O36" s="58">
        <f t="shared" si="1"/>
        <v>-6.85240136278712</v>
      </c>
      <c r="P36" s="54">
        <f t="shared" si="3"/>
        <v>-984</v>
      </c>
      <c r="Q36" s="59">
        <f t="shared" si="2"/>
        <v>-5.804967258568823</v>
      </c>
      <c r="R36" s="60">
        <v>7368</v>
      </c>
    </row>
    <row r="37" spans="3:18" ht="19.5" customHeight="1">
      <c r="C37" s="61"/>
      <c r="D37" s="62"/>
      <c r="E37" s="63" t="s">
        <v>43</v>
      </c>
      <c r="F37" s="64"/>
      <c r="G37" s="65">
        <v>18928</v>
      </c>
      <c r="H37" s="66">
        <v>17248</v>
      </c>
      <c r="I37" s="67">
        <v>15520</v>
      </c>
      <c r="J37" s="66">
        <v>7154</v>
      </c>
      <c r="K37" s="65">
        <v>8366</v>
      </c>
      <c r="L37" s="66">
        <v>21</v>
      </c>
      <c r="M37" s="68">
        <v>38.537371134</v>
      </c>
      <c r="N37" s="66">
        <f t="shared" si="0"/>
        <v>-1680</v>
      </c>
      <c r="O37" s="69">
        <f t="shared" si="1"/>
        <v>-8.875739644970409</v>
      </c>
      <c r="P37" s="65">
        <f t="shared" si="3"/>
        <v>-1728</v>
      </c>
      <c r="Q37" s="70">
        <f t="shared" si="2"/>
        <v>-10.018552875695732</v>
      </c>
      <c r="R37" s="71">
        <v>6988</v>
      </c>
    </row>
    <row r="38" spans="3:18" ht="19.5" customHeight="1">
      <c r="C38" s="61"/>
      <c r="D38" s="62"/>
      <c r="E38" s="63" t="s">
        <v>44</v>
      </c>
      <c r="F38" s="64"/>
      <c r="G38" s="65">
        <v>102370</v>
      </c>
      <c r="H38" s="66">
        <v>99589</v>
      </c>
      <c r="I38" s="67">
        <v>96076</v>
      </c>
      <c r="J38" s="66">
        <v>45926</v>
      </c>
      <c r="K38" s="65">
        <v>50150</v>
      </c>
      <c r="L38" s="66">
        <v>4</v>
      </c>
      <c r="M38" s="68">
        <v>29.5207301173</v>
      </c>
      <c r="N38" s="66">
        <f t="shared" si="0"/>
        <v>-2781</v>
      </c>
      <c r="O38" s="69">
        <f t="shared" si="1"/>
        <v>-2.7166161961512074</v>
      </c>
      <c r="P38" s="65">
        <f t="shared" si="3"/>
        <v>-3513</v>
      </c>
      <c r="Q38" s="70">
        <f t="shared" si="2"/>
        <v>-3.5274980168492505</v>
      </c>
      <c r="R38" s="71">
        <v>40686</v>
      </c>
    </row>
    <row r="39" spans="3:18" ht="19.5" customHeight="1">
      <c r="C39" s="27"/>
      <c r="D39" s="28"/>
      <c r="E39" s="38" t="s">
        <v>45</v>
      </c>
      <c r="F39" s="30"/>
      <c r="G39" s="31">
        <v>72106</v>
      </c>
      <c r="H39" s="32">
        <v>71917</v>
      </c>
      <c r="I39" s="33">
        <v>71144</v>
      </c>
      <c r="J39" s="32">
        <v>34166</v>
      </c>
      <c r="K39" s="31">
        <v>36978</v>
      </c>
      <c r="L39" s="32"/>
      <c r="M39" s="34">
        <v>25.9612132146</v>
      </c>
      <c r="N39" s="32">
        <f t="shared" si="0"/>
        <v>-189</v>
      </c>
      <c r="O39" s="35">
        <f t="shared" si="1"/>
        <v>-0.26211410978281435</v>
      </c>
      <c r="P39" s="31">
        <f t="shared" si="3"/>
        <v>-773</v>
      </c>
      <c r="Q39" s="36">
        <f t="shared" si="2"/>
        <v>-1.0748501745067216</v>
      </c>
      <c r="R39" s="37">
        <v>29886</v>
      </c>
    </row>
    <row r="40" spans="3:18" ht="19.5" customHeight="1">
      <c r="C40" s="27"/>
      <c r="D40" s="28"/>
      <c r="E40" s="38" t="s">
        <v>46</v>
      </c>
      <c r="F40" s="30"/>
      <c r="G40" s="31">
        <v>7699</v>
      </c>
      <c r="H40" s="32">
        <v>7112</v>
      </c>
      <c r="I40" s="33">
        <v>6534</v>
      </c>
      <c r="J40" s="32">
        <v>3028</v>
      </c>
      <c r="K40" s="31">
        <v>3506</v>
      </c>
      <c r="L40" s="32"/>
      <c r="M40" s="34">
        <v>38.9654116927</v>
      </c>
      <c r="N40" s="32">
        <f t="shared" si="0"/>
        <v>-587</v>
      </c>
      <c r="O40" s="35">
        <f t="shared" si="1"/>
        <v>-7.624366800883237</v>
      </c>
      <c r="P40" s="31">
        <f t="shared" si="3"/>
        <v>-578</v>
      </c>
      <c r="Q40" s="36">
        <f t="shared" si="2"/>
        <v>-8.12710911136108</v>
      </c>
      <c r="R40" s="37">
        <v>2692</v>
      </c>
    </row>
    <row r="41" spans="3:18" ht="19.5" customHeight="1">
      <c r="C41" s="27"/>
      <c r="D41" s="28"/>
      <c r="E41" s="38" t="s">
        <v>47</v>
      </c>
      <c r="F41" s="30"/>
      <c r="G41" s="31">
        <v>5930</v>
      </c>
      <c r="H41" s="32">
        <v>5317</v>
      </c>
      <c r="I41" s="33">
        <v>4727</v>
      </c>
      <c r="J41" s="32">
        <v>2222</v>
      </c>
      <c r="K41" s="31">
        <v>2505</v>
      </c>
      <c r="L41" s="32"/>
      <c r="M41" s="34">
        <v>37.8996400593</v>
      </c>
      <c r="N41" s="32">
        <f t="shared" si="0"/>
        <v>-613</v>
      </c>
      <c r="O41" s="35">
        <f t="shared" si="1"/>
        <v>-10.337268128161895</v>
      </c>
      <c r="P41" s="31">
        <f t="shared" si="3"/>
        <v>-590</v>
      </c>
      <c r="Q41" s="36">
        <f t="shared" si="2"/>
        <v>-11.096482979123564</v>
      </c>
      <c r="R41" s="37">
        <v>1991</v>
      </c>
    </row>
    <row r="42" spans="3:18" ht="19.5" customHeight="1">
      <c r="C42" s="27"/>
      <c r="D42" s="28"/>
      <c r="E42" s="38" t="s">
        <v>48</v>
      </c>
      <c r="F42" s="30"/>
      <c r="G42" s="31">
        <v>6015</v>
      </c>
      <c r="H42" s="32">
        <v>5647</v>
      </c>
      <c r="I42" s="33">
        <v>5288</v>
      </c>
      <c r="J42" s="32">
        <v>2488</v>
      </c>
      <c r="K42" s="31">
        <v>2800</v>
      </c>
      <c r="L42" s="32"/>
      <c r="M42" s="34">
        <v>35.4009077156</v>
      </c>
      <c r="N42" s="32">
        <f t="shared" si="0"/>
        <v>-368</v>
      </c>
      <c r="O42" s="35">
        <f t="shared" si="1"/>
        <v>-6.118038237738986</v>
      </c>
      <c r="P42" s="31">
        <f t="shared" si="3"/>
        <v>-359</v>
      </c>
      <c r="Q42" s="36">
        <f t="shared" si="2"/>
        <v>-6.35735788914468</v>
      </c>
      <c r="R42" s="37">
        <v>2137</v>
      </c>
    </row>
    <row r="43" spans="3:18" ht="19.5" customHeight="1">
      <c r="C43" s="27"/>
      <c r="D43" s="28"/>
      <c r="E43" s="38" t="s">
        <v>49</v>
      </c>
      <c r="F43" s="30"/>
      <c r="G43" s="31">
        <v>4414</v>
      </c>
      <c r="H43" s="32">
        <v>4020</v>
      </c>
      <c r="I43" s="33">
        <v>3664</v>
      </c>
      <c r="J43" s="32">
        <v>1669</v>
      </c>
      <c r="K43" s="31">
        <v>1995</v>
      </c>
      <c r="L43" s="32"/>
      <c r="M43" s="34">
        <v>41.3595413595</v>
      </c>
      <c r="N43" s="32">
        <f t="shared" si="0"/>
        <v>-394</v>
      </c>
      <c r="O43" s="35">
        <f t="shared" si="1"/>
        <v>-8.926144086995919</v>
      </c>
      <c r="P43" s="31">
        <f t="shared" si="3"/>
        <v>-356</v>
      </c>
      <c r="Q43" s="36">
        <f t="shared" si="2"/>
        <v>-8.855721393034827</v>
      </c>
      <c r="R43" s="37">
        <v>1530</v>
      </c>
    </row>
    <row r="44" spans="3:18" ht="19.5" customHeight="1">
      <c r="C44" s="27"/>
      <c r="D44" s="28"/>
      <c r="E44" s="38" t="s">
        <v>50</v>
      </c>
      <c r="F44" s="30"/>
      <c r="G44" s="31">
        <v>1405</v>
      </c>
      <c r="H44" s="32">
        <v>1260</v>
      </c>
      <c r="I44" s="33">
        <v>1151</v>
      </c>
      <c r="J44" s="32">
        <v>568</v>
      </c>
      <c r="K44" s="31">
        <v>583</v>
      </c>
      <c r="L44" s="32"/>
      <c r="M44" s="34">
        <v>45.0912250217</v>
      </c>
      <c r="N44" s="32">
        <f t="shared" si="0"/>
        <v>-145</v>
      </c>
      <c r="O44" s="35">
        <f t="shared" si="1"/>
        <v>-10.320284697508896</v>
      </c>
      <c r="P44" s="31">
        <f t="shared" si="3"/>
        <v>-109</v>
      </c>
      <c r="Q44" s="36">
        <f t="shared" si="2"/>
        <v>-8.65079365079366</v>
      </c>
      <c r="R44" s="37">
        <v>523</v>
      </c>
    </row>
    <row r="45" spans="3:18" ht="19.5" customHeight="1">
      <c r="C45" s="27"/>
      <c r="D45" s="28"/>
      <c r="E45" s="38" t="s">
        <v>51</v>
      </c>
      <c r="F45" s="30"/>
      <c r="G45" s="31">
        <v>1692</v>
      </c>
      <c r="H45" s="32">
        <v>1536</v>
      </c>
      <c r="I45" s="33">
        <v>1247</v>
      </c>
      <c r="J45" s="32">
        <v>619</v>
      </c>
      <c r="K45" s="31">
        <v>628</v>
      </c>
      <c r="L45" s="32"/>
      <c r="M45" s="34">
        <v>49.718875502</v>
      </c>
      <c r="N45" s="32">
        <f t="shared" si="0"/>
        <v>-156</v>
      </c>
      <c r="O45" s="35">
        <f t="shared" si="1"/>
        <v>-9.219858156028366</v>
      </c>
      <c r="P45" s="31">
        <f t="shared" si="3"/>
        <v>-289</v>
      </c>
      <c r="Q45" s="36">
        <f t="shared" si="2"/>
        <v>-18.815104166666657</v>
      </c>
      <c r="R45" s="37">
        <v>695</v>
      </c>
    </row>
    <row r="46" spans="3:18" ht="19.5" customHeight="1">
      <c r="C46" s="27"/>
      <c r="D46" s="28"/>
      <c r="E46" s="38" t="s">
        <v>52</v>
      </c>
      <c r="F46" s="30"/>
      <c r="G46" s="31">
        <v>2545</v>
      </c>
      <c r="H46" s="32">
        <v>2289</v>
      </c>
      <c r="I46" s="33">
        <v>1908</v>
      </c>
      <c r="J46" s="32">
        <v>964</v>
      </c>
      <c r="K46" s="31">
        <v>944</v>
      </c>
      <c r="L46" s="32"/>
      <c r="M46" s="34">
        <v>42.6547743966</v>
      </c>
      <c r="N46" s="32">
        <f t="shared" si="0"/>
        <v>-256</v>
      </c>
      <c r="O46" s="35">
        <f t="shared" si="1"/>
        <v>-10.058939096267196</v>
      </c>
      <c r="P46" s="31">
        <f t="shared" si="3"/>
        <v>-381</v>
      </c>
      <c r="Q46" s="36">
        <f t="shared" si="2"/>
        <v>-16.644823066841425</v>
      </c>
      <c r="R46" s="37">
        <v>992</v>
      </c>
    </row>
    <row r="47" spans="3:18" ht="19.5" customHeight="1">
      <c r="C47" s="27"/>
      <c r="D47" s="28"/>
      <c r="E47" s="38" t="s">
        <v>53</v>
      </c>
      <c r="F47" s="30"/>
      <c r="G47" s="31">
        <v>564</v>
      </c>
      <c r="H47" s="32">
        <v>491</v>
      </c>
      <c r="I47" s="33">
        <v>413</v>
      </c>
      <c r="J47" s="32">
        <v>202</v>
      </c>
      <c r="K47" s="31">
        <v>211</v>
      </c>
      <c r="L47" s="32"/>
      <c r="M47" s="34">
        <v>50.6053268765</v>
      </c>
      <c r="N47" s="32">
        <f t="shared" si="0"/>
        <v>-73</v>
      </c>
      <c r="O47" s="35">
        <f t="shared" si="1"/>
        <v>-12.943262411347519</v>
      </c>
      <c r="P47" s="31">
        <f t="shared" si="3"/>
        <v>-78</v>
      </c>
      <c r="Q47" s="36">
        <f t="shared" si="2"/>
        <v>-15.885947046843171</v>
      </c>
      <c r="R47" s="37">
        <v>240</v>
      </c>
    </row>
    <row r="48" spans="3:18" ht="19.5" customHeight="1">
      <c r="C48" s="50"/>
      <c r="D48" s="51"/>
      <c r="E48" s="52" t="s">
        <v>54</v>
      </c>
      <c r="F48" s="53"/>
      <c r="G48" s="54">
        <v>52411</v>
      </c>
      <c r="H48" s="55">
        <v>50822</v>
      </c>
      <c r="I48" s="56">
        <v>49249</v>
      </c>
      <c r="J48" s="55">
        <v>23063</v>
      </c>
      <c r="K48" s="54">
        <v>26186</v>
      </c>
      <c r="L48" s="55">
        <v>7</v>
      </c>
      <c r="M48" s="57">
        <v>31.8912718409</v>
      </c>
      <c r="N48" s="55">
        <f t="shared" si="0"/>
        <v>-1589</v>
      </c>
      <c r="O48" s="58">
        <f t="shared" si="1"/>
        <v>-3.0318063002041526</v>
      </c>
      <c r="P48" s="54">
        <f t="shared" si="3"/>
        <v>-1573</v>
      </c>
      <c r="Q48" s="59">
        <f t="shared" si="2"/>
        <v>-3.0951162882216323</v>
      </c>
      <c r="R48" s="60">
        <v>19649</v>
      </c>
    </row>
    <row r="49" spans="3:18" ht="19.5" customHeight="1">
      <c r="C49" s="27"/>
      <c r="D49" s="28"/>
      <c r="E49" s="38" t="s">
        <v>55</v>
      </c>
      <c r="F49" s="30"/>
      <c r="G49" s="31">
        <v>13082</v>
      </c>
      <c r="H49" s="32">
        <v>12492</v>
      </c>
      <c r="I49" s="33">
        <v>11704</v>
      </c>
      <c r="J49" s="32">
        <v>5341</v>
      </c>
      <c r="K49" s="31">
        <v>6363</v>
      </c>
      <c r="L49" s="32"/>
      <c r="M49" s="34">
        <v>37.3376623377</v>
      </c>
      <c r="N49" s="32">
        <f t="shared" si="0"/>
        <v>-590</v>
      </c>
      <c r="O49" s="35">
        <f t="shared" si="1"/>
        <v>-4.510013759364</v>
      </c>
      <c r="P49" s="31">
        <f t="shared" si="3"/>
        <v>-788</v>
      </c>
      <c r="Q49" s="36">
        <f t="shared" si="2"/>
        <v>-6.308037143772012</v>
      </c>
      <c r="R49" s="37">
        <v>4776</v>
      </c>
    </row>
    <row r="50" spans="3:18" ht="19.5" customHeight="1">
      <c r="C50" s="27"/>
      <c r="D50" s="28"/>
      <c r="E50" s="38" t="s">
        <v>56</v>
      </c>
      <c r="F50" s="30"/>
      <c r="G50" s="31">
        <v>24050</v>
      </c>
      <c r="H50" s="32">
        <v>24312</v>
      </c>
      <c r="I50" s="33">
        <v>24593</v>
      </c>
      <c r="J50" s="32">
        <v>11655</v>
      </c>
      <c r="K50" s="31">
        <v>12938</v>
      </c>
      <c r="L50" s="32"/>
      <c r="M50" s="34">
        <v>25.5370125578</v>
      </c>
      <c r="N50" s="32">
        <f t="shared" si="0"/>
        <v>262</v>
      </c>
      <c r="O50" s="35">
        <f t="shared" si="1"/>
        <v>1.0893970893970817</v>
      </c>
      <c r="P50" s="31">
        <f t="shared" si="3"/>
        <v>281</v>
      </c>
      <c r="Q50" s="36">
        <f t="shared" si="2"/>
        <v>1.155807831523532</v>
      </c>
      <c r="R50" s="37">
        <v>9442</v>
      </c>
    </row>
    <row r="51" spans="3:18" ht="19.5" customHeight="1">
      <c r="C51" s="27"/>
      <c r="D51" s="28"/>
      <c r="E51" s="38" t="s">
        <v>57</v>
      </c>
      <c r="F51" s="30"/>
      <c r="G51" s="31">
        <v>5693</v>
      </c>
      <c r="H51" s="32">
        <v>5301</v>
      </c>
      <c r="I51" s="33">
        <v>4918</v>
      </c>
      <c r="J51" s="32">
        <v>2273</v>
      </c>
      <c r="K51" s="31">
        <v>2645</v>
      </c>
      <c r="L51" s="32"/>
      <c r="M51" s="34">
        <v>38.0845872306</v>
      </c>
      <c r="N51" s="32">
        <f t="shared" si="0"/>
        <v>-392</v>
      </c>
      <c r="O51" s="35">
        <f t="shared" si="1"/>
        <v>-6.885649042683994</v>
      </c>
      <c r="P51" s="31">
        <f t="shared" si="3"/>
        <v>-383</v>
      </c>
      <c r="Q51" s="36">
        <f t="shared" si="2"/>
        <v>-7.225051877004347</v>
      </c>
      <c r="R51" s="37">
        <v>2077</v>
      </c>
    </row>
    <row r="52" spans="3:18" ht="19.5" customHeight="1">
      <c r="C52" s="27"/>
      <c r="D52" s="28"/>
      <c r="E52" s="38" t="s">
        <v>58</v>
      </c>
      <c r="F52" s="30"/>
      <c r="G52" s="31">
        <v>9586</v>
      </c>
      <c r="H52" s="32">
        <v>8717</v>
      </c>
      <c r="I52" s="33">
        <v>8034</v>
      </c>
      <c r="J52" s="32">
        <v>3794</v>
      </c>
      <c r="K52" s="31">
        <v>4240</v>
      </c>
      <c r="L52" s="32"/>
      <c r="M52" s="34">
        <v>39.3541119039</v>
      </c>
      <c r="N52" s="32">
        <f t="shared" si="0"/>
        <v>-869</v>
      </c>
      <c r="O52" s="35">
        <f t="shared" si="1"/>
        <v>-9.065303567702898</v>
      </c>
      <c r="P52" s="31">
        <f t="shared" si="3"/>
        <v>-683</v>
      </c>
      <c r="Q52" s="36">
        <f t="shared" si="2"/>
        <v>-7.8352644258345805</v>
      </c>
      <c r="R52" s="37">
        <v>3354</v>
      </c>
    </row>
    <row r="53" spans="3:18" ht="19.5" customHeight="1">
      <c r="C53" s="50"/>
      <c r="D53" s="51"/>
      <c r="E53" s="52" t="s">
        <v>59</v>
      </c>
      <c r="F53" s="53"/>
      <c r="G53" s="54">
        <v>42287</v>
      </c>
      <c r="H53" s="55">
        <v>39221</v>
      </c>
      <c r="I53" s="56">
        <v>36557</v>
      </c>
      <c r="J53" s="55">
        <v>16946</v>
      </c>
      <c r="K53" s="54">
        <v>19611</v>
      </c>
      <c r="L53" s="55">
        <v>10</v>
      </c>
      <c r="M53" s="57">
        <v>37.5013680639</v>
      </c>
      <c r="N53" s="55">
        <f t="shared" si="0"/>
        <v>-3066</v>
      </c>
      <c r="O53" s="58">
        <f t="shared" si="1"/>
        <v>-7.250455222645257</v>
      </c>
      <c r="P53" s="54">
        <f t="shared" si="3"/>
        <v>-2664</v>
      </c>
      <c r="Q53" s="59">
        <f t="shared" si="2"/>
        <v>-6.792279646107957</v>
      </c>
      <c r="R53" s="60">
        <v>16134</v>
      </c>
    </row>
    <row r="54" spans="3:18" ht="19.5" customHeight="1">
      <c r="C54" s="27"/>
      <c r="D54" s="28"/>
      <c r="E54" s="38" t="s">
        <v>60</v>
      </c>
      <c r="F54" s="30"/>
      <c r="G54" s="31">
        <v>12575</v>
      </c>
      <c r="H54" s="32">
        <v>11277</v>
      </c>
      <c r="I54" s="33">
        <v>10299</v>
      </c>
      <c r="J54" s="32">
        <v>4744</v>
      </c>
      <c r="K54" s="31">
        <v>5555</v>
      </c>
      <c r="L54" s="32"/>
      <c r="M54" s="34">
        <v>39.0269955331</v>
      </c>
      <c r="N54" s="32">
        <f t="shared" si="0"/>
        <v>-1298</v>
      </c>
      <c r="O54" s="35">
        <f t="shared" si="1"/>
        <v>-10.322067594433406</v>
      </c>
      <c r="P54" s="31">
        <f t="shared" si="3"/>
        <v>-978</v>
      </c>
      <c r="Q54" s="36">
        <f t="shared" si="2"/>
        <v>-8.672519287044423</v>
      </c>
      <c r="R54" s="37">
        <v>4755</v>
      </c>
    </row>
    <row r="55" spans="3:18" ht="19.5" customHeight="1">
      <c r="C55" s="27"/>
      <c r="D55" s="28"/>
      <c r="E55" s="38" t="s">
        <v>61</v>
      </c>
      <c r="F55" s="30"/>
      <c r="G55" s="31">
        <v>10222</v>
      </c>
      <c r="H55" s="32">
        <v>9346</v>
      </c>
      <c r="I55" s="33">
        <v>9644</v>
      </c>
      <c r="J55" s="32">
        <v>4434</v>
      </c>
      <c r="K55" s="31">
        <v>5210</v>
      </c>
      <c r="L55" s="32"/>
      <c r="M55" s="34">
        <v>37.8992119453</v>
      </c>
      <c r="N55" s="32">
        <f t="shared" si="0"/>
        <v>-876</v>
      </c>
      <c r="O55" s="35">
        <f t="shared" si="1"/>
        <v>-8.569751516337305</v>
      </c>
      <c r="P55" s="31">
        <f t="shared" si="3"/>
        <v>298</v>
      </c>
      <c r="Q55" s="36">
        <f t="shared" si="2"/>
        <v>3.1885298523432652</v>
      </c>
      <c r="R55" s="37">
        <v>4229</v>
      </c>
    </row>
    <row r="56" spans="3:18" ht="19.5" customHeight="1">
      <c r="C56" s="27"/>
      <c r="D56" s="28"/>
      <c r="E56" s="38" t="s">
        <v>62</v>
      </c>
      <c r="F56" s="30"/>
      <c r="G56" s="31">
        <v>19490</v>
      </c>
      <c r="H56" s="32">
        <v>18598</v>
      </c>
      <c r="I56" s="33">
        <v>16614</v>
      </c>
      <c r="J56" s="32">
        <v>7768</v>
      </c>
      <c r="K56" s="31">
        <v>8846</v>
      </c>
      <c r="L56" s="32"/>
      <c r="M56" s="34">
        <v>36.3242201614</v>
      </c>
      <c r="N56" s="32">
        <f t="shared" si="0"/>
        <v>-892</v>
      </c>
      <c r="O56" s="35">
        <f t="shared" si="1"/>
        <v>-4.576706003078499</v>
      </c>
      <c r="P56" s="31">
        <f t="shared" si="3"/>
        <v>-1984</v>
      </c>
      <c r="Q56" s="36">
        <f t="shared" si="2"/>
        <v>-10.667813743413262</v>
      </c>
      <c r="R56" s="37">
        <v>7150</v>
      </c>
    </row>
    <row r="57" spans="3:18" ht="19.5" customHeight="1">
      <c r="C57" s="50"/>
      <c r="D57" s="51"/>
      <c r="E57" s="52" t="s">
        <v>63</v>
      </c>
      <c r="F57" s="53"/>
      <c r="G57" s="54">
        <v>127309</v>
      </c>
      <c r="H57" s="55">
        <v>127487</v>
      </c>
      <c r="I57" s="56">
        <v>125857</v>
      </c>
      <c r="J57" s="55">
        <v>59966</v>
      </c>
      <c r="K57" s="54">
        <v>65891</v>
      </c>
      <c r="L57" s="55">
        <v>2</v>
      </c>
      <c r="M57" s="57">
        <v>25.3437925238</v>
      </c>
      <c r="N57" s="55">
        <f t="shared" si="0"/>
        <v>178</v>
      </c>
      <c r="O57" s="58">
        <f t="shared" si="1"/>
        <v>0.13981729492809336</v>
      </c>
      <c r="P57" s="54">
        <f t="shared" si="3"/>
        <v>-1630</v>
      </c>
      <c r="Q57" s="59">
        <f t="shared" si="2"/>
        <v>-1.2785617357063899</v>
      </c>
      <c r="R57" s="60">
        <v>54334</v>
      </c>
    </row>
    <row r="58" spans="3:18" ht="19.5" customHeight="1">
      <c r="C58" s="27"/>
      <c r="D58" s="28"/>
      <c r="E58" s="38" t="s">
        <v>64</v>
      </c>
      <c r="F58" s="30"/>
      <c r="G58" s="31">
        <v>55341</v>
      </c>
      <c r="H58" s="32">
        <v>57467</v>
      </c>
      <c r="I58" s="33">
        <v>58139</v>
      </c>
      <c r="J58" s="32">
        <v>28165</v>
      </c>
      <c r="K58" s="31">
        <v>29974</v>
      </c>
      <c r="L58" s="32"/>
      <c r="M58" s="34">
        <v>19.9871398283</v>
      </c>
      <c r="N58" s="32">
        <f t="shared" si="0"/>
        <v>2126</v>
      </c>
      <c r="O58" s="35">
        <f t="shared" si="1"/>
        <v>3.841636399775922</v>
      </c>
      <c r="P58" s="31">
        <f t="shared" si="3"/>
        <v>672</v>
      </c>
      <c r="Q58" s="36">
        <f t="shared" si="2"/>
        <v>1.169366767014111</v>
      </c>
      <c r="R58" s="37">
        <v>25164</v>
      </c>
    </row>
    <row r="59" spans="3:18" ht="19.5" customHeight="1">
      <c r="C59" s="27"/>
      <c r="D59" s="28"/>
      <c r="E59" s="38" t="s">
        <v>65</v>
      </c>
      <c r="F59" s="30"/>
      <c r="G59" s="31">
        <v>8621</v>
      </c>
      <c r="H59" s="32">
        <v>8442</v>
      </c>
      <c r="I59" s="33">
        <v>8071</v>
      </c>
      <c r="J59" s="32">
        <v>3749</v>
      </c>
      <c r="K59" s="31">
        <v>4322</v>
      </c>
      <c r="L59" s="32"/>
      <c r="M59" s="34">
        <v>26.9560890658</v>
      </c>
      <c r="N59" s="32">
        <f t="shared" si="0"/>
        <v>-179</v>
      </c>
      <c r="O59" s="35">
        <f t="shared" si="1"/>
        <v>-2.0763252522909283</v>
      </c>
      <c r="P59" s="31">
        <f t="shared" si="3"/>
        <v>-371</v>
      </c>
      <c r="Q59" s="36">
        <f t="shared" si="2"/>
        <v>-4.39469320066334</v>
      </c>
      <c r="R59" s="37">
        <v>3503</v>
      </c>
    </row>
    <row r="60" spans="3:18" ht="19.5" customHeight="1">
      <c r="C60" s="27"/>
      <c r="D60" s="28"/>
      <c r="E60" s="38" t="s">
        <v>66</v>
      </c>
      <c r="F60" s="30"/>
      <c r="G60" s="31">
        <v>5235</v>
      </c>
      <c r="H60" s="32">
        <v>4767</v>
      </c>
      <c r="I60" s="33">
        <v>4227</v>
      </c>
      <c r="J60" s="32">
        <v>1971</v>
      </c>
      <c r="K60" s="31">
        <v>2256</v>
      </c>
      <c r="L60" s="32"/>
      <c r="M60" s="34">
        <v>37.1360946746</v>
      </c>
      <c r="N60" s="32">
        <f t="shared" si="0"/>
        <v>-468</v>
      </c>
      <c r="O60" s="35">
        <f t="shared" si="1"/>
        <v>-8.939828080229233</v>
      </c>
      <c r="P60" s="31">
        <f t="shared" si="3"/>
        <v>-540</v>
      </c>
      <c r="Q60" s="36">
        <f t="shared" si="2"/>
        <v>-11.327879169288863</v>
      </c>
      <c r="R60" s="37">
        <v>1942</v>
      </c>
    </row>
    <row r="61" spans="3:18" ht="19.5" customHeight="1">
      <c r="C61" s="27"/>
      <c r="D61" s="28"/>
      <c r="E61" s="38" t="s">
        <v>67</v>
      </c>
      <c r="F61" s="30"/>
      <c r="G61" s="31">
        <v>8832</v>
      </c>
      <c r="H61" s="32">
        <v>8099</v>
      </c>
      <c r="I61" s="33">
        <v>7155</v>
      </c>
      <c r="J61" s="32">
        <v>3265</v>
      </c>
      <c r="K61" s="31">
        <v>3890</v>
      </c>
      <c r="L61" s="32"/>
      <c r="M61" s="34">
        <v>42.2268907563</v>
      </c>
      <c r="N61" s="32">
        <f t="shared" si="0"/>
        <v>-733</v>
      </c>
      <c r="O61" s="35">
        <f t="shared" si="1"/>
        <v>-8.299365942028984</v>
      </c>
      <c r="P61" s="31">
        <f t="shared" si="3"/>
        <v>-944</v>
      </c>
      <c r="Q61" s="36">
        <f t="shared" si="2"/>
        <v>-11.655759970366702</v>
      </c>
      <c r="R61" s="37">
        <v>3406</v>
      </c>
    </row>
    <row r="62" spans="3:18" ht="19.5" customHeight="1">
      <c r="C62" s="27"/>
      <c r="D62" s="28"/>
      <c r="E62" s="38" t="s">
        <v>68</v>
      </c>
      <c r="F62" s="30"/>
      <c r="G62" s="31">
        <v>5617</v>
      </c>
      <c r="H62" s="32">
        <v>5245</v>
      </c>
      <c r="I62" s="33">
        <v>4914</v>
      </c>
      <c r="J62" s="32">
        <v>2213</v>
      </c>
      <c r="K62" s="31">
        <v>2701</v>
      </c>
      <c r="L62" s="32"/>
      <c r="M62" s="34">
        <v>42.3123980424</v>
      </c>
      <c r="N62" s="32">
        <f t="shared" si="0"/>
        <v>-372</v>
      </c>
      <c r="O62" s="35">
        <f t="shared" si="1"/>
        <v>-6.622752358910461</v>
      </c>
      <c r="P62" s="31">
        <f t="shared" si="3"/>
        <v>-331</v>
      </c>
      <c r="Q62" s="36">
        <f t="shared" si="2"/>
        <v>-6.31077216396568</v>
      </c>
      <c r="R62" s="37">
        <v>2165</v>
      </c>
    </row>
    <row r="63" spans="3:18" ht="19.5" customHeight="1">
      <c r="C63" s="27"/>
      <c r="D63" s="28"/>
      <c r="E63" s="38" t="s">
        <v>69</v>
      </c>
      <c r="F63" s="30"/>
      <c r="G63" s="31">
        <v>36693</v>
      </c>
      <c r="H63" s="32">
        <v>37219</v>
      </c>
      <c r="I63" s="33">
        <v>37898</v>
      </c>
      <c r="J63" s="32">
        <v>17974</v>
      </c>
      <c r="K63" s="31">
        <v>19924</v>
      </c>
      <c r="L63" s="32"/>
      <c r="M63" s="34">
        <v>24.8438621203</v>
      </c>
      <c r="N63" s="32">
        <f t="shared" si="0"/>
        <v>526</v>
      </c>
      <c r="O63" s="35">
        <f t="shared" si="1"/>
        <v>1.4335159294688253</v>
      </c>
      <c r="P63" s="31">
        <f t="shared" si="3"/>
        <v>679</v>
      </c>
      <c r="Q63" s="36">
        <f t="shared" si="2"/>
        <v>1.824337032160983</v>
      </c>
      <c r="R63" s="37">
        <v>15972</v>
      </c>
    </row>
    <row r="64" spans="3:18" ht="19.5" customHeight="1">
      <c r="C64" s="27"/>
      <c r="D64" s="28"/>
      <c r="E64" s="38" t="s">
        <v>70</v>
      </c>
      <c r="F64" s="30"/>
      <c r="G64" s="31">
        <v>6970</v>
      </c>
      <c r="H64" s="32">
        <v>6248</v>
      </c>
      <c r="I64" s="33">
        <v>5453</v>
      </c>
      <c r="J64" s="32">
        <v>2629</v>
      </c>
      <c r="K64" s="31">
        <v>2824</v>
      </c>
      <c r="L64" s="32"/>
      <c r="M64" s="34">
        <v>36.4386576197</v>
      </c>
      <c r="N64" s="32">
        <f t="shared" si="0"/>
        <v>-722</v>
      </c>
      <c r="O64" s="35">
        <f t="shared" si="1"/>
        <v>-10.35868005738881</v>
      </c>
      <c r="P64" s="31">
        <f t="shared" si="3"/>
        <v>-795</v>
      </c>
      <c r="Q64" s="36">
        <f t="shared" si="2"/>
        <v>-12.72407170294494</v>
      </c>
      <c r="R64" s="37">
        <v>2182</v>
      </c>
    </row>
    <row r="65" spans="3:18" ht="19.5" customHeight="1">
      <c r="C65" s="50"/>
      <c r="D65" s="51"/>
      <c r="E65" s="72" t="s">
        <v>71</v>
      </c>
      <c r="F65" s="53"/>
      <c r="G65" s="54">
        <v>32993</v>
      </c>
      <c r="H65" s="55">
        <v>31144</v>
      </c>
      <c r="I65" s="56">
        <v>29282</v>
      </c>
      <c r="J65" s="55">
        <v>13609</v>
      </c>
      <c r="K65" s="54">
        <v>15673</v>
      </c>
      <c r="L65" s="55">
        <v>14</v>
      </c>
      <c r="M65" s="57">
        <v>32.9939874283</v>
      </c>
      <c r="N65" s="55">
        <f t="shared" si="0"/>
        <v>-1849</v>
      </c>
      <c r="O65" s="58">
        <f t="shared" si="1"/>
        <v>-5.604219076773859</v>
      </c>
      <c r="P65" s="54">
        <f t="shared" si="3"/>
        <v>-1862</v>
      </c>
      <c r="Q65" s="59">
        <f t="shared" si="2"/>
        <v>-5.978679681479576</v>
      </c>
      <c r="R65" s="60">
        <v>12159</v>
      </c>
    </row>
    <row r="66" spans="3:18" ht="19.5" customHeight="1">
      <c r="C66" s="27"/>
      <c r="D66" s="28"/>
      <c r="E66" s="38" t="s">
        <v>72</v>
      </c>
      <c r="F66" s="30"/>
      <c r="G66" s="31">
        <v>25879</v>
      </c>
      <c r="H66" s="32">
        <v>24369</v>
      </c>
      <c r="I66" s="33">
        <v>22792</v>
      </c>
      <c r="J66" s="32">
        <v>10671</v>
      </c>
      <c r="K66" s="31">
        <v>12121</v>
      </c>
      <c r="L66" s="32"/>
      <c r="M66" s="34">
        <v>32.3591363876</v>
      </c>
      <c r="N66" s="32">
        <f t="shared" si="0"/>
        <v>-1510</v>
      </c>
      <c r="O66" s="35">
        <f t="shared" si="1"/>
        <v>-5.834846786970132</v>
      </c>
      <c r="P66" s="31">
        <f t="shared" si="3"/>
        <v>-1577</v>
      </c>
      <c r="Q66" s="36">
        <f t="shared" si="2"/>
        <v>-6.471336534121221</v>
      </c>
      <c r="R66" s="37">
        <v>9572</v>
      </c>
    </row>
    <row r="67" spans="3:18" ht="19.5" customHeight="1">
      <c r="C67" s="27"/>
      <c r="D67" s="28"/>
      <c r="E67" s="38" t="s">
        <v>73</v>
      </c>
      <c r="F67" s="30"/>
      <c r="G67" s="31">
        <v>7114</v>
      </c>
      <c r="H67" s="32">
        <v>6775</v>
      </c>
      <c r="I67" s="33">
        <v>6490</v>
      </c>
      <c r="J67" s="32">
        <v>2938</v>
      </c>
      <c r="K67" s="31">
        <v>3552</v>
      </c>
      <c r="L67" s="32"/>
      <c r="M67" s="34">
        <v>35.2251696484</v>
      </c>
      <c r="N67" s="32">
        <f t="shared" si="0"/>
        <v>-339</v>
      </c>
      <c r="O67" s="35">
        <f t="shared" si="1"/>
        <v>-4.76525161653079</v>
      </c>
      <c r="P67" s="31">
        <f t="shared" si="3"/>
        <v>-285</v>
      </c>
      <c r="Q67" s="36">
        <f t="shared" si="2"/>
        <v>-4.206642066420656</v>
      </c>
      <c r="R67" s="37">
        <v>2587</v>
      </c>
    </row>
    <row r="68" spans="3:18" ht="19.5" customHeight="1">
      <c r="C68" s="50"/>
      <c r="D68" s="51"/>
      <c r="E68" s="52" t="s">
        <v>74</v>
      </c>
      <c r="F68" s="53"/>
      <c r="G68" s="54">
        <v>41677</v>
      </c>
      <c r="H68" s="55">
        <v>38704</v>
      </c>
      <c r="I68" s="56">
        <v>35439</v>
      </c>
      <c r="J68" s="55">
        <v>16164</v>
      </c>
      <c r="K68" s="54">
        <v>19275</v>
      </c>
      <c r="L68" s="55">
        <v>12</v>
      </c>
      <c r="M68" s="57">
        <v>37.3580749026</v>
      </c>
      <c r="N68" s="55">
        <f t="shared" si="0"/>
        <v>-2973</v>
      </c>
      <c r="O68" s="58">
        <f t="shared" si="1"/>
        <v>-7.133430909134532</v>
      </c>
      <c r="P68" s="54">
        <f t="shared" si="3"/>
        <v>-3265</v>
      </c>
      <c r="Q68" s="59">
        <f t="shared" si="2"/>
        <v>-8.435820587019421</v>
      </c>
      <c r="R68" s="60">
        <v>15361</v>
      </c>
    </row>
    <row r="69" spans="3:18" ht="19.5" customHeight="1">
      <c r="C69" s="27"/>
      <c r="D69" s="28"/>
      <c r="E69" s="38" t="s">
        <v>75</v>
      </c>
      <c r="F69" s="30"/>
      <c r="G69" s="31">
        <v>23506</v>
      </c>
      <c r="H69" s="32">
        <v>22524</v>
      </c>
      <c r="I69" s="33">
        <v>21137</v>
      </c>
      <c r="J69" s="32">
        <v>9663</v>
      </c>
      <c r="K69" s="31">
        <v>11474</v>
      </c>
      <c r="L69" s="32"/>
      <c r="M69" s="34">
        <v>31.5410488417</v>
      </c>
      <c r="N69" s="32">
        <f t="shared" si="0"/>
        <v>-982</v>
      </c>
      <c r="O69" s="35">
        <f t="shared" si="1"/>
        <v>-4.177656768484638</v>
      </c>
      <c r="P69" s="31">
        <f t="shared" si="3"/>
        <v>-1387</v>
      </c>
      <c r="Q69" s="36">
        <f t="shared" si="2"/>
        <v>-6.157876043331555</v>
      </c>
      <c r="R69" s="37">
        <v>8878</v>
      </c>
    </row>
    <row r="70" spans="3:18" ht="19.5" customHeight="1">
      <c r="C70" s="27"/>
      <c r="D70" s="28"/>
      <c r="E70" s="38" t="s">
        <v>76</v>
      </c>
      <c r="F70" s="30"/>
      <c r="G70" s="31">
        <v>3447</v>
      </c>
      <c r="H70" s="32">
        <v>2940</v>
      </c>
      <c r="I70" s="33">
        <v>2520</v>
      </c>
      <c r="J70" s="32">
        <v>1125</v>
      </c>
      <c r="K70" s="31">
        <v>1395</v>
      </c>
      <c r="L70" s="32"/>
      <c r="M70" s="34">
        <v>55.9126984127</v>
      </c>
      <c r="N70" s="32">
        <f t="shared" si="0"/>
        <v>-507</v>
      </c>
      <c r="O70" s="35">
        <f t="shared" si="1"/>
        <v>-14.708442123585726</v>
      </c>
      <c r="P70" s="31">
        <f t="shared" si="3"/>
        <v>-420</v>
      </c>
      <c r="Q70" s="36">
        <f t="shared" si="2"/>
        <v>-14.285714285714292</v>
      </c>
      <c r="R70" s="37">
        <v>1214</v>
      </c>
    </row>
    <row r="71" spans="3:18" ht="19.5" customHeight="1">
      <c r="C71" s="27"/>
      <c r="D71" s="28"/>
      <c r="E71" s="38" t="s">
        <v>77</v>
      </c>
      <c r="F71" s="30"/>
      <c r="G71" s="31">
        <v>2678</v>
      </c>
      <c r="H71" s="32">
        <v>2363</v>
      </c>
      <c r="I71" s="33">
        <v>1942</v>
      </c>
      <c r="J71" s="32">
        <v>897</v>
      </c>
      <c r="K71" s="31">
        <v>1045</v>
      </c>
      <c r="L71" s="32"/>
      <c r="M71" s="34">
        <v>46.035015448</v>
      </c>
      <c r="N71" s="32">
        <f t="shared" si="0"/>
        <v>-315</v>
      </c>
      <c r="O71" s="35">
        <f t="shared" si="1"/>
        <v>-11.762509335324864</v>
      </c>
      <c r="P71" s="31">
        <f t="shared" si="3"/>
        <v>-421</v>
      </c>
      <c r="Q71" s="36">
        <f t="shared" si="2"/>
        <v>-17.81633516716039</v>
      </c>
      <c r="R71" s="37">
        <v>930</v>
      </c>
    </row>
    <row r="72" spans="3:18" ht="19.5" customHeight="1">
      <c r="C72" s="27"/>
      <c r="D72" s="28"/>
      <c r="E72" s="38" t="s">
        <v>78</v>
      </c>
      <c r="F72" s="30"/>
      <c r="G72" s="31">
        <v>4173</v>
      </c>
      <c r="H72" s="32">
        <v>3647</v>
      </c>
      <c r="I72" s="33">
        <v>3181</v>
      </c>
      <c r="J72" s="32">
        <v>1427</v>
      </c>
      <c r="K72" s="31">
        <v>1754</v>
      </c>
      <c r="L72" s="32"/>
      <c r="M72" s="34">
        <v>49.2767295597</v>
      </c>
      <c r="N72" s="32">
        <f t="shared" si="0"/>
        <v>-526</v>
      </c>
      <c r="O72" s="35">
        <f t="shared" si="1"/>
        <v>-12.60484064222382</v>
      </c>
      <c r="P72" s="31">
        <f t="shared" si="3"/>
        <v>-466</v>
      </c>
      <c r="Q72" s="36">
        <f t="shared" si="2"/>
        <v>-12.7776254455717</v>
      </c>
      <c r="R72" s="37">
        <v>1534</v>
      </c>
    </row>
    <row r="73" spans="3:18" ht="19.5" customHeight="1">
      <c r="C73" s="27"/>
      <c r="D73" s="28"/>
      <c r="E73" s="38" t="s">
        <v>79</v>
      </c>
      <c r="F73" s="30"/>
      <c r="G73" s="31">
        <v>7873</v>
      </c>
      <c r="H73" s="32">
        <v>7230</v>
      </c>
      <c r="I73" s="33">
        <v>6659</v>
      </c>
      <c r="J73" s="32">
        <v>3052</v>
      </c>
      <c r="K73" s="31">
        <v>3607</v>
      </c>
      <c r="L73" s="32"/>
      <c r="M73" s="34">
        <v>40.5559729527</v>
      </c>
      <c r="N73" s="32">
        <f t="shared" si="0"/>
        <v>-643</v>
      </c>
      <c r="O73" s="35">
        <f t="shared" si="1"/>
        <v>-8.167153562809602</v>
      </c>
      <c r="P73" s="31">
        <f t="shared" si="3"/>
        <v>-571</v>
      </c>
      <c r="Q73" s="36">
        <f t="shared" si="2"/>
        <v>-7.897648686030436</v>
      </c>
      <c r="R73" s="37">
        <v>2805</v>
      </c>
    </row>
    <row r="74" spans="3:18" ht="19.5" customHeight="1">
      <c r="C74" s="50"/>
      <c r="D74" s="51"/>
      <c r="E74" s="52" t="s">
        <v>80</v>
      </c>
      <c r="F74" s="53"/>
      <c r="G74" s="54">
        <v>34770</v>
      </c>
      <c r="H74" s="55">
        <v>33034</v>
      </c>
      <c r="I74" s="56">
        <v>31479</v>
      </c>
      <c r="J74" s="55">
        <v>14775</v>
      </c>
      <c r="K74" s="54">
        <v>16704</v>
      </c>
      <c r="L74" s="55">
        <v>13</v>
      </c>
      <c r="M74" s="57">
        <v>32.880244477</v>
      </c>
      <c r="N74" s="55">
        <f t="shared" si="0"/>
        <v>-1736</v>
      </c>
      <c r="O74" s="58">
        <f t="shared" si="1"/>
        <v>-4.992809893586426</v>
      </c>
      <c r="P74" s="54">
        <f t="shared" si="3"/>
        <v>-1555</v>
      </c>
      <c r="Q74" s="59">
        <f t="shared" si="2"/>
        <v>-4.707271296240236</v>
      </c>
      <c r="R74" s="60">
        <v>13869</v>
      </c>
    </row>
    <row r="75" spans="3:18" ht="19.5" customHeight="1">
      <c r="C75" s="27"/>
      <c r="D75" s="28"/>
      <c r="E75" s="38" t="s">
        <v>81</v>
      </c>
      <c r="F75" s="30"/>
      <c r="G75" s="31">
        <v>4666</v>
      </c>
      <c r="H75" s="32">
        <v>4323</v>
      </c>
      <c r="I75" s="33">
        <v>3977</v>
      </c>
      <c r="J75" s="32">
        <v>1842</v>
      </c>
      <c r="K75" s="31">
        <v>2135</v>
      </c>
      <c r="L75" s="32"/>
      <c r="M75" s="34">
        <v>38.0437515715</v>
      </c>
      <c r="N75" s="32">
        <f t="shared" si="0"/>
        <v>-343</v>
      </c>
      <c r="O75" s="35">
        <f t="shared" si="1"/>
        <v>-7.351050150021436</v>
      </c>
      <c r="P75" s="31">
        <f t="shared" si="3"/>
        <v>-346</v>
      </c>
      <c r="Q75" s="36">
        <f t="shared" si="2"/>
        <v>-8.003701133472134</v>
      </c>
      <c r="R75" s="37">
        <v>1705</v>
      </c>
    </row>
    <row r="76" spans="3:18" ht="19.5" customHeight="1">
      <c r="C76" s="27"/>
      <c r="D76" s="28"/>
      <c r="E76" s="38" t="s">
        <v>82</v>
      </c>
      <c r="F76" s="30"/>
      <c r="G76" s="31">
        <v>18327</v>
      </c>
      <c r="H76" s="32">
        <v>17463</v>
      </c>
      <c r="I76" s="33">
        <v>16820</v>
      </c>
      <c r="J76" s="32">
        <v>7918</v>
      </c>
      <c r="K76" s="31">
        <v>8902</v>
      </c>
      <c r="L76" s="32"/>
      <c r="M76" s="34">
        <v>32.3826003938</v>
      </c>
      <c r="N76" s="32">
        <f t="shared" si="0"/>
        <v>-864</v>
      </c>
      <c r="O76" s="35">
        <f t="shared" si="1"/>
        <v>-4.714355868390896</v>
      </c>
      <c r="P76" s="31">
        <f t="shared" si="3"/>
        <v>-643</v>
      </c>
      <c r="Q76" s="36">
        <f t="shared" si="2"/>
        <v>-3.682070663688947</v>
      </c>
      <c r="R76" s="37">
        <v>7583</v>
      </c>
    </row>
    <row r="77" spans="3:18" ht="19.5" customHeight="1" thickBot="1">
      <c r="C77" s="73"/>
      <c r="D77" s="74"/>
      <c r="E77" s="75" t="s">
        <v>83</v>
      </c>
      <c r="F77" s="76"/>
      <c r="G77" s="77">
        <v>11777</v>
      </c>
      <c r="H77" s="78">
        <v>11248</v>
      </c>
      <c r="I77" s="79">
        <v>10682</v>
      </c>
      <c r="J77" s="78">
        <v>5015</v>
      </c>
      <c r="K77" s="77">
        <v>5667</v>
      </c>
      <c r="L77" s="78"/>
      <c r="M77" s="80">
        <v>31.7381532122</v>
      </c>
      <c r="N77" s="78">
        <f t="shared" si="0"/>
        <v>-529</v>
      </c>
      <c r="O77" s="81">
        <f t="shared" si="1"/>
        <v>-4.491806062664523</v>
      </c>
      <c r="P77" s="77">
        <f t="shared" si="3"/>
        <v>-566</v>
      </c>
      <c r="Q77" s="82">
        <f t="shared" si="2"/>
        <v>-5.03200568990043</v>
      </c>
      <c r="R77" s="83">
        <v>4581</v>
      </c>
    </row>
    <row r="78" spans="3:18" ht="19.5" customHeight="1">
      <c r="C78" s="84"/>
      <c r="D78" s="85"/>
      <c r="E78" s="52" t="s">
        <v>84</v>
      </c>
      <c r="F78" s="53"/>
      <c r="G78" s="54">
        <v>49617</v>
      </c>
      <c r="H78" s="55">
        <v>46121</v>
      </c>
      <c r="I78" s="56">
        <v>43156</v>
      </c>
      <c r="J78" s="55">
        <v>20261</v>
      </c>
      <c r="K78" s="54">
        <v>22895</v>
      </c>
      <c r="L78" s="55">
        <v>8</v>
      </c>
      <c r="M78" s="57">
        <v>28.5260571217</v>
      </c>
      <c r="N78" s="55">
        <f t="shared" si="0"/>
        <v>-3496</v>
      </c>
      <c r="O78" s="58">
        <f t="shared" si="1"/>
        <v>-7.045972146643294</v>
      </c>
      <c r="P78" s="54">
        <f t="shared" si="3"/>
        <v>-2965</v>
      </c>
      <c r="Q78" s="59">
        <f t="shared" si="2"/>
        <v>-6.428741787905722</v>
      </c>
      <c r="R78" s="60">
        <v>19627</v>
      </c>
    </row>
    <row r="79" spans="3:18" ht="19.5" customHeight="1">
      <c r="C79" s="27"/>
      <c r="D79" s="28"/>
      <c r="E79" s="38" t="s">
        <v>85</v>
      </c>
      <c r="F79" s="30"/>
      <c r="G79" s="31">
        <v>41049</v>
      </c>
      <c r="H79" s="32">
        <v>38259</v>
      </c>
      <c r="I79" s="33">
        <v>36216</v>
      </c>
      <c r="J79" s="32">
        <v>17023</v>
      </c>
      <c r="K79" s="31">
        <v>19193</v>
      </c>
      <c r="L79" s="32"/>
      <c r="M79" s="34">
        <v>26.588573323</v>
      </c>
      <c r="N79" s="32">
        <f t="shared" si="0"/>
        <v>-2790</v>
      </c>
      <c r="O79" s="35">
        <f t="shared" si="1"/>
        <v>-6.796755097566319</v>
      </c>
      <c r="P79" s="31">
        <f t="shared" si="3"/>
        <v>-2043</v>
      </c>
      <c r="Q79" s="36">
        <f t="shared" si="2"/>
        <v>-5.3399200188191</v>
      </c>
      <c r="R79" s="37">
        <v>16444</v>
      </c>
    </row>
    <row r="80" spans="3:18" ht="19.5" customHeight="1">
      <c r="C80" s="27"/>
      <c r="D80" s="28"/>
      <c r="E80" s="38" t="s">
        <v>86</v>
      </c>
      <c r="F80" s="30"/>
      <c r="G80" s="31">
        <v>1784</v>
      </c>
      <c r="H80" s="32">
        <v>1544</v>
      </c>
      <c r="I80" s="33">
        <v>1292</v>
      </c>
      <c r="J80" s="32">
        <v>607</v>
      </c>
      <c r="K80" s="31">
        <v>685</v>
      </c>
      <c r="L80" s="32"/>
      <c r="M80" s="34">
        <v>41.3312693498</v>
      </c>
      <c r="N80" s="32">
        <f t="shared" si="0"/>
        <v>-240</v>
      </c>
      <c r="O80" s="35">
        <f t="shared" si="1"/>
        <v>-13.45291479820628</v>
      </c>
      <c r="P80" s="31">
        <f t="shared" si="3"/>
        <v>-252</v>
      </c>
      <c r="Q80" s="36">
        <f t="shared" si="2"/>
        <v>-16.32124352331607</v>
      </c>
      <c r="R80" s="37">
        <v>625</v>
      </c>
    </row>
    <row r="81" spans="3:18" ht="19.5" customHeight="1">
      <c r="C81" s="27"/>
      <c r="D81" s="28"/>
      <c r="E81" s="38" t="s">
        <v>87</v>
      </c>
      <c r="F81" s="30"/>
      <c r="G81" s="31">
        <v>6784</v>
      </c>
      <c r="H81" s="32">
        <v>6318</v>
      </c>
      <c r="I81" s="33">
        <v>5648</v>
      </c>
      <c r="J81" s="32">
        <v>2631</v>
      </c>
      <c r="K81" s="31">
        <v>3017</v>
      </c>
      <c r="L81" s="32"/>
      <c r="M81" s="34">
        <v>38.0134560907</v>
      </c>
      <c r="N81" s="32">
        <f t="shared" si="0"/>
        <v>-466</v>
      </c>
      <c r="O81" s="35">
        <f t="shared" si="1"/>
        <v>-6.869103773584911</v>
      </c>
      <c r="P81" s="31">
        <f t="shared" si="3"/>
        <v>-670</v>
      </c>
      <c r="Q81" s="36">
        <f t="shared" si="2"/>
        <v>-10.604621715732833</v>
      </c>
      <c r="R81" s="37">
        <v>2558</v>
      </c>
    </row>
    <row r="82" spans="3:18" ht="19.5" customHeight="1">
      <c r="C82" s="50"/>
      <c r="D82" s="51"/>
      <c r="E82" s="52" t="s">
        <v>88</v>
      </c>
      <c r="F82" s="53"/>
      <c r="G82" s="54">
        <v>42191</v>
      </c>
      <c r="H82" s="55">
        <v>39065</v>
      </c>
      <c r="I82" s="56">
        <v>36352</v>
      </c>
      <c r="J82" s="55">
        <v>16857</v>
      </c>
      <c r="K82" s="54">
        <v>19495</v>
      </c>
      <c r="L82" s="55">
        <v>11</v>
      </c>
      <c r="M82" s="57">
        <v>36.1834498706</v>
      </c>
      <c r="N82" s="55">
        <f t="shared" si="0"/>
        <v>-3126</v>
      </c>
      <c r="O82" s="58">
        <f t="shared" si="1"/>
        <v>-7.409163091654619</v>
      </c>
      <c r="P82" s="54">
        <f t="shared" si="3"/>
        <v>-2713</v>
      </c>
      <c r="Q82" s="59">
        <f t="shared" si="2"/>
        <v>-6.944835530526049</v>
      </c>
      <c r="R82" s="60">
        <v>15349</v>
      </c>
    </row>
    <row r="83" spans="3:18" ht="19.5" customHeight="1">
      <c r="C83" s="27"/>
      <c r="D83" s="28"/>
      <c r="E83" s="38" t="s">
        <v>89</v>
      </c>
      <c r="F83" s="30"/>
      <c r="G83" s="31">
        <v>14126</v>
      </c>
      <c r="H83" s="32">
        <v>12917</v>
      </c>
      <c r="I83" s="33">
        <v>11905</v>
      </c>
      <c r="J83" s="32">
        <v>5543</v>
      </c>
      <c r="K83" s="31">
        <v>6362</v>
      </c>
      <c r="L83" s="32"/>
      <c r="M83" s="34">
        <v>35.6548769218</v>
      </c>
      <c r="N83" s="32">
        <f t="shared" si="0"/>
        <v>-1209</v>
      </c>
      <c r="O83" s="35">
        <f t="shared" si="1"/>
        <v>-8.55868611071783</v>
      </c>
      <c r="P83" s="31">
        <f t="shared" si="3"/>
        <v>-1012</v>
      </c>
      <c r="Q83" s="36">
        <f t="shared" si="2"/>
        <v>-7.834636525509026</v>
      </c>
      <c r="R83" s="37">
        <v>4936</v>
      </c>
    </row>
    <row r="84" spans="3:18" ht="19.5" customHeight="1">
      <c r="C84" s="27"/>
      <c r="D84" s="28"/>
      <c r="E84" s="38" t="s">
        <v>90</v>
      </c>
      <c r="F84" s="30"/>
      <c r="G84" s="31">
        <v>13256</v>
      </c>
      <c r="H84" s="32">
        <v>12281</v>
      </c>
      <c r="I84" s="33">
        <v>11469</v>
      </c>
      <c r="J84" s="32">
        <v>5324</v>
      </c>
      <c r="K84" s="31">
        <v>6145</v>
      </c>
      <c r="L84" s="32"/>
      <c r="M84" s="34">
        <v>35.9347750262</v>
      </c>
      <c r="N84" s="32">
        <f t="shared" si="0"/>
        <v>-975</v>
      </c>
      <c r="O84" s="35">
        <f t="shared" si="1"/>
        <v>-7.355159927579962</v>
      </c>
      <c r="P84" s="31">
        <f t="shared" si="3"/>
        <v>-812</v>
      </c>
      <c r="Q84" s="36">
        <f t="shared" si="2"/>
        <v>-6.611839426756788</v>
      </c>
      <c r="R84" s="37">
        <v>4955</v>
      </c>
    </row>
    <row r="85" spans="3:18" ht="19.5" customHeight="1">
      <c r="C85" s="27"/>
      <c r="D85" s="28"/>
      <c r="E85" s="38" t="s">
        <v>91</v>
      </c>
      <c r="F85" s="30"/>
      <c r="G85" s="31">
        <v>14809</v>
      </c>
      <c r="H85" s="32">
        <v>13867</v>
      </c>
      <c r="I85" s="33">
        <v>12978</v>
      </c>
      <c r="J85" s="32">
        <v>5990</v>
      </c>
      <c r="K85" s="31">
        <v>6988</v>
      </c>
      <c r="L85" s="32"/>
      <c r="M85" s="34">
        <v>36.8892319568</v>
      </c>
      <c r="N85" s="32">
        <f t="shared" si="0"/>
        <v>-942</v>
      </c>
      <c r="O85" s="35">
        <f t="shared" si="1"/>
        <v>-6.360996691201294</v>
      </c>
      <c r="P85" s="31">
        <f t="shared" si="3"/>
        <v>-889</v>
      </c>
      <c r="Q85" s="36">
        <f t="shared" si="2"/>
        <v>-6.410903584048455</v>
      </c>
      <c r="R85" s="37">
        <v>5458</v>
      </c>
    </row>
    <row r="86" spans="3:18" ht="19.5" customHeight="1">
      <c r="C86" s="50"/>
      <c r="D86" s="51"/>
      <c r="E86" s="52" t="s">
        <v>92</v>
      </c>
      <c r="F86" s="53"/>
      <c r="G86" s="54">
        <v>31499</v>
      </c>
      <c r="H86" s="55">
        <v>29304</v>
      </c>
      <c r="I86" s="56">
        <v>26810</v>
      </c>
      <c r="J86" s="55">
        <v>12344</v>
      </c>
      <c r="K86" s="54">
        <v>14466</v>
      </c>
      <c r="L86" s="55">
        <v>15</v>
      </c>
      <c r="M86" s="57">
        <v>38.9710297208</v>
      </c>
      <c r="N86" s="55">
        <f t="shared" si="0"/>
        <v>-2195</v>
      </c>
      <c r="O86" s="58">
        <f t="shared" si="1"/>
        <v>-6.9684751896885615</v>
      </c>
      <c r="P86" s="54">
        <f t="shared" si="3"/>
        <v>-2494</v>
      </c>
      <c r="Q86" s="59">
        <f t="shared" si="2"/>
        <v>-8.510783510783511</v>
      </c>
      <c r="R86" s="60">
        <v>12110</v>
      </c>
    </row>
    <row r="87" spans="3:18" ht="19.5" customHeight="1">
      <c r="C87" s="27"/>
      <c r="D87" s="28"/>
      <c r="E87" s="38" t="s">
        <v>93</v>
      </c>
      <c r="F87" s="30"/>
      <c r="G87" s="31">
        <v>22119</v>
      </c>
      <c r="H87" s="32">
        <v>20520</v>
      </c>
      <c r="I87" s="33">
        <v>18865</v>
      </c>
      <c r="J87" s="32">
        <v>8613</v>
      </c>
      <c r="K87" s="31">
        <v>10252</v>
      </c>
      <c r="L87" s="32"/>
      <c r="M87" s="34">
        <v>38.8945152177</v>
      </c>
      <c r="N87" s="32">
        <f t="shared" si="0"/>
        <v>-1599</v>
      </c>
      <c r="O87" s="35">
        <f t="shared" si="1"/>
        <v>-7.229079072290787</v>
      </c>
      <c r="P87" s="31">
        <f t="shared" si="3"/>
        <v>-1655</v>
      </c>
      <c r="Q87" s="36">
        <f t="shared" si="2"/>
        <v>-8.065302144249515</v>
      </c>
      <c r="R87" s="37">
        <v>8534</v>
      </c>
    </row>
    <row r="88" spans="3:18" ht="19.5" customHeight="1">
      <c r="C88" s="27"/>
      <c r="D88" s="28"/>
      <c r="E88" s="38" t="s">
        <v>94</v>
      </c>
      <c r="F88" s="30"/>
      <c r="G88" s="31">
        <v>9380</v>
      </c>
      <c r="H88" s="32">
        <v>8784</v>
      </c>
      <c r="I88" s="33">
        <v>7945</v>
      </c>
      <c r="J88" s="32">
        <v>3731</v>
      </c>
      <c r="K88" s="31">
        <v>4214</v>
      </c>
      <c r="L88" s="32"/>
      <c r="M88" s="34">
        <v>39.1530366426</v>
      </c>
      <c r="N88" s="32">
        <f t="shared" si="0"/>
        <v>-596</v>
      </c>
      <c r="O88" s="35">
        <f t="shared" si="1"/>
        <v>-6.353944562899784</v>
      </c>
      <c r="P88" s="31">
        <f t="shared" si="3"/>
        <v>-839</v>
      </c>
      <c r="Q88" s="36">
        <f t="shared" si="2"/>
        <v>-9.551457194899811</v>
      </c>
      <c r="R88" s="37">
        <v>3576</v>
      </c>
    </row>
    <row r="89" spans="3:18" ht="19.5" customHeight="1">
      <c r="C89" s="50"/>
      <c r="D89" s="51"/>
      <c r="E89" s="52" t="s">
        <v>95</v>
      </c>
      <c r="F89" s="53"/>
      <c r="G89" s="54">
        <v>74840</v>
      </c>
      <c r="H89" s="55">
        <v>74809</v>
      </c>
      <c r="I89" s="56">
        <v>75173</v>
      </c>
      <c r="J89" s="55">
        <v>35004</v>
      </c>
      <c r="K89" s="54">
        <v>40169</v>
      </c>
      <c r="L89" s="55">
        <v>5</v>
      </c>
      <c r="M89" s="57">
        <v>29.1292411845</v>
      </c>
      <c r="N89" s="55">
        <f t="shared" si="0"/>
        <v>-31</v>
      </c>
      <c r="O89" s="58">
        <f t="shared" si="1"/>
        <v>-0.04142169962587161</v>
      </c>
      <c r="P89" s="54">
        <f t="shared" si="3"/>
        <v>364</v>
      </c>
      <c r="Q89" s="59">
        <f t="shared" si="2"/>
        <v>0.4865724712267223</v>
      </c>
      <c r="R89" s="60">
        <v>31435</v>
      </c>
    </row>
    <row r="90" spans="3:18" ht="19.5" customHeight="1">
      <c r="C90" s="27"/>
      <c r="D90" s="28"/>
      <c r="E90" s="38" t="s">
        <v>96</v>
      </c>
      <c r="F90" s="30"/>
      <c r="G90" s="31">
        <v>22908</v>
      </c>
      <c r="H90" s="32">
        <v>22344</v>
      </c>
      <c r="I90" s="33">
        <v>21644</v>
      </c>
      <c r="J90" s="32">
        <v>9963</v>
      </c>
      <c r="K90" s="31">
        <v>11681</v>
      </c>
      <c r="L90" s="32"/>
      <c r="M90" s="34">
        <v>31.6003700278</v>
      </c>
      <c r="N90" s="32">
        <f t="shared" si="0"/>
        <v>-564</v>
      </c>
      <c r="O90" s="35">
        <f t="shared" si="1"/>
        <v>-2.4620220010476714</v>
      </c>
      <c r="P90" s="31">
        <f t="shared" si="3"/>
        <v>-700</v>
      </c>
      <c r="Q90" s="36">
        <f t="shared" si="2"/>
        <v>-3.132832080200501</v>
      </c>
      <c r="R90" s="37">
        <v>9048</v>
      </c>
    </row>
    <row r="91" spans="3:18" ht="19.5" customHeight="1">
      <c r="C91" s="27"/>
      <c r="D91" s="28"/>
      <c r="E91" s="38" t="s">
        <v>97</v>
      </c>
      <c r="F91" s="30"/>
      <c r="G91" s="31">
        <v>44671</v>
      </c>
      <c r="H91" s="32">
        <v>45459</v>
      </c>
      <c r="I91" s="33">
        <v>47031</v>
      </c>
      <c r="J91" s="32">
        <v>22049</v>
      </c>
      <c r="K91" s="31">
        <v>24982</v>
      </c>
      <c r="L91" s="32"/>
      <c r="M91" s="34">
        <v>26.8679936917</v>
      </c>
      <c r="N91" s="32">
        <f t="shared" si="0"/>
        <v>788</v>
      </c>
      <c r="O91" s="35">
        <f t="shared" si="1"/>
        <v>1.7640079693761095</v>
      </c>
      <c r="P91" s="31">
        <f t="shared" si="3"/>
        <v>1572</v>
      </c>
      <c r="Q91" s="36">
        <f t="shared" si="2"/>
        <v>3.458061110011215</v>
      </c>
      <c r="R91" s="37">
        <v>19568</v>
      </c>
    </row>
    <row r="92" spans="3:18" ht="19.5" customHeight="1">
      <c r="C92" s="27"/>
      <c r="D92" s="28"/>
      <c r="E92" s="38" t="s">
        <v>98</v>
      </c>
      <c r="F92" s="30"/>
      <c r="G92" s="31">
        <v>7261</v>
      </c>
      <c r="H92" s="32">
        <v>7006</v>
      </c>
      <c r="I92" s="33">
        <v>6498</v>
      </c>
      <c r="J92" s="32">
        <v>2992</v>
      </c>
      <c r="K92" s="31">
        <v>3506</v>
      </c>
      <c r="L92" s="32"/>
      <c r="M92" s="34">
        <v>37.2383004926</v>
      </c>
      <c r="N92" s="32">
        <f t="shared" si="0"/>
        <v>-255</v>
      </c>
      <c r="O92" s="35">
        <f t="shared" si="1"/>
        <v>-3.5119129596474323</v>
      </c>
      <c r="P92" s="31">
        <f t="shared" si="3"/>
        <v>-508</v>
      </c>
      <c r="Q92" s="36">
        <f t="shared" si="2"/>
        <v>-7.250927776191844</v>
      </c>
      <c r="R92" s="37">
        <v>2819</v>
      </c>
    </row>
    <row r="93" spans="3:18" ht="19.5" customHeight="1">
      <c r="C93" s="86"/>
      <c r="D93" s="122" t="s">
        <v>99</v>
      </c>
      <c r="E93" s="123"/>
      <c r="F93" s="87"/>
      <c r="G93" s="88">
        <f>SUM(G94:G95)</f>
        <v>1135</v>
      </c>
      <c r="H93" s="89">
        <f>SUM(H94:H95)</f>
        <v>1075</v>
      </c>
      <c r="I93" s="90">
        <v>1163</v>
      </c>
      <c r="J93" s="89">
        <v>620</v>
      </c>
      <c r="K93" s="88">
        <v>543</v>
      </c>
      <c r="L93" s="89"/>
      <c r="M93" s="91">
        <v>28.116938951</v>
      </c>
      <c r="N93" s="89">
        <f t="shared" si="0"/>
        <v>-60</v>
      </c>
      <c r="O93" s="92">
        <f t="shared" si="1"/>
        <v>-5.286343612334804</v>
      </c>
      <c r="P93" s="88">
        <f t="shared" si="3"/>
        <v>88</v>
      </c>
      <c r="Q93" s="93">
        <f t="shared" si="2"/>
        <v>8.186046511627907</v>
      </c>
      <c r="R93" s="94">
        <v>650</v>
      </c>
    </row>
    <row r="94" spans="3:18" ht="19.5" customHeight="1">
      <c r="C94" s="50"/>
      <c r="D94" s="51"/>
      <c r="E94" s="52" t="s">
        <v>100</v>
      </c>
      <c r="F94" s="53"/>
      <c r="G94" s="54">
        <v>462</v>
      </c>
      <c r="H94" s="55">
        <v>418</v>
      </c>
      <c r="I94" s="56">
        <v>407</v>
      </c>
      <c r="J94" s="55">
        <v>207</v>
      </c>
      <c r="K94" s="54">
        <v>200</v>
      </c>
      <c r="L94" s="55">
        <v>43</v>
      </c>
      <c r="M94" s="57">
        <v>27.5184275184</v>
      </c>
      <c r="N94" s="55">
        <f t="shared" si="0"/>
        <v>-44</v>
      </c>
      <c r="O94" s="58">
        <f t="shared" si="1"/>
        <v>-9.523809523809518</v>
      </c>
      <c r="P94" s="54">
        <f t="shared" si="3"/>
        <v>-11</v>
      </c>
      <c r="Q94" s="59">
        <f t="shared" si="2"/>
        <v>-2.631578947368425</v>
      </c>
      <c r="R94" s="60">
        <v>223</v>
      </c>
    </row>
    <row r="95" spans="3:18" ht="19.5" customHeight="1">
      <c r="C95" s="95"/>
      <c r="D95" s="96"/>
      <c r="E95" s="97" t="s">
        <v>101</v>
      </c>
      <c r="F95" s="98"/>
      <c r="G95" s="99">
        <v>673</v>
      </c>
      <c r="H95" s="100">
        <v>657</v>
      </c>
      <c r="I95" s="101">
        <v>756</v>
      </c>
      <c r="J95" s="100">
        <v>413</v>
      </c>
      <c r="K95" s="99">
        <v>343</v>
      </c>
      <c r="L95" s="100">
        <v>42</v>
      </c>
      <c r="M95" s="102">
        <v>28.4391534392</v>
      </c>
      <c r="N95" s="100">
        <f t="shared" si="0"/>
        <v>-16</v>
      </c>
      <c r="O95" s="103">
        <f t="shared" si="1"/>
        <v>-2.377414561664196</v>
      </c>
      <c r="P95" s="99">
        <f t="shared" si="3"/>
        <v>99</v>
      </c>
      <c r="Q95" s="104">
        <f t="shared" si="2"/>
        <v>15.06849315068493</v>
      </c>
      <c r="R95" s="105">
        <v>427</v>
      </c>
    </row>
    <row r="96" spans="3:18" ht="19.5" customHeight="1">
      <c r="C96" s="86"/>
      <c r="D96" s="122" t="s">
        <v>102</v>
      </c>
      <c r="E96" s="123"/>
      <c r="F96" s="87"/>
      <c r="G96" s="88">
        <f>SUM(G97)</f>
        <v>25688</v>
      </c>
      <c r="H96" s="89">
        <f>SUM(H97)</f>
        <v>24109</v>
      </c>
      <c r="I96" s="90">
        <v>22400</v>
      </c>
      <c r="J96" s="89">
        <v>10416</v>
      </c>
      <c r="K96" s="88">
        <v>11984</v>
      </c>
      <c r="L96" s="89"/>
      <c r="M96" s="91">
        <v>37.8823108567</v>
      </c>
      <c r="N96" s="89">
        <f t="shared" si="0"/>
        <v>-1579</v>
      </c>
      <c r="O96" s="92">
        <f t="shared" si="1"/>
        <v>-6.146838990968547</v>
      </c>
      <c r="P96" s="88">
        <f t="shared" si="3"/>
        <v>-1709</v>
      </c>
      <c r="Q96" s="93">
        <f t="shared" si="2"/>
        <v>-7.088639097432491</v>
      </c>
      <c r="R96" s="94">
        <v>9690</v>
      </c>
    </row>
    <row r="97" spans="3:18" ht="19.5" customHeight="1">
      <c r="C97" s="50"/>
      <c r="D97" s="51"/>
      <c r="E97" s="52" t="s">
        <v>103</v>
      </c>
      <c r="F97" s="53"/>
      <c r="G97" s="54">
        <v>25688</v>
      </c>
      <c r="H97" s="55">
        <v>24109</v>
      </c>
      <c r="I97" s="56">
        <v>22400</v>
      </c>
      <c r="J97" s="55">
        <v>10416</v>
      </c>
      <c r="K97" s="54">
        <v>11984</v>
      </c>
      <c r="L97" s="55">
        <v>16</v>
      </c>
      <c r="M97" s="57">
        <v>37.8823108567</v>
      </c>
      <c r="N97" s="55">
        <f t="shared" si="0"/>
        <v>-1579</v>
      </c>
      <c r="O97" s="58">
        <f t="shared" si="1"/>
        <v>-6.146838990968547</v>
      </c>
      <c r="P97" s="54">
        <f t="shared" si="3"/>
        <v>-1709</v>
      </c>
      <c r="Q97" s="59">
        <f t="shared" si="2"/>
        <v>-7.088639097432491</v>
      </c>
      <c r="R97" s="60">
        <v>9690</v>
      </c>
    </row>
    <row r="98" spans="3:18" ht="19.5" customHeight="1">
      <c r="C98" s="27"/>
      <c r="D98" s="28"/>
      <c r="E98" s="38" t="s">
        <v>104</v>
      </c>
      <c r="F98" s="30"/>
      <c r="G98" s="31">
        <v>16745</v>
      </c>
      <c r="H98" s="32">
        <v>15813</v>
      </c>
      <c r="I98" s="33">
        <v>14958</v>
      </c>
      <c r="J98" s="32">
        <v>6998</v>
      </c>
      <c r="K98" s="31">
        <v>7960</v>
      </c>
      <c r="L98" s="32"/>
      <c r="M98" s="34">
        <v>35.8989817792</v>
      </c>
      <c r="N98" s="32">
        <f>+H98-G98</f>
        <v>-932</v>
      </c>
      <c r="O98" s="35">
        <f>+H98/G98*100-100</f>
        <v>-5.565840549417729</v>
      </c>
      <c r="P98" s="31">
        <f>+I98-H98</f>
        <v>-855</v>
      </c>
      <c r="Q98" s="36">
        <f>+I98/H98*100-100</f>
        <v>-5.406943653955608</v>
      </c>
      <c r="R98" s="37">
        <v>6462</v>
      </c>
    </row>
    <row r="99" spans="3:18" ht="19.5" customHeight="1">
      <c r="C99" s="27"/>
      <c r="D99" s="28"/>
      <c r="E99" s="38" t="s">
        <v>105</v>
      </c>
      <c r="F99" s="30"/>
      <c r="G99" s="31">
        <v>4745</v>
      </c>
      <c r="H99" s="32">
        <v>4505</v>
      </c>
      <c r="I99" s="33">
        <v>4107</v>
      </c>
      <c r="J99" s="32">
        <v>1904</v>
      </c>
      <c r="K99" s="31">
        <v>2203</v>
      </c>
      <c r="L99" s="32"/>
      <c r="M99" s="34">
        <v>39.1760117016</v>
      </c>
      <c r="N99" s="32">
        <f>+H99-G99</f>
        <v>-240</v>
      </c>
      <c r="O99" s="35">
        <f>+H99/G99*100-100</f>
        <v>-5.057955742887259</v>
      </c>
      <c r="P99" s="31">
        <f>+I99-H99</f>
        <v>-398</v>
      </c>
      <c r="Q99" s="36">
        <f>+I99/H99*100-100</f>
        <v>-8.834628190898997</v>
      </c>
      <c r="R99" s="37">
        <v>1710</v>
      </c>
    </row>
    <row r="100" spans="3:18" ht="19.5" customHeight="1">
      <c r="C100" s="106"/>
      <c r="D100" s="107"/>
      <c r="E100" s="108" t="s">
        <v>106</v>
      </c>
      <c r="F100" s="109"/>
      <c r="G100" s="110">
        <v>4198</v>
      </c>
      <c r="H100" s="111">
        <v>3791</v>
      </c>
      <c r="I100" s="112">
        <v>3335</v>
      </c>
      <c r="J100" s="111">
        <v>1514</v>
      </c>
      <c r="K100" s="110">
        <v>1821</v>
      </c>
      <c r="L100" s="111"/>
      <c r="M100" s="113">
        <v>45.1709658068</v>
      </c>
      <c r="N100" s="111">
        <f>+H100-G100</f>
        <v>-407</v>
      </c>
      <c r="O100" s="114">
        <f>+H100/G100*100-100</f>
        <v>-9.695092901381614</v>
      </c>
      <c r="P100" s="110">
        <f>+I100-H100</f>
        <v>-456</v>
      </c>
      <c r="Q100" s="115">
        <f>+I100/H100*100-100</f>
        <v>-12.028488525455032</v>
      </c>
      <c r="R100" s="116">
        <v>1518</v>
      </c>
    </row>
    <row r="101" spans="3:18" ht="19.5" customHeight="1">
      <c r="C101" s="86"/>
      <c r="D101" s="122" t="s">
        <v>107</v>
      </c>
      <c r="E101" s="123"/>
      <c r="F101" s="87"/>
      <c r="G101" s="88">
        <f>SUM(G102)</f>
        <v>11958</v>
      </c>
      <c r="H101" s="89">
        <f>SUM(H102)</f>
        <v>11105</v>
      </c>
      <c r="I101" s="90">
        <v>10431</v>
      </c>
      <c r="J101" s="89">
        <v>5017</v>
      </c>
      <c r="K101" s="88">
        <v>5414</v>
      </c>
      <c r="L101" s="89"/>
      <c r="M101" s="91">
        <v>33.7263924839</v>
      </c>
      <c r="N101" s="89">
        <f t="shared" si="0"/>
        <v>-853</v>
      </c>
      <c r="O101" s="92">
        <f t="shared" si="1"/>
        <v>-7.133299882923566</v>
      </c>
      <c r="P101" s="88">
        <f t="shared" si="3"/>
        <v>-674</v>
      </c>
      <c r="Q101" s="93">
        <f t="shared" si="2"/>
        <v>-6.069338135974789</v>
      </c>
      <c r="R101" s="94">
        <v>4137</v>
      </c>
    </row>
    <row r="102" spans="3:18" ht="19.5" customHeight="1">
      <c r="C102" s="50"/>
      <c r="D102" s="51"/>
      <c r="E102" s="52" t="s">
        <v>108</v>
      </c>
      <c r="F102" s="53"/>
      <c r="G102" s="54">
        <v>11958</v>
      </c>
      <c r="H102" s="55">
        <v>11105</v>
      </c>
      <c r="I102" s="56">
        <v>10431</v>
      </c>
      <c r="J102" s="55">
        <v>5017</v>
      </c>
      <c r="K102" s="54">
        <v>5414</v>
      </c>
      <c r="L102" s="55">
        <v>25</v>
      </c>
      <c r="M102" s="57">
        <v>33.7263924839</v>
      </c>
      <c r="N102" s="55">
        <f t="shared" si="0"/>
        <v>-853</v>
      </c>
      <c r="O102" s="58">
        <f t="shared" si="1"/>
        <v>-7.133299882923566</v>
      </c>
      <c r="P102" s="54">
        <f t="shared" si="3"/>
        <v>-674</v>
      </c>
      <c r="Q102" s="59">
        <f t="shared" si="2"/>
        <v>-6.069338135974789</v>
      </c>
      <c r="R102" s="60">
        <v>4137</v>
      </c>
    </row>
    <row r="103" spans="3:18" ht="19.5" customHeight="1">
      <c r="C103" s="27"/>
      <c r="D103" s="28"/>
      <c r="E103" s="38" t="s">
        <v>109</v>
      </c>
      <c r="F103" s="30"/>
      <c r="G103" s="31">
        <v>6955</v>
      </c>
      <c r="H103" s="32">
        <v>6515</v>
      </c>
      <c r="I103" s="33">
        <v>6206</v>
      </c>
      <c r="J103" s="32">
        <v>2977</v>
      </c>
      <c r="K103" s="31">
        <v>3229</v>
      </c>
      <c r="L103" s="32"/>
      <c r="M103" s="34">
        <v>32.9842088302</v>
      </c>
      <c r="N103" s="32">
        <f>+H103-G103</f>
        <v>-440</v>
      </c>
      <c r="O103" s="35">
        <f>+H103/G103*100-100</f>
        <v>-6.326383896477353</v>
      </c>
      <c r="P103" s="31">
        <f>+I103-H103</f>
        <v>-309</v>
      </c>
      <c r="Q103" s="36">
        <f>+I103/H103*100-100</f>
        <v>-4.7429009976976175</v>
      </c>
      <c r="R103" s="37">
        <v>2445</v>
      </c>
    </row>
    <row r="104" spans="3:18" ht="19.5" customHeight="1">
      <c r="C104" s="106"/>
      <c r="D104" s="107"/>
      <c r="E104" s="108" t="s">
        <v>110</v>
      </c>
      <c r="F104" s="109"/>
      <c r="G104" s="110">
        <v>5003</v>
      </c>
      <c r="H104" s="111">
        <v>4590</v>
      </c>
      <c r="I104" s="112">
        <v>4225</v>
      </c>
      <c r="J104" s="111">
        <v>2040</v>
      </c>
      <c r="K104" s="110">
        <v>2185</v>
      </c>
      <c r="L104" s="111"/>
      <c r="M104" s="113">
        <v>34.8165680473</v>
      </c>
      <c r="N104" s="111">
        <f>+H104-G104</f>
        <v>-413</v>
      </c>
      <c r="O104" s="114">
        <f>+H104/G104*100-100</f>
        <v>-8.25504697181691</v>
      </c>
      <c r="P104" s="110">
        <f>+I104-H104</f>
        <v>-365</v>
      </c>
      <c r="Q104" s="115">
        <f>+I104/H104*100-100</f>
        <v>-7.952069716775597</v>
      </c>
      <c r="R104" s="116">
        <v>1692</v>
      </c>
    </row>
    <row r="105" spans="3:18" ht="19.5" customHeight="1">
      <c r="C105" s="86"/>
      <c r="D105" s="122" t="s">
        <v>111</v>
      </c>
      <c r="E105" s="123"/>
      <c r="F105" s="87"/>
      <c r="G105" s="88">
        <f>SUM(G106)</f>
        <v>12566</v>
      </c>
      <c r="H105" s="89">
        <f>SUM(H106)</f>
        <v>11595</v>
      </c>
      <c r="I105" s="90">
        <v>10327</v>
      </c>
      <c r="J105" s="89">
        <v>5015</v>
      </c>
      <c r="K105" s="88">
        <v>5312</v>
      </c>
      <c r="L105" s="89"/>
      <c r="M105" s="91">
        <v>38.8350455515</v>
      </c>
      <c r="N105" s="89">
        <f t="shared" si="0"/>
        <v>-971</v>
      </c>
      <c r="O105" s="92">
        <f t="shared" si="1"/>
        <v>-7.727200381983124</v>
      </c>
      <c r="P105" s="88">
        <f t="shared" si="3"/>
        <v>-1268</v>
      </c>
      <c r="Q105" s="93">
        <f t="shared" si="2"/>
        <v>-10.935748167313491</v>
      </c>
      <c r="R105" s="94">
        <v>4323</v>
      </c>
    </row>
    <row r="106" spans="3:18" ht="19.5" customHeight="1">
      <c r="C106" s="50"/>
      <c r="D106" s="51"/>
      <c r="E106" s="52" t="s">
        <v>112</v>
      </c>
      <c r="F106" s="53"/>
      <c r="G106" s="54">
        <v>12566</v>
      </c>
      <c r="H106" s="55">
        <v>11595</v>
      </c>
      <c r="I106" s="56">
        <v>10327</v>
      </c>
      <c r="J106" s="55">
        <v>5015</v>
      </c>
      <c r="K106" s="54">
        <v>5312</v>
      </c>
      <c r="L106" s="55">
        <v>26</v>
      </c>
      <c r="M106" s="57">
        <v>38.8350455515</v>
      </c>
      <c r="N106" s="55">
        <f t="shared" si="0"/>
        <v>-971</v>
      </c>
      <c r="O106" s="58">
        <f t="shared" si="1"/>
        <v>-7.727200381983124</v>
      </c>
      <c r="P106" s="54">
        <f t="shared" si="3"/>
        <v>-1268</v>
      </c>
      <c r="Q106" s="59">
        <f t="shared" si="2"/>
        <v>-10.935748167313491</v>
      </c>
      <c r="R106" s="60">
        <v>4323</v>
      </c>
    </row>
    <row r="107" spans="3:18" ht="19.5" customHeight="1">
      <c r="C107" s="27"/>
      <c r="D107" s="28"/>
      <c r="E107" s="38" t="s">
        <v>113</v>
      </c>
      <c r="F107" s="30"/>
      <c r="G107" s="31">
        <v>7731</v>
      </c>
      <c r="H107" s="32">
        <v>7164</v>
      </c>
      <c r="I107" s="33">
        <v>6460</v>
      </c>
      <c r="J107" s="32">
        <v>2961</v>
      </c>
      <c r="K107" s="31">
        <v>3499</v>
      </c>
      <c r="L107" s="32"/>
      <c r="M107" s="34">
        <v>40.7900852053</v>
      </c>
      <c r="N107" s="32">
        <f>+H107-G107</f>
        <v>-567</v>
      </c>
      <c r="O107" s="35">
        <f>+H107/G107*100-100</f>
        <v>-7.334109429569267</v>
      </c>
      <c r="P107" s="31">
        <f>+I107-H107</f>
        <v>-704</v>
      </c>
      <c r="Q107" s="36">
        <f>+I107/H107*100-100</f>
        <v>-9.826912339475157</v>
      </c>
      <c r="R107" s="37">
        <v>2761</v>
      </c>
    </row>
    <row r="108" spans="3:18" ht="19.5" customHeight="1">
      <c r="C108" s="106"/>
      <c r="D108" s="107"/>
      <c r="E108" s="108" t="s">
        <v>114</v>
      </c>
      <c r="F108" s="109"/>
      <c r="G108" s="110">
        <v>4835</v>
      </c>
      <c r="H108" s="111">
        <v>4431</v>
      </c>
      <c r="I108" s="112">
        <v>3867</v>
      </c>
      <c r="J108" s="111">
        <v>2054</v>
      </c>
      <c r="K108" s="110">
        <v>1813</v>
      </c>
      <c r="L108" s="111"/>
      <c r="M108" s="113">
        <v>35.5682112348</v>
      </c>
      <c r="N108" s="111">
        <f>+H108-G108</f>
        <v>-404</v>
      </c>
      <c r="O108" s="114">
        <f>+H108/G108*100-100</f>
        <v>-8.35573940020683</v>
      </c>
      <c r="P108" s="110">
        <f>+I108-H108</f>
        <v>-564</v>
      </c>
      <c r="Q108" s="115">
        <f>+I108/H108*100-100</f>
        <v>-12.72850372376439</v>
      </c>
      <c r="R108" s="116">
        <v>1562</v>
      </c>
    </row>
    <row r="109" spans="3:18" ht="19.5" customHeight="1">
      <c r="C109" s="86"/>
      <c r="D109" s="122" t="s">
        <v>115</v>
      </c>
      <c r="E109" s="123"/>
      <c r="F109" s="87"/>
      <c r="G109" s="88">
        <f>SUM(G110)</f>
        <v>15303</v>
      </c>
      <c r="H109" s="89">
        <f>SUM(H110)</f>
        <v>14215</v>
      </c>
      <c r="I109" s="90">
        <v>13241</v>
      </c>
      <c r="J109" s="89">
        <v>6255</v>
      </c>
      <c r="K109" s="88">
        <v>6986</v>
      </c>
      <c r="L109" s="89"/>
      <c r="M109" s="91">
        <v>35.9619306594</v>
      </c>
      <c r="N109" s="89">
        <f t="shared" si="0"/>
        <v>-1088</v>
      </c>
      <c r="O109" s="92">
        <f t="shared" si="1"/>
        <v>-7.1097170489446455</v>
      </c>
      <c r="P109" s="88">
        <f t="shared" si="3"/>
        <v>-974</v>
      </c>
      <c r="Q109" s="93">
        <f t="shared" si="2"/>
        <v>-6.851916989096026</v>
      </c>
      <c r="R109" s="94">
        <v>6074</v>
      </c>
    </row>
    <row r="110" spans="3:18" ht="19.5" customHeight="1">
      <c r="C110" s="106"/>
      <c r="D110" s="107"/>
      <c r="E110" s="108" t="s">
        <v>116</v>
      </c>
      <c r="F110" s="109"/>
      <c r="G110" s="110">
        <v>15303</v>
      </c>
      <c r="H110" s="111">
        <v>14215</v>
      </c>
      <c r="I110" s="112">
        <v>13241</v>
      </c>
      <c r="J110" s="111">
        <v>6255</v>
      </c>
      <c r="K110" s="110">
        <v>6986</v>
      </c>
      <c r="L110" s="111">
        <v>22</v>
      </c>
      <c r="M110" s="113">
        <v>35.9619306594</v>
      </c>
      <c r="N110" s="111">
        <f t="shared" si="0"/>
        <v>-1088</v>
      </c>
      <c r="O110" s="114">
        <f t="shared" si="1"/>
        <v>-7.1097170489446455</v>
      </c>
      <c r="P110" s="110">
        <f t="shared" si="3"/>
        <v>-974</v>
      </c>
      <c r="Q110" s="115">
        <f t="shared" si="2"/>
        <v>-6.851916989096026</v>
      </c>
      <c r="R110" s="116">
        <v>6074</v>
      </c>
    </row>
    <row r="111" spans="3:18" ht="19.5" customHeight="1">
      <c r="C111" s="117"/>
      <c r="D111" s="120" t="s">
        <v>117</v>
      </c>
      <c r="E111" s="121"/>
      <c r="F111" s="30"/>
      <c r="G111" s="31">
        <f>SUM(G112+G113+G116+G119)</f>
        <v>45341</v>
      </c>
      <c r="H111" s="32">
        <f>SUM(H112+H113+H116+H119)</f>
        <v>41764</v>
      </c>
      <c r="I111" s="33">
        <v>37659</v>
      </c>
      <c r="J111" s="32">
        <v>17725</v>
      </c>
      <c r="K111" s="31">
        <v>19934</v>
      </c>
      <c r="L111" s="32"/>
      <c r="M111" s="34">
        <v>40.5704724723</v>
      </c>
      <c r="N111" s="32">
        <f t="shared" si="0"/>
        <v>-3577</v>
      </c>
      <c r="O111" s="35">
        <f t="shared" si="1"/>
        <v>-7.889106989259162</v>
      </c>
      <c r="P111" s="31">
        <f t="shared" si="3"/>
        <v>-4105</v>
      </c>
      <c r="Q111" s="36">
        <f t="shared" si="2"/>
        <v>-9.829039364045585</v>
      </c>
      <c r="R111" s="37">
        <v>16801</v>
      </c>
    </row>
    <row r="112" spans="3:18" ht="19.5" customHeight="1">
      <c r="C112" s="50"/>
      <c r="D112" s="51"/>
      <c r="E112" s="52" t="s">
        <v>118</v>
      </c>
      <c r="F112" s="53"/>
      <c r="G112" s="54">
        <v>7122</v>
      </c>
      <c r="H112" s="55">
        <v>6802</v>
      </c>
      <c r="I112" s="56">
        <v>6530</v>
      </c>
      <c r="J112" s="55">
        <v>3073</v>
      </c>
      <c r="K112" s="54">
        <v>3457</v>
      </c>
      <c r="L112" s="55">
        <v>33</v>
      </c>
      <c r="M112" s="57">
        <v>35.4058192956</v>
      </c>
      <c r="N112" s="55">
        <f t="shared" si="0"/>
        <v>-320</v>
      </c>
      <c r="O112" s="58">
        <f t="shared" si="1"/>
        <v>-4.493119910137594</v>
      </c>
      <c r="P112" s="54">
        <f t="shared" si="3"/>
        <v>-272</v>
      </c>
      <c r="Q112" s="59">
        <f t="shared" si="2"/>
        <v>-3.9988238753307854</v>
      </c>
      <c r="R112" s="60">
        <v>2826</v>
      </c>
    </row>
    <row r="113" spans="3:18" ht="19.5" customHeight="1">
      <c r="C113" s="61"/>
      <c r="D113" s="62"/>
      <c r="E113" s="63" t="s">
        <v>119</v>
      </c>
      <c r="F113" s="64"/>
      <c r="G113" s="65">
        <v>10015</v>
      </c>
      <c r="H113" s="66">
        <v>8987</v>
      </c>
      <c r="I113" s="67">
        <v>7923</v>
      </c>
      <c r="J113" s="66">
        <v>3676</v>
      </c>
      <c r="K113" s="65">
        <v>4247</v>
      </c>
      <c r="L113" s="66">
        <v>29</v>
      </c>
      <c r="M113" s="68">
        <v>42.9382809542</v>
      </c>
      <c r="N113" s="66">
        <f t="shared" si="0"/>
        <v>-1028</v>
      </c>
      <c r="O113" s="69">
        <f t="shared" si="1"/>
        <v>-10.26460309535696</v>
      </c>
      <c r="P113" s="65">
        <f t="shared" si="3"/>
        <v>-1064</v>
      </c>
      <c r="Q113" s="70">
        <f t="shared" si="2"/>
        <v>-11.839323467230443</v>
      </c>
      <c r="R113" s="71">
        <v>3442</v>
      </c>
    </row>
    <row r="114" spans="3:18" ht="19.5" customHeight="1">
      <c r="C114" s="27"/>
      <c r="D114" s="28"/>
      <c r="E114" s="38" t="s">
        <v>120</v>
      </c>
      <c r="F114" s="30"/>
      <c r="G114" s="31">
        <v>6929</v>
      </c>
      <c r="H114" s="32">
        <v>6311</v>
      </c>
      <c r="I114" s="33">
        <v>5583</v>
      </c>
      <c r="J114" s="32">
        <v>2579</v>
      </c>
      <c r="K114" s="31">
        <v>3004</v>
      </c>
      <c r="L114" s="32"/>
      <c r="M114" s="34">
        <v>41.8950385098</v>
      </c>
      <c r="N114" s="32">
        <f>+H114-G114</f>
        <v>-618</v>
      </c>
      <c r="O114" s="35">
        <f>+H114/G114*100-100</f>
        <v>-8.9190359359215</v>
      </c>
      <c r="P114" s="31">
        <f>+I114-H114</f>
        <v>-728</v>
      </c>
      <c r="Q114" s="36">
        <f>+I114/H114*100-100</f>
        <v>-11.535414355886545</v>
      </c>
      <c r="R114" s="37">
        <v>2374</v>
      </c>
    </row>
    <row r="115" spans="3:18" ht="19.5" customHeight="1">
      <c r="C115" s="27"/>
      <c r="D115" s="28"/>
      <c r="E115" s="38" t="s">
        <v>121</v>
      </c>
      <c r="F115" s="30"/>
      <c r="G115" s="31">
        <v>3086</v>
      </c>
      <c r="H115" s="32">
        <v>2676</v>
      </c>
      <c r="I115" s="33">
        <v>2340</v>
      </c>
      <c r="J115" s="32">
        <v>1097</v>
      </c>
      <c r="K115" s="31">
        <v>1243</v>
      </c>
      <c r="L115" s="32"/>
      <c r="M115" s="34">
        <v>45.4273504274</v>
      </c>
      <c r="N115" s="32">
        <f>+H115-G115</f>
        <v>-410</v>
      </c>
      <c r="O115" s="35">
        <f>+H115/G115*100-100</f>
        <v>-13.285806869734287</v>
      </c>
      <c r="P115" s="31">
        <f>+I115-H115</f>
        <v>-336</v>
      </c>
      <c r="Q115" s="36">
        <f>+I115/H115*100-100</f>
        <v>-12.556053811659197</v>
      </c>
      <c r="R115" s="37">
        <v>1068</v>
      </c>
    </row>
    <row r="116" spans="3:18" ht="19.5" customHeight="1">
      <c r="C116" s="50"/>
      <c r="D116" s="51"/>
      <c r="E116" s="52" t="s">
        <v>122</v>
      </c>
      <c r="F116" s="53"/>
      <c r="G116" s="54">
        <v>9897</v>
      </c>
      <c r="H116" s="55">
        <v>8815</v>
      </c>
      <c r="I116" s="56">
        <v>7542</v>
      </c>
      <c r="J116" s="55">
        <v>3510</v>
      </c>
      <c r="K116" s="54">
        <v>4032</v>
      </c>
      <c r="L116" s="55">
        <v>30</v>
      </c>
      <c r="M116" s="57">
        <v>45.5775096141</v>
      </c>
      <c r="N116" s="55">
        <f t="shared" si="0"/>
        <v>-1082</v>
      </c>
      <c r="O116" s="58">
        <f t="shared" si="1"/>
        <v>-10.932605840153585</v>
      </c>
      <c r="P116" s="54">
        <f t="shared" si="3"/>
        <v>-1273</v>
      </c>
      <c r="Q116" s="59">
        <f t="shared" si="2"/>
        <v>-14.441293250141811</v>
      </c>
      <c r="R116" s="60">
        <v>3559</v>
      </c>
    </row>
    <row r="117" spans="3:18" ht="19.5" customHeight="1">
      <c r="C117" s="27"/>
      <c r="D117" s="28"/>
      <c r="E117" s="38" t="s">
        <v>123</v>
      </c>
      <c r="F117" s="30"/>
      <c r="G117" s="31">
        <v>6604</v>
      </c>
      <c r="H117" s="32">
        <v>6066</v>
      </c>
      <c r="I117" s="33">
        <v>5349</v>
      </c>
      <c r="J117" s="32">
        <v>2514</v>
      </c>
      <c r="K117" s="31">
        <v>2835</v>
      </c>
      <c r="L117" s="32"/>
      <c r="M117" s="34">
        <v>41.6043380703</v>
      </c>
      <c r="N117" s="32">
        <f>+H117-G117</f>
        <v>-538</v>
      </c>
      <c r="O117" s="35">
        <f>+H117/G117*100-100</f>
        <v>-8.146577831617194</v>
      </c>
      <c r="P117" s="31">
        <f>+I117-H117</f>
        <v>-717</v>
      </c>
      <c r="Q117" s="36">
        <f>+I117/H117*100-100</f>
        <v>-11.819980217606329</v>
      </c>
      <c r="R117" s="37">
        <v>2384</v>
      </c>
    </row>
    <row r="118" spans="3:18" ht="19.5" customHeight="1">
      <c r="C118" s="27"/>
      <c r="D118" s="28"/>
      <c r="E118" s="38" t="s">
        <v>124</v>
      </c>
      <c r="F118" s="30"/>
      <c r="G118" s="31">
        <v>3293</v>
      </c>
      <c r="H118" s="32">
        <v>2749</v>
      </c>
      <c r="I118" s="33">
        <v>2193</v>
      </c>
      <c r="J118" s="32">
        <v>996</v>
      </c>
      <c r="K118" s="31">
        <v>1197</v>
      </c>
      <c r="L118" s="32"/>
      <c r="M118" s="34">
        <v>55.2667578659</v>
      </c>
      <c r="N118" s="32">
        <f>+H118-G118</f>
        <v>-544</v>
      </c>
      <c r="O118" s="35">
        <f>+H118/G118*100-100</f>
        <v>-16.519890677194056</v>
      </c>
      <c r="P118" s="31">
        <f>+I118-H118</f>
        <v>-556</v>
      </c>
      <c r="Q118" s="36">
        <f>+I118/H118*100-100</f>
        <v>-20.22553655874863</v>
      </c>
      <c r="R118" s="37">
        <v>1175</v>
      </c>
    </row>
    <row r="119" spans="3:18" ht="19.5" customHeight="1">
      <c r="C119" s="50"/>
      <c r="D119" s="51"/>
      <c r="E119" s="52" t="s">
        <v>125</v>
      </c>
      <c r="F119" s="53"/>
      <c r="G119" s="54">
        <v>18307</v>
      </c>
      <c r="H119" s="55">
        <v>17160</v>
      </c>
      <c r="I119" s="56">
        <v>15664</v>
      </c>
      <c r="J119" s="55">
        <v>7466</v>
      </c>
      <c r="K119" s="54">
        <v>8198</v>
      </c>
      <c r="L119" s="55">
        <v>20</v>
      </c>
      <c r="M119" s="57">
        <v>39.114886008</v>
      </c>
      <c r="N119" s="55">
        <f t="shared" si="0"/>
        <v>-1147</v>
      </c>
      <c r="O119" s="58">
        <f t="shared" si="1"/>
        <v>-6.265362975910847</v>
      </c>
      <c r="P119" s="54">
        <f t="shared" si="3"/>
        <v>-1496</v>
      </c>
      <c r="Q119" s="59">
        <f t="shared" si="2"/>
        <v>-8.717948717948715</v>
      </c>
      <c r="R119" s="60">
        <v>6974</v>
      </c>
    </row>
    <row r="120" spans="3:18" ht="19.5" customHeight="1">
      <c r="C120" s="27"/>
      <c r="D120" s="28"/>
      <c r="E120" s="38" t="s">
        <v>126</v>
      </c>
      <c r="F120" s="30"/>
      <c r="G120" s="31">
        <v>4326</v>
      </c>
      <c r="H120" s="32">
        <v>3827</v>
      </c>
      <c r="I120" s="33">
        <v>3215</v>
      </c>
      <c r="J120" s="32">
        <v>1516</v>
      </c>
      <c r="K120" s="31">
        <v>1699</v>
      </c>
      <c r="L120" s="32"/>
      <c r="M120" s="34">
        <v>49.9533437014</v>
      </c>
      <c r="N120" s="32">
        <f>+H120-G120</f>
        <v>-499</v>
      </c>
      <c r="O120" s="35">
        <f>+H120/G120*100-100</f>
        <v>-11.53490522422561</v>
      </c>
      <c r="P120" s="31">
        <f>+I120-H120</f>
        <v>-612</v>
      </c>
      <c r="Q120" s="36">
        <f>+I120/H120*100-100</f>
        <v>-15.99163835902796</v>
      </c>
      <c r="R120" s="37">
        <v>1582</v>
      </c>
    </row>
    <row r="121" spans="3:18" ht="19.5" customHeight="1">
      <c r="C121" s="27"/>
      <c r="D121" s="28"/>
      <c r="E121" s="38" t="s">
        <v>127</v>
      </c>
      <c r="F121" s="30"/>
      <c r="G121" s="31">
        <v>13981</v>
      </c>
      <c r="H121" s="32">
        <v>13333</v>
      </c>
      <c r="I121" s="33">
        <v>12449</v>
      </c>
      <c r="J121" s="32">
        <v>5950</v>
      </c>
      <c r="K121" s="31">
        <v>6499</v>
      </c>
      <c r="L121" s="32"/>
      <c r="M121" s="34">
        <v>36.3146898104</v>
      </c>
      <c r="N121" s="32">
        <f>+H121-G121</f>
        <v>-648</v>
      </c>
      <c r="O121" s="35">
        <f>+H121/G121*100-100</f>
        <v>-4.634861597882846</v>
      </c>
      <c r="P121" s="31">
        <f>+I121-H121</f>
        <v>-884</v>
      </c>
      <c r="Q121" s="36">
        <f>+I121/H121*100-100</f>
        <v>-6.63016575414386</v>
      </c>
      <c r="R121" s="37">
        <v>5392</v>
      </c>
    </row>
    <row r="122" spans="3:18" ht="19.5" customHeight="1">
      <c r="C122" s="86"/>
      <c r="D122" s="122" t="s">
        <v>128</v>
      </c>
      <c r="E122" s="123"/>
      <c r="F122" s="87"/>
      <c r="G122" s="88">
        <f>G123+G124+G125</f>
        <v>29706</v>
      </c>
      <c r="H122" s="89">
        <f>H123+H124+H125</f>
        <v>28503</v>
      </c>
      <c r="I122" s="90">
        <v>26793</v>
      </c>
      <c r="J122" s="89">
        <v>12965</v>
      </c>
      <c r="K122" s="88">
        <v>13828</v>
      </c>
      <c r="L122" s="89"/>
      <c r="M122" s="91">
        <v>33.0731306491</v>
      </c>
      <c r="N122" s="89">
        <f t="shared" si="0"/>
        <v>-1203</v>
      </c>
      <c r="O122" s="92">
        <f t="shared" si="1"/>
        <v>-4.049686931932939</v>
      </c>
      <c r="P122" s="88">
        <f t="shared" si="3"/>
        <v>-1710</v>
      </c>
      <c r="Q122" s="93">
        <f t="shared" si="2"/>
        <v>-5.999368487527619</v>
      </c>
      <c r="R122" s="94">
        <v>12601</v>
      </c>
    </row>
    <row r="123" spans="3:18" ht="19.5" customHeight="1">
      <c r="C123" s="50"/>
      <c r="D123" s="51"/>
      <c r="E123" s="52" t="s">
        <v>129</v>
      </c>
      <c r="F123" s="53"/>
      <c r="G123" s="54">
        <v>9194</v>
      </c>
      <c r="H123" s="55">
        <v>8696</v>
      </c>
      <c r="I123" s="56">
        <v>8135</v>
      </c>
      <c r="J123" s="55">
        <v>3815</v>
      </c>
      <c r="K123" s="54">
        <v>4320</v>
      </c>
      <c r="L123" s="55">
        <v>28</v>
      </c>
      <c r="M123" s="57">
        <v>35.7652559055</v>
      </c>
      <c r="N123" s="55">
        <f t="shared" si="0"/>
        <v>-498</v>
      </c>
      <c r="O123" s="58">
        <f t="shared" si="1"/>
        <v>-5.416576027844243</v>
      </c>
      <c r="P123" s="54">
        <f t="shared" si="3"/>
        <v>-561</v>
      </c>
      <c r="Q123" s="59">
        <f t="shared" si="2"/>
        <v>-6.451241950321986</v>
      </c>
      <c r="R123" s="60">
        <v>3741</v>
      </c>
    </row>
    <row r="124" spans="3:18" ht="19.5" customHeight="1">
      <c r="C124" s="61"/>
      <c r="D124" s="62"/>
      <c r="E124" s="63" t="s">
        <v>130</v>
      </c>
      <c r="F124" s="64"/>
      <c r="G124" s="65">
        <v>6751</v>
      </c>
      <c r="H124" s="66">
        <v>6218</v>
      </c>
      <c r="I124" s="67">
        <v>5745</v>
      </c>
      <c r="J124" s="66">
        <v>2839</v>
      </c>
      <c r="K124" s="65">
        <v>2906</v>
      </c>
      <c r="L124" s="66">
        <v>38</v>
      </c>
      <c r="M124" s="68">
        <v>33.0893883952</v>
      </c>
      <c r="N124" s="66">
        <f t="shared" si="0"/>
        <v>-533</v>
      </c>
      <c r="O124" s="69">
        <f t="shared" si="1"/>
        <v>-7.895126647904021</v>
      </c>
      <c r="P124" s="65">
        <f t="shared" si="3"/>
        <v>-473</v>
      </c>
      <c r="Q124" s="70">
        <f t="shared" si="2"/>
        <v>-7.6069475715664225</v>
      </c>
      <c r="R124" s="71">
        <v>2727</v>
      </c>
    </row>
    <row r="125" spans="3:18" ht="19.5" customHeight="1">
      <c r="C125" s="61"/>
      <c r="D125" s="62"/>
      <c r="E125" s="63" t="s">
        <v>131</v>
      </c>
      <c r="F125" s="64"/>
      <c r="G125" s="65">
        <v>13761</v>
      </c>
      <c r="H125" s="66">
        <v>13589</v>
      </c>
      <c r="I125" s="67">
        <v>12913</v>
      </c>
      <c r="J125" s="66">
        <v>6311</v>
      </c>
      <c r="K125" s="65">
        <v>6602</v>
      </c>
      <c r="L125" s="66">
        <v>23</v>
      </c>
      <c r="M125" s="68">
        <v>31.3705741071</v>
      </c>
      <c r="N125" s="66">
        <f t="shared" si="0"/>
        <v>-172</v>
      </c>
      <c r="O125" s="69">
        <f t="shared" si="1"/>
        <v>-1.2499091635782378</v>
      </c>
      <c r="P125" s="65">
        <f t="shared" si="3"/>
        <v>-676</v>
      </c>
      <c r="Q125" s="70">
        <f t="shared" si="2"/>
        <v>-4.974611818382513</v>
      </c>
      <c r="R125" s="71">
        <v>6133</v>
      </c>
    </row>
    <row r="126" spans="3:18" ht="19.5" customHeight="1">
      <c r="C126" s="27"/>
      <c r="D126" s="28"/>
      <c r="E126" s="38" t="s">
        <v>132</v>
      </c>
      <c r="F126" s="30"/>
      <c r="G126" s="31">
        <v>6813</v>
      </c>
      <c r="H126" s="32">
        <v>6702</v>
      </c>
      <c r="I126" s="33">
        <v>6228</v>
      </c>
      <c r="J126" s="32">
        <v>2991</v>
      </c>
      <c r="K126" s="31">
        <v>3237</v>
      </c>
      <c r="L126" s="32"/>
      <c r="M126" s="34">
        <v>31.1535989717</v>
      </c>
      <c r="N126" s="32">
        <f>+H126-G126</f>
        <v>-111</v>
      </c>
      <c r="O126" s="35">
        <f>+H126/G126*100-100</f>
        <v>-1.6292382210479985</v>
      </c>
      <c r="P126" s="31">
        <f>+I126-H126</f>
        <v>-474</v>
      </c>
      <c r="Q126" s="36">
        <f>+I126/H126*100-100</f>
        <v>-7.072515666965089</v>
      </c>
      <c r="R126" s="37">
        <v>2915</v>
      </c>
    </row>
    <row r="127" spans="3:18" ht="19.5" customHeight="1">
      <c r="C127" s="106"/>
      <c r="D127" s="107"/>
      <c r="E127" s="108" t="s">
        <v>133</v>
      </c>
      <c r="F127" s="109"/>
      <c r="G127" s="110">
        <v>6948</v>
      </c>
      <c r="H127" s="111">
        <v>6887</v>
      </c>
      <c r="I127" s="112">
        <v>6685</v>
      </c>
      <c r="J127" s="111">
        <v>3320</v>
      </c>
      <c r="K127" s="110">
        <v>3365</v>
      </c>
      <c r="L127" s="111"/>
      <c r="M127" s="113">
        <v>31.5726470148</v>
      </c>
      <c r="N127" s="111">
        <f>+H127-G127</f>
        <v>-61</v>
      </c>
      <c r="O127" s="114">
        <f>+H127/G127*100-100</f>
        <v>-0.877950489349459</v>
      </c>
      <c r="P127" s="110">
        <f>+I127-H127</f>
        <v>-202</v>
      </c>
      <c r="Q127" s="115">
        <f>+I127/H127*100-100</f>
        <v>-2.9330622912734157</v>
      </c>
      <c r="R127" s="116">
        <v>3218</v>
      </c>
    </row>
    <row r="128" spans="3:18" ht="19.5" customHeight="1">
      <c r="C128" s="117"/>
      <c r="D128" s="120" t="s">
        <v>134</v>
      </c>
      <c r="E128" s="121"/>
      <c r="F128" s="30"/>
      <c r="G128" s="31">
        <f>SUM(G129:G139)</f>
        <v>76866</v>
      </c>
      <c r="H128" s="32">
        <f>SUM(H129:H139)</f>
        <v>72652</v>
      </c>
      <c r="I128" s="33">
        <v>66991</v>
      </c>
      <c r="J128" s="32">
        <v>32740</v>
      </c>
      <c r="K128" s="31">
        <v>34251</v>
      </c>
      <c r="L128" s="32"/>
      <c r="M128" s="34">
        <v>33.0531250933</v>
      </c>
      <c r="N128" s="32">
        <f t="shared" si="0"/>
        <v>-4214</v>
      </c>
      <c r="O128" s="35">
        <f t="shared" si="1"/>
        <v>-5.482267842739304</v>
      </c>
      <c r="P128" s="31">
        <f t="shared" si="3"/>
        <v>-5661</v>
      </c>
      <c r="Q128" s="36">
        <f t="shared" si="2"/>
        <v>-7.791939657545555</v>
      </c>
      <c r="R128" s="37">
        <v>29890</v>
      </c>
    </row>
    <row r="129" spans="3:18" ht="19.5" customHeight="1">
      <c r="C129" s="50"/>
      <c r="D129" s="51"/>
      <c r="E129" s="52" t="s">
        <v>135</v>
      </c>
      <c r="F129" s="53"/>
      <c r="G129" s="54">
        <v>2013</v>
      </c>
      <c r="H129" s="55">
        <v>1765</v>
      </c>
      <c r="I129" s="56">
        <v>1530</v>
      </c>
      <c r="J129" s="55">
        <v>751</v>
      </c>
      <c r="K129" s="54">
        <v>779</v>
      </c>
      <c r="L129" s="55">
        <v>41</v>
      </c>
      <c r="M129" s="57">
        <v>38.8888888889</v>
      </c>
      <c r="N129" s="55">
        <f t="shared" si="0"/>
        <v>-248</v>
      </c>
      <c r="O129" s="58">
        <f t="shared" si="1"/>
        <v>-12.31992051664183</v>
      </c>
      <c r="P129" s="54">
        <f t="shared" si="3"/>
        <v>-235</v>
      </c>
      <c r="Q129" s="59">
        <f t="shared" si="2"/>
        <v>-13.314447592067992</v>
      </c>
      <c r="R129" s="60">
        <v>709</v>
      </c>
    </row>
    <row r="130" spans="3:18" ht="19.5" customHeight="1">
      <c r="C130" s="61"/>
      <c r="D130" s="62"/>
      <c r="E130" s="63" t="s">
        <v>136</v>
      </c>
      <c r="F130" s="64"/>
      <c r="G130" s="65">
        <v>2048</v>
      </c>
      <c r="H130" s="66">
        <v>1932</v>
      </c>
      <c r="I130" s="67">
        <v>1722</v>
      </c>
      <c r="J130" s="66">
        <v>811</v>
      </c>
      <c r="K130" s="65">
        <v>911</v>
      </c>
      <c r="L130" s="66">
        <v>40</v>
      </c>
      <c r="M130" s="68">
        <v>37.9210220674</v>
      </c>
      <c r="N130" s="66">
        <f t="shared" si="0"/>
        <v>-116</v>
      </c>
      <c r="O130" s="69">
        <f t="shared" si="1"/>
        <v>-5.6640625</v>
      </c>
      <c r="P130" s="65">
        <f t="shared" si="3"/>
        <v>-210</v>
      </c>
      <c r="Q130" s="70">
        <f t="shared" si="2"/>
        <v>-10.869565217391312</v>
      </c>
      <c r="R130" s="71">
        <v>866</v>
      </c>
    </row>
    <row r="131" spans="3:18" ht="19.5" customHeight="1">
      <c r="C131" s="61"/>
      <c r="D131" s="62"/>
      <c r="E131" s="63" t="s">
        <v>137</v>
      </c>
      <c r="F131" s="64"/>
      <c r="G131" s="65">
        <v>10782</v>
      </c>
      <c r="H131" s="66">
        <v>9874</v>
      </c>
      <c r="I131" s="67">
        <v>9042</v>
      </c>
      <c r="J131" s="66">
        <v>4319</v>
      </c>
      <c r="K131" s="65">
        <v>4723</v>
      </c>
      <c r="L131" s="66">
        <v>27</v>
      </c>
      <c r="M131" s="68">
        <v>35.2804513774</v>
      </c>
      <c r="N131" s="66">
        <f t="shared" si="0"/>
        <v>-908</v>
      </c>
      <c r="O131" s="69">
        <f t="shared" si="1"/>
        <v>-8.421443145984043</v>
      </c>
      <c r="P131" s="65">
        <f t="shared" si="3"/>
        <v>-832</v>
      </c>
      <c r="Q131" s="70">
        <f t="shared" si="2"/>
        <v>-8.426169738707713</v>
      </c>
      <c r="R131" s="71">
        <v>4413</v>
      </c>
    </row>
    <row r="132" spans="3:18" ht="19.5" customHeight="1">
      <c r="C132" s="61"/>
      <c r="D132" s="62"/>
      <c r="E132" s="63" t="s">
        <v>138</v>
      </c>
      <c r="F132" s="64"/>
      <c r="G132" s="65">
        <v>6002</v>
      </c>
      <c r="H132" s="66">
        <v>6078</v>
      </c>
      <c r="I132" s="67">
        <v>5806</v>
      </c>
      <c r="J132" s="66">
        <v>2795</v>
      </c>
      <c r="K132" s="65">
        <v>3011</v>
      </c>
      <c r="L132" s="66">
        <v>37</v>
      </c>
      <c r="M132" s="68">
        <v>30.6618407446</v>
      </c>
      <c r="N132" s="66">
        <f t="shared" si="0"/>
        <v>76</v>
      </c>
      <c r="O132" s="69">
        <f t="shared" si="1"/>
        <v>1.2662445851382813</v>
      </c>
      <c r="P132" s="65">
        <f t="shared" si="3"/>
        <v>-272</v>
      </c>
      <c r="Q132" s="70">
        <f t="shared" si="2"/>
        <v>-4.475156301414941</v>
      </c>
      <c r="R132" s="71">
        <v>2414</v>
      </c>
    </row>
    <row r="133" spans="3:18" ht="19.5" customHeight="1">
      <c r="C133" s="61"/>
      <c r="D133" s="62"/>
      <c r="E133" s="63" t="s">
        <v>139</v>
      </c>
      <c r="F133" s="64"/>
      <c r="G133" s="65">
        <v>8572</v>
      </c>
      <c r="H133" s="66">
        <v>8169</v>
      </c>
      <c r="I133" s="67">
        <v>7212</v>
      </c>
      <c r="J133" s="66">
        <v>3492</v>
      </c>
      <c r="K133" s="65">
        <v>3720</v>
      </c>
      <c r="L133" s="66">
        <v>31</v>
      </c>
      <c r="M133" s="68">
        <v>36.7383761277</v>
      </c>
      <c r="N133" s="66">
        <f t="shared" si="0"/>
        <v>-403</v>
      </c>
      <c r="O133" s="69">
        <f t="shared" si="1"/>
        <v>-4.701353243117126</v>
      </c>
      <c r="P133" s="65">
        <f t="shared" si="3"/>
        <v>-957</v>
      </c>
      <c r="Q133" s="70">
        <f t="shared" si="2"/>
        <v>-11.715020198310683</v>
      </c>
      <c r="R133" s="71">
        <v>3363</v>
      </c>
    </row>
    <row r="134" spans="3:18" ht="19.5" customHeight="1">
      <c r="C134" s="61"/>
      <c r="D134" s="62"/>
      <c r="E134" s="63" t="s">
        <v>140</v>
      </c>
      <c r="F134" s="64"/>
      <c r="G134" s="65">
        <v>12892</v>
      </c>
      <c r="H134" s="66">
        <v>12090</v>
      </c>
      <c r="I134" s="67">
        <v>11160</v>
      </c>
      <c r="J134" s="66">
        <v>5465</v>
      </c>
      <c r="K134" s="65">
        <v>5695</v>
      </c>
      <c r="L134" s="66">
        <v>24</v>
      </c>
      <c r="M134" s="68">
        <v>29.6648144829</v>
      </c>
      <c r="N134" s="66">
        <f t="shared" si="0"/>
        <v>-802</v>
      </c>
      <c r="O134" s="69">
        <f t="shared" si="1"/>
        <v>-6.2209121936084415</v>
      </c>
      <c r="P134" s="65">
        <f t="shared" si="3"/>
        <v>-930</v>
      </c>
      <c r="Q134" s="70">
        <f t="shared" si="2"/>
        <v>-7.692307692307693</v>
      </c>
      <c r="R134" s="71">
        <v>4960</v>
      </c>
    </row>
    <row r="135" spans="3:18" ht="19.5" customHeight="1">
      <c r="C135" s="61"/>
      <c r="D135" s="62"/>
      <c r="E135" s="63" t="s">
        <v>141</v>
      </c>
      <c r="F135" s="64"/>
      <c r="G135" s="65">
        <v>7020</v>
      </c>
      <c r="H135" s="66">
        <v>6653</v>
      </c>
      <c r="I135" s="67">
        <v>5975</v>
      </c>
      <c r="J135" s="66">
        <v>2997</v>
      </c>
      <c r="K135" s="65">
        <v>2978</v>
      </c>
      <c r="L135" s="66">
        <v>36</v>
      </c>
      <c r="M135" s="68">
        <v>33.3891213389</v>
      </c>
      <c r="N135" s="66">
        <f t="shared" si="0"/>
        <v>-367</v>
      </c>
      <c r="O135" s="69">
        <f t="shared" si="1"/>
        <v>-5.227920227920222</v>
      </c>
      <c r="P135" s="65">
        <f t="shared" si="3"/>
        <v>-678</v>
      </c>
      <c r="Q135" s="70">
        <f t="shared" si="2"/>
        <v>-10.190891327220811</v>
      </c>
      <c r="R135" s="71">
        <v>2623</v>
      </c>
    </row>
    <row r="136" spans="3:18" ht="19.5" customHeight="1">
      <c r="C136" s="61"/>
      <c r="D136" s="62"/>
      <c r="E136" s="63" t="s">
        <v>142</v>
      </c>
      <c r="F136" s="64"/>
      <c r="G136" s="65">
        <v>7255</v>
      </c>
      <c r="H136" s="66">
        <v>6844</v>
      </c>
      <c r="I136" s="67">
        <v>6362</v>
      </c>
      <c r="J136" s="66">
        <v>3169</v>
      </c>
      <c r="K136" s="65">
        <v>3193</v>
      </c>
      <c r="L136" s="66">
        <v>34</v>
      </c>
      <c r="M136" s="68">
        <v>35.3875176859</v>
      </c>
      <c r="N136" s="66">
        <f t="shared" si="0"/>
        <v>-411</v>
      </c>
      <c r="O136" s="69">
        <f t="shared" si="1"/>
        <v>-5.665058580289454</v>
      </c>
      <c r="P136" s="65">
        <f t="shared" si="3"/>
        <v>-482</v>
      </c>
      <c r="Q136" s="70">
        <f t="shared" si="2"/>
        <v>-7.042665108123899</v>
      </c>
      <c r="R136" s="71">
        <v>2885</v>
      </c>
    </row>
    <row r="137" spans="3:18" ht="19.5" customHeight="1">
      <c r="C137" s="61"/>
      <c r="D137" s="62"/>
      <c r="E137" s="63" t="s">
        <v>143</v>
      </c>
      <c r="F137" s="64"/>
      <c r="G137" s="65">
        <v>7436</v>
      </c>
      <c r="H137" s="66">
        <v>7114</v>
      </c>
      <c r="I137" s="67">
        <v>6783</v>
      </c>
      <c r="J137" s="66">
        <v>3307</v>
      </c>
      <c r="K137" s="65">
        <v>3476</v>
      </c>
      <c r="L137" s="66">
        <v>32</v>
      </c>
      <c r="M137" s="68">
        <v>31.3430635412</v>
      </c>
      <c r="N137" s="66">
        <f t="shared" si="0"/>
        <v>-322</v>
      </c>
      <c r="O137" s="69">
        <f t="shared" si="1"/>
        <v>-4.330285099515876</v>
      </c>
      <c r="P137" s="65">
        <f t="shared" si="3"/>
        <v>-331</v>
      </c>
      <c r="Q137" s="70">
        <f t="shared" si="2"/>
        <v>-4.652797301096427</v>
      </c>
      <c r="R137" s="71">
        <v>2909</v>
      </c>
    </row>
    <row r="138" spans="3:18" ht="19.5" customHeight="1">
      <c r="C138" s="61"/>
      <c r="D138" s="62"/>
      <c r="E138" s="63" t="s">
        <v>144</v>
      </c>
      <c r="F138" s="64"/>
      <c r="G138" s="65">
        <v>7115</v>
      </c>
      <c r="H138" s="66">
        <v>6806</v>
      </c>
      <c r="I138" s="67">
        <v>6213</v>
      </c>
      <c r="J138" s="66">
        <v>3125</v>
      </c>
      <c r="K138" s="65">
        <v>3088</v>
      </c>
      <c r="L138" s="66">
        <v>35</v>
      </c>
      <c r="M138" s="68">
        <v>31.7238049252</v>
      </c>
      <c r="N138" s="66">
        <f t="shared" si="0"/>
        <v>-309</v>
      </c>
      <c r="O138" s="69">
        <f t="shared" si="1"/>
        <v>-4.342937456078715</v>
      </c>
      <c r="P138" s="65">
        <f t="shared" si="3"/>
        <v>-593</v>
      </c>
      <c r="Q138" s="70">
        <f t="shared" si="2"/>
        <v>-8.71290038201586</v>
      </c>
      <c r="R138" s="71">
        <v>2692</v>
      </c>
    </row>
    <row r="139" spans="3:18" ht="19.5" customHeight="1" thickBot="1">
      <c r="C139" s="73"/>
      <c r="D139" s="74"/>
      <c r="E139" s="75" t="s">
        <v>145</v>
      </c>
      <c r="F139" s="76"/>
      <c r="G139" s="77">
        <v>5731</v>
      </c>
      <c r="H139" s="78">
        <v>5327</v>
      </c>
      <c r="I139" s="79">
        <v>5186</v>
      </c>
      <c r="J139" s="78">
        <v>2509</v>
      </c>
      <c r="K139" s="77">
        <v>2677</v>
      </c>
      <c r="L139" s="78">
        <v>39</v>
      </c>
      <c r="M139" s="80">
        <v>31.2572310066</v>
      </c>
      <c r="N139" s="78">
        <f t="shared" si="0"/>
        <v>-404</v>
      </c>
      <c r="O139" s="81">
        <f t="shared" si="1"/>
        <v>-7.049380561856566</v>
      </c>
      <c r="P139" s="77">
        <f t="shared" si="3"/>
        <v>-141</v>
      </c>
      <c r="Q139" s="82">
        <f t="shared" si="2"/>
        <v>-2.646893185657973</v>
      </c>
      <c r="R139" s="83">
        <v>2056</v>
      </c>
    </row>
    <row r="141" spans="3:4" ht="21">
      <c r="C141" s="118" t="s">
        <v>146</v>
      </c>
      <c r="D141" s="119"/>
    </row>
  </sheetData>
  <sheetProtection/>
  <mergeCells count="29">
    <mergeCell ref="P6:Q6"/>
    <mergeCell ref="I7:I8"/>
    <mergeCell ref="N7:N8"/>
    <mergeCell ref="O7:O8"/>
    <mergeCell ref="G5:M5"/>
    <mergeCell ref="N5:Q5"/>
    <mergeCell ref="R5:R8"/>
    <mergeCell ref="C6:E7"/>
    <mergeCell ref="G6:G8"/>
    <mergeCell ref="H6:H8"/>
    <mergeCell ref="I6:M6"/>
    <mergeCell ref="N6:O6"/>
    <mergeCell ref="P7:P8"/>
    <mergeCell ref="Q7:Q8"/>
    <mergeCell ref="D9:E9"/>
    <mergeCell ref="D11:E11"/>
    <mergeCell ref="D12:E12"/>
    <mergeCell ref="D93:E93"/>
    <mergeCell ref="J7:J8"/>
    <mergeCell ref="K7:K8"/>
    <mergeCell ref="L7:L8"/>
    <mergeCell ref="M7:M8"/>
    <mergeCell ref="D128:E128"/>
    <mergeCell ref="D96:E96"/>
    <mergeCell ref="D101:E101"/>
    <mergeCell ref="D105:E105"/>
    <mergeCell ref="D109:E109"/>
    <mergeCell ref="D111:E111"/>
    <mergeCell ref="D122:E1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  <rowBreaks count="1" manualBreakCount="1">
    <brk id="7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2016-10-25T06:58:30Z</dcterms:created>
  <dcterms:modified xsi:type="dcterms:W3CDTF">2016-10-25T07:00:41Z</dcterms:modified>
  <cp:category/>
  <cp:version/>
  <cp:contentType/>
  <cp:contentStatus/>
</cp:coreProperties>
</file>