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.1.50\share\統計課\6．教育統計係\00_学校基本調査\R02確報\R2ホームページ\作成用\"/>
    </mc:Choice>
  </mc:AlternateContent>
  <bookViews>
    <workbookView xWindow="0" yWindow="0" windowWidth="20490" windowHeight="7785"/>
  </bookViews>
  <sheets>
    <sheet name="47" sheetId="8" r:id="rId1"/>
    <sheet name="48" sheetId="5" r:id="rId2"/>
    <sheet name="49" sheetId="7" r:id="rId3"/>
    <sheet name="50" sheetId="10" r:id="rId4"/>
    <sheet name="51" sheetId="11" r:id="rId5"/>
  </sheets>
  <definedNames>
    <definedName name="_xlnm.Print_Area" localSheetId="0">'47'!$A$4:$AL$83,'47'!$A$94:$AL$172,'47'!$A$182:$AL$262</definedName>
    <definedName name="_xlnm.Print_Area" localSheetId="1">'48'!$A$1:$AD$232</definedName>
    <definedName name="_xlnm.Print_Area" localSheetId="2">'49'!$A$1:$AJ$23</definedName>
    <definedName name="_xlnm.Print_Area" localSheetId="3">'50'!$A$1:$AK$52</definedName>
    <definedName name="_xlnm.Print_Area" localSheetId="4">'51'!$A$1:$BG$156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1" l="1"/>
  <c r="BI156" i="11"/>
  <c r="BI155" i="11"/>
  <c r="BI154" i="11"/>
  <c r="BI153" i="11"/>
  <c r="BI152" i="11"/>
  <c r="BI151" i="11"/>
  <c r="BI150" i="11"/>
  <c r="BI149" i="11"/>
  <c r="BI148" i="11"/>
  <c r="BI147" i="11"/>
  <c r="BI146" i="11"/>
  <c r="BI145" i="11"/>
  <c r="BI144" i="11"/>
  <c r="BI143" i="11"/>
  <c r="BI142" i="11"/>
  <c r="BI141" i="11"/>
  <c r="BI140" i="11"/>
  <c r="BI139" i="11"/>
  <c r="BI138" i="11"/>
  <c r="BI137" i="11"/>
  <c r="BI136" i="11"/>
  <c r="BI135" i="11"/>
  <c r="BI134" i="11"/>
  <c r="BI133" i="11"/>
  <c r="BI132" i="11"/>
  <c r="BI131" i="11"/>
  <c r="BI130" i="11"/>
  <c r="BI129" i="11"/>
  <c r="BI128" i="11"/>
  <c r="BI127" i="11"/>
  <c r="BI126" i="11"/>
  <c r="BI125" i="11"/>
  <c r="BI124" i="11"/>
  <c r="BI123" i="11"/>
  <c r="BI122" i="11"/>
  <c r="BI121" i="11"/>
  <c r="BI120" i="11"/>
  <c r="BI119" i="11"/>
  <c r="BI118" i="11"/>
  <c r="BI117" i="11"/>
  <c r="BI116" i="11"/>
  <c r="BJ115" i="11"/>
  <c r="BI115" i="11"/>
  <c r="BI114" i="11"/>
  <c r="BI113" i="11"/>
  <c r="BI112" i="11"/>
  <c r="BI111" i="11"/>
  <c r="BI104" i="11"/>
  <c r="BI103" i="11"/>
  <c r="BI102" i="11"/>
  <c r="BI101" i="11"/>
  <c r="BI100" i="11"/>
  <c r="BI99" i="11"/>
  <c r="BI98" i="11"/>
  <c r="BI97" i="11"/>
  <c r="BI96" i="11"/>
  <c r="BI95" i="11"/>
  <c r="BI94" i="11"/>
  <c r="BI93" i="11"/>
  <c r="BI92" i="11"/>
  <c r="BI91" i="11"/>
  <c r="BI90" i="11"/>
  <c r="BI89" i="11"/>
  <c r="BI88" i="11"/>
  <c r="BI87" i="11"/>
  <c r="BI86" i="11"/>
  <c r="BI85" i="11"/>
  <c r="BI84" i="11"/>
  <c r="BI83" i="11"/>
  <c r="BI82" i="11"/>
  <c r="BI81" i="11"/>
  <c r="BI80" i="11"/>
  <c r="BI79" i="11"/>
  <c r="BI78" i="11"/>
  <c r="BI77" i="11"/>
  <c r="BI76" i="11"/>
  <c r="BI75" i="11"/>
  <c r="A75" i="11"/>
  <c r="A76" i="11" s="1"/>
  <c r="A77" i="11" s="1"/>
  <c r="A78" i="11" s="1"/>
  <c r="A79" i="11" s="1"/>
  <c r="A80" i="11" s="1"/>
  <c r="A81" i="11" s="1"/>
  <c r="BI74" i="11"/>
  <c r="BI73" i="11"/>
  <c r="BI72" i="11"/>
  <c r="BI71" i="11"/>
  <c r="BI70" i="11"/>
  <c r="BI69" i="11"/>
  <c r="BI68" i="11"/>
  <c r="BI67" i="11"/>
  <c r="BI66" i="11"/>
  <c r="BI65" i="11"/>
  <c r="BI64" i="11"/>
  <c r="BI63" i="11"/>
  <c r="BI62" i="11"/>
  <c r="BI61" i="11"/>
  <c r="BI60" i="11"/>
  <c r="BI59" i="11"/>
  <c r="BG52" i="11"/>
  <c r="BF52" i="11"/>
  <c r="BE52" i="11"/>
  <c r="BD52" i="11"/>
  <c r="BC52" i="11"/>
  <c r="BB52" i="11"/>
  <c r="BA52" i="11"/>
  <c r="AZ52" i="11"/>
  <c r="AY52" i="11"/>
  <c r="AX52" i="11"/>
  <c r="AW52" i="11"/>
  <c r="AV52" i="11"/>
  <c r="AU52" i="11"/>
  <c r="AT52" i="11"/>
  <c r="AS52" i="11"/>
  <c r="AR52" i="11"/>
  <c r="AQ52" i="11"/>
  <c r="AP52" i="11"/>
  <c r="AO52" i="11"/>
  <c r="AN52" i="11"/>
  <c r="AM52" i="11"/>
  <c r="AL52" i="11"/>
  <c r="AK52" i="11"/>
  <c r="AJ52" i="11"/>
  <c r="BG51" i="11"/>
  <c r="BF51" i="11"/>
  <c r="BE51" i="11"/>
  <c r="BD51" i="11"/>
  <c r="BC51" i="11"/>
  <c r="BB51" i="11"/>
  <c r="BA51" i="11"/>
  <c r="AZ51" i="11"/>
  <c r="AY51" i="11"/>
  <c r="AX51" i="11"/>
  <c r="AW51" i="11"/>
  <c r="AV51" i="11"/>
  <c r="AU51" i="11"/>
  <c r="AT51" i="11"/>
  <c r="AS51" i="11"/>
  <c r="AR51" i="11"/>
  <c r="AQ51" i="11"/>
  <c r="AP51" i="11"/>
  <c r="AO51" i="11"/>
  <c r="AN51" i="11"/>
  <c r="AM51" i="11"/>
  <c r="AL51" i="11"/>
  <c r="AK51" i="11"/>
  <c r="AJ51" i="11"/>
  <c r="BI51" i="11" s="1"/>
  <c r="AD51" i="11"/>
  <c r="AC51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E51" i="11" s="1"/>
  <c r="F51" i="11"/>
  <c r="BG50" i="11"/>
  <c r="BF50" i="11"/>
  <c r="BE50" i="11"/>
  <c r="BD50" i="11"/>
  <c r="BC50" i="11"/>
  <c r="BB50" i="11"/>
  <c r="BA50" i="11"/>
  <c r="AZ50" i="11"/>
  <c r="AY50" i="11"/>
  <c r="AX50" i="11"/>
  <c r="AW50" i="11"/>
  <c r="AV50" i="11"/>
  <c r="AU50" i="11"/>
  <c r="AT50" i="11"/>
  <c r="AS50" i="11"/>
  <c r="AR50" i="11"/>
  <c r="AQ50" i="11"/>
  <c r="AP50" i="11"/>
  <c r="AO50" i="11"/>
  <c r="AN50" i="11"/>
  <c r="AM50" i="11"/>
  <c r="AL50" i="11"/>
  <c r="AK50" i="11"/>
  <c r="AJ50" i="11"/>
  <c r="BI50" i="11" s="1"/>
  <c r="AD50" i="11"/>
  <c r="AC50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 s="1"/>
  <c r="BG49" i="11"/>
  <c r="BF49" i="11"/>
  <c r="BE49" i="11"/>
  <c r="BD49" i="11"/>
  <c r="BC49" i="11"/>
  <c r="BB49" i="11"/>
  <c r="BA49" i="11"/>
  <c r="AZ49" i="11"/>
  <c r="AY49" i="11"/>
  <c r="AX49" i="11"/>
  <c r="AW49" i="11"/>
  <c r="AV49" i="11"/>
  <c r="AU49" i="11"/>
  <c r="AT49" i="11"/>
  <c r="AS49" i="11"/>
  <c r="AR49" i="11"/>
  <c r="AQ49" i="11"/>
  <c r="AP49" i="11"/>
  <c r="AO49" i="11"/>
  <c r="AN49" i="11"/>
  <c r="AM49" i="11"/>
  <c r="AL49" i="11"/>
  <c r="AK49" i="11"/>
  <c r="AJ49" i="11"/>
  <c r="BI49" i="11" s="1"/>
  <c r="AD49" i="11"/>
  <c r="AC49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 s="1"/>
  <c r="BG48" i="11"/>
  <c r="BF48" i="11"/>
  <c r="BE48" i="11"/>
  <c r="BD48" i="11"/>
  <c r="BC48" i="11"/>
  <c r="BB48" i="11"/>
  <c r="BA48" i="11"/>
  <c r="AZ48" i="11"/>
  <c r="AY48" i="11"/>
  <c r="AX48" i="11"/>
  <c r="AW48" i="11"/>
  <c r="AV48" i="11"/>
  <c r="AU48" i="11"/>
  <c r="AT48" i="11"/>
  <c r="AS48" i="11"/>
  <c r="AR48" i="11"/>
  <c r="AQ48" i="11"/>
  <c r="AP48" i="11"/>
  <c r="AO48" i="11"/>
  <c r="AN48" i="11"/>
  <c r="AM48" i="11"/>
  <c r="AL48" i="11"/>
  <c r="AK48" i="11"/>
  <c r="AJ48" i="11"/>
  <c r="BI48" i="11" s="1"/>
  <c r="AD48" i="11"/>
  <c r="AC48" i="11"/>
  <c r="AB48" i="11"/>
  <c r="AA48" i="11"/>
  <c r="Z48" i="11"/>
  <c r="Y48" i="11"/>
  <c r="X48" i="11"/>
  <c r="W48" i="11"/>
  <c r="V48" i="11"/>
  <c r="U48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BG47" i="11"/>
  <c r="BF47" i="11"/>
  <c r="BE47" i="11"/>
  <c r="BD47" i="11"/>
  <c r="BC47" i="11"/>
  <c r="BB47" i="11"/>
  <c r="BA47" i="11"/>
  <c r="AZ47" i="11"/>
  <c r="AY47" i="11"/>
  <c r="AX47" i="11"/>
  <c r="AW47" i="11"/>
  <c r="AV47" i="11"/>
  <c r="AU47" i="11"/>
  <c r="AT47" i="11"/>
  <c r="AS47" i="11"/>
  <c r="AR47" i="11"/>
  <c r="AQ47" i="11"/>
  <c r="AP47" i="11"/>
  <c r="AO47" i="11"/>
  <c r="AN47" i="11"/>
  <c r="AM47" i="11"/>
  <c r="AL47" i="11"/>
  <c r="AK47" i="11"/>
  <c r="AJ47" i="11"/>
  <c r="BI47" i="11" s="1"/>
  <c r="AD47" i="11"/>
  <c r="AC47" i="11"/>
  <c r="AB47" i="11"/>
  <c r="AA47" i="11"/>
  <c r="Z47" i="11"/>
  <c r="Y47" i="11"/>
  <c r="X47" i="11"/>
  <c r="W47" i="11"/>
  <c r="V47" i="11"/>
  <c r="U47" i="11"/>
  <c r="T47" i="11"/>
  <c r="S47" i="11"/>
  <c r="R47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 s="1"/>
  <c r="BG46" i="11"/>
  <c r="BF46" i="11"/>
  <c r="BE46" i="11"/>
  <c r="BD46" i="11"/>
  <c r="BC46" i="11"/>
  <c r="BB46" i="11"/>
  <c r="BA46" i="11"/>
  <c r="AZ46" i="11"/>
  <c r="AY46" i="11"/>
  <c r="AX46" i="11"/>
  <c r="AW46" i="11"/>
  <c r="AV46" i="11"/>
  <c r="AU46" i="11"/>
  <c r="AT46" i="11"/>
  <c r="AS46" i="11"/>
  <c r="AR46" i="11"/>
  <c r="AQ46" i="11"/>
  <c r="AP46" i="11"/>
  <c r="AO46" i="11"/>
  <c r="AN46" i="11"/>
  <c r="AM46" i="11"/>
  <c r="AL46" i="11"/>
  <c r="AK46" i="11"/>
  <c r="AJ46" i="11"/>
  <c r="BI46" i="11" s="1"/>
  <c r="AD46" i="11"/>
  <c r="AC46" i="11"/>
  <c r="AB46" i="11"/>
  <c r="AA46" i="11"/>
  <c r="Z46" i="11"/>
  <c r="Y46" i="11"/>
  <c r="X46" i="11"/>
  <c r="W46" i="11"/>
  <c r="V46" i="11"/>
  <c r="U46" i="11"/>
  <c r="T46" i="11"/>
  <c r="S46" i="11"/>
  <c r="R46" i="11"/>
  <c r="Q46" i="11"/>
  <c r="P46" i="11"/>
  <c r="O46" i="11"/>
  <c r="N46" i="11"/>
  <c r="M46" i="11"/>
  <c r="L46" i="11"/>
  <c r="K46" i="11"/>
  <c r="J46" i="11"/>
  <c r="I46" i="11"/>
  <c r="H46" i="11"/>
  <c r="G46" i="11"/>
  <c r="F46" i="11"/>
  <c r="E46" i="11" s="1"/>
  <c r="BG45" i="11"/>
  <c r="BF45" i="11"/>
  <c r="BE45" i="11"/>
  <c r="BD45" i="11"/>
  <c r="BC45" i="11"/>
  <c r="BB45" i="11"/>
  <c r="BA45" i="11"/>
  <c r="AZ45" i="11"/>
  <c r="AY45" i="11"/>
  <c r="AX45" i="11"/>
  <c r="AW45" i="11"/>
  <c r="AV45" i="11"/>
  <c r="AU45" i="11"/>
  <c r="AT45" i="11"/>
  <c r="AS45" i="11"/>
  <c r="AR45" i="11"/>
  <c r="AQ45" i="11"/>
  <c r="AP45" i="11"/>
  <c r="AO45" i="11"/>
  <c r="AN45" i="11"/>
  <c r="AM45" i="11"/>
  <c r="AL45" i="11"/>
  <c r="AK45" i="11"/>
  <c r="AJ45" i="11"/>
  <c r="BI45" i="11" s="1"/>
  <c r="AD45" i="11"/>
  <c r="AC45" i="11"/>
  <c r="AB45" i="11"/>
  <c r="AA45" i="11"/>
  <c r="Z45" i="11"/>
  <c r="Y45" i="11"/>
  <c r="X45" i="11"/>
  <c r="W45" i="11"/>
  <c r="V45" i="11"/>
  <c r="U45" i="11"/>
  <c r="T45" i="11"/>
  <c r="S45" i="11"/>
  <c r="R45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BG44" i="11"/>
  <c r="BF44" i="11"/>
  <c r="BE44" i="11"/>
  <c r="BD44" i="11"/>
  <c r="BC44" i="11"/>
  <c r="BB44" i="11"/>
  <c r="BA44" i="11"/>
  <c r="AZ44" i="11"/>
  <c r="AY44" i="11"/>
  <c r="AX44" i="11"/>
  <c r="AW44" i="11"/>
  <c r="AV44" i="11"/>
  <c r="AU44" i="11"/>
  <c r="AT44" i="11"/>
  <c r="AS44" i="11"/>
  <c r="AR44" i="11"/>
  <c r="AQ44" i="11"/>
  <c r="AP44" i="11"/>
  <c r="AO44" i="11"/>
  <c r="AN44" i="11"/>
  <c r="AM44" i="11"/>
  <c r="AL44" i="11"/>
  <c r="AK44" i="11"/>
  <c r="AJ44" i="11"/>
  <c r="BI44" i="11" s="1"/>
  <c r="AD44" i="11"/>
  <c r="AC44" i="11"/>
  <c r="AB44" i="11"/>
  <c r="AA44" i="11"/>
  <c r="Z44" i="11"/>
  <c r="Y44" i="11"/>
  <c r="X44" i="11"/>
  <c r="W44" i="11"/>
  <c r="V44" i="11"/>
  <c r="U44" i="11"/>
  <c r="T44" i="11"/>
  <c r="S44" i="11"/>
  <c r="R44" i="11"/>
  <c r="Q44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BG43" i="11"/>
  <c r="BF43" i="11"/>
  <c r="BE43" i="11"/>
  <c r="BD43" i="11"/>
  <c r="BC43" i="11"/>
  <c r="BB43" i="11"/>
  <c r="BA43" i="11"/>
  <c r="AZ43" i="11"/>
  <c r="AY43" i="11"/>
  <c r="AX43" i="11"/>
  <c r="AW43" i="11"/>
  <c r="AV43" i="11"/>
  <c r="AU43" i="11"/>
  <c r="AT43" i="11"/>
  <c r="AS43" i="11"/>
  <c r="AR43" i="11"/>
  <c r="AQ43" i="11"/>
  <c r="AP43" i="11"/>
  <c r="AO43" i="11"/>
  <c r="AN43" i="11"/>
  <c r="AM43" i="11"/>
  <c r="AL43" i="11"/>
  <c r="AK43" i="11"/>
  <c r="AJ43" i="11"/>
  <c r="BI43" i="11" s="1"/>
  <c r="AD43" i="11"/>
  <c r="AC43" i="11"/>
  <c r="AB43" i="11"/>
  <c r="AA43" i="11"/>
  <c r="Z43" i="11"/>
  <c r="Y43" i="11"/>
  <c r="X43" i="11"/>
  <c r="W43" i="11"/>
  <c r="V43" i="11"/>
  <c r="U43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E43" i="11" s="1"/>
  <c r="F43" i="11"/>
  <c r="BG42" i="11"/>
  <c r="BF42" i="11"/>
  <c r="BE42" i="11"/>
  <c r="BD42" i="11"/>
  <c r="BC42" i="11"/>
  <c r="BB42" i="11"/>
  <c r="BA42" i="11"/>
  <c r="AZ42" i="11"/>
  <c r="AY42" i="11"/>
  <c r="AX42" i="11"/>
  <c r="AW42" i="11"/>
  <c r="AV42" i="11"/>
  <c r="AU42" i="11"/>
  <c r="AT42" i="11"/>
  <c r="AS42" i="11"/>
  <c r="AR42" i="11"/>
  <c r="AQ42" i="11"/>
  <c r="AP42" i="11"/>
  <c r="AO42" i="11"/>
  <c r="AN42" i="11"/>
  <c r="AM42" i="11"/>
  <c r="AL42" i="11"/>
  <c r="AK42" i="11"/>
  <c r="AJ42" i="11"/>
  <c r="BI42" i="11" s="1"/>
  <c r="AD42" i="11"/>
  <c r="AC42" i="11"/>
  <c r="AB42" i="11"/>
  <c r="AA42" i="11"/>
  <c r="Z42" i="11"/>
  <c r="Y42" i="11"/>
  <c r="X42" i="11"/>
  <c r="W42" i="11"/>
  <c r="V42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 s="1"/>
  <c r="BG41" i="11"/>
  <c r="BF41" i="11"/>
  <c r="BE41" i="11"/>
  <c r="BD41" i="11"/>
  <c r="BC41" i="11"/>
  <c r="BB41" i="11"/>
  <c r="BA41" i="11"/>
  <c r="AZ41" i="11"/>
  <c r="AY41" i="11"/>
  <c r="AX41" i="11"/>
  <c r="AW41" i="11"/>
  <c r="AV41" i="11"/>
  <c r="AU41" i="11"/>
  <c r="AT41" i="11"/>
  <c r="AS41" i="11"/>
  <c r="AR41" i="11"/>
  <c r="AQ41" i="11"/>
  <c r="AP41" i="11"/>
  <c r="AO41" i="11"/>
  <c r="AN41" i="11"/>
  <c r="AM41" i="11"/>
  <c r="AL41" i="11"/>
  <c r="AK41" i="11"/>
  <c r="AJ41" i="11"/>
  <c r="BI41" i="11" s="1"/>
  <c r="AD41" i="11"/>
  <c r="AC41" i="11"/>
  <c r="AB41" i="11"/>
  <c r="AA41" i="11"/>
  <c r="Z41" i="11"/>
  <c r="Y41" i="11"/>
  <c r="X41" i="11"/>
  <c r="W41" i="11"/>
  <c r="V41" i="11"/>
  <c r="U41" i="11"/>
  <c r="T41" i="1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BG40" i="11"/>
  <c r="BF40" i="11"/>
  <c r="BE40" i="11"/>
  <c r="BD40" i="11"/>
  <c r="BC40" i="11"/>
  <c r="BB40" i="11"/>
  <c r="BA40" i="11"/>
  <c r="AZ40" i="11"/>
  <c r="AY40" i="11"/>
  <c r="AX40" i="11"/>
  <c r="AW40" i="11"/>
  <c r="AV40" i="11"/>
  <c r="AU40" i="11"/>
  <c r="AT40" i="11"/>
  <c r="AS40" i="11"/>
  <c r="AR40" i="11"/>
  <c r="AQ40" i="11"/>
  <c r="AP40" i="11"/>
  <c r="AO40" i="11"/>
  <c r="AN40" i="11"/>
  <c r="AM40" i="11"/>
  <c r="AL40" i="11"/>
  <c r="AK40" i="11"/>
  <c r="AJ40" i="11"/>
  <c r="BI40" i="11" s="1"/>
  <c r="AD40" i="11"/>
  <c r="AC40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BG39" i="11"/>
  <c r="BF39" i="11"/>
  <c r="BE39" i="11"/>
  <c r="BD39" i="11"/>
  <c r="BC39" i="11"/>
  <c r="BB39" i="11"/>
  <c r="BA39" i="11"/>
  <c r="AZ39" i="11"/>
  <c r="AY39" i="11"/>
  <c r="AX39" i="11"/>
  <c r="AW39" i="11"/>
  <c r="AV39" i="11"/>
  <c r="AU39" i="11"/>
  <c r="AT39" i="11"/>
  <c r="AS39" i="11"/>
  <c r="AR39" i="11"/>
  <c r="AQ39" i="11"/>
  <c r="AP39" i="11"/>
  <c r="AO39" i="11"/>
  <c r="AN39" i="11"/>
  <c r="AM39" i="11"/>
  <c r="AL39" i="11"/>
  <c r="AK39" i="11"/>
  <c r="AJ39" i="11"/>
  <c r="BI39" i="11" s="1"/>
  <c r="AD39" i="11"/>
  <c r="AC39" i="11"/>
  <c r="AB39" i="11"/>
  <c r="AA39" i="11"/>
  <c r="Z39" i="11"/>
  <c r="Y39" i="11"/>
  <c r="X39" i="11"/>
  <c r="W39" i="11"/>
  <c r="V39" i="11"/>
  <c r="U39" i="11"/>
  <c r="T39" i="11"/>
  <c r="S39" i="11"/>
  <c r="R39" i="11"/>
  <c r="Q39" i="11"/>
  <c r="P39" i="11"/>
  <c r="O39" i="11"/>
  <c r="N39" i="11"/>
  <c r="M39" i="11"/>
  <c r="L39" i="11"/>
  <c r="K39" i="11"/>
  <c r="J39" i="11"/>
  <c r="I39" i="11"/>
  <c r="H39" i="11"/>
  <c r="G39" i="11"/>
  <c r="E39" i="11" s="1"/>
  <c r="F39" i="11"/>
  <c r="BG38" i="11"/>
  <c r="BF38" i="11"/>
  <c r="BE38" i="11"/>
  <c r="BD38" i="11"/>
  <c r="BC38" i="11"/>
  <c r="BB38" i="11"/>
  <c r="BA38" i="11"/>
  <c r="AZ38" i="11"/>
  <c r="AY38" i="11"/>
  <c r="AX38" i="11"/>
  <c r="AW38" i="11"/>
  <c r="AV38" i="11"/>
  <c r="AU38" i="11"/>
  <c r="AT38" i="11"/>
  <c r="AS38" i="11"/>
  <c r="AR38" i="11"/>
  <c r="AQ38" i="11"/>
  <c r="AP38" i="11"/>
  <c r="AO38" i="11"/>
  <c r="AN38" i="11"/>
  <c r="AM38" i="11"/>
  <c r="AL38" i="11"/>
  <c r="AK38" i="11"/>
  <c r="AJ38" i="11"/>
  <c r="BI38" i="11" s="1"/>
  <c r="AD38" i="11"/>
  <c r="AC38" i="11"/>
  <c r="AB38" i="11"/>
  <c r="AA38" i="11"/>
  <c r="Z38" i="11"/>
  <c r="Y38" i="11"/>
  <c r="X38" i="11"/>
  <c r="W38" i="11"/>
  <c r="V38" i="11"/>
  <c r="U38" i="11"/>
  <c r="T38" i="11"/>
  <c r="S38" i="11"/>
  <c r="R38" i="11"/>
  <c r="Q38" i="11"/>
  <c r="P38" i="11"/>
  <c r="O38" i="11"/>
  <c r="N38" i="11"/>
  <c r="M38" i="11"/>
  <c r="L38" i="11"/>
  <c r="K38" i="11"/>
  <c r="J38" i="11"/>
  <c r="I38" i="11"/>
  <c r="H38" i="11"/>
  <c r="G38" i="11"/>
  <c r="F38" i="11"/>
  <c r="E38" i="11" s="1"/>
  <c r="BG37" i="11"/>
  <c r="BF37" i="11"/>
  <c r="BE37" i="11"/>
  <c r="BD37" i="11"/>
  <c r="BC37" i="11"/>
  <c r="BB37" i="11"/>
  <c r="BA37" i="11"/>
  <c r="AZ37" i="11"/>
  <c r="AY37" i="11"/>
  <c r="AX37" i="11"/>
  <c r="AW37" i="11"/>
  <c r="AV37" i="11"/>
  <c r="AU37" i="11"/>
  <c r="AT37" i="11"/>
  <c r="AS37" i="11"/>
  <c r="AR37" i="11"/>
  <c r="AQ37" i="11"/>
  <c r="AP37" i="11"/>
  <c r="AO37" i="11"/>
  <c r="AN37" i="11"/>
  <c r="AM37" i="11"/>
  <c r="AL37" i="11"/>
  <c r="AK37" i="11"/>
  <c r="AJ37" i="11"/>
  <c r="BI37" i="11" s="1"/>
  <c r="AD37" i="11"/>
  <c r="AC37" i="11"/>
  <c r="AB37" i="11"/>
  <c r="AA37" i="11"/>
  <c r="Z37" i="11"/>
  <c r="Y37" i="11"/>
  <c r="X37" i="11"/>
  <c r="W37" i="11"/>
  <c r="V37" i="11"/>
  <c r="U37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BG36" i="11"/>
  <c r="BF36" i="11"/>
  <c r="BE36" i="11"/>
  <c r="BD36" i="11"/>
  <c r="BC36" i="11"/>
  <c r="BB36" i="11"/>
  <c r="BA36" i="11"/>
  <c r="AZ36" i="11"/>
  <c r="AY36" i="11"/>
  <c r="AX36" i="11"/>
  <c r="AW36" i="11"/>
  <c r="AV36" i="11"/>
  <c r="AU36" i="11"/>
  <c r="AT36" i="11"/>
  <c r="AS36" i="11"/>
  <c r="AR36" i="11"/>
  <c r="AQ36" i="11"/>
  <c r="AP36" i="11"/>
  <c r="AO36" i="11"/>
  <c r="AN36" i="11"/>
  <c r="AM36" i="11"/>
  <c r="AL36" i="11"/>
  <c r="AK36" i="11"/>
  <c r="AJ36" i="11"/>
  <c r="BI36" i="11" s="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BG35" i="11"/>
  <c r="BF35" i="11"/>
  <c r="BE35" i="11"/>
  <c r="BD35" i="11"/>
  <c r="BC35" i="11"/>
  <c r="BB35" i="11"/>
  <c r="BA35" i="11"/>
  <c r="AZ35" i="11"/>
  <c r="AY35" i="11"/>
  <c r="AX35" i="11"/>
  <c r="AW35" i="11"/>
  <c r="AV35" i="11"/>
  <c r="AU35" i="11"/>
  <c r="AT35" i="11"/>
  <c r="AS35" i="11"/>
  <c r="AR35" i="11"/>
  <c r="AQ35" i="11"/>
  <c r="AP35" i="11"/>
  <c r="AO35" i="11"/>
  <c r="AN35" i="11"/>
  <c r="AM35" i="11"/>
  <c r="AL35" i="11"/>
  <c r="AK35" i="11"/>
  <c r="AJ35" i="11"/>
  <c r="BG34" i="11"/>
  <c r="BF34" i="11"/>
  <c r="BE34" i="11"/>
  <c r="BD34" i="11"/>
  <c r="BC34" i="11"/>
  <c r="BB34" i="11"/>
  <c r="BA34" i="11"/>
  <c r="AZ34" i="11"/>
  <c r="AY34" i="11"/>
  <c r="AX34" i="11"/>
  <c r="AW34" i="11"/>
  <c r="AV34" i="11"/>
  <c r="AU34" i="11"/>
  <c r="AT34" i="11"/>
  <c r="AS34" i="11"/>
  <c r="AR34" i="11"/>
  <c r="AQ34" i="11"/>
  <c r="AP34" i="11"/>
  <c r="AO34" i="11"/>
  <c r="AN34" i="11"/>
  <c r="AM34" i="11"/>
  <c r="AL34" i="11"/>
  <c r="AK34" i="11"/>
  <c r="AJ34" i="11"/>
  <c r="BI34" i="11" s="1"/>
  <c r="AD34" i="11"/>
  <c r="AC34" i="11"/>
  <c r="AB34" i="11"/>
  <c r="AA34" i="11"/>
  <c r="Z34" i="11"/>
  <c r="Y34" i="11"/>
  <c r="X34" i="11"/>
  <c r="W34" i="11"/>
  <c r="V34" i="11"/>
  <c r="U34" i="11"/>
  <c r="T34" i="11"/>
  <c r="S34" i="11"/>
  <c r="R34" i="11"/>
  <c r="Q34" i="11"/>
  <c r="P34" i="11"/>
  <c r="O34" i="11"/>
  <c r="N34" i="11"/>
  <c r="M34" i="11"/>
  <c r="L34" i="11"/>
  <c r="K34" i="11"/>
  <c r="J34" i="11"/>
  <c r="I34" i="11"/>
  <c r="H34" i="11"/>
  <c r="G34" i="11"/>
  <c r="F34" i="11"/>
  <c r="E34" i="11" s="1"/>
  <c r="BG33" i="11"/>
  <c r="BF33" i="11"/>
  <c r="BE33" i="11"/>
  <c r="BD33" i="11"/>
  <c r="BC33" i="11"/>
  <c r="BB33" i="11"/>
  <c r="BA33" i="11"/>
  <c r="AZ33" i="11"/>
  <c r="AY33" i="11"/>
  <c r="AX33" i="11"/>
  <c r="AW33" i="11"/>
  <c r="AV33" i="11"/>
  <c r="AU33" i="11"/>
  <c r="AT33" i="11"/>
  <c r="AS33" i="11"/>
  <c r="AR33" i="11"/>
  <c r="AQ33" i="11"/>
  <c r="AP33" i="11"/>
  <c r="AO33" i="11"/>
  <c r="AN33" i="11"/>
  <c r="AM33" i="11"/>
  <c r="AL33" i="11"/>
  <c r="AK33" i="11"/>
  <c r="AJ33" i="11"/>
  <c r="BI33" i="11" s="1"/>
  <c r="AD33" i="11"/>
  <c r="AC33" i="11"/>
  <c r="AB33" i="11"/>
  <c r="AA33" i="11"/>
  <c r="Z33" i="11"/>
  <c r="Y33" i="11"/>
  <c r="X33" i="11"/>
  <c r="W33" i="11"/>
  <c r="V33" i="11"/>
  <c r="U33" i="11"/>
  <c r="T33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BG32" i="11"/>
  <c r="BF32" i="11"/>
  <c r="BE32" i="11"/>
  <c r="BD32" i="11"/>
  <c r="BC32" i="11"/>
  <c r="BB32" i="11"/>
  <c r="BA32" i="11"/>
  <c r="AZ32" i="11"/>
  <c r="AY32" i="11"/>
  <c r="AX32" i="11"/>
  <c r="AW32" i="11"/>
  <c r="AV32" i="11"/>
  <c r="AU32" i="11"/>
  <c r="AT32" i="11"/>
  <c r="AS32" i="11"/>
  <c r="AR32" i="11"/>
  <c r="AQ32" i="11"/>
  <c r="AP32" i="11"/>
  <c r="AO32" i="11"/>
  <c r="AN32" i="11"/>
  <c r="AM32" i="11"/>
  <c r="AL32" i="11"/>
  <c r="AK32" i="11"/>
  <c r="AJ32" i="11"/>
  <c r="BI32" i="11" s="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BG31" i="11"/>
  <c r="BF31" i="11"/>
  <c r="BE31" i="11"/>
  <c r="BD31" i="11"/>
  <c r="BC31" i="11"/>
  <c r="BB31" i="11"/>
  <c r="BA31" i="11"/>
  <c r="AZ31" i="11"/>
  <c r="AY31" i="11"/>
  <c r="AX31" i="11"/>
  <c r="AW31" i="11"/>
  <c r="AV31" i="11"/>
  <c r="AU31" i="11"/>
  <c r="AT31" i="11"/>
  <c r="AS31" i="11"/>
  <c r="AR31" i="11"/>
  <c r="AQ31" i="11"/>
  <c r="AP31" i="11"/>
  <c r="AO31" i="11"/>
  <c r="AN31" i="11"/>
  <c r="AM31" i="11"/>
  <c r="AL31" i="11"/>
  <c r="AK31" i="11"/>
  <c r="AJ31" i="11"/>
  <c r="BI31" i="11" s="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E31" i="11" s="1"/>
  <c r="F31" i="11"/>
  <c r="BG30" i="11"/>
  <c r="BF30" i="11"/>
  <c r="BE30" i="11"/>
  <c r="BD30" i="11"/>
  <c r="BC30" i="11"/>
  <c r="BB30" i="11"/>
  <c r="BA30" i="11"/>
  <c r="AZ30" i="11"/>
  <c r="AY30" i="11"/>
  <c r="AX30" i="11"/>
  <c r="AW30" i="11"/>
  <c r="AV30" i="11"/>
  <c r="AU30" i="11"/>
  <c r="AT30" i="11"/>
  <c r="AS30" i="11"/>
  <c r="AR30" i="11"/>
  <c r="AQ30" i="11"/>
  <c r="AP30" i="11"/>
  <c r="AO30" i="11"/>
  <c r="AN30" i="11"/>
  <c r="AM30" i="11"/>
  <c r="AL30" i="11"/>
  <c r="AK30" i="11"/>
  <c r="AJ30" i="11"/>
  <c r="BI30" i="11" s="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 s="1"/>
  <c r="BG29" i="11"/>
  <c r="BF29" i="11"/>
  <c r="BE29" i="11"/>
  <c r="BD29" i="11"/>
  <c r="BC29" i="11"/>
  <c r="BB29" i="11"/>
  <c r="BA29" i="11"/>
  <c r="AZ29" i="11"/>
  <c r="AY29" i="11"/>
  <c r="AX29" i="11"/>
  <c r="AW29" i="11"/>
  <c r="AV29" i="11"/>
  <c r="AU29" i="11"/>
  <c r="AT29" i="11"/>
  <c r="AS29" i="11"/>
  <c r="AR29" i="11"/>
  <c r="AQ29" i="11"/>
  <c r="AP29" i="11"/>
  <c r="AO29" i="11"/>
  <c r="AN29" i="11"/>
  <c r="AM29" i="11"/>
  <c r="AL29" i="11"/>
  <c r="AK29" i="11"/>
  <c r="AJ29" i="11"/>
  <c r="BI29" i="11" s="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BG28" i="11"/>
  <c r="BF28" i="11"/>
  <c r="BE28" i="11"/>
  <c r="BD28" i="11"/>
  <c r="BC28" i="11"/>
  <c r="BB28" i="11"/>
  <c r="BA28" i="11"/>
  <c r="AZ28" i="11"/>
  <c r="AY28" i="11"/>
  <c r="AX28" i="11"/>
  <c r="AW28" i="11"/>
  <c r="AV28" i="11"/>
  <c r="AU28" i="11"/>
  <c r="AT28" i="11"/>
  <c r="AS28" i="11"/>
  <c r="AR28" i="11"/>
  <c r="AQ28" i="11"/>
  <c r="AP28" i="11"/>
  <c r="AO28" i="11"/>
  <c r="AN28" i="11"/>
  <c r="AM28" i="11"/>
  <c r="AL28" i="11"/>
  <c r="AK28" i="11"/>
  <c r="AJ28" i="11"/>
  <c r="BI28" i="11" s="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BG27" i="11"/>
  <c r="BF27" i="11"/>
  <c r="BE27" i="11"/>
  <c r="BD27" i="11"/>
  <c r="BC27" i="11"/>
  <c r="BB27" i="11"/>
  <c r="BA27" i="11"/>
  <c r="AZ27" i="11"/>
  <c r="AY27" i="11"/>
  <c r="AX27" i="11"/>
  <c r="AW27" i="11"/>
  <c r="AV27" i="11"/>
  <c r="AU27" i="11"/>
  <c r="AT27" i="11"/>
  <c r="AS27" i="11"/>
  <c r="AR27" i="11"/>
  <c r="AQ27" i="11"/>
  <c r="AP27" i="11"/>
  <c r="AO27" i="11"/>
  <c r="AN27" i="11"/>
  <c r="AM27" i="11"/>
  <c r="AL27" i="11"/>
  <c r="AK27" i="11"/>
  <c r="AJ27" i="11"/>
  <c r="BI27" i="11" s="1"/>
  <c r="AD27" i="11"/>
  <c r="AC27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E27" i="11" s="1"/>
  <c r="F27" i="11"/>
  <c r="BG26" i="11"/>
  <c r="BF26" i="11"/>
  <c r="BE26" i="11"/>
  <c r="BD26" i="11"/>
  <c r="BC26" i="11"/>
  <c r="BB26" i="11"/>
  <c r="BA26" i="11"/>
  <c r="AZ26" i="11"/>
  <c r="AY26" i="11"/>
  <c r="AX26" i="11"/>
  <c r="AW26" i="11"/>
  <c r="AV26" i="11"/>
  <c r="AU26" i="11"/>
  <c r="AT26" i="11"/>
  <c r="AS26" i="11"/>
  <c r="AR26" i="11"/>
  <c r="AQ26" i="11"/>
  <c r="AP26" i="11"/>
  <c r="AO26" i="11"/>
  <c r="AN26" i="11"/>
  <c r="AM26" i="11"/>
  <c r="AL26" i="11"/>
  <c r="AK26" i="11"/>
  <c r="AJ26" i="11"/>
  <c r="BI26" i="11" s="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 s="1"/>
  <c r="BG25" i="11"/>
  <c r="BF25" i="11"/>
  <c r="BE25" i="11"/>
  <c r="BD25" i="11"/>
  <c r="BC25" i="11"/>
  <c r="BB25" i="11"/>
  <c r="BA25" i="11"/>
  <c r="AZ25" i="11"/>
  <c r="AY25" i="11"/>
  <c r="AX25" i="11"/>
  <c r="AW25" i="11"/>
  <c r="AV25" i="11"/>
  <c r="AU25" i="11"/>
  <c r="AT25" i="11"/>
  <c r="AS25" i="11"/>
  <c r="AR25" i="11"/>
  <c r="AQ25" i="11"/>
  <c r="AP25" i="11"/>
  <c r="AO25" i="11"/>
  <c r="AN25" i="11"/>
  <c r="AM25" i="11"/>
  <c r="AL25" i="11"/>
  <c r="AK25" i="11"/>
  <c r="AJ25" i="11"/>
  <c r="BI25" i="11" s="1"/>
  <c r="AD25" i="11"/>
  <c r="AC25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BG24" i="11"/>
  <c r="BF24" i="11"/>
  <c r="BE24" i="11"/>
  <c r="BD24" i="11"/>
  <c r="BC24" i="11"/>
  <c r="BB24" i="11"/>
  <c r="BA24" i="11"/>
  <c r="AZ24" i="11"/>
  <c r="AY24" i="11"/>
  <c r="AX24" i="11"/>
  <c r="AW24" i="11"/>
  <c r="AV24" i="11"/>
  <c r="AU24" i="11"/>
  <c r="AT24" i="11"/>
  <c r="AS24" i="11"/>
  <c r="AR24" i="11"/>
  <c r="AQ24" i="11"/>
  <c r="AP24" i="11"/>
  <c r="AO24" i="11"/>
  <c r="AN24" i="11"/>
  <c r="AM24" i="11"/>
  <c r="AL24" i="11"/>
  <c r="AK24" i="11"/>
  <c r="AJ24" i="11"/>
  <c r="BI24" i="11" s="1"/>
  <c r="AD24" i="11"/>
  <c r="AC24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BG23" i="11"/>
  <c r="BF23" i="11"/>
  <c r="BE23" i="11"/>
  <c r="BD23" i="11"/>
  <c r="BC23" i="11"/>
  <c r="BB23" i="11"/>
  <c r="BA23" i="11"/>
  <c r="AZ23" i="11"/>
  <c r="AY23" i="11"/>
  <c r="AX23" i="11"/>
  <c r="AW23" i="11"/>
  <c r="AV23" i="11"/>
  <c r="AU23" i="11"/>
  <c r="AT23" i="11"/>
  <c r="AS23" i="11"/>
  <c r="AR23" i="11"/>
  <c r="AQ23" i="11"/>
  <c r="AP23" i="11"/>
  <c r="AO23" i="11"/>
  <c r="AN23" i="11"/>
  <c r="AM23" i="11"/>
  <c r="AL23" i="11"/>
  <c r="AK23" i="11"/>
  <c r="AJ23" i="11"/>
  <c r="BI23" i="11" s="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E23" i="11" s="1"/>
  <c r="F23" i="11"/>
  <c r="BG22" i="11"/>
  <c r="BF22" i="11"/>
  <c r="BE22" i="11"/>
  <c r="BD22" i="11"/>
  <c r="BC22" i="11"/>
  <c r="BB22" i="11"/>
  <c r="BA22" i="11"/>
  <c r="AZ22" i="11"/>
  <c r="AY22" i="11"/>
  <c r="AX22" i="11"/>
  <c r="AW22" i="11"/>
  <c r="AV22" i="11"/>
  <c r="AU22" i="11"/>
  <c r="AT22" i="11"/>
  <c r="AS22" i="11"/>
  <c r="AR22" i="11"/>
  <c r="AQ22" i="11"/>
  <c r="AP22" i="11"/>
  <c r="AO22" i="11"/>
  <c r="AN22" i="11"/>
  <c r="AM22" i="11"/>
  <c r="AL22" i="11"/>
  <c r="AK22" i="11"/>
  <c r="AJ22" i="11"/>
  <c r="BI22" i="11" s="1"/>
  <c r="AD22" i="11"/>
  <c r="AC22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 s="1"/>
  <c r="BG21" i="11"/>
  <c r="BF21" i="11"/>
  <c r="BE21" i="11"/>
  <c r="BD21" i="11"/>
  <c r="BC21" i="11"/>
  <c r="BB21" i="11"/>
  <c r="BA21" i="11"/>
  <c r="AZ21" i="11"/>
  <c r="AY21" i="11"/>
  <c r="AX21" i="11"/>
  <c r="AW21" i="11"/>
  <c r="AV21" i="11"/>
  <c r="AU21" i="11"/>
  <c r="AT21" i="11"/>
  <c r="AS21" i="11"/>
  <c r="AR21" i="11"/>
  <c r="AQ21" i="11"/>
  <c r="AP21" i="11"/>
  <c r="AO21" i="11"/>
  <c r="AN21" i="11"/>
  <c r="AM21" i="11"/>
  <c r="AL21" i="11"/>
  <c r="AK21" i="11"/>
  <c r="AJ21" i="11"/>
  <c r="BI21" i="11" s="1"/>
  <c r="AD21" i="11"/>
  <c r="AC21" i="11"/>
  <c r="AB21" i="11"/>
  <c r="AA21" i="11"/>
  <c r="Z21" i="11"/>
  <c r="Y21" i="11"/>
  <c r="X21" i="11"/>
  <c r="W21" i="11"/>
  <c r="V21" i="11"/>
  <c r="U21" i="11"/>
  <c r="T21" i="11"/>
  <c r="S21" i="11"/>
  <c r="R21" i="11"/>
  <c r="Q21" i="11"/>
  <c r="P21" i="11"/>
  <c r="O21" i="11"/>
  <c r="N21" i="11"/>
  <c r="M21" i="11"/>
  <c r="L21" i="11"/>
  <c r="K21" i="11"/>
  <c r="J21" i="11"/>
  <c r="I21" i="11"/>
  <c r="H21" i="11"/>
  <c r="G21" i="11"/>
  <c r="F21" i="11"/>
  <c r="E21" i="11"/>
  <c r="BG20" i="11"/>
  <c r="BF20" i="11"/>
  <c r="BE20" i="11"/>
  <c r="BD20" i="11"/>
  <c r="BC20" i="11"/>
  <c r="BB20" i="11"/>
  <c r="BA20" i="11"/>
  <c r="AZ20" i="11"/>
  <c r="AY20" i="11"/>
  <c r="AX20" i="11"/>
  <c r="AW20" i="11"/>
  <c r="AV20" i="11"/>
  <c r="AU20" i="11"/>
  <c r="AT20" i="11"/>
  <c r="AS20" i="11"/>
  <c r="AR20" i="11"/>
  <c r="AQ20" i="11"/>
  <c r="AP20" i="11"/>
  <c r="AO20" i="11"/>
  <c r="AN20" i="11"/>
  <c r="AM20" i="11"/>
  <c r="AL20" i="11"/>
  <c r="AK20" i="11"/>
  <c r="AJ20" i="11"/>
  <c r="BI20" i="11" s="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BG19" i="11"/>
  <c r="BF19" i="11"/>
  <c r="BE19" i="11"/>
  <c r="BD19" i="11"/>
  <c r="BC19" i="11"/>
  <c r="BB19" i="11"/>
  <c r="BA19" i="11"/>
  <c r="AZ19" i="11"/>
  <c r="AY19" i="11"/>
  <c r="AX19" i="11"/>
  <c r="AW19" i="11"/>
  <c r="AV19" i="11"/>
  <c r="AU19" i="11"/>
  <c r="AT19" i="11"/>
  <c r="AS19" i="11"/>
  <c r="AR19" i="11"/>
  <c r="AQ19" i="11"/>
  <c r="AP19" i="11"/>
  <c r="AO19" i="11"/>
  <c r="AN19" i="11"/>
  <c r="AM19" i="11"/>
  <c r="AL19" i="11"/>
  <c r="AK19" i="11"/>
  <c r="AJ19" i="11"/>
  <c r="BI19" i="11" s="1"/>
  <c r="AD19" i="11"/>
  <c r="AC19" i="11"/>
  <c r="AB19" i="11"/>
  <c r="AA19" i="11"/>
  <c r="Z19" i="11"/>
  <c r="Y19" i="11"/>
  <c r="X19" i="11"/>
  <c r="W19" i="11"/>
  <c r="V19" i="11"/>
  <c r="U19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E19" i="11" s="1"/>
  <c r="F19" i="11"/>
  <c r="BG18" i="11"/>
  <c r="BF18" i="11"/>
  <c r="BE18" i="11"/>
  <c r="BD18" i="11"/>
  <c r="BC18" i="11"/>
  <c r="BB18" i="11"/>
  <c r="BA18" i="11"/>
  <c r="AZ18" i="11"/>
  <c r="AY18" i="11"/>
  <c r="AX18" i="11"/>
  <c r="AW18" i="11"/>
  <c r="AV18" i="11"/>
  <c r="AU18" i="11"/>
  <c r="AT18" i="11"/>
  <c r="AS18" i="11"/>
  <c r="AR18" i="11"/>
  <c r="AQ18" i="11"/>
  <c r="AP18" i="11"/>
  <c r="AO18" i="11"/>
  <c r="AN18" i="11"/>
  <c r="AM18" i="11"/>
  <c r="AL18" i="11"/>
  <c r="AK18" i="11"/>
  <c r="AJ18" i="11"/>
  <c r="BI18" i="11" s="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 s="1"/>
  <c r="BG17" i="11"/>
  <c r="BF17" i="11"/>
  <c r="BE17" i="11"/>
  <c r="BD17" i="11"/>
  <c r="BC17" i="11"/>
  <c r="BB17" i="11"/>
  <c r="BA17" i="11"/>
  <c r="AZ17" i="11"/>
  <c r="AY17" i="11"/>
  <c r="AX17" i="11"/>
  <c r="AW17" i="11"/>
  <c r="AV17" i="11"/>
  <c r="AU17" i="11"/>
  <c r="AT17" i="11"/>
  <c r="AS17" i="11"/>
  <c r="AR17" i="11"/>
  <c r="AQ17" i="11"/>
  <c r="AP17" i="11"/>
  <c r="AO17" i="11"/>
  <c r="AN17" i="11"/>
  <c r="AM17" i="11"/>
  <c r="AL17" i="11"/>
  <c r="AK17" i="11"/>
  <c r="AJ17" i="11"/>
  <c r="BI17" i="11" s="1"/>
  <c r="AD17" i="11"/>
  <c r="AC17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BG16" i="11"/>
  <c r="BF16" i="11"/>
  <c r="BE16" i="11"/>
  <c r="BD16" i="11"/>
  <c r="BC16" i="11"/>
  <c r="BB16" i="11"/>
  <c r="BA16" i="11"/>
  <c r="AZ16" i="11"/>
  <c r="AY16" i="11"/>
  <c r="AX16" i="11"/>
  <c r="AW16" i="11"/>
  <c r="AV16" i="11"/>
  <c r="AU16" i="11"/>
  <c r="AT16" i="11"/>
  <c r="AS16" i="11"/>
  <c r="AR16" i="11"/>
  <c r="AQ16" i="11"/>
  <c r="AP16" i="11"/>
  <c r="AO16" i="11"/>
  <c r="AN16" i="11"/>
  <c r="AM16" i="11"/>
  <c r="AL16" i="11"/>
  <c r="AK16" i="11"/>
  <c r="AJ16" i="11"/>
  <c r="BI16" i="11" s="1"/>
  <c r="AD16" i="11"/>
  <c r="AC16" i="11"/>
  <c r="AB16" i="11"/>
  <c r="AA16" i="11"/>
  <c r="Z16" i="11"/>
  <c r="Y16" i="11"/>
  <c r="X16" i="11"/>
  <c r="W16" i="11"/>
  <c r="V16" i="11"/>
  <c r="U16" i="11"/>
  <c r="T16" i="11"/>
  <c r="S16" i="11"/>
  <c r="R16" i="11"/>
  <c r="Q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BG15" i="11"/>
  <c r="BF15" i="11"/>
  <c r="BE15" i="11"/>
  <c r="BD15" i="11"/>
  <c r="BC15" i="11"/>
  <c r="BB15" i="11"/>
  <c r="BA15" i="11"/>
  <c r="AZ15" i="11"/>
  <c r="AY15" i="11"/>
  <c r="AX15" i="11"/>
  <c r="AW15" i="11"/>
  <c r="AV15" i="11"/>
  <c r="AU15" i="11"/>
  <c r="AT15" i="11"/>
  <c r="AS15" i="11"/>
  <c r="AR15" i="11"/>
  <c r="AQ15" i="11"/>
  <c r="AP15" i="11"/>
  <c r="AO15" i="11"/>
  <c r="AN15" i="11"/>
  <c r="AM15" i="11"/>
  <c r="AL15" i="11"/>
  <c r="AK15" i="11"/>
  <c r="AJ15" i="11"/>
  <c r="BI15" i="11" s="1"/>
  <c r="AD15" i="11"/>
  <c r="AC15" i="11"/>
  <c r="AB15" i="11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E15" i="11" s="1"/>
  <c r="F15" i="11"/>
  <c r="BG14" i="11"/>
  <c r="BF14" i="11"/>
  <c r="BE14" i="11"/>
  <c r="BD14" i="11"/>
  <c r="BC14" i="11"/>
  <c r="BB14" i="11"/>
  <c r="BA14" i="11"/>
  <c r="AZ14" i="11"/>
  <c r="AY14" i="11"/>
  <c r="AX14" i="11"/>
  <c r="AW14" i="11"/>
  <c r="AV14" i="11"/>
  <c r="AU14" i="11"/>
  <c r="AT14" i="11"/>
  <c r="AS14" i="11"/>
  <c r="AR14" i="11"/>
  <c r="AQ14" i="11"/>
  <c r="AP14" i="11"/>
  <c r="AO14" i="11"/>
  <c r="AN14" i="11"/>
  <c r="AM14" i="11"/>
  <c r="AL14" i="11"/>
  <c r="AK14" i="11"/>
  <c r="AJ14" i="11"/>
  <c r="BI14" i="11" s="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 s="1"/>
  <c r="BG13" i="11"/>
  <c r="BF13" i="11"/>
  <c r="BE13" i="11"/>
  <c r="BD13" i="11"/>
  <c r="BC13" i="11"/>
  <c r="BB13" i="11"/>
  <c r="BA13" i="11"/>
  <c r="AZ13" i="11"/>
  <c r="AY13" i="11"/>
  <c r="AX13" i="11"/>
  <c r="AW13" i="11"/>
  <c r="AV13" i="11"/>
  <c r="AU13" i="11"/>
  <c r="AT13" i="11"/>
  <c r="AS13" i="11"/>
  <c r="AR13" i="11"/>
  <c r="AQ13" i="11"/>
  <c r="AP13" i="11"/>
  <c r="AO13" i="11"/>
  <c r="AN13" i="11"/>
  <c r="AM13" i="11"/>
  <c r="AL13" i="11"/>
  <c r="AK13" i="11"/>
  <c r="AJ13" i="11"/>
  <c r="BI13" i="11" s="1"/>
  <c r="AD13" i="11"/>
  <c r="AC13" i="11"/>
  <c r="AB13" i="11"/>
  <c r="AA13" i="11"/>
  <c r="Z13" i="11"/>
  <c r="Y13" i="11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3" i="11"/>
  <c r="BG12" i="11"/>
  <c r="BF12" i="11"/>
  <c r="BE12" i="11"/>
  <c r="BD12" i="11"/>
  <c r="BC12" i="11"/>
  <c r="BB12" i="11"/>
  <c r="BA12" i="11"/>
  <c r="AZ12" i="11"/>
  <c r="AY12" i="11"/>
  <c r="AX12" i="11"/>
  <c r="AW12" i="11"/>
  <c r="AV12" i="11"/>
  <c r="AU12" i="11"/>
  <c r="AT12" i="11"/>
  <c r="AS12" i="11"/>
  <c r="AR12" i="11"/>
  <c r="AQ12" i="11"/>
  <c r="AP12" i="11"/>
  <c r="AO12" i="11"/>
  <c r="AN12" i="11"/>
  <c r="AM12" i="11"/>
  <c r="AL12" i="11"/>
  <c r="AK12" i="11"/>
  <c r="AJ12" i="11"/>
  <c r="BI12" i="11" s="1"/>
  <c r="AD12" i="11"/>
  <c r="AC12" i="11"/>
  <c r="AB12" i="11"/>
  <c r="AA12" i="11"/>
  <c r="Z12" i="11"/>
  <c r="Y12" i="11"/>
  <c r="X12" i="11"/>
  <c r="W12" i="11"/>
  <c r="V12" i="11"/>
  <c r="U12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E12" i="11"/>
  <c r="BG11" i="11"/>
  <c r="BF11" i="11"/>
  <c r="BE11" i="11"/>
  <c r="BD11" i="11"/>
  <c r="BC11" i="11"/>
  <c r="BB11" i="11"/>
  <c r="BA11" i="11"/>
  <c r="AZ11" i="11"/>
  <c r="AY11" i="11"/>
  <c r="AX11" i="11"/>
  <c r="AW11" i="11"/>
  <c r="AV11" i="11"/>
  <c r="AU11" i="11"/>
  <c r="AT11" i="11"/>
  <c r="AS11" i="11"/>
  <c r="AR11" i="11"/>
  <c r="AQ11" i="11"/>
  <c r="AP11" i="11"/>
  <c r="AO11" i="11"/>
  <c r="AN11" i="11"/>
  <c r="AM11" i="11"/>
  <c r="AL11" i="11"/>
  <c r="AK11" i="11"/>
  <c r="AJ11" i="11"/>
  <c r="BI11" i="11" s="1"/>
  <c r="AD11" i="11"/>
  <c r="AD35" i="11" s="1"/>
  <c r="AC11" i="11"/>
  <c r="AC35" i="11" s="1"/>
  <c r="AB11" i="11"/>
  <c r="AB35" i="11" s="1"/>
  <c r="AA11" i="11"/>
  <c r="AA35" i="11" s="1"/>
  <c r="Z11" i="11"/>
  <c r="Z35" i="11" s="1"/>
  <c r="Y11" i="11"/>
  <c r="Y35" i="11" s="1"/>
  <c r="X11" i="11"/>
  <c r="X35" i="11" s="1"/>
  <c r="W11" i="11"/>
  <c r="W35" i="11" s="1"/>
  <c r="V11" i="11"/>
  <c r="V35" i="11" s="1"/>
  <c r="U11" i="11"/>
  <c r="U35" i="11" s="1"/>
  <c r="T11" i="11"/>
  <c r="T35" i="11" s="1"/>
  <c r="S11" i="11"/>
  <c r="S35" i="11" s="1"/>
  <c r="R11" i="11"/>
  <c r="R35" i="11" s="1"/>
  <c r="Q11" i="11"/>
  <c r="Q35" i="11" s="1"/>
  <c r="P11" i="11"/>
  <c r="P35" i="11" s="1"/>
  <c r="O11" i="11"/>
  <c r="O35" i="11" s="1"/>
  <c r="N11" i="11"/>
  <c r="N35" i="11" s="1"/>
  <c r="M11" i="11"/>
  <c r="M35" i="11" s="1"/>
  <c r="L11" i="11"/>
  <c r="L35" i="11" s="1"/>
  <c r="K11" i="11"/>
  <c r="K35" i="11" s="1"/>
  <c r="J11" i="11"/>
  <c r="J35" i="11" s="1"/>
  <c r="I11" i="11"/>
  <c r="I35" i="11" s="1"/>
  <c r="H11" i="11"/>
  <c r="H35" i="11" s="1"/>
  <c r="G11" i="11"/>
  <c r="E11" i="11" s="1"/>
  <c r="F11" i="11"/>
  <c r="BG10" i="11"/>
  <c r="BF10" i="11"/>
  <c r="BE10" i="11"/>
  <c r="BD10" i="11"/>
  <c r="BC10" i="11"/>
  <c r="BB10" i="11"/>
  <c r="BA10" i="11"/>
  <c r="AZ10" i="11"/>
  <c r="AY10" i="11"/>
  <c r="AX10" i="11"/>
  <c r="AW10" i="11"/>
  <c r="AV10" i="11"/>
  <c r="AU10" i="11"/>
  <c r="AT10" i="11"/>
  <c r="AS10" i="11"/>
  <c r="AR10" i="11"/>
  <c r="AQ10" i="11"/>
  <c r="AP10" i="11"/>
  <c r="AO10" i="11"/>
  <c r="AN10" i="11"/>
  <c r="AM10" i="11"/>
  <c r="AL10" i="11"/>
  <c r="AK10" i="11"/>
  <c r="AJ10" i="11"/>
  <c r="BI10" i="11" s="1"/>
  <c r="AD10" i="11"/>
  <c r="AC10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 s="1"/>
  <c r="BG9" i="11"/>
  <c r="BF9" i="11"/>
  <c r="BE9" i="11"/>
  <c r="BD9" i="11"/>
  <c r="BC9" i="11"/>
  <c r="BB9" i="11"/>
  <c r="BA9" i="11"/>
  <c r="AZ9" i="11"/>
  <c r="AY9" i="11"/>
  <c r="AX9" i="11"/>
  <c r="AW9" i="11"/>
  <c r="AV9" i="11"/>
  <c r="AU9" i="11"/>
  <c r="AT9" i="11"/>
  <c r="AS9" i="11"/>
  <c r="AR9" i="11"/>
  <c r="AQ9" i="11"/>
  <c r="AP9" i="11"/>
  <c r="AO9" i="11"/>
  <c r="AN9" i="11"/>
  <c r="AM9" i="11"/>
  <c r="AL9" i="11"/>
  <c r="AK9" i="11"/>
  <c r="AJ9" i="11"/>
  <c r="BI9" i="11" s="1"/>
  <c r="AD9" i="11"/>
  <c r="AC9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BG8" i="11"/>
  <c r="BF8" i="11"/>
  <c r="BE8" i="11"/>
  <c r="BD8" i="11"/>
  <c r="BC8" i="11"/>
  <c r="BB8" i="11"/>
  <c r="BA8" i="11"/>
  <c r="AZ8" i="11"/>
  <c r="AY8" i="11"/>
  <c r="AX8" i="11"/>
  <c r="AW8" i="11"/>
  <c r="AV8" i="11"/>
  <c r="AU8" i="11"/>
  <c r="AT8" i="11"/>
  <c r="AS8" i="11"/>
  <c r="AR8" i="11"/>
  <c r="AQ8" i="11"/>
  <c r="AP8" i="11"/>
  <c r="AO8" i="11"/>
  <c r="AN8" i="11"/>
  <c r="AM8" i="11"/>
  <c r="AL8" i="11"/>
  <c r="AK8" i="11"/>
  <c r="AJ8" i="11"/>
  <c r="BI8" i="11" s="1"/>
  <c r="AD8" i="11"/>
  <c r="AC8" i="11"/>
  <c r="AC52" i="11" s="1"/>
  <c r="AB8" i="11"/>
  <c r="AA8" i="11"/>
  <c r="Z8" i="11"/>
  <c r="Y8" i="11"/>
  <c r="Y52" i="11" s="1"/>
  <c r="X8" i="11"/>
  <c r="W8" i="11"/>
  <c r="V8" i="11"/>
  <c r="U8" i="11"/>
  <c r="U52" i="11" s="1"/>
  <c r="T8" i="11"/>
  <c r="S8" i="11"/>
  <c r="R8" i="11"/>
  <c r="Q8" i="11"/>
  <c r="Q52" i="11" s="1"/>
  <c r="P8" i="11"/>
  <c r="O8" i="11"/>
  <c r="N8" i="11"/>
  <c r="M8" i="11"/>
  <c r="M52" i="11" s="1"/>
  <c r="L8" i="11"/>
  <c r="K8" i="11"/>
  <c r="J8" i="11"/>
  <c r="I8" i="11"/>
  <c r="I52" i="11" s="1"/>
  <c r="H8" i="11"/>
  <c r="G8" i="11"/>
  <c r="F8" i="11"/>
  <c r="E8" i="11"/>
  <c r="BG7" i="11"/>
  <c r="BF7" i="11"/>
  <c r="BE7" i="11"/>
  <c r="BD7" i="11"/>
  <c r="BC7" i="11"/>
  <c r="BB7" i="11"/>
  <c r="BA7" i="11"/>
  <c r="AZ7" i="11"/>
  <c r="AY7" i="11"/>
  <c r="AX7" i="11"/>
  <c r="AW7" i="11"/>
  <c r="AV7" i="11"/>
  <c r="AU7" i="11"/>
  <c r="AT7" i="11"/>
  <c r="AS7" i="11"/>
  <c r="AR7" i="11"/>
  <c r="AQ7" i="11"/>
  <c r="AP7" i="11"/>
  <c r="AO7" i="11"/>
  <c r="AN7" i="11"/>
  <c r="AM7" i="11"/>
  <c r="AL7" i="11"/>
  <c r="AK7" i="11"/>
  <c r="AJ7" i="11"/>
  <c r="BI7" i="11" s="1"/>
  <c r="AD7" i="11"/>
  <c r="AD52" i="11" s="1"/>
  <c r="AC7" i="11"/>
  <c r="AB7" i="11"/>
  <c r="AA7" i="11"/>
  <c r="Z7" i="11"/>
  <c r="Z52" i="11" s="1"/>
  <c r="Y7" i="11"/>
  <c r="X7" i="11"/>
  <c r="W7" i="11"/>
  <c r="V7" i="11"/>
  <c r="V52" i="11" s="1"/>
  <c r="U7" i="11"/>
  <c r="T7" i="11"/>
  <c r="S7" i="11"/>
  <c r="R7" i="11"/>
  <c r="R52" i="11" s="1"/>
  <c r="Q7" i="11"/>
  <c r="P7" i="11"/>
  <c r="O7" i="11"/>
  <c r="N7" i="11"/>
  <c r="N52" i="11" s="1"/>
  <c r="M7" i="11"/>
  <c r="L7" i="11"/>
  <c r="K7" i="11"/>
  <c r="J7" i="11"/>
  <c r="J52" i="11" s="1"/>
  <c r="I7" i="11"/>
  <c r="H7" i="11"/>
  <c r="G7" i="11"/>
  <c r="F7" i="11"/>
  <c r="F35" i="11" l="1"/>
  <c r="F52" i="11" s="1"/>
  <c r="O52" i="11"/>
  <c r="K52" i="11"/>
  <c r="S52" i="11"/>
  <c r="W52" i="11"/>
  <c r="AA52" i="11"/>
  <c r="H52" i="11"/>
  <c r="BI52" i="11" s="1"/>
  <c r="L52" i="11"/>
  <c r="P52" i="11"/>
  <c r="T52" i="11"/>
  <c r="X52" i="11"/>
  <c r="AB52" i="11"/>
  <c r="BI35" i="11"/>
  <c r="E7" i="11"/>
  <c r="G13" i="10"/>
  <c r="E35" i="11" l="1"/>
  <c r="G52" i="11"/>
  <c r="E52" i="11"/>
  <c r="AK56" i="10"/>
  <c r="AJ56" i="10"/>
  <c r="AH56" i="10"/>
  <c r="AG56" i="10"/>
  <c r="AE56" i="10"/>
  <c r="AD56" i="10"/>
  <c r="AB56" i="10"/>
  <c r="AA56" i="10"/>
  <c r="Y56" i="10"/>
  <c r="X56" i="10"/>
  <c r="V56" i="10"/>
  <c r="U56" i="10"/>
  <c r="S56" i="10"/>
  <c r="R56" i="10"/>
  <c r="P56" i="10"/>
  <c r="O56" i="10"/>
  <c r="M56" i="10"/>
  <c r="L56" i="10"/>
  <c r="J56" i="10"/>
  <c r="I56" i="10"/>
  <c r="AK55" i="10"/>
  <c r="AJ55" i="10"/>
  <c r="AH55" i="10"/>
  <c r="AG55" i="10"/>
  <c r="AE55" i="10"/>
  <c r="AD55" i="10"/>
  <c r="AB55" i="10"/>
  <c r="AA55" i="10"/>
  <c r="Y55" i="10"/>
  <c r="X55" i="10"/>
  <c r="V55" i="10"/>
  <c r="U55" i="10"/>
  <c r="S55" i="10"/>
  <c r="R55" i="10"/>
  <c r="P55" i="10"/>
  <c r="O55" i="10"/>
  <c r="M55" i="10"/>
  <c r="L55" i="10"/>
  <c r="J55" i="10"/>
  <c r="I55" i="10"/>
  <c r="AI51" i="10"/>
  <c r="AF51" i="10"/>
  <c r="AC51" i="10"/>
  <c r="Z51" i="10"/>
  <c r="W51" i="10"/>
  <c r="T51" i="10"/>
  <c r="Q51" i="10"/>
  <c r="N51" i="10"/>
  <c r="K51" i="10"/>
  <c r="H51" i="10"/>
  <c r="AN51" i="10" s="1"/>
  <c r="G51" i="10"/>
  <c r="AP51" i="10" s="1"/>
  <c r="F51" i="10"/>
  <c r="AO51" i="10" s="1"/>
  <c r="E51" i="10"/>
  <c r="AI50" i="10"/>
  <c r="AF50" i="10"/>
  <c r="AC50" i="10"/>
  <c r="Z50" i="10"/>
  <c r="W50" i="10"/>
  <c r="T50" i="10"/>
  <c r="Q50" i="10"/>
  <c r="N50" i="10"/>
  <c r="K50" i="10"/>
  <c r="H50" i="10"/>
  <c r="G50" i="10"/>
  <c r="AP50" i="10" s="1"/>
  <c r="F50" i="10"/>
  <c r="AO50" i="10" s="1"/>
  <c r="E50" i="10"/>
  <c r="AI49" i="10"/>
  <c r="AF49" i="10"/>
  <c r="AC49" i="10"/>
  <c r="Z49" i="10"/>
  <c r="W49" i="10"/>
  <c r="T49" i="10"/>
  <c r="Q49" i="10"/>
  <c r="N49" i="10"/>
  <c r="K49" i="10"/>
  <c r="H49" i="10"/>
  <c r="G49" i="10"/>
  <c r="AP49" i="10" s="1"/>
  <c r="F49" i="10"/>
  <c r="AO49" i="10" s="1"/>
  <c r="AI48" i="10"/>
  <c r="AF48" i="10"/>
  <c r="AC48" i="10"/>
  <c r="Z48" i="10"/>
  <c r="W48" i="10"/>
  <c r="T48" i="10"/>
  <c r="Q48" i="10"/>
  <c r="N48" i="10"/>
  <c r="K48" i="10"/>
  <c r="AN48" i="10" s="1"/>
  <c r="H48" i="10"/>
  <c r="G48" i="10"/>
  <c r="AP48" i="10" s="1"/>
  <c r="F48" i="10"/>
  <c r="AO48" i="10" s="1"/>
  <c r="E48" i="10"/>
  <c r="AI47" i="10"/>
  <c r="AF47" i="10"/>
  <c r="AC47" i="10"/>
  <c r="Z47" i="10"/>
  <c r="W47" i="10"/>
  <c r="T47" i="10"/>
  <c r="Q47" i="10"/>
  <c r="N47" i="10"/>
  <c r="K47" i="10"/>
  <c r="AN47" i="10" s="1"/>
  <c r="H47" i="10"/>
  <c r="G47" i="10"/>
  <c r="AP47" i="10" s="1"/>
  <c r="F47" i="10"/>
  <c r="AO47" i="10" s="1"/>
  <c r="E47" i="10"/>
  <c r="AI46" i="10"/>
  <c r="AF46" i="10"/>
  <c r="AC46" i="10"/>
  <c r="Z46" i="10"/>
  <c r="W46" i="10"/>
  <c r="T46" i="10"/>
  <c r="Q46" i="10"/>
  <c r="N46" i="10"/>
  <c r="K46" i="10"/>
  <c r="AN46" i="10" s="1"/>
  <c r="H46" i="10"/>
  <c r="G46" i="10"/>
  <c r="AP46" i="10" s="1"/>
  <c r="F46" i="10"/>
  <c r="AO46" i="10" s="1"/>
  <c r="E46" i="10"/>
  <c r="AI45" i="10"/>
  <c r="AF45" i="10"/>
  <c r="AC45" i="10"/>
  <c r="Z45" i="10"/>
  <c r="W45" i="10"/>
  <c r="T45" i="10"/>
  <c r="Q45" i="10"/>
  <c r="N45" i="10"/>
  <c r="K45" i="10"/>
  <c r="AN45" i="10" s="1"/>
  <c r="H45" i="10"/>
  <c r="G45" i="10"/>
  <c r="AP45" i="10" s="1"/>
  <c r="F45" i="10"/>
  <c r="AO45" i="10" s="1"/>
  <c r="E45" i="10"/>
  <c r="AI44" i="10"/>
  <c r="AF44" i="10"/>
  <c r="AC44" i="10"/>
  <c r="Z44" i="10"/>
  <c r="W44" i="10"/>
  <c r="T44" i="10"/>
  <c r="Q44" i="10"/>
  <c r="N44" i="10"/>
  <c r="K44" i="10"/>
  <c r="H44" i="10"/>
  <c r="G44" i="10"/>
  <c r="AP44" i="10" s="1"/>
  <c r="F44" i="10"/>
  <c r="AO44" i="10" s="1"/>
  <c r="E44" i="10"/>
  <c r="AO43" i="10"/>
  <c r="AI43" i="10"/>
  <c r="AF43" i="10"/>
  <c r="AC43" i="10"/>
  <c r="Z43" i="10"/>
  <c r="W43" i="10"/>
  <c r="T43" i="10"/>
  <c r="Q43" i="10"/>
  <c r="N43" i="10"/>
  <c r="K43" i="10"/>
  <c r="AN43" i="10" s="1"/>
  <c r="H43" i="10"/>
  <c r="G43" i="10"/>
  <c r="AP43" i="10" s="1"/>
  <c r="F43" i="10"/>
  <c r="E43" i="10"/>
  <c r="AO42" i="10"/>
  <c r="AI42" i="10"/>
  <c r="AF42" i="10"/>
  <c r="AC42" i="10"/>
  <c r="Z42" i="10"/>
  <c r="W42" i="10"/>
  <c r="T42" i="10"/>
  <c r="Q42" i="10"/>
  <c r="N42" i="10"/>
  <c r="K42" i="10"/>
  <c r="AN42" i="10" s="1"/>
  <c r="H42" i="10"/>
  <c r="G42" i="10"/>
  <c r="AP42" i="10" s="1"/>
  <c r="F42" i="10"/>
  <c r="E42" i="10"/>
  <c r="AO41" i="10"/>
  <c r="AI41" i="10"/>
  <c r="AF41" i="10"/>
  <c r="AC41" i="10"/>
  <c r="Z41" i="10"/>
  <c r="W41" i="10"/>
  <c r="T41" i="10"/>
  <c r="Q41" i="10"/>
  <c r="N41" i="10"/>
  <c r="K41" i="10"/>
  <c r="AN41" i="10" s="1"/>
  <c r="H41" i="10"/>
  <c r="G41" i="10"/>
  <c r="AP41" i="10" s="1"/>
  <c r="F41" i="10"/>
  <c r="E41" i="10"/>
  <c r="AO40" i="10"/>
  <c r="AI40" i="10"/>
  <c r="AF40" i="10"/>
  <c r="AC40" i="10"/>
  <c r="Z40" i="10"/>
  <c r="W40" i="10"/>
  <c r="T40" i="10"/>
  <c r="Q40" i="10"/>
  <c r="N40" i="10"/>
  <c r="K40" i="10"/>
  <c r="AN40" i="10" s="1"/>
  <c r="H40" i="10"/>
  <c r="G40" i="10"/>
  <c r="AP40" i="10" s="1"/>
  <c r="F40" i="10"/>
  <c r="E40" i="10"/>
  <c r="AO39" i="10"/>
  <c r="AI39" i="10"/>
  <c r="AF39" i="10"/>
  <c r="AC39" i="10"/>
  <c r="Z39" i="10"/>
  <c r="W39" i="10"/>
  <c r="T39" i="10"/>
  <c r="Q39" i="10"/>
  <c r="N39" i="10"/>
  <c r="K39" i="10"/>
  <c r="AN39" i="10" s="1"/>
  <c r="H39" i="10"/>
  <c r="G39" i="10"/>
  <c r="AP39" i="10" s="1"/>
  <c r="F39" i="10"/>
  <c r="E39" i="10"/>
  <c r="AI38" i="10"/>
  <c r="AF38" i="10"/>
  <c r="AC38" i="10"/>
  <c r="Z38" i="10"/>
  <c r="W38" i="10"/>
  <c r="T38" i="10"/>
  <c r="Q38" i="10"/>
  <c r="N38" i="10"/>
  <c r="K38" i="10"/>
  <c r="H38" i="10"/>
  <c r="G38" i="10"/>
  <c r="AP38" i="10" s="1"/>
  <c r="F38" i="10"/>
  <c r="AO38" i="10" s="1"/>
  <c r="E38" i="10"/>
  <c r="AO37" i="10"/>
  <c r="AI37" i="10"/>
  <c r="AF37" i="10"/>
  <c r="AC37" i="10"/>
  <c r="Z37" i="10"/>
  <c r="W37" i="10"/>
  <c r="T37" i="10"/>
  <c r="Q37" i="10"/>
  <c r="N37" i="10"/>
  <c r="K37" i="10"/>
  <c r="AN37" i="10" s="1"/>
  <c r="H37" i="10"/>
  <c r="G37" i="10"/>
  <c r="AP37" i="10" s="1"/>
  <c r="F37" i="10"/>
  <c r="E37" i="10"/>
  <c r="AO36" i="10"/>
  <c r="AI36" i="10"/>
  <c r="AF36" i="10"/>
  <c r="AC36" i="10"/>
  <c r="Z36" i="10"/>
  <c r="W36" i="10"/>
  <c r="T36" i="10"/>
  <c r="Q36" i="10"/>
  <c r="N36" i="10"/>
  <c r="K36" i="10"/>
  <c r="AN36" i="10" s="1"/>
  <c r="H36" i="10"/>
  <c r="G36" i="10"/>
  <c r="AP36" i="10" s="1"/>
  <c r="F36" i="10"/>
  <c r="E36" i="10"/>
  <c r="AI34" i="10"/>
  <c r="AF34" i="10"/>
  <c r="AC34" i="10"/>
  <c r="Z34" i="10"/>
  <c r="W34" i="10"/>
  <c r="T34" i="10"/>
  <c r="Q34" i="10"/>
  <c r="N34" i="10"/>
  <c r="K34" i="10"/>
  <c r="H34" i="10"/>
  <c r="G34" i="10"/>
  <c r="AP34" i="10" s="1"/>
  <c r="F34" i="10"/>
  <c r="AO34" i="10" s="1"/>
  <c r="AO33" i="10"/>
  <c r="AI33" i="10"/>
  <c r="AF33" i="10"/>
  <c r="AC33" i="10"/>
  <c r="Z33" i="10"/>
  <c r="W33" i="10"/>
  <c r="T33" i="10"/>
  <c r="Q33" i="10"/>
  <c r="N33" i="10"/>
  <c r="K33" i="10"/>
  <c r="AN33" i="10" s="1"/>
  <c r="H33" i="10"/>
  <c r="G33" i="10"/>
  <c r="AP33" i="10" s="1"/>
  <c r="F33" i="10"/>
  <c r="E33" i="10"/>
  <c r="AO32" i="10"/>
  <c r="AI32" i="10"/>
  <c r="AF32" i="10"/>
  <c r="AC32" i="10"/>
  <c r="Z32" i="10"/>
  <c r="W32" i="10"/>
  <c r="T32" i="10"/>
  <c r="Q32" i="10"/>
  <c r="N32" i="10"/>
  <c r="K32" i="10"/>
  <c r="AN32" i="10" s="1"/>
  <c r="H32" i="10"/>
  <c r="G32" i="10"/>
  <c r="AP32" i="10" s="1"/>
  <c r="F32" i="10"/>
  <c r="E32" i="10"/>
  <c r="AO31" i="10"/>
  <c r="AI31" i="10"/>
  <c r="AF31" i="10"/>
  <c r="AC31" i="10"/>
  <c r="Z31" i="10"/>
  <c r="W31" i="10"/>
  <c r="T31" i="10"/>
  <c r="Q31" i="10"/>
  <c r="N31" i="10"/>
  <c r="K31" i="10"/>
  <c r="AN31" i="10" s="1"/>
  <c r="H31" i="10"/>
  <c r="G31" i="10"/>
  <c r="AP31" i="10" s="1"/>
  <c r="F31" i="10"/>
  <c r="E31" i="10"/>
  <c r="AO30" i="10"/>
  <c r="AI30" i="10"/>
  <c r="AF30" i="10"/>
  <c r="AC30" i="10"/>
  <c r="Z30" i="10"/>
  <c r="W30" i="10"/>
  <c r="T30" i="10"/>
  <c r="Q30" i="10"/>
  <c r="N30" i="10"/>
  <c r="K30" i="10"/>
  <c r="AN30" i="10" s="1"/>
  <c r="H30" i="10"/>
  <c r="G30" i="10"/>
  <c r="AP30" i="10" s="1"/>
  <c r="F30" i="10"/>
  <c r="E30" i="10"/>
  <c r="AO29" i="10"/>
  <c r="AI29" i="10"/>
  <c r="AF29" i="10"/>
  <c r="AC29" i="10"/>
  <c r="Z29" i="10"/>
  <c r="W29" i="10"/>
  <c r="T29" i="10"/>
  <c r="Q29" i="10"/>
  <c r="N29" i="10"/>
  <c r="K29" i="10"/>
  <c r="AN29" i="10" s="1"/>
  <c r="H29" i="10"/>
  <c r="G29" i="10"/>
  <c r="AP29" i="10" s="1"/>
  <c r="F29" i="10"/>
  <c r="E29" i="10"/>
  <c r="AO28" i="10"/>
  <c r="AI28" i="10"/>
  <c r="AF28" i="10"/>
  <c r="AC28" i="10"/>
  <c r="Z28" i="10"/>
  <c r="W28" i="10"/>
  <c r="T28" i="10"/>
  <c r="Q28" i="10"/>
  <c r="N28" i="10"/>
  <c r="K28" i="10"/>
  <c r="AN28" i="10" s="1"/>
  <c r="H28" i="10"/>
  <c r="G28" i="10"/>
  <c r="AP28" i="10" s="1"/>
  <c r="F28" i="10"/>
  <c r="E28" i="10"/>
  <c r="AO27" i="10"/>
  <c r="AI27" i="10"/>
  <c r="AF27" i="10"/>
  <c r="AC27" i="10"/>
  <c r="Z27" i="10"/>
  <c r="W27" i="10"/>
  <c r="T27" i="10"/>
  <c r="Q27" i="10"/>
  <c r="N27" i="10"/>
  <c r="K27" i="10"/>
  <c r="AN27" i="10" s="1"/>
  <c r="H27" i="10"/>
  <c r="G27" i="10"/>
  <c r="AP27" i="10" s="1"/>
  <c r="F27" i="10"/>
  <c r="E27" i="10"/>
  <c r="AO26" i="10"/>
  <c r="AI26" i="10"/>
  <c r="AF26" i="10"/>
  <c r="AC26" i="10"/>
  <c r="Z26" i="10"/>
  <c r="W26" i="10"/>
  <c r="T26" i="10"/>
  <c r="Q26" i="10"/>
  <c r="N26" i="10"/>
  <c r="K26" i="10"/>
  <c r="AN26" i="10" s="1"/>
  <c r="H26" i="10"/>
  <c r="G26" i="10"/>
  <c r="AP26" i="10" s="1"/>
  <c r="F26" i="10"/>
  <c r="E26" i="10"/>
  <c r="AO25" i="10"/>
  <c r="AI25" i="10"/>
  <c r="AF25" i="10"/>
  <c r="AC25" i="10"/>
  <c r="Z25" i="10"/>
  <c r="W25" i="10"/>
  <c r="T25" i="10"/>
  <c r="Q25" i="10"/>
  <c r="N25" i="10"/>
  <c r="K25" i="10"/>
  <c r="AN25" i="10" s="1"/>
  <c r="H25" i="10"/>
  <c r="G25" i="10"/>
  <c r="AP25" i="10" s="1"/>
  <c r="F25" i="10"/>
  <c r="E25" i="10"/>
  <c r="AO24" i="10"/>
  <c r="AI24" i="10"/>
  <c r="AF24" i="10"/>
  <c r="AC24" i="10"/>
  <c r="Z24" i="10"/>
  <c r="W24" i="10"/>
  <c r="T24" i="10"/>
  <c r="Q24" i="10"/>
  <c r="N24" i="10"/>
  <c r="K24" i="10"/>
  <c r="AN24" i="10" s="1"/>
  <c r="H24" i="10"/>
  <c r="G24" i="10"/>
  <c r="AP24" i="10" s="1"/>
  <c r="F24" i="10"/>
  <c r="E24" i="10"/>
  <c r="AO23" i="10"/>
  <c r="AI23" i="10"/>
  <c r="AF23" i="10"/>
  <c r="AC23" i="10"/>
  <c r="Z23" i="10"/>
  <c r="W23" i="10"/>
  <c r="T23" i="10"/>
  <c r="Q23" i="10"/>
  <c r="N23" i="10"/>
  <c r="K23" i="10"/>
  <c r="AN23" i="10" s="1"/>
  <c r="H23" i="10"/>
  <c r="G23" i="10"/>
  <c r="AP23" i="10" s="1"/>
  <c r="F23" i="10"/>
  <c r="E23" i="10"/>
  <c r="AO22" i="10"/>
  <c r="AI22" i="10"/>
  <c r="AF22" i="10"/>
  <c r="AC22" i="10"/>
  <c r="Z22" i="10"/>
  <c r="W22" i="10"/>
  <c r="T22" i="10"/>
  <c r="Q22" i="10"/>
  <c r="N22" i="10"/>
  <c r="K22" i="10"/>
  <c r="AN22" i="10" s="1"/>
  <c r="H22" i="10"/>
  <c r="G22" i="10"/>
  <c r="AP22" i="10" s="1"/>
  <c r="F22" i="10"/>
  <c r="E22" i="10"/>
  <c r="AO21" i="10"/>
  <c r="AI21" i="10"/>
  <c r="AF21" i="10"/>
  <c r="AC21" i="10"/>
  <c r="Z21" i="10"/>
  <c r="W21" i="10"/>
  <c r="T21" i="10"/>
  <c r="Q21" i="10"/>
  <c r="N21" i="10"/>
  <c r="K21" i="10"/>
  <c r="AN21" i="10" s="1"/>
  <c r="H21" i="10"/>
  <c r="G21" i="10"/>
  <c r="AP21" i="10" s="1"/>
  <c r="F21" i="10"/>
  <c r="E21" i="10"/>
  <c r="AO20" i="10"/>
  <c r="AI20" i="10"/>
  <c r="AF20" i="10"/>
  <c r="AC20" i="10"/>
  <c r="Z20" i="10"/>
  <c r="W20" i="10"/>
  <c r="T20" i="10"/>
  <c r="Q20" i="10"/>
  <c r="N20" i="10"/>
  <c r="K20" i="10"/>
  <c r="AN20" i="10" s="1"/>
  <c r="H20" i="10"/>
  <c r="G20" i="10"/>
  <c r="AP20" i="10" s="1"/>
  <c r="F20" i="10"/>
  <c r="E20" i="10"/>
  <c r="AO19" i="10"/>
  <c r="AI19" i="10"/>
  <c r="AF19" i="10"/>
  <c r="AC19" i="10"/>
  <c r="Z19" i="10"/>
  <c r="W19" i="10"/>
  <c r="T19" i="10"/>
  <c r="Q19" i="10"/>
  <c r="N19" i="10"/>
  <c r="K19" i="10"/>
  <c r="AN19" i="10" s="1"/>
  <c r="H19" i="10"/>
  <c r="G19" i="10"/>
  <c r="AP19" i="10" s="1"/>
  <c r="F19" i="10"/>
  <c r="E19" i="10"/>
  <c r="AO18" i="10"/>
  <c r="AI18" i="10"/>
  <c r="AF18" i="10"/>
  <c r="AC18" i="10"/>
  <c r="Z18" i="10"/>
  <c r="W18" i="10"/>
  <c r="T18" i="10"/>
  <c r="Q18" i="10"/>
  <c r="N18" i="10"/>
  <c r="K18" i="10"/>
  <c r="AN18" i="10" s="1"/>
  <c r="H18" i="10"/>
  <c r="G18" i="10"/>
  <c r="AP18" i="10" s="1"/>
  <c r="F18" i="10"/>
  <c r="E18" i="10"/>
  <c r="AO17" i="10"/>
  <c r="AI17" i="10"/>
  <c r="AF17" i="10"/>
  <c r="AC17" i="10"/>
  <c r="Z17" i="10"/>
  <c r="W17" i="10"/>
  <c r="T17" i="10"/>
  <c r="Q17" i="10"/>
  <c r="N17" i="10"/>
  <c r="K17" i="10"/>
  <c r="AN17" i="10" s="1"/>
  <c r="H17" i="10"/>
  <c r="G17" i="10"/>
  <c r="AP17" i="10" s="1"/>
  <c r="F17" i="10"/>
  <c r="E17" i="10"/>
  <c r="AO16" i="10"/>
  <c r="AI16" i="10"/>
  <c r="AF16" i="10"/>
  <c r="AC16" i="10"/>
  <c r="Z16" i="10"/>
  <c r="W16" i="10"/>
  <c r="T16" i="10"/>
  <c r="Q16" i="10"/>
  <c r="N16" i="10"/>
  <c r="K16" i="10"/>
  <c r="AN16" i="10" s="1"/>
  <c r="H16" i="10"/>
  <c r="G16" i="10"/>
  <c r="AP16" i="10" s="1"/>
  <c r="F16" i="10"/>
  <c r="E16" i="10"/>
  <c r="AO15" i="10"/>
  <c r="AI15" i="10"/>
  <c r="AF15" i="10"/>
  <c r="AC15" i="10"/>
  <c r="Z15" i="10"/>
  <c r="W15" i="10"/>
  <c r="T15" i="10"/>
  <c r="Q15" i="10"/>
  <c r="N15" i="10"/>
  <c r="K15" i="10"/>
  <c r="AN15" i="10" s="1"/>
  <c r="H15" i="10"/>
  <c r="G15" i="10"/>
  <c r="AP15" i="10" s="1"/>
  <c r="F15" i="10"/>
  <c r="E15" i="10"/>
  <c r="AO14" i="10"/>
  <c r="AI14" i="10"/>
  <c r="AF14" i="10"/>
  <c r="AC14" i="10"/>
  <c r="Z14" i="10"/>
  <c r="W14" i="10"/>
  <c r="T14" i="10"/>
  <c r="Q14" i="10"/>
  <c r="N14" i="10"/>
  <c r="K14" i="10"/>
  <c r="AN14" i="10" s="1"/>
  <c r="H14" i="10"/>
  <c r="G14" i="10"/>
  <c r="AP14" i="10" s="1"/>
  <c r="F14" i="10"/>
  <c r="E14" i="10"/>
  <c r="AI13" i="10"/>
  <c r="AF13" i="10"/>
  <c r="AC13" i="10"/>
  <c r="Z13" i="10"/>
  <c r="W13" i="10"/>
  <c r="T13" i="10"/>
  <c r="Q13" i="10"/>
  <c r="N13" i="10"/>
  <c r="K13" i="10"/>
  <c r="AN13" i="10" s="1"/>
  <c r="H13" i="10"/>
  <c r="AP13" i="10"/>
  <c r="F13" i="10"/>
  <c r="E13" i="10" s="1"/>
  <c r="AO12" i="10"/>
  <c r="AI12" i="10"/>
  <c r="AF12" i="10"/>
  <c r="AC12" i="10"/>
  <c r="Z12" i="10"/>
  <c r="W12" i="10"/>
  <c r="T12" i="10"/>
  <c r="Q12" i="10"/>
  <c r="N12" i="10"/>
  <c r="K12" i="10"/>
  <c r="AN12" i="10" s="1"/>
  <c r="H12" i="10"/>
  <c r="G12" i="10"/>
  <c r="AP12" i="10" s="1"/>
  <c r="F12" i="10"/>
  <c r="E12" i="10"/>
  <c r="AO11" i="10"/>
  <c r="AI11" i="10"/>
  <c r="AI35" i="10" s="1"/>
  <c r="AI55" i="10" s="1"/>
  <c r="AF11" i="10"/>
  <c r="AF35" i="10" s="1"/>
  <c r="AF55" i="10" s="1"/>
  <c r="AC11" i="10"/>
  <c r="AC35" i="10" s="1"/>
  <c r="AC55" i="10" s="1"/>
  <c r="Z11" i="10"/>
  <c r="Z35" i="10" s="1"/>
  <c r="Z55" i="10" s="1"/>
  <c r="W11" i="10"/>
  <c r="W35" i="10" s="1"/>
  <c r="W55" i="10" s="1"/>
  <c r="T11" i="10"/>
  <c r="T35" i="10" s="1"/>
  <c r="T55" i="10" s="1"/>
  <c r="Q11" i="10"/>
  <c r="Q35" i="10" s="1"/>
  <c r="Q55" i="10" s="1"/>
  <c r="N11" i="10"/>
  <c r="N35" i="10" s="1"/>
  <c r="N55" i="10" s="1"/>
  <c r="K11" i="10"/>
  <c r="AN11" i="10" s="1"/>
  <c r="H11" i="10"/>
  <c r="H35" i="10" s="1"/>
  <c r="G11" i="10"/>
  <c r="AP11" i="10" s="1"/>
  <c r="F11" i="10"/>
  <c r="E11" i="10"/>
  <c r="AO10" i="10"/>
  <c r="AI10" i="10"/>
  <c r="AF10" i="10"/>
  <c r="AC10" i="10"/>
  <c r="Z10" i="10"/>
  <c r="W10" i="10"/>
  <c r="T10" i="10"/>
  <c r="Q10" i="10"/>
  <c r="N10" i="10"/>
  <c r="K10" i="10"/>
  <c r="AN10" i="10" s="1"/>
  <c r="H10" i="10"/>
  <c r="G10" i="10"/>
  <c r="AP10" i="10" s="1"/>
  <c r="F10" i="10"/>
  <c r="E10" i="10"/>
  <c r="AO9" i="10"/>
  <c r="AI9" i="10"/>
  <c r="AF9" i="10"/>
  <c r="AC9" i="10"/>
  <c r="Z9" i="10"/>
  <c r="W9" i="10"/>
  <c r="T9" i="10"/>
  <c r="Q9" i="10"/>
  <c r="N9" i="10"/>
  <c r="K9" i="10"/>
  <c r="AN9" i="10" s="1"/>
  <c r="H9" i="10"/>
  <c r="G9" i="10"/>
  <c r="AP9" i="10" s="1"/>
  <c r="F9" i="10"/>
  <c r="E9" i="10"/>
  <c r="AO8" i="10"/>
  <c r="AI8" i="10"/>
  <c r="AF8" i="10"/>
  <c r="AC8" i="10"/>
  <c r="Z8" i="10"/>
  <c r="W8" i="10"/>
  <c r="T8" i="10"/>
  <c r="Q8" i="10"/>
  <c r="N8" i="10"/>
  <c r="K8" i="10"/>
  <c r="AN8" i="10" s="1"/>
  <c r="H8" i="10"/>
  <c r="G8" i="10"/>
  <c r="AP8" i="10" s="1"/>
  <c r="F8" i="10"/>
  <c r="E8" i="10"/>
  <c r="AO7" i="10"/>
  <c r="AI7" i="10"/>
  <c r="AI52" i="10" s="1"/>
  <c r="AI56" i="10" s="1"/>
  <c r="AF7" i="10"/>
  <c r="AF52" i="10" s="1"/>
  <c r="AF56" i="10" s="1"/>
  <c r="AC7" i="10"/>
  <c r="AC52" i="10" s="1"/>
  <c r="AC56" i="10" s="1"/>
  <c r="Z7" i="10"/>
  <c r="Z52" i="10" s="1"/>
  <c r="Z56" i="10" s="1"/>
  <c r="W7" i="10"/>
  <c r="W52" i="10" s="1"/>
  <c r="W56" i="10" s="1"/>
  <c r="T7" i="10"/>
  <c r="T52" i="10" s="1"/>
  <c r="T56" i="10" s="1"/>
  <c r="Q7" i="10"/>
  <c r="N7" i="10"/>
  <c r="N52" i="10" s="1"/>
  <c r="N56" i="10" s="1"/>
  <c r="K7" i="10"/>
  <c r="AN7" i="10" s="1"/>
  <c r="H7" i="10"/>
  <c r="H52" i="10" s="1"/>
  <c r="G7" i="10"/>
  <c r="AP7" i="10" s="1"/>
  <c r="F7" i="10"/>
  <c r="E7" i="10"/>
  <c r="AO13" i="10" l="1"/>
  <c r="Q52" i="10"/>
  <c r="Q56" i="10" s="1"/>
  <c r="F35" i="10"/>
  <c r="F52" i="10" s="1"/>
  <c r="AO52" i="10" s="1"/>
  <c r="E34" i="10"/>
  <c r="AN34" i="10" s="1"/>
  <c r="AN50" i="10"/>
  <c r="E49" i="10"/>
  <c r="AN49" i="10"/>
  <c r="AN44" i="10"/>
  <c r="AN38" i="10"/>
  <c r="H56" i="10"/>
  <c r="H55" i="10"/>
  <c r="G35" i="10"/>
  <c r="K35" i="10"/>
  <c r="K55" i="10" s="1"/>
  <c r="F55" i="10" l="1"/>
  <c r="AO35" i="10"/>
  <c r="F56" i="10"/>
  <c r="K52" i="10"/>
  <c r="AP35" i="10"/>
  <c r="G55" i="10"/>
  <c r="G52" i="10"/>
  <c r="E35" i="10"/>
  <c r="AZ258" i="8"/>
  <c r="AY258" i="8"/>
  <c r="AX258" i="8"/>
  <c r="AW258" i="8"/>
  <c r="AV258" i="8"/>
  <c r="AU258" i="8"/>
  <c r="AT258" i="8"/>
  <c r="AS258" i="8"/>
  <c r="AR258" i="8"/>
  <c r="AQ258" i="8"/>
  <c r="AP258" i="8"/>
  <c r="AO258" i="8"/>
  <c r="AN258" i="8"/>
  <c r="AZ257" i="8"/>
  <c r="AY257" i="8"/>
  <c r="AX257" i="8"/>
  <c r="AW257" i="8"/>
  <c r="AV257" i="8"/>
  <c r="AU257" i="8"/>
  <c r="AT257" i="8"/>
  <c r="AS257" i="8"/>
  <c r="AR257" i="8"/>
  <c r="AQ257" i="8"/>
  <c r="AP257" i="8"/>
  <c r="AO257" i="8"/>
  <c r="AN257" i="8"/>
  <c r="AZ256" i="8"/>
  <c r="AY256" i="8"/>
  <c r="AX256" i="8"/>
  <c r="AW256" i="8"/>
  <c r="AV256" i="8"/>
  <c r="AU256" i="8"/>
  <c r="AT256" i="8"/>
  <c r="AS256" i="8"/>
  <c r="AR256" i="8"/>
  <c r="AQ256" i="8"/>
  <c r="AP256" i="8"/>
  <c r="AO256" i="8"/>
  <c r="AN256" i="8"/>
  <c r="AZ254" i="8"/>
  <c r="AY254" i="8"/>
  <c r="AX254" i="8"/>
  <c r="AW254" i="8"/>
  <c r="AV254" i="8"/>
  <c r="AU254" i="8"/>
  <c r="AT254" i="8"/>
  <c r="AS254" i="8"/>
  <c r="AR254" i="8"/>
  <c r="AQ254" i="8"/>
  <c r="AP254" i="8"/>
  <c r="AO254" i="8"/>
  <c r="AN254" i="8"/>
  <c r="AZ253" i="8"/>
  <c r="AY253" i="8"/>
  <c r="AX253" i="8"/>
  <c r="AW253" i="8"/>
  <c r="AV253" i="8"/>
  <c r="AU253" i="8"/>
  <c r="AT253" i="8"/>
  <c r="AS253" i="8"/>
  <c r="AR253" i="8"/>
  <c r="AQ253" i="8"/>
  <c r="AP253" i="8"/>
  <c r="AO253" i="8"/>
  <c r="AN253" i="8"/>
  <c r="AZ251" i="8"/>
  <c r="AY251" i="8"/>
  <c r="AX251" i="8"/>
  <c r="AW251" i="8"/>
  <c r="AV251" i="8"/>
  <c r="AU251" i="8"/>
  <c r="AT251" i="8"/>
  <c r="AS251" i="8"/>
  <c r="AR251" i="8"/>
  <c r="AQ251" i="8"/>
  <c r="AP251" i="8"/>
  <c r="AO251" i="8"/>
  <c r="AN251" i="8"/>
  <c r="AZ249" i="8"/>
  <c r="AY249" i="8"/>
  <c r="AX249" i="8"/>
  <c r="AW249" i="8"/>
  <c r="AV249" i="8"/>
  <c r="AU249" i="8"/>
  <c r="AT249" i="8"/>
  <c r="AS249" i="8"/>
  <c r="AR249" i="8"/>
  <c r="AQ249" i="8"/>
  <c r="AP249" i="8"/>
  <c r="AO249" i="8"/>
  <c r="AN249" i="8"/>
  <c r="AZ248" i="8"/>
  <c r="AY248" i="8"/>
  <c r="AX248" i="8"/>
  <c r="AW248" i="8"/>
  <c r="AV248" i="8"/>
  <c r="AU248" i="8"/>
  <c r="AT248" i="8"/>
  <c r="AS248" i="8"/>
  <c r="AR248" i="8"/>
  <c r="AQ248" i="8"/>
  <c r="AP248" i="8"/>
  <c r="AO248" i="8"/>
  <c r="AN248" i="8"/>
  <c r="AZ247" i="8"/>
  <c r="AY247" i="8"/>
  <c r="AX247" i="8"/>
  <c r="AW247" i="8"/>
  <c r="AV247" i="8"/>
  <c r="AU247" i="8"/>
  <c r="AT247" i="8"/>
  <c r="AS247" i="8"/>
  <c r="AR247" i="8"/>
  <c r="AQ247" i="8"/>
  <c r="AP247" i="8"/>
  <c r="AO247" i="8"/>
  <c r="AN247" i="8"/>
  <c r="AZ244" i="8"/>
  <c r="AY244" i="8"/>
  <c r="AX244" i="8"/>
  <c r="AW244" i="8"/>
  <c r="AV244" i="8"/>
  <c r="AU244" i="8"/>
  <c r="AT244" i="8"/>
  <c r="AS244" i="8"/>
  <c r="AR244" i="8"/>
  <c r="AQ244" i="8"/>
  <c r="AP244" i="8"/>
  <c r="AO244" i="8"/>
  <c r="AN244" i="8"/>
  <c r="AZ242" i="8"/>
  <c r="AY242" i="8"/>
  <c r="AX242" i="8"/>
  <c r="AW242" i="8"/>
  <c r="AV242" i="8"/>
  <c r="AU242" i="8"/>
  <c r="AT242" i="8"/>
  <c r="AS242" i="8"/>
  <c r="AR242" i="8"/>
  <c r="AQ242" i="8"/>
  <c r="AP242" i="8"/>
  <c r="AO242" i="8"/>
  <c r="AN242" i="8"/>
  <c r="AZ240" i="8"/>
  <c r="AY240" i="8"/>
  <c r="AX240" i="8"/>
  <c r="AW240" i="8"/>
  <c r="AV240" i="8"/>
  <c r="AU240" i="8"/>
  <c r="AT240" i="8"/>
  <c r="AS240" i="8"/>
  <c r="AR240" i="8"/>
  <c r="AQ240" i="8"/>
  <c r="AP240" i="8"/>
  <c r="AO240" i="8"/>
  <c r="AN240" i="8"/>
  <c r="AZ237" i="8"/>
  <c r="AY237" i="8"/>
  <c r="AX237" i="8"/>
  <c r="AW237" i="8"/>
  <c r="AV237" i="8"/>
  <c r="AU237" i="8"/>
  <c r="AT237" i="8"/>
  <c r="AS237" i="8"/>
  <c r="AR237" i="8"/>
  <c r="AQ237" i="8"/>
  <c r="AP237" i="8"/>
  <c r="AO237" i="8"/>
  <c r="AN237" i="8"/>
  <c r="AZ236" i="8"/>
  <c r="AY236" i="8"/>
  <c r="AX236" i="8"/>
  <c r="AW236" i="8"/>
  <c r="AV236" i="8"/>
  <c r="AU236" i="8"/>
  <c r="AT236" i="8"/>
  <c r="AS236" i="8"/>
  <c r="AR236" i="8"/>
  <c r="AQ236" i="8"/>
  <c r="AP236" i="8"/>
  <c r="AO236" i="8"/>
  <c r="AN236" i="8"/>
  <c r="AZ234" i="8"/>
  <c r="AY234" i="8"/>
  <c r="AX234" i="8"/>
  <c r="AW234" i="8"/>
  <c r="AV234" i="8"/>
  <c r="AU234" i="8"/>
  <c r="AT234" i="8"/>
  <c r="AS234" i="8"/>
  <c r="AR234" i="8"/>
  <c r="AQ234" i="8"/>
  <c r="AP234" i="8"/>
  <c r="AO234" i="8"/>
  <c r="AN234" i="8"/>
  <c r="AZ232" i="8"/>
  <c r="AY232" i="8"/>
  <c r="AX232" i="8"/>
  <c r="AW232" i="8"/>
  <c r="AV232" i="8"/>
  <c r="AU232" i="8"/>
  <c r="AT232" i="8"/>
  <c r="AS232" i="8"/>
  <c r="AR232" i="8"/>
  <c r="AQ232" i="8"/>
  <c r="AP232" i="8"/>
  <c r="AO232" i="8"/>
  <c r="AN232" i="8"/>
  <c r="AZ231" i="8"/>
  <c r="AY231" i="8"/>
  <c r="AX231" i="8"/>
  <c r="AW231" i="8"/>
  <c r="AV231" i="8"/>
  <c r="AU231" i="8"/>
  <c r="AT231" i="8"/>
  <c r="AS231" i="8"/>
  <c r="AR231" i="8"/>
  <c r="AQ231" i="8"/>
  <c r="AP231" i="8"/>
  <c r="AO231" i="8"/>
  <c r="AN231" i="8"/>
  <c r="AZ230" i="8"/>
  <c r="AY230" i="8"/>
  <c r="AX230" i="8"/>
  <c r="AW230" i="8"/>
  <c r="AV230" i="8"/>
  <c r="AU230" i="8"/>
  <c r="AT230" i="8"/>
  <c r="AS230" i="8"/>
  <c r="AR230" i="8"/>
  <c r="AQ230" i="8"/>
  <c r="AP230" i="8"/>
  <c r="AO230" i="8"/>
  <c r="AN230" i="8"/>
  <c r="AZ228" i="8"/>
  <c r="AY228" i="8"/>
  <c r="AX228" i="8"/>
  <c r="AW228" i="8"/>
  <c r="AV228" i="8"/>
  <c r="AU228" i="8"/>
  <c r="AT228" i="8"/>
  <c r="AS228" i="8"/>
  <c r="AR228" i="8"/>
  <c r="AQ228" i="8"/>
  <c r="AP228" i="8"/>
  <c r="AO228" i="8"/>
  <c r="AN228" i="8"/>
  <c r="AZ226" i="8"/>
  <c r="AY226" i="8"/>
  <c r="AX226" i="8"/>
  <c r="AW226" i="8"/>
  <c r="AV226" i="8"/>
  <c r="AU226" i="8"/>
  <c r="AT226" i="8"/>
  <c r="AS226" i="8"/>
  <c r="AR226" i="8"/>
  <c r="AQ226" i="8"/>
  <c r="AP226" i="8"/>
  <c r="AO226" i="8"/>
  <c r="AN226" i="8"/>
  <c r="AZ225" i="8"/>
  <c r="AY225" i="8"/>
  <c r="AX225" i="8"/>
  <c r="AW225" i="8"/>
  <c r="AV225" i="8"/>
  <c r="AU225" i="8"/>
  <c r="AT225" i="8"/>
  <c r="AS225" i="8"/>
  <c r="AR225" i="8"/>
  <c r="AQ225" i="8"/>
  <c r="AP225" i="8"/>
  <c r="AO225" i="8"/>
  <c r="AN225" i="8"/>
  <c r="AZ223" i="8"/>
  <c r="AY223" i="8"/>
  <c r="AX223" i="8"/>
  <c r="AW223" i="8"/>
  <c r="AV223" i="8"/>
  <c r="AU223" i="8"/>
  <c r="AT223" i="8"/>
  <c r="AS223" i="8"/>
  <c r="AR223" i="8"/>
  <c r="AQ223" i="8"/>
  <c r="AP223" i="8"/>
  <c r="AO223" i="8"/>
  <c r="AN223" i="8"/>
  <c r="AZ222" i="8"/>
  <c r="AY222" i="8"/>
  <c r="AX222" i="8"/>
  <c r="AW222" i="8"/>
  <c r="AV222" i="8"/>
  <c r="AU222" i="8"/>
  <c r="AT222" i="8"/>
  <c r="AS222" i="8"/>
  <c r="AR222" i="8"/>
  <c r="AQ222" i="8"/>
  <c r="AP222" i="8"/>
  <c r="AO222" i="8"/>
  <c r="AN222" i="8"/>
  <c r="AZ220" i="8"/>
  <c r="AY220" i="8"/>
  <c r="AX220" i="8"/>
  <c r="AW220" i="8"/>
  <c r="AV220" i="8"/>
  <c r="AU220" i="8"/>
  <c r="AT220" i="8"/>
  <c r="AS220" i="8"/>
  <c r="AR220" i="8"/>
  <c r="AQ220" i="8"/>
  <c r="AP220" i="8"/>
  <c r="AO220" i="8"/>
  <c r="AN220" i="8"/>
  <c r="AZ219" i="8"/>
  <c r="AY219" i="8"/>
  <c r="AX219" i="8"/>
  <c r="AW219" i="8"/>
  <c r="AV219" i="8"/>
  <c r="AU219" i="8"/>
  <c r="AT219" i="8"/>
  <c r="AS219" i="8"/>
  <c r="AR219" i="8"/>
  <c r="AQ219" i="8"/>
  <c r="AP219" i="8"/>
  <c r="AO219" i="8"/>
  <c r="AN219" i="8"/>
  <c r="AZ217" i="8"/>
  <c r="AY217" i="8"/>
  <c r="AX217" i="8"/>
  <c r="AW217" i="8"/>
  <c r="AV217" i="8"/>
  <c r="AU217" i="8"/>
  <c r="AT217" i="8"/>
  <c r="AS217" i="8"/>
  <c r="AR217" i="8"/>
  <c r="AQ217" i="8"/>
  <c r="AP217" i="8"/>
  <c r="AO217" i="8"/>
  <c r="AN217" i="8"/>
  <c r="AZ214" i="8"/>
  <c r="AY214" i="8"/>
  <c r="AX214" i="8"/>
  <c r="AW214" i="8"/>
  <c r="AV214" i="8"/>
  <c r="AU214" i="8"/>
  <c r="AT214" i="8"/>
  <c r="AS214" i="8"/>
  <c r="AR214" i="8"/>
  <c r="AQ214" i="8"/>
  <c r="AP214" i="8"/>
  <c r="AO214" i="8"/>
  <c r="AN214" i="8"/>
  <c r="AZ213" i="8"/>
  <c r="AY213" i="8"/>
  <c r="AX213" i="8"/>
  <c r="AW213" i="8"/>
  <c r="AV213" i="8"/>
  <c r="AU213" i="8"/>
  <c r="AT213" i="8"/>
  <c r="AS213" i="8"/>
  <c r="AR213" i="8"/>
  <c r="AQ213" i="8"/>
  <c r="AP213" i="8"/>
  <c r="AO213" i="8"/>
  <c r="AN213" i="8"/>
  <c r="AZ211" i="8"/>
  <c r="AY211" i="8"/>
  <c r="AX211" i="8"/>
  <c r="AW211" i="8"/>
  <c r="AV211" i="8"/>
  <c r="AU211" i="8"/>
  <c r="AT211" i="8"/>
  <c r="AS211" i="8"/>
  <c r="AR211" i="8"/>
  <c r="AQ211" i="8"/>
  <c r="AP211" i="8"/>
  <c r="AO211" i="8"/>
  <c r="AN211" i="8"/>
  <c r="AZ210" i="8"/>
  <c r="AY210" i="8"/>
  <c r="AX210" i="8"/>
  <c r="AW210" i="8"/>
  <c r="AV210" i="8"/>
  <c r="AU210" i="8"/>
  <c r="AT210" i="8"/>
  <c r="AS210" i="8"/>
  <c r="AR210" i="8"/>
  <c r="AQ210" i="8"/>
  <c r="AP210" i="8"/>
  <c r="AO210" i="8"/>
  <c r="AN210" i="8"/>
  <c r="AZ208" i="8"/>
  <c r="AY208" i="8"/>
  <c r="AX208" i="8"/>
  <c r="AW208" i="8"/>
  <c r="AV208" i="8"/>
  <c r="AU208" i="8"/>
  <c r="AT208" i="8"/>
  <c r="AS208" i="8"/>
  <c r="AR208" i="8"/>
  <c r="AQ208" i="8"/>
  <c r="AP208" i="8"/>
  <c r="AO208" i="8"/>
  <c r="AN208" i="8"/>
  <c r="AZ207" i="8"/>
  <c r="AY207" i="8"/>
  <c r="AX207" i="8"/>
  <c r="AW207" i="8"/>
  <c r="AV207" i="8"/>
  <c r="AU207" i="8"/>
  <c r="AT207" i="8"/>
  <c r="AS207" i="8"/>
  <c r="AR207" i="8"/>
  <c r="AQ207" i="8"/>
  <c r="AP207" i="8"/>
  <c r="AO207" i="8"/>
  <c r="AN207" i="8"/>
  <c r="AZ205" i="8"/>
  <c r="AY205" i="8"/>
  <c r="AX205" i="8"/>
  <c r="AW205" i="8"/>
  <c r="AV205" i="8"/>
  <c r="AU205" i="8"/>
  <c r="AT205" i="8"/>
  <c r="AS205" i="8"/>
  <c r="AR205" i="8"/>
  <c r="AQ205" i="8"/>
  <c r="AP205" i="8"/>
  <c r="AO205" i="8"/>
  <c r="AN205" i="8"/>
  <c r="AZ204" i="8"/>
  <c r="AY204" i="8"/>
  <c r="AX204" i="8"/>
  <c r="AW204" i="8"/>
  <c r="AV204" i="8"/>
  <c r="AU204" i="8"/>
  <c r="AT204" i="8"/>
  <c r="AS204" i="8"/>
  <c r="AR204" i="8"/>
  <c r="AQ204" i="8"/>
  <c r="AP204" i="8"/>
  <c r="AO204" i="8"/>
  <c r="AN204" i="8"/>
  <c r="AZ202" i="8"/>
  <c r="AY202" i="8"/>
  <c r="AX202" i="8"/>
  <c r="AW202" i="8"/>
  <c r="AV202" i="8"/>
  <c r="AU202" i="8"/>
  <c r="AT202" i="8"/>
  <c r="AS202" i="8"/>
  <c r="AR202" i="8"/>
  <c r="AQ202" i="8"/>
  <c r="AP202" i="8"/>
  <c r="AO202" i="8"/>
  <c r="AN202" i="8"/>
  <c r="AZ201" i="8"/>
  <c r="AY201" i="8"/>
  <c r="AX201" i="8"/>
  <c r="AW201" i="8"/>
  <c r="AV201" i="8"/>
  <c r="AU201" i="8"/>
  <c r="AT201" i="8"/>
  <c r="AS201" i="8"/>
  <c r="AR201" i="8"/>
  <c r="AQ201" i="8"/>
  <c r="AP201" i="8"/>
  <c r="AO201" i="8"/>
  <c r="AN201" i="8"/>
  <c r="AZ199" i="8"/>
  <c r="AY199" i="8"/>
  <c r="AX199" i="8"/>
  <c r="AW199" i="8"/>
  <c r="AV199" i="8"/>
  <c r="AU199" i="8"/>
  <c r="AT199" i="8"/>
  <c r="AS199" i="8"/>
  <c r="AR199" i="8"/>
  <c r="AQ199" i="8"/>
  <c r="AP199" i="8"/>
  <c r="AO199" i="8"/>
  <c r="AN199" i="8"/>
  <c r="AZ197" i="8"/>
  <c r="AY197" i="8"/>
  <c r="AX197" i="8"/>
  <c r="AW197" i="8"/>
  <c r="AV197" i="8"/>
  <c r="AU197" i="8"/>
  <c r="AT197" i="8"/>
  <c r="AS197" i="8"/>
  <c r="AR197" i="8"/>
  <c r="AQ197" i="8"/>
  <c r="AP197" i="8"/>
  <c r="AO197" i="8"/>
  <c r="AN197" i="8"/>
  <c r="AZ196" i="8"/>
  <c r="AY196" i="8"/>
  <c r="AX196" i="8"/>
  <c r="AW196" i="8"/>
  <c r="AV196" i="8"/>
  <c r="AU196" i="8"/>
  <c r="AT196" i="8"/>
  <c r="AS196" i="8"/>
  <c r="AR196" i="8"/>
  <c r="AQ196" i="8"/>
  <c r="AP196" i="8"/>
  <c r="AO196" i="8"/>
  <c r="AN196" i="8"/>
  <c r="AZ194" i="8"/>
  <c r="AY194" i="8"/>
  <c r="AX194" i="8"/>
  <c r="AW194" i="8"/>
  <c r="AV194" i="8"/>
  <c r="AU194" i="8"/>
  <c r="AT194" i="8"/>
  <c r="AS194" i="8"/>
  <c r="AR194" i="8"/>
  <c r="AQ194" i="8"/>
  <c r="AP194" i="8"/>
  <c r="AO194" i="8"/>
  <c r="AN194" i="8"/>
  <c r="AZ193" i="8"/>
  <c r="AY193" i="8"/>
  <c r="AX193" i="8"/>
  <c r="AW193" i="8"/>
  <c r="AV193" i="8"/>
  <c r="AU193" i="8"/>
  <c r="AT193" i="8"/>
  <c r="AS193" i="8"/>
  <c r="AR193" i="8"/>
  <c r="AQ193" i="8"/>
  <c r="AP193" i="8"/>
  <c r="AO193" i="8"/>
  <c r="AN193" i="8"/>
  <c r="AZ192" i="8"/>
  <c r="AY192" i="8"/>
  <c r="AX192" i="8"/>
  <c r="AW192" i="8"/>
  <c r="AV192" i="8"/>
  <c r="AU192" i="8"/>
  <c r="AT192" i="8"/>
  <c r="AS192" i="8"/>
  <c r="AR192" i="8"/>
  <c r="AQ192" i="8"/>
  <c r="AP192" i="8"/>
  <c r="AO192" i="8"/>
  <c r="AN192" i="8"/>
  <c r="AZ190" i="8"/>
  <c r="AY190" i="8"/>
  <c r="AX190" i="8"/>
  <c r="AW190" i="8"/>
  <c r="AV190" i="8"/>
  <c r="AU190" i="8"/>
  <c r="AT190" i="8"/>
  <c r="AS190" i="8"/>
  <c r="AR190" i="8"/>
  <c r="AQ190" i="8"/>
  <c r="AP190" i="8"/>
  <c r="AO190" i="8"/>
  <c r="AN190" i="8"/>
  <c r="AZ168" i="8"/>
  <c r="AY168" i="8"/>
  <c r="AX168" i="8"/>
  <c r="AW168" i="8"/>
  <c r="AV168" i="8"/>
  <c r="AU168" i="8"/>
  <c r="AT168" i="8"/>
  <c r="AS168" i="8"/>
  <c r="AR168" i="8"/>
  <c r="AQ168" i="8"/>
  <c r="AP168" i="8"/>
  <c r="AO168" i="8"/>
  <c r="AN168" i="8"/>
  <c r="AZ167" i="8"/>
  <c r="AY167" i="8"/>
  <c r="AX167" i="8"/>
  <c r="AW167" i="8"/>
  <c r="AV167" i="8"/>
  <c r="AU167" i="8"/>
  <c r="AT167" i="8"/>
  <c r="AS167" i="8"/>
  <c r="AR167" i="8"/>
  <c r="AQ167" i="8"/>
  <c r="AP167" i="8"/>
  <c r="AO167" i="8"/>
  <c r="AN167" i="8"/>
  <c r="AZ166" i="8"/>
  <c r="AY166" i="8"/>
  <c r="AX166" i="8"/>
  <c r="AW166" i="8"/>
  <c r="AV166" i="8"/>
  <c r="AU166" i="8"/>
  <c r="AT166" i="8"/>
  <c r="AS166" i="8"/>
  <c r="AR166" i="8"/>
  <c r="AQ166" i="8"/>
  <c r="AP166" i="8"/>
  <c r="AO166" i="8"/>
  <c r="AN166" i="8"/>
  <c r="AZ164" i="8"/>
  <c r="AY164" i="8"/>
  <c r="AX164" i="8"/>
  <c r="AW164" i="8"/>
  <c r="AV164" i="8"/>
  <c r="AU164" i="8"/>
  <c r="AT164" i="8"/>
  <c r="AS164" i="8"/>
  <c r="AR164" i="8"/>
  <c r="AQ164" i="8"/>
  <c r="AP164" i="8"/>
  <c r="AO164" i="8"/>
  <c r="AN164" i="8"/>
  <c r="AZ163" i="8"/>
  <c r="AY163" i="8"/>
  <c r="AX163" i="8"/>
  <c r="AW163" i="8"/>
  <c r="AV163" i="8"/>
  <c r="AU163" i="8"/>
  <c r="AT163" i="8"/>
  <c r="AS163" i="8"/>
  <c r="AR163" i="8"/>
  <c r="AQ163" i="8"/>
  <c r="AP163" i="8"/>
  <c r="AO163" i="8"/>
  <c r="AN163" i="8"/>
  <c r="AZ161" i="8"/>
  <c r="AY161" i="8"/>
  <c r="AX161" i="8"/>
  <c r="AW161" i="8"/>
  <c r="AV161" i="8"/>
  <c r="AU161" i="8"/>
  <c r="AT161" i="8"/>
  <c r="AS161" i="8"/>
  <c r="AR161" i="8"/>
  <c r="AQ161" i="8"/>
  <c r="AP161" i="8"/>
  <c r="AO161" i="8"/>
  <c r="AN161" i="8"/>
  <c r="AZ159" i="8"/>
  <c r="AY159" i="8"/>
  <c r="AX159" i="8"/>
  <c r="AW159" i="8"/>
  <c r="AV159" i="8"/>
  <c r="AU159" i="8"/>
  <c r="AT159" i="8"/>
  <c r="AS159" i="8"/>
  <c r="AR159" i="8"/>
  <c r="AQ159" i="8"/>
  <c r="AP159" i="8"/>
  <c r="AO159" i="8"/>
  <c r="AN159" i="8"/>
  <c r="AZ158" i="8"/>
  <c r="AY158" i="8"/>
  <c r="AX158" i="8"/>
  <c r="AW158" i="8"/>
  <c r="AV158" i="8"/>
  <c r="AU158" i="8"/>
  <c r="AT158" i="8"/>
  <c r="AS158" i="8"/>
  <c r="AR158" i="8"/>
  <c r="AQ158" i="8"/>
  <c r="AP158" i="8"/>
  <c r="AO158" i="8"/>
  <c r="AN158" i="8"/>
  <c r="AZ157" i="8"/>
  <c r="AY157" i="8"/>
  <c r="AX157" i="8"/>
  <c r="AW157" i="8"/>
  <c r="AV157" i="8"/>
  <c r="AU157" i="8"/>
  <c r="AT157" i="8"/>
  <c r="AS157" i="8"/>
  <c r="AR157" i="8"/>
  <c r="AQ157" i="8"/>
  <c r="AP157" i="8"/>
  <c r="AO157" i="8"/>
  <c r="AN157" i="8"/>
  <c r="AZ152" i="8"/>
  <c r="AY152" i="8"/>
  <c r="AX152" i="8"/>
  <c r="AW152" i="8"/>
  <c r="AV152" i="8"/>
  <c r="AU152" i="8"/>
  <c r="AT152" i="8"/>
  <c r="AS152" i="8"/>
  <c r="AR152" i="8"/>
  <c r="AQ152" i="8"/>
  <c r="AP152" i="8"/>
  <c r="AO152" i="8"/>
  <c r="AN152" i="8"/>
  <c r="AZ150" i="8"/>
  <c r="AY150" i="8"/>
  <c r="AX150" i="8"/>
  <c r="AW150" i="8"/>
  <c r="AV150" i="8"/>
  <c r="AU150" i="8"/>
  <c r="AT150" i="8"/>
  <c r="AS150" i="8"/>
  <c r="AR150" i="8"/>
  <c r="AQ150" i="8"/>
  <c r="AP150" i="8"/>
  <c r="AO150" i="8"/>
  <c r="AN150" i="8"/>
  <c r="AZ148" i="8"/>
  <c r="AY148" i="8"/>
  <c r="AX148" i="8"/>
  <c r="AW148" i="8"/>
  <c r="AV148" i="8"/>
  <c r="AU148" i="8"/>
  <c r="AT148" i="8"/>
  <c r="AS148" i="8"/>
  <c r="AR148" i="8"/>
  <c r="AQ148" i="8"/>
  <c r="AP148" i="8"/>
  <c r="AO148" i="8"/>
  <c r="AN148" i="8"/>
  <c r="AZ147" i="8"/>
  <c r="AY147" i="8"/>
  <c r="AX147" i="8"/>
  <c r="AW147" i="8"/>
  <c r="AV147" i="8"/>
  <c r="AU147" i="8"/>
  <c r="AT147" i="8"/>
  <c r="AS147" i="8"/>
  <c r="AR147" i="8"/>
  <c r="AQ147" i="8"/>
  <c r="AP147" i="8"/>
  <c r="AO147" i="8"/>
  <c r="AN147" i="8"/>
  <c r="AZ146" i="8"/>
  <c r="AY146" i="8"/>
  <c r="AX146" i="8"/>
  <c r="AW146" i="8"/>
  <c r="AV146" i="8"/>
  <c r="AU146" i="8"/>
  <c r="AT146" i="8"/>
  <c r="AS146" i="8"/>
  <c r="AR146" i="8"/>
  <c r="AQ146" i="8"/>
  <c r="AP146" i="8"/>
  <c r="AO146" i="8"/>
  <c r="AN146" i="8"/>
  <c r="AZ144" i="8"/>
  <c r="AY144" i="8"/>
  <c r="AX144" i="8"/>
  <c r="AW144" i="8"/>
  <c r="AV144" i="8"/>
  <c r="AU144" i="8"/>
  <c r="AT144" i="8"/>
  <c r="AS144" i="8"/>
  <c r="AR144" i="8"/>
  <c r="AQ144" i="8"/>
  <c r="AP144" i="8"/>
  <c r="AO144" i="8"/>
  <c r="AN144" i="8"/>
  <c r="AZ142" i="8"/>
  <c r="AY142" i="8"/>
  <c r="AX142" i="8"/>
  <c r="AW142" i="8"/>
  <c r="AV142" i="8"/>
  <c r="AU142" i="8"/>
  <c r="AT142" i="8"/>
  <c r="AS142" i="8"/>
  <c r="AR142" i="8"/>
  <c r="AQ142" i="8"/>
  <c r="AP142" i="8"/>
  <c r="AO142" i="8"/>
  <c r="AN142" i="8"/>
  <c r="AZ141" i="8"/>
  <c r="AY141" i="8"/>
  <c r="AX141" i="8"/>
  <c r="AW141" i="8"/>
  <c r="AV141" i="8"/>
  <c r="AU141" i="8"/>
  <c r="AT141" i="8"/>
  <c r="AS141" i="8"/>
  <c r="AR141" i="8"/>
  <c r="AQ141" i="8"/>
  <c r="AP141" i="8"/>
  <c r="AO141" i="8"/>
  <c r="AN141" i="8"/>
  <c r="AZ140" i="8"/>
  <c r="AY140" i="8"/>
  <c r="AX140" i="8"/>
  <c r="AW140" i="8"/>
  <c r="AV140" i="8"/>
  <c r="AU140" i="8"/>
  <c r="AT140" i="8"/>
  <c r="AS140" i="8"/>
  <c r="AR140" i="8"/>
  <c r="AQ140" i="8"/>
  <c r="AP140" i="8"/>
  <c r="AO140" i="8"/>
  <c r="AN140" i="8"/>
  <c r="AZ138" i="8"/>
  <c r="AY138" i="8"/>
  <c r="AX138" i="8"/>
  <c r="AW138" i="8"/>
  <c r="AV138" i="8"/>
  <c r="AU138" i="8"/>
  <c r="AT138" i="8"/>
  <c r="AS138" i="8"/>
  <c r="AR138" i="8"/>
  <c r="AQ138" i="8"/>
  <c r="AP138" i="8"/>
  <c r="AO138" i="8"/>
  <c r="AN138" i="8"/>
  <c r="AZ135" i="8"/>
  <c r="AY135" i="8"/>
  <c r="AX135" i="8"/>
  <c r="AW135" i="8"/>
  <c r="AV135" i="8"/>
  <c r="AU135" i="8"/>
  <c r="AT135" i="8"/>
  <c r="AS135" i="8"/>
  <c r="AR135" i="8"/>
  <c r="AQ135" i="8"/>
  <c r="AP135" i="8"/>
  <c r="AO135" i="8"/>
  <c r="AN135" i="8"/>
  <c r="AZ133" i="8"/>
  <c r="AY133" i="8"/>
  <c r="AX133" i="8"/>
  <c r="AW133" i="8"/>
  <c r="AV133" i="8"/>
  <c r="AU133" i="8"/>
  <c r="AT133" i="8"/>
  <c r="AS133" i="8"/>
  <c r="AR133" i="8"/>
  <c r="AQ133" i="8"/>
  <c r="AP133" i="8"/>
  <c r="AO133" i="8"/>
  <c r="AN133" i="8"/>
  <c r="AZ132" i="8"/>
  <c r="AY132" i="8"/>
  <c r="AX132" i="8"/>
  <c r="AW132" i="8"/>
  <c r="AV132" i="8"/>
  <c r="AU132" i="8"/>
  <c r="AT132" i="8"/>
  <c r="AS132" i="8"/>
  <c r="AR132" i="8"/>
  <c r="AQ132" i="8"/>
  <c r="AP132" i="8"/>
  <c r="AO132" i="8"/>
  <c r="AN132" i="8"/>
  <c r="AZ130" i="8"/>
  <c r="AY130" i="8"/>
  <c r="AX130" i="8"/>
  <c r="AW130" i="8"/>
  <c r="AV130" i="8"/>
  <c r="AU130" i="8"/>
  <c r="AT130" i="8"/>
  <c r="AS130" i="8"/>
  <c r="AR130" i="8"/>
  <c r="AQ130" i="8"/>
  <c r="AP130" i="8"/>
  <c r="AO130" i="8"/>
  <c r="AN130" i="8"/>
  <c r="AZ129" i="8"/>
  <c r="AY129" i="8"/>
  <c r="AX129" i="8"/>
  <c r="AW129" i="8"/>
  <c r="AV129" i="8"/>
  <c r="AU129" i="8"/>
  <c r="AT129" i="8"/>
  <c r="AS129" i="8"/>
  <c r="AR129" i="8"/>
  <c r="AQ129" i="8"/>
  <c r="AP129" i="8"/>
  <c r="AO129" i="8"/>
  <c r="AN129" i="8"/>
  <c r="AZ127" i="8"/>
  <c r="AY127" i="8"/>
  <c r="AX127" i="8"/>
  <c r="AW127" i="8"/>
  <c r="AV127" i="8"/>
  <c r="AU127" i="8"/>
  <c r="AT127" i="8"/>
  <c r="AS127" i="8"/>
  <c r="AR127" i="8"/>
  <c r="AQ127" i="8"/>
  <c r="AP127" i="8"/>
  <c r="AO127" i="8"/>
  <c r="AN127" i="8"/>
  <c r="AZ126" i="8"/>
  <c r="AY126" i="8"/>
  <c r="AX126" i="8"/>
  <c r="AW126" i="8"/>
  <c r="AV126" i="8"/>
  <c r="AU126" i="8"/>
  <c r="AT126" i="8"/>
  <c r="AS126" i="8"/>
  <c r="AR126" i="8"/>
  <c r="AQ126" i="8"/>
  <c r="AP126" i="8"/>
  <c r="AO126" i="8"/>
  <c r="AN126" i="8"/>
  <c r="AZ124" i="8"/>
  <c r="AY124" i="8"/>
  <c r="AX124" i="8"/>
  <c r="AW124" i="8"/>
  <c r="AV124" i="8"/>
  <c r="AU124" i="8"/>
  <c r="AT124" i="8"/>
  <c r="AS124" i="8"/>
  <c r="AR124" i="8"/>
  <c r="AQ124" i="8"/>
  <c r="AP124" i="8"/>
  <c r="AO124" i="8"/>
  <c r="AN124" i="8"/>
  <c r="AZ123" i="8"/>
  <c r="AY123" i="8"/>
  <c r="AX123" i="8"/>
  <c r="AW123" i="8"/>
  <c r="AV123" i="8"/>
  <c r="AU123" i="8"/>
  <c r="AT123" i="8"/>
  <c r="AS123" i="8"/>
  <c r="AR123" i="8"/>
  <c r="AQ123" i="8"/>
  <c r="AP123" i="8"/>
  <c r="AO123" i="8"/>
  <c r="AN123" i="8"/>
  <c r="AZ121" i="8"/>
  <c r="AY121" i="8"/>
  <c r="AX121" i="8"/>
  <c r="AW121" i="8"/>
  <c r="AV121" i="8"/>
  <c r="AU121" i="8"/>
  <c r="AT121" i="8"/>
  <c r="AS121" i="8"/>
  <c r="AR121" i="8"/>
  <c r="AQ121" i="8"/>
  <c r="AP121" i="8"/>
  <c r="AO121" i="8"/>
  <c r="AN121" i="8"/>
  <c r="AZ120" i="8"/>
  <c r="AY120" i="8"/>
  <c r="AX120" i="8"/>
  <c r="AW120" i="8"/>
  <c r="AV120" i="8"/>
  <c r="AU120" i="8"/>
  <c r="AT120" i="8"/>
  <c r="AS120" i="8"/>
  <c r="AR120" i="8"/>
  <c r="AQ120" i="8"/>
  <c r="AP120" i="8"/>
  <c r="AO120" i="8"/>
  <c r="AN120" i="8"/>
  <c r="AZ118" i="8"/>
  <c r="AY118" i="8"/>
  <c r="AX118" i="8"/>
  <c r="AW118" i="8"/>
  <c r="AV118" i="8"/>
  <c r="AU118" i="8"/>
  <c r="AT118" i="8"/>
  <c r="AS118" i="8"/>
  <c r="AR118" i="8"/>
  <c r="AQ118" i="8"/>
  <c r="AP118" i="8"/>
  <c r="AO118" i="8"/>
  <c r="AN118" i="8"/>
  <c r="AZ117" i="8"/>
  <c r="AY117" i="8"/>
  <c r="AX117" i="8"/>
  <c r="AW117" i="8"/>
  <c r="AV117" i="8"/>
  <c r="AU117" i="8"/>
  <c r="AT117" i="8"/>
  <c r="AS117" i="8"/>
  <c r="AR117" i="8"/>
  <c r="AQ117" i="8"/>
  <c r="AP117" i="8"/>
  <c r="AO117" i="8"/>
  <c r="AN117" i="8"/>
  <c r="AZ115" i="8"/>
  <c r="AY115" i="8"/>
  <c r="AX115" i="8"/>
  <c r="AW115" i="8"/>
  <c r="AV115" i="8"/>
  <c r="AU115" i="8"/>
  <c r="AT115" i="8"/>
  <c r="AS115" i="8"/>
  <c r="AR115" i="8"/>
  <c r="AQ115" i="8"/>
  <c r="AP115" i="8"/>
  <c r="AO115" i="8"/>
  <c r="AN115" i="8"/>
  <c r="AZ114" i="8"/>
  <c r="AY114" i="8"/>
  <c r="AX114" i="8"/>
  <c r="AW114" i="8"/>
  <c r="AV114" i="8"/>
  <c r="AU114" i="8"/>
  <c r="AT114" i="8"/>
  <c r="AS114" i="8"/>
  <c r="AR114" i="8"/>
  <c r="AQ114" i="8"/>
  <c r="AP114" i="8"/>
  <c r="AO114" i="8"/>
  <c r="AN114" i="8"/>
  <c r="AZ112" i="8"/>
  <c r="AY112" i="8"/>
  <c r="AX112" i="8"/>
  <c r="AW112" i="8"/>
  <c r="AV112" i="8"/>
  <c r="AU112" i="8"/>
  <c r="AT112" i="8"/>
  <c r="AS112" i="8"/>
  <c r="AR112" i="8"/>
  <c r="AQ112" i="8"/>
  <c r="AP112" i="8"/>
  <c r="AO112" i="8"/>
  <c r="AN112" i="8"/>
  <c r="AZ111" i="8"/>
  <c r="AY111" i="8"/>
  <c r="AX111" i="8"/>
  <c r="AW111" i="8"/>
  <c r="AV111" i="8"/>
  <c r="AU111" i="8"/>
  <c r="AT111" i="8"/>
  <c r="AS111" i="8"/>
  <c r="AR111" i="8"/>
  <c r="AQ111" i="8"/>
  <c r="AP111" i="8"/>
  <c r="AO111" i="8"/>
  <c r="AN111" i="8"/>
  <c r="AZ109" i="8"/>
  <c r="AY109" i="8"/>
  <c r="AX109" i="8"/>
  <c r="AW109" i="8"/>
  <c r="AV109" i="8"/>
  <c r="AU109" i="8"/>
  <c r="AT109" i="8"/>
  <c r="AS109" i="8"/>
  <c r="AR109" i="8"/>
  <c r="AQ109" i="8"/>
  <c r="AP109" i="8"/>
  <c r="AO109" i="8"/>
  <c r="AN109" i="8"/>
  <c r="AZ107" i="8"/>
  <c r="AY107" i="8"/>
  <c r="AX107" i="8"/>
  <c r="AW107" i="8"/>
  <c r="AV107" i="8"/>
  <c r="AU107" i="8"/>
  <c r="AT107" i="8"/>
  <c r="AS107" i="8"/>
  <c r="AR107" i="8"/>
  <c r="AQ107" i="8"/>
  <c r="AP107" i="8"/>
  <c r="AO107" i="8"/>
  <c r="AN107" i="8"/>
  <c r="AZ106" i="8"/>
  <c r="AY106" i="8"/>
  <c r="AX106" i="8"/>
  <c r="AW106" i="8"/>
  <c r="AV106" i="8"/>
  <c r="AU106" i="8"/>
  <c r="AT106" i="8"/>
  <c r="AS106" i="8"/>
  <c r="AR106" i="8"/>
  <c r="AQ106" i="8"/>
  <c r="AP106" i="8"/>
  <c r="AO106" i="8"/>
  <c r="AN106" i="8"/>
  <c r="AZ104" i="8"/>
  <c r="AY104" i="8"/>
  <c r="AX104" i="8"/>
  <c r="AW104" i="8"/>
  <c r="AV104" i="8"/>
  <c r="AU104" i="8"/>
  <c r="AT104" i="8"/>
  <c r="AS104" i="8"/>
  <c r="AR104" i="8"/>
  <c r="AQ104" i="8"/>
  <c r="AP104" i="8"/>
  <c r="AO104" i="8"/>
  <c r="AN104" i="8"/>
  <c r="AZ103" i="8"/>
  <c r="AY103" i="8"/>
  <c r="AX103" i="8"/>
  <c r="AW103" i="8"/>
  <c r="AV103" i="8"/>
  <c r="AU103" i="8"/>
  <c r="AT103" i="8"/>
  <c r="AS103" i="8"/>
  <c r="AR103" i="8"/>
  <c r="AQ103" i="8"/>
  <c r="AP103" i="8"/>
  <c r="AO103" i="8"/>
  <c r="AN103" i="8"/>
  <c r="AZ102" i="8"/>
  <c r="AY102" i="8"/>
  <c r="AX102" i="8"/>
  <c r="AW102" i="8"/>
  <c r="AV102" i="8"/>
  <c r="AU102" i="8"/>
  <c r="AT102" i="8"/>
  <c r="AS102" i="8"/>
  <c r="AR102" i="8"/>
  <c r="AQ102" i="8"/>
  <c r="AP102" i="8"/>
  <c r="AO102" i="8"/>
  <c r="AN102" i="8"/>
  <c r="AZ100" i="8"/>
  <c r="AY100" i="8"/>
  <c r="AX100" i="8"/>
  <c r="AW100" i="8"/>
  <c r="AV100" i="8"/>
  <c r="AU100" i="8"/>
  <c r="AT100" i="8"/>
  <c r="AS100" i="8"/>
  <c r="AR100" i="8"/>
  <c r="AQ100" i="8"/>
  <c r="AP100" i="8"/>
  <c r="AO100" i="8"/>
  <c r="AN100" i="8"/>
  <c r="AZ79" i="8"/>
  <c r="AY79" i="8"/>
  <c r="AX79" i="8"/>
  <c r="AW79" i="8"/>
  <c r="AV79" i="8"/>
  <c r="AU79" i="8"/>
  <c r="AT79" i="8"/>
  <c r="AS79" i="8"/>
  <c r="AR79" i="8"/>
  <c r="AQ79" i="8"/>
  <c r="AP79" i="8"/>
  <c r="AO79" i="8"/>
  <c r="AN79" i="8"/>
  <c r="AZ78" i="8"/>
  <c r="AY78" i="8"/>
  <c r="AX78" i="8"/>
  <c r="AW78" i="8"/>
  <c r="AV78" i="8"/>
  <c r="AU78" i="8"/>
  <c r="AT78" i="8"/>
  <c r="AS78" i="8"/>
  <c r="AR78" i="8"/>
  <c r="AQ78" i="8"/>
  <c r="AP78" i="8"/>
  <c r="AO78" i="8"/>
  <c r="AN78" i="8"/>
  <c r="AZ77" i="8"/>
  <c r="AY77" i="8"/>
  <c r="AX77" i="8"/>
  <c r="AW77" i="8"/>
  <c r="AV77" i="8"/>
  <c r="AU77" i="8"/>
  <c r="AT77" i="8"/>
  <c r="AS77" i="8"/>
  <c r="AR77" i="8"/>
  <c r="AQ77" i="8"/>
  <c r="AP77" i="8"/>
  <c r="AO77" i="8"/>
  <c r="AN77" i="8"/>
  <c r="AZ75" i="8"/>
  <c r="AY75" i="8"/>
  <c r="AX75" i="8"/>
  <c r="AW75" i="8"/>
  <c r="AV75" i="8"/>
  <c r="AU75" i="8"/>
  <c r="AT75" i="8"/>
  <c r="AS75" i="8"/>
  <c r="AR75" i="8"/>
  <c r="AQ75" i="8"/>
  <c r="AP75" i="8"/>
  <c r="AO75" i="8"/>
  <c r="AN75" i="8"/>
  <c r="AZ74" i="8"/>
  <c r="AY74" i="8"/>
  <c r="AX74" i="8"/>
  <c r="AW74" i="8"/>
  <c r="AV74" i="8"/>
  <c r="AU74" i="8"/>
  <c r="AT74" i="8"/>
  <c r="AS74" i="8"/>
  <c r="AR74" i="8"/>
  <c r="AQ74" i="8"/>
  <c r="AP74" i="8"/>
  <c r="AO74" i="8"/>
  <c r="AN74" i="8"/>
  <c r="AZ72" i="8"/>
  <c r="AY72" i="8"/>
  <c r="AX72" i="8"/>
  <c r="AW72" i="8"/>
  <c r="AV72" i="8"/>
  <c r="AU72" i="8"/>
  <c r="AT72" i="8"/>
  <c r="AS72" i="8"/>
  <c r="AR72" i="8"/>
  <c r="AQ72" i="8"/>
  <c r="AP72" i="8"/>
  <c r="AO72" i="8"/>
  <c r="AN72" i="8"/>
  <c r="AZ70" i="8"/>
  <c r="AY70" i="8"/>
  <c r="AX70" i="8"/>
  <c r="AW70" i="8"/>
  <c r="AV70" i="8"/>
  <c r="AU70" i="8"/>
  <c r="AT70" i="8"/>
  <c r="AS70" i="8"/>
  <c r="AR70" i="8"/>
  <c r="AQ70" i="8"/>
  <c r="AP70" i="8"/>
  <c r="AO70" i="8"/>
  <c r="AN70" i="8"/>
  <c r="AZ69" i="8"/>
  <c r="AY69" i="8"/>
  <c r="AX69" i="8"/>
  <c r="AW69" i="8"/>
  <c r="AV69" i="8"/>
  <c r="AU69" i="8"/>
  <c r="AT69" i="8"/>
  <c r="AS69" i="8"/>
  <c r="AR69" i="8"/>
  <c r="AQ69" i="8"/>
  <c r="AP69" i="8"/>
  <c r="AO69" i="8"/>
  <c r="AN69" i="8"/>
  <c r="AZ68" i="8"/>
  <c r="AY68" i="8"/>
  <c r="AX68" i="8"/>
  <c r="AW68" i="8"/>
  <c r="AV68" i="8"/>
  <c r="AU68" i="8"/>
  <c r="AT68" i="8"/>
  <c r="AS68" i="8"/>
  <c r="AR68" i="8"/>
  <c r="AQ68" i="8"/>
  <c r="AP68" i="8"/>
  <c r="AO68" i="8"/>
  <c r="AN68" i="8"/>
  <c r="AZ65" i="8"/>
  <c r="AY65" i="8"/>
  <c r="AX65" i="8"/>
  <c r="AW65" i="8"/>
  <c r="AV65" i="8"/>
  <c r="AU65" i="8"/>
  <c r="AT65" i="8"/>
  <c r="AS65" i="8"/>
  <c r="AR65" i="8"/>
  <c r="AQ65" i="8"/>
  <c r="AP65" i="8"/>
  <c r="AO65" i="8"/>
  <c r="AN65" i="8"/>
  <c r="AZ63" i="8"/>
  <c r="AY63" i="8"/>
  <c r="AX63" i="8"/>
  <c r="AW63" i="8"/>
  <c r="AV63" i="8"/>
  <c r="AU63" i="8"/>
  <c r="AT63" i="8"/>
  <c r="AS63" i="8"/>
  <c r="AR63" i="8"/>
  <c r="AQ63" i="8"/>
  <c r="AP63" i="8"/>
  <c r="AO63" i="8"/>
  <c r="AN63" i="8"/>
  <c r="AZ61" i="8"/>
  <c r="AY61" i="8"/>
  <c r="AX61" i="8"/>
  <c r="AW61" i="8"/>
  <c r="AV61" i="8"/>
  <c r="AU61" i="8"/>
  <c r="AT61" i="8"/>
  <c r="AS61" i="8"/>
  <c r="AR61" i="8"/>
  <c r="AQ61" i="8"/>
  <c r="AP61" i="8"/>
  <c r="AO61" i="8"/>
  <c r="AN61" i="8"/>
  <c r="AZ60" i="8"/>
  <c r="AY60" i="8"/>
  <c r="AX60" i="8"/>
  <c r="AW60" i="8"/>
  <c r="AV60" i="8"/>
  <c r="AU60" i="8"/>
  <c r="AT60" i="8"/>
  <c r="AS60" i="8"/>
  <c r="AR60" i="8"/>
  <c r="AQ60" i="8"/>
  <c r="AP60" i="8"/>
  <c r="AO60" i="8"/>
  <c r="AN60" i="8"/>
  <c r="AZ59" i="8"/>
  <c r="AY59" i="8"/>
  <c r="AX59" i="8"/>
  <c r="AW59" i="8"/>
  <c r="AV59" i="8"/>
  <c r="AU59" i="8"/>
  <c r="AT59" i="8"/>
  <c r="AS59" i="8"/>
  <c r="AR59" i="8"/>
  <c r="AQ59" i="8"/>
  <c r="AP59" i="8"/>
  <c r="AO59" i="8"/>
  <c r="AN59" i="8"/>
  <c r="AZ58" i="8"/>
  <c r="AY58" i="8"/>
  <c r="AX58" i="8"/>
  <c r="AW58" i="8"/>
  <c r="AV58" i="8"/>
  <c r="AU58" i="8"/>
  <c r="AT58" i="8"/>
  <c r="AS58" i="8"/>
  <c r="AR58" i="8"/>
  <c r="AQ58" i="8"/>
  <c r="AP58" i="8"/>
  <c r="AO58" i="8"/>
  <c r="AN58" i="8"/>
  <c r="AZ57" i="8"/>
  <c r="AY57" i="8"/>
  <c r="AX57" i="8"/>
  <c r="AW57" i="8"/>
  <c r="AV57" i="8"/>
  <c r="AU57" i="8"/>
  <c r="AT57" i="8"/>
  <c r="AS57" i="8"/>
  <c r="AR57" i="8"/>
  <c r="AQ57" i="8"/>
  <c r="AP57" i="8"/>
  <c r="AO57" i="8"/>
  <c r="AN57" i="8"/>
  <c r="AZ55" i="8"/>
  <c r="AY55" i="8"/>
  <c r="AX55" i="8"/>
  <c r="AW55" i="8"/>
  <c r="AV55" i="8"/>
  <c r="AU55" i="8"/>
  <c r="AT55" i="8"/>
  <c r="AS55" i="8"/>
  <c r="AR55" i="8"/>
  <c r="AQ55" i="8"/>
  <c r="AP55" i="8"/>
  <c r="AO55" i="8"/>
  <c r="AN55" i="8"/>
  <c r="AZ53" i="8"/>
  <c r="AY53" i="8"/>
  <c r="AX53" i="8"/>
  <c r="AW53" i="8"/>
  <c r="AV53" i="8"/>
  <c r="AU53" i="8"/>
  <c r="AT53" i="8"/>
  <c r="AS53" i="8"/>
  <c r="AR53" i="8"/>
  <c r="AQ53" i="8"/>
  <c r="AP53" i="8"/>
  <c r="AO53" i="8"/>
  <c r="AN53" i="8"/>
  <c r="AZ52" i="8"/>
  <c r="AY52" i="8"/>
  <c r="AX52" i="8"/>
  <c r="AW52" i="8"/>
  <c r="AV52" i="8"/>
  <c r="AU52" i="8"/>
  <c r="AT52" i="8"/>
  <c r="AS52" i="8"/>
  <c r="AR52" i="8"/>
  <c r="AQ52" i="8"/>
  <c r="AP52" i="8"/>
  <c r="AO52" i="8"/>
  <c r="AN52" i="8"/>
  <c r="AZ51" i="8"/>
  <c r="AY51" i="8"/>
  <c r="AX51" i="8"/>
  <c r="AW51" i="8"/>
  <c r="AV51" i="8"/>
  <c r="AU51" i="8"/>
  <c r="AT51" i="8"/>
  <c r="AS51" i="8"/>
  <c r="AR51" i="8"/>
  <c r="AQ51" i="8"/>
  <c r="AP51" i="8"/>
  <c r="AO51" i="8"/>
  <c r="AN51" i="8"/>
  <c r="AZ49" i="8"/>
  <c r="AY49" i="8"/>
  <c r="AX49" i="8"/>
  <c r="AW49" i="8"/>
  <c r="AV49" i="8"/>
  <c r="AU49" i="8"/>
  <c r="AT49" i="8"/>
  <c r="AS49" i="8"/>
  <c r="AR49" i="8"/>
  <c r="AQ49" i="8"/>
  <c r="AP49" i="8"/>
  <c r="AO49" i="8"/>
  <c r="AN49" i="8"/>
  <c r="AZ47" i="8"/>
  <c r="AY47" i="8"/>
  <c r="AX47" i="8"/>
  <c r="AW47" i="8"/>
  <c r="AV47" i="8"/>
  <c r="AU47" i="8"/>
  <c r="AT47" i="8"/>
  <c r="AS47" i="8"/>
  <c r="AR47" i="8"/>
  <c r="AQ47" i="8"/>
  <c r="AP47" i="8"/>
  <c r="AO47" i="8"/>
  <c r="AN47" i="8"/>
  <c r="AZ46" i="8"/>
  <c r="AY46" i="8"/>
  <c r="AX46" i="8"/>
  <c r="AW46" i="8"/>
  <c r="AV46" i="8"/>
  <c r="AU46" i="8"/>
  <c r="AT46" i="8"/>
  <c r="AS46" i="8"/>
  <c r="AR46" i="8"/>
  <c r="AQ46" i="8"/>
  <c r="AP46" i="8"/>
  <c r="AO46" i="8"/>
  <c r="AN46" i="8"/>
  <c r="AZ44" i="8"/>
  <c r="AY44" i="8"/>
  <c r="AX44" i="8"/>
  <c r="AW44" i="8"/>
  <c r="AV44" i="8"/>
  <c r="AU44" i="8"/>
  <c r="AT44" i="8"/>
  <c r="AS44" i="8"/>
  <c r="AR44" i="8"/>
  <c r="AQ44" i="8"/>
  <c r="AP44" i="8"/>
  <c r="AO44" i="8"/>
  <c r="AN44" i="8"/>
  <c r="AZ43" i="8"/>
  <c r="AY43" i="8"/>
  <c r="AX43" i="8"/>
  <c r="AW43" i="8"/>
  <c r="AV43" i="8"/>
  <c r="AU43" i="8"/>
  <c r="AT43" i="8"/>
  <c r="AS43" i="8"/>
  <c r="AR43" i="8"/>
  <c r="AQ43" i="8"/>
  <c r="AP43" i="8"/>
  <c r="AO43" i="8"/>
  <c r="AN43" i="8"/>
  <c r="AZ41" i="8"/>
  <c r="AY41" i="8"/>
  <c r="AX41" i="8"/>
  <c r="AW41" i="8"/>
  <c r="AV41" i="8"/>
  <c r="AU41" i="8"/>
  <c r="AT41" i="8"/>
  <c r="AS41" i="8"/>
  <c r="AR41" i="8"/>
  <c r="AQ41" i="8"/>
  <c r="AP41" i="8"/>
  <c r="AO41" i="8"/>
  <c r="AN41" i="8"/>
  <c r="AZ40" i="8"/>
  <c r="AY40" i="8"/>
  <c r="AX40" i="8"/>
  <c r="AW40" i="8"/>
  <c r="AV40" i="8"/>
  <c r="AU40" i="8"/>
  <c r="AT40" i="8"/>
  <c r="AS40" i="8"/>
  <c r="AR40" i="8"/>
  <c r="AQ40" i="8"/>
  <c r="AP40" i="8"/>
  <c r="AO40" i="8"/>
  <c r="AN40" i="8"/>
  <c r="AZ38" i="8"/>
  <c r="AY38" i="8"/>
  <c r="AX38" i="8"/>
  <c r="AW38" i="8"/>
  <c r="AV38" i="8"/>
  <c r="AU38" i="8"/>
  <c r="AT38" i="8"/>
  <c r="AS38" i="8"/>
  <c r="AR38" i="8"/>
  <c r="AQ38" i="8"/>
  <c r="AP38" i="8"/>
  <c r="AO38" i="8"/>
  <c r="AN38" i="8"/>
  <c r="AZ37" i="8"/>
  <c r="AY37" i="8"/>
  <c r="AX37" i="8"/>
  <c r="AW37" i="8"/>
  <c r="AV37" i="8"/>
  <c r="AU37" i="8"/>
  <c r="AT37" i="8"/>
  <c r="AS37" i="8"/>
  <c r="AR37" i="8"/>
  <c r="AQ37" i="8"/>
  <c r="AP37" i="8"/>
  <c r="AO37" i="8"/>
  <c r="AN37" i="8"/>
  <c r="AZ35" i="8"/>
  <c r="AY35" i="8"/>
  <c r="AX35" i="8"/>
  <c r="AW35" i="8"/>
  <c r="AV35" i="8"/>
  <c r="AU35" i="8"/>
  <c r="AT35" i="8"/>
  <c r="AS35" i="8"/>
  <c r="AR35" i="8"/>
  <c r="AQ35" i="8"/>
  <c r="AP35" i="8"/>
  <c r="AO35" i="8"/>
  <c r="AN35" i="8"/>
  <c r="AZ34" i="8"/>
  <c r="AY34" i="8"/>
  <c r="AX34" i="8"/>
  <c r="AW34" i="8"/>
  <c r="AV34" i="8"/>
  <c r="AU34" i="8"/>
  <c r="AT34" i="8"/>
  <c r="AS34" i="8"/>
  <c r="AR34" i="8"/>
  <c r="AQ34" i="8"/>
  <c r="AP34" i="8"/>
  <c r="AO34" i="8"/>
  <c r="AN34" i="8"/>
  <c r="AZ32" i="8"/>
  <c r="AY32" i="8"/>
  <c r="AX32" i="8"/>
  <c r="AW32" i="8"/>
  <c r="AV32" i="8"/>
  <c r="AU32" i="8"/>
  <c r="AT32" i="8"/>
  <c r="AS32" i="8"/>
  <c r="AR32" i="8"/>
  <c r="AQ32" i="8"/>
  <c r="AP32" i="8"/>
  <c r="AO32" i="8"/>
  <c r="AN32" i="8"/>
  <c r="AZ31" i="8"/>
  <c r="AY31" i="8"/>
  <c r="AX31" i="8"/>
  <c r="AW31" i="8"/>
  <c r="AV31" i="8"/>
  <c r="AU31" i="8"/>
  <c r="AT31" i="8"/>
  <c r="AS31" i="8"/>
  <c r="AR31" i="8"/>
  <c r="AQ31" i="8"/>
  <c r="AP31" i="8"/>
  <c r="AO31" i="8"/>
  <c r="AN31" i="8"/>
  <c r="AZ29" i="8"/>
  <c r="AY29" i="8"/>
  <c r="AX29" i="8"/>
  <c r="AW29" i="8"/>
  <c r="AV29" i="8"/>
  <c r="AU29" i="8"/>
  <c r="AT29" i="8"/>
  <c r="AS29" i="8"/>
  <c r="AR29" i="8"/>
  <c r="AQ29" i="8"/>
  <c r="AP29" i="8"/>
  <c r="AO29" i="8"/>
  <c r="AN29" i="8"/>
  <c r="AZ28" i="8"/>
  <c r="AY28" i="8"/>
  <c r="AX28" i="8"/>
  <c r="AW28" i="8"/>
  <c r="AV28" i="8"/>
  <c r="AU28" i="8"/>
  <c r="AT28" i="8"/>
  <c r="AS28" i="8"/>
  <c r="AR28" i="8"/>
  <c r="AQ28" i="8"/>
  <c r="AP28" i="8"/>
  <c r="AO28" i="8"/>
  <c r="AN28" i="8"/>
  <c r="AZ26" i="8"/>
  <c r="AY26" i="8"/>
  <c r="AX26" i="8"/>
  <c r="AW26" i="8"/>
  <c r="AV26" i="8"/>
  <c r="AU26" i="8"/>
  <c r="AT26" i="8"/>
  <c r="AS26" i="8"/>
  <c r="AR26" i="8"/>
  <c r="AQ26" i="8"/>
  <c r="AP26" i="8"/>
  <c r="AO26" i="8"/>
  <c r="AN26" i="8"/>
  <c r="AZ25" i="8"/>
  <c r="AY25" i="8"/>
  <c r="AX25" i="8"/>
  <c r="AW25" i="8"/>
  <c r="AV25" i="8"/>
  <c r="AU25" i="8"/>
  <c r="AT25" i="8"/>
  <c r="AS25" i="8"/>
  <c r="AR25" i="8"/>
  <c r="AQ25" i="8"/>
  <c r="AP25" i="8"/>
  <c r="AO25" i="8"/>
  <c r="AN25" i="8"/>
  <c r="AZ23" i="8"/>
  <c r="AY23" i="8"/>
  <c r="AX23" i="8"/>
  <c r="AW23" i="8"/>
  <c r="AV23" i="8"/>
  <c r="AU23" i="8"/>
  <c r="AT23" i="8"/>
  <c r="AS23" i="8"/>
  <c r="AR23" i="8"/>
  <c r="AQ23" i="8"/>
  <c r="AP23" i="8"/>
  <c r="AO23" i="8"/>
  <c r="AN23" i="8"/>
  <c r="AZ22" i="8"/>
  <c r="AY22" i="8"/>
  <c r="AX22" i="8"/>
  <c r="AW22" i="8"/>
  <c r="AV22" i="8"/>
  <c r="AU22" i="8"/>
  <c r="AT22" i="8"/>
  <c r="AS22" i="8"/>
  <c r="AR22" i="8"/>
  <c r="AQ22" i="8"/>
  <c r="AP22" i="8"/>
  <c r="AO22" i="8"/>
  <c r="AN22" i="8"/>
  <c r="AZ20" i="8"/>
  <c r="AY20" i="8"/>
  <c r="AX20" i="8"/>
  <c r="AW20" i="8"/>
  <c r="AV20" i="8"/>
  <c r="AU20" i="8"/>
  <c r="AT20" i="8"/>
  <c r="AS20" i="8"/>
  <c r="AR20" i="8"/>
  <c r="AQ20" i="8"/>
  <c r="AP20" i="8"/>
  <c r="AO20" i="8"/>
  <c r="AN20" i="8"/>
  <c r="AZ18" i="8"/>
  <c r="AY18" i="8"/>
  <c r="AX18" i="8"/>
  <c r="AW18" i="8"/>
  <c r="AV18" i="8"/>
  <c r="AU18" i="8"/>
  <c r="AT18" i="8"/>
  <c r="AS18" i="8"/>
  <c r="AR18" i="8"/>
  <c r="AQ18" i="8"/>
  <c r="AP18" i="8"/>
  <c r="AO18" i="8"/>
  <c r="AN18" i="8"/>
  <c r="AZ17" i="8"/>
  <c r="AY17" i="8"/>
  <c r="AX17" i="8"/>
  <c r="AW17" i="8"/>
  <c r="AV17" i="8"/>
  <c r="AU17" i="8"/>
  <c r="AT17" i="8"/>
  <c r="AS17" i="8"/>
  <c r="AR17" i="8"/>
  <c r="AQ17" i="8"/>
  <c r="AP17" i="8"/>
  <c r="AO17" i="8"/>
  <c r="AN17" i="8"/>
  <c r="AZ15" i="8"/>
  <c r="AY15" i="8"/>
  <c r="AX15" i="8"/>
  <c r="AW15" i="8"/>
  <c r="AV15" i="8"/>
  <c r="AU15" i="8"/>
  <c r="AT15" i="8"/>
  <c r="AS15" i="8"/>
  <c r="AR15" i="8"/>
  <c r="AQ15" i="8"/>
  <c r="AP15" i="8"/>
  <c r="AO15" i="8"/>
  <c r="AN15" i="8"/>
  <c r="AZ14" i="8"/>
  <c r="AY14" i="8"/>
  <c r="AX14" i="8"/>
  <c r="AW14" i="8"/>
  <c r="AV14" i="8"/>
  <c r="AU14" i="8"/>
  <c r="AT14" i="8"/>
  <c r="AS14" i="8"/>
  <c r="AR14" i="8"/>
  <c r="AQ14" i="8"/>
  <c r="AP14" i="8"/>
  <c r="AO14" i="8"/>
  <c r="AN14" i="8"/>
  <c r="AZ13" i="8"/>
  <c r="AY13" i="8"/>
  <c r="AX13" i="8"/>
  <c r="AW13" i="8"/>
  <c r="AV13" i="8"/>
  <c r="AU13" i="8"/>
  <c r="AT13" i="8"/>
  <c r="AS13" i="8"/>
  <c r="AR13" i="8"/>
  <c r="AQ13" i="8"/>
  <c r="AP13" i="8"/>
  <c r="AO13" i="8"/>
  <c r="AN13" i="8"/>
  <c r="AZ11" i="8"/>
  <c r="AY11" i="8"/>
  <c r="AX11" i="8"/>
  <c r="AW11" i="8"/>
  <c r="AV11" i="8"/>
  <c r="AU11" i="8"/>
  <c r="AT11" i="8"/>
  <c r="AS11" i="8"/>
  <c r="AR11" i="8"/>
  <c r="AQ11" i="8"/>
  <c r="AP11" i="8"/>
  <c r="AO11" i="8"/>
  <c r="AN11" i="8"/>
  <c r="G56" i="10" l="1"/>
  <c r="AP52" i="10"/>
  <c r="E55" i="10"/>
  <c r="E52" i="10"/>
  <c r="E56" i="10" s="1"/>
  <c r="AN35" i="10"/>
  <c r="K56" i="10"/>
  <c r="AK232" i="5"/>
  <c r="AJ232" i="5"/>
  <c r="AL232" i="5" s="1"/>
  <c r="AK231" i="5"/>
  <c r="AJ231" i="5"/>
  <c r="AL231" i="5" s="1"/>
  <c r="AK230" i="5"/>
  <c r="AJ230" i="5"/>
  <c r="AK229" i="5"/>
  <c r="AJ229" i="5"/>
  <c r="AK228" i="5"/>
  <c r="AJ228" i="5"/>
  <c r="AK227" i="5"/>
  <c r="AJ227" i="5"/>
  <c r="AL227" i="5" s="1"/>
  <c r="AK226" i="5"/>
  <c r="AJ226" i="5"/>
  <c r="AK225" i="5"/>
  <c r="AJ225" i="5"/>
  <c r="AK224" i="5"/>
  <c r="AJ224" i="5"/>
  <c r="AK223" i="5"/>
  <c r="AJ223" i="5"/>
  <c r="AL223" i="5" s="1"/>
  <c r="AK222" i="5"/>
  <c r="AJ222" i="5"/>
  <c r="AK221" i="5"/>
  <c r="AJ221" i="5"/>
  <c r="AL221" i="5" s="1"/>
  <c r="AK220" i="5"/>
  <c r="AJ220" i="5"/>
  <c r="AK219" i="5"/>
  <c r="AJ219" i="5"/>
  <c r="AL219" i="5" s="1"/>
  <c r="AK218" i="5"/>
  <c r="AJ218" i="5"/>
  <c r="AK217" i="5"/>
  <c r="AJ217" i="5"/>
  <c r="AK216" i="5"/>
  <c r="AJ216" i="5"/>
  <c r="AK215" i="5"/>
  <c r="AJ215" i="5"/>
  <c r="AL215" i="5" s="1"/>
  <c r="AK214" i="5"/>
  <c r="AJ214" i="5"/>
  <c r="AK213" i="5"/>
  <c r="AJ213" i="5"/>
  <c r="AL213" i="5" s="1"/>
  <c r="AK212" i="5"/>
  <c r="AJ212" i="5"/>
  <c r="AK211" i="5"/>
  <c r="AJ211" i="5"/>
  <c r="AL211" i="5" s="1"/>
  <c r="AK210" i="5"/>
  <c r="AJ210" i="5"/>
  <c r="AK209" i="5"/>
  <c r="AJ209" i="5"/>
  <c r="AK208" i="5"/>
  <c r="AJ208" i="5"/>
  <c r="AK207" i="5"/>
  <c r="AJ207" i="5"/>
  <c r="AL207" i="5" s="1"/>
  <c r="AK206" i="5"/>
  <c r="AJ206" i="5"/>
  <c r="AK205" i="5"/>
  <c r="AJ205" i="5"/>
  <c r="AL205" i="5" s="1"/>
  <c r="AK204" i="5"/>
  <c r="AJ204" i="5"/>
  <c r="AK203" i="5"/>
  <c r="AJ203" i="5"/>
  <c r="AL203" i="5" s="1"/>
  <c r="AK202" i="5"/>
  <c r="AJ202" i="5"/>
  <c r="AK201" i="5"/>
  <c r="AJ201" i="5"/>
  <c r="AK200" i="5"/>
  <c r="AJ200" i="5"/>
  <c r="AK199" i="5"/>
  <c r="AJ199" i="5"/>
  <c r="AL199" i="5" s="1"/>
  <c r="AK198" i="5"/>
  <c r="AJ198" i="5"/>
  <c r="AK197" i="5"/>
  <c r="AJ197" i="5"/>
  <c r="AL197" i="5" s="1"/>
  <c r="AK196" i="5"/>
  <c r="AJ196" i="5"/>
  <c r="AK195" i="5"/>
  <c r="AJ195" i="5"/>
  <c r="AL195" i="5" s="1"/>
  <c r="AK194" i="5"/>
  <c r="AJ194" i="5"/>
  <c r="AK193" i="5"/>
  <c r="AJ193" i="5"/>
  <c r="AK192" i="5"/>
  <c r="AJ192" i="5"/>
  <c r="AK191" i="5"/>
  <c r="AJ191" i="5"/>
  <c r="AL191" i="5" s="1"/>
  <c r="AK190" i="5"/>
  <c r="AJ190" i="5"/>
  <c r="AK189" i="5"/>
  <c r="AJ189" i="5"/>
  <c r="AL189" i="5" s="1"/>
  <c r="AK188" i="5"/>
  <c r="AJ188" i="5"/>
  <c r="AK187" i="5"/>
  <c r="AJ187" i="5"/>
  <c r="AL187" i="5" s="1"/>
  <c r="AK186" i="5"/>
  <c r="AJ186" i="5"/>
  <c r="AK185" i="5"/>
  <c r="AJ185" i="5"/>
  <c r="AK184" i="5"/>
  <c r="AJ184" i="5"/>
  <c r="AK183" i="5"/>
  <c r="AJ183" i="5"/>
  <c r="AL183" i="5" s="1"/>
  <c r="AK182" i="5"/>
  <c r="AJ182" i="5"/>
  <c r="AK181" i="5"/>
  <c r="AJ181" i="5"/>
  <c r="AL181" i="5" s="1"/>
  <c r="AK180" i="5"/>
  <c r="AJ180" i="5"/>
  <c r="AK179" i="5"/>
  <c r="AJ179" i="5"/>
  <c r="AL179" i="5" s="1"/>
  <c r="AK178" i="5"/>
  <c r="AJ178" i="5"/>
  <c r="AK177" i="5"/>
  <c r="AJ177" i="5"/>
  <c r="AK176" i="5"/>
  <c r="AJ176" i="5"/>
  <c r="AK175" i="5"/>
  <c r="AJ175" i="5"/>
  <c r="AL175" i="5" s="1"/>
  <c r="AK174" i="5"/>
  <c r="AJ174" i="5"/>
  <c r="AK173" i="5"/>
  <c r="AJ173" i="5"/>
  <c r="AL173" i="5" s="1"/>
  <c r="AK172" i="5"/>
  <c r="AJ172" i="5"/>
  <c r="AK171" i="5"/>
  <c r="AJ171" i="5"/>
  <c r="AL171" i="5" s="1"/>
  <c r="AK170" i="5"/>
  <c r="AJ170" i="5"/>
  <c r="AK169" i="5"/>
  <c r="AJ169" i="5"/>
  <c r="AK168" i="5"/>
  <c r="AJ168" i="5"/>
  <c r="AK167" i="5"/>
  <c r="AJ167" i="5"/>
  <c r="AL167" i="5" s="1"/>
  <c r="AK166" i="5"/>
  <c r="AJ166" i="5"/>
  <c r="AK165" i="5"/>
  <c r="AJ165" i="5"/>
  <c r="AL165" i="5" s="1"/>
  <c r="AK164" i="5"/>
  <c r="AJ164" i="5"/>
  <c r="AK163" i="5"/>
  <c r="AJ163" i="5"/>
  <c r="AL163" i="5" s="1"/>
  <c r="AK162" i="5"/>
  <c r="AJ162" i="5"/>
  <c r="AK154" i="5"/>
  <c r="AJ154" i="5"/>
  <c r="AK153" i="5"/>
  <c r="AJ153" i="5"/>
  <c r="AL153" i="5" s="1"/>
  <c r="AK152" i="5"/>
  <c r="AJ152" i="5"/>
  <c r="AK151" i="5"/>
  <c r="AJ151" i="5"/>
  <c r="AL151" i="5" s="1"/>
  <c r="AK150" i="5"/>
  <c r="AJ150" i="5"/>
  <c r="AL150" i="5" s="1"/>
  <c r="AK149" i="5"/>
  <c r="AJ149" i="5"/>
  <c r="AL149" i="5" s="1"/>
  <c r="AK148" i="5"/>
  <c r="AJ148" i="5"/>
  <c r="AK147" i="5"/>
  <c r="AJ147" i="5"/>
  <c r="AK146" i="5"/>
  <c r="AJ146" i="5"/>
  <c r="AK145" i="5"/>
  <c r="AJ145" i="5"/>
  <c r="AL145" i="5" s="1"/>
  <c r="AK144" i="5"/>
  <c r="AJ144" i="5"/>
  <c r="AK143" i="5"/>
  <c r="AJ143" i="5"/>
  <c r="AL143" i="5" s="1"/>
  <c r="AK142" i="5"/>
  <c r="AJ142" i="5"/>
  <c r="AL142" i="5" s="1"/>
  <c r="AK141" i="5"/>
  <c r="AJ141" i="5"/>
  <c r="AL141" i="5" s="1"/>
  <c r="AK140" i="5"/>
  <c r="AJ140" i="5"/>
  <c r="AK139" i="5"/>
  <c r="AJ139" i="5"/>
  <c r="AK138" i="5"/>
  <c r="AJ138" i="5"/>
  <c r="AK137" i="5"/>
  <c r="AJ137" i="5"/>
  <c r="AL137" i="5" s="1"/>
  <c r="AK136" i="5"/>
  <c r="AJ136" i="5"/>
  <c r="AL136" i="5" s="1"/>
  <c r="AK135" i="5"/>
  <c r="AJ135" i="5"/>
  <c r="AL135" i="5" s="1"/>
  <c r="AK134" i="5"/>
  <c r="AJ134" i="5"/>
  <c r="AL134" i="5" s="1"/>
  <c r="AK133" i="5"/>
  <c r="AJ133" i="5"/>
  <c r="AL133" i="5" s="1"/>
  <c r="AK132" i="5"/>
  <c r="AJ132" i="5"/>
  <c r="AK131" i="5"/>
  <c r="AJ131" i="5"/>
  <c r="AK130" i="5"/>
  <c r="AJ130" i="5"/>
  <c r="AK129" i="5"/>
  <c r="AJ129" i="5"/>
  <c r="AL129" i="5" s="1"/>
  <c r="AK128" i="5"/>
  <c r="AJ128" i="5"/>
  <c r="AL128" i="5" s="1"/>
  <c r="AK127" i="5"/>
  <c r="AJ127" i="5"/>
  <c r="AL127" i="5" s="1"/>
  <c r="AK126" i="5"/>
  <c r="AJ126" i="5"/>
  <c r="AL126" i="5" s="1"/>
  <c r="AK125" i="5"/>
  <c r="AJ125" i="5"/>
  <c r="AL125" i="5" s="1"/>
  <c r="AK124" i="5"/>
  <c r="AJ124" i="5"/>
  <c r="AK123" i="5"/>
  <c r="AJ123" i="5"/>
  <c r="AK122" i="5"/>
  <c r="AJ122" i="5"/>
  <c r="AK121" i="5"/>
  <c r="AJ121" i="5"/>
  <c r="AL121" i="5" s="1"/>
  <c r="AK120" i="5"/>
  <c r="AJ120" i="5"/>
  <c r="AL120" i="5" s="1"/>
  <c r="AK119" i="5"/>
  <c r="AJ119" i="5"/>
  <c r="AL119" i="5" s="1"/>
  <c r="AK118" i="5"/>
  <c r="AJ118" i="5"/>
  <c r="AL118" i="5" s="1"/>
  <c r="AK117" i="5"/>
  <c r="AJ117" i="5"/>
  <c r="AL117" i="5" s="1"/>
  <c r="AK116" i="5"/>
  <c r="AJ116" i="5"/>
  <c r="AK115" i="5"/>
  <c r="AJ115" i="5"/>
  <c r="AK114" i="5"/>
  <c r="AJ114" i="5"/>
  <c r="AK113" i="5"/>
  <c r="AJ113" i="5"/>
  <c r="AL113" i="5" s="1"/>
  <c r="AK112" i="5"/>
  <c r="AJ112" i="5"/>
  <c r="AK111" i="5"/>
  <c r="AJ111" i="5"/>
  <c r="AL111" i="5" s="1"/>
  <c r="AK110" i="5"/>
  <c r="AJ110" i="5"/>
  <c r="AL110" i="5" s="1"/>
  <c r="AK109" i="5"/>
  <c r="AJ109" i="5"/>
  <c r="AL109" i="5" s="1"/>
  <c r="AK108" i="5"/>
  <c r="AJ108" i="5"/>
  <c r="AK107" i="5"/>
  <c r="AJ107" i="5"/>
  <c r="AK106" i="5"/>
  <c r="AJ106" i="5"/>
  <c r="AK105" i="5"/>
  <c r="AJ105" i="5"/>
  <c r="AL105" i="5" s="1"/>
  <c r="AK104" i="5"/>
  <c r="AJ104" i="5"/>
  <c r="AK103" i="5"/>
  <c r="AJ103" i="5"/>
  <c r="AL103" i="5" s="1"/>
  <c r="AK102" i="5"/>
  <c r="AJ102" i="5"/>
  <c r="AL102" i="5" s="1"/>
  <c r="AK101" i="5"/>
  <c r="AJ101" i="5"/>
  <c r="AL101" i="5" s="1"/>
  <c r="AK100" i="5"/>
  <c r="AJ100" i="5"/>
  <c r="AK99" i="5"/>
  <c r="AJ99" i="5"/>
  <c r="AK98" i="5"/>
  <c r="AJ98" i="5"/>
  <c r="AK97" i="5"/>
  <c r="AJ97" i="5"/>
  <c r="AL97" i="5" s="1"/>
  <c r="AK96" i="5"/>
  <c r="AJ96" i="5"/>
  <c r="AL96" i="5" s="1"/>
  <c r="AK95" i="5"/>
  <c r="AJ95" i="5"/>
  <c r="AL95" i="5" s="1"/>
  <c r="AK94" i="5"/>
  <c r="AJ94" i="5"/>
  <c r="AL94" i="5" s="1"/>
  <c r="AK93" i="5"/>
  <c r="AJ93" i="5"/>
  <c r="AL93" i="5" s="1"/>
  <c r="AK92" i="5"/>
  <c r="AJ92" i="5"/>
  <c r="AK91" i="5"/>
  <c r="AJ91" i="5"/>
  <c r="AK90" i="5"/>
  <c r="AJ90" i="5"/>
  <c r="AK89" i="5"/>
  <c r="AJ89" i="5"/>
  <c r="AL89" i="5" s="1"/>
  <c r="AK88" i="5"/>
  <c r="AJ88" i="5"/>
  <c r="AL88" i="5" s="1"/>
  <c r="AK87" i="5"/>
  <c r="AJ87" i="5"/>
  <c r="AL87" i="5" s="1"/>
  <c r="AK86" i="5"/>
  <c r="AJ86" i="5"/>
  <c r="AL86" i="5" s="1"/>
  <c r="AK85" i="5"/>
  <c r="AJ85" i="5"/>
  <c r="AL85" i="5" s="1"/>
  <c r="AK84" i="5"/>
  <c r="AJ84" i="5"/>
  <c r="AK76" i="5"/>
  <c r="AJ76" i="5"/>
  <c r="AK75" i="5"/>
  <c r="AJ75" i="5"/>
  <c r="AL75" i="5" s="1"/>
  <c r="AK74" i="5"/>
  <c r="AJ74" i="5"/>
  <c r="AL74" i="5" s="1"/>
  <c r="AK73" i="5"/>
  <c r="AJ73" i="5"/>
  <c r="AL73" i="5" s="1"/>
  <c r="AK72" i="5"/>
  <c r="AJ72" i="5"/>
  <c r="AK71" i="5"/>
  <c r="AJ71" i="5"/>
  <c r="AL71" i="5" s="1"/>
  <c r="AK70" i="5"/>
  <c r="AJ70" i="5"/>
  <c r="AK69" i="5"/>
  <c r="AJ69" i="5"/>
  <c r="AK68" i="5"/>
  <c r="AJ68" i="5"/>
  <c r="AK67" i="5"/>
  <c r="AJ67" i="5"/>
  <c r="AL67" i="5" s="1"/>
  <c r="AK66" i="5"/>
  <c r="AJ66" i="5"/>
  <c r="AL66" i="5" s="1"/>
  <c r="AK65" i="5"/>
  <c r="AJ65" i="5"/>
  <c r="AL65" i="5" s="1"/>
  <c r="AK64" i="5"/>
  <c r="AJ64" i="5"/>
  <c r="AK63" i="5"/>
  <c r="AJ63" i="5"/>
  <c r="AL63" i="5" s="1"/>
  <c r="AK62" i="5"/>
  <c r="AJ62" i="5"/>
  <c r="AK61" i="5"/>
  <c r="AJ61" i="5"/>
  <c r="AK60" i="5"/>
  <c r="AJ60" i="5"/>
  <c r="AK59" i="5"/>
  <c r="AJ59" i="5"/>
  <c r="AL59" i="5" s="1"/>
  <c r="AK58" i="5"/>
  <c r="AJ58" i="5"/>
  <c r="AL58" i="5" s="1"/>
  <c r="AK57" i="5"/>
  <c r="AJ57" i="5"/>
  <c r="AL57" i="5" s="1"/>
  <c r="AK56" i="5"/>
  <c r="AJ56" i="5"/>
  <c r="AL56" i="5" s="1"/>
  <c r="AK55" i="5"/>
  <c r="AJ55" i="5"/>
  <c r="AL55" i="5" s="1"/>
  <c r="AK54" i="5"/>
  <c r="AJ54" i="5"/>
  <c r="AK53" i="5"/>
  <c r="AJ53" i="5"/>
  <c r="AK52" i="5"/>
  <c r="AJ52" i="5"/>
  <c r="AK51" i="5"/>
  <c r="AJ51" i="5"/>
  <c r="AL51" i="5" s="1"/>
  <c r="AK50" i="5"/>
  <c r="AJ50" i="5"/>
  <c r="AL50" i="5" s="1"/>
  <c r="AK49" i="5"/>
  <c r="AJ49" i="5"/>
  <c r="AL49" i="5" s="1"/>
  <c r="AK48" i="5"/>
  <c r="AJ48" i="5"/>
  <c r="AL48" i="5" s="1"/>
  <c r="AK47" i="5"/>
  <c r="AJ47" i="5"/>
  <c r="AL47" i="5" s="1"/>
  <c r="AK46" i="5"/>
  <c r="AJ46" i="5"/>
  <c r="AK45" i="5"/>
  <c r="AJ45" i="5"/>
  <c r="AK44" i="5"/>
  <c r="AJ44" i="5"/>
  <c r="AK43" i="5"/>
  <c r="AJ43" i="5"/>
  <c r="AL43" i="5" s="1"/>
  <c r="AK42" i="5"/>
  <c r="AJ42" i="5"/>
  <c r="AL42" i="5" s="1"/>
  <c r="AK41" i="5"/>
  <c r="AJ41" i="5"/>
  <c r="AL41" i="5" s="1"/>
  <c r="AK40" i="5"/>
  <c r="AJ40" i="5"/>
  <c r="AL40" i="5" s="1"/>
  <c r="AK39" i="5"/>
  <c r="AJ39" i="5"/>
  <c r="AK38" i="5"/>
  <c r="AJ38" i="5"/>
  <c r="AK37" i="5"/>
  <c r="AJ37" i="5"/>
  <c r="AK36" i="5"/>
  <c r="AJ36" i="5"/>
  <c r="AK35" i="5"/>
  <c r="AJ35" i="5"/>
  <c r="AL35" i="5" s="1"/>
  <c r="AK34" i="5"/>
  <c r="AJ34" i="5"/>
  <c r="AL34" i="5" s="1"/>
  <c r="AK33" i="5"/>
  <c r="AJ33" i="5"/>
  <c r="AL33" i="5" s="1"/>
  <c r="AK32" i="5"/>
  <c r="AJ32" i="5"/>
  <c r="AL32" i="5" s="1"/>
  <c r="AK31" i="5"/>
  <c r="AJ31" i="5"/>
  <c r="AL31" i="5" s="1"/>
  <c r="AK30" i="5"/>
  <c r="AJ30" i="5"/>
  <c r="AK29" i="5"/>
  <c r="AJ29" i="5"/>
  <c r="AK28" i="5"/>
  <c r="AJ28" i="5"/>
  <c r="AK27" i="5"/>
  <c r="AJ27" i="5"/>
  <c r="AL27" i="5" s="1"/>
  <c r="AK26" i="5"/>
  <c r="AJ26" i="5"/>
  <c r="AL26" i="5" s="1"/>
  <c r="AK25" i="5"/>
  <c r="AJ25" i="5"/>
  <c r="AL25" i="5" s="1"/>
  <c r="AK24" i="5"/>
  <c r="AJ24" i="5"/>
  <c r="AL24" i="5" s="1"/>
  <c r="AK23" i="5"/>
  <c r="AJ23" i="5"/>
  <c r="AL23" i="5" s="1"/>
  <c r="AK22" i="5"/>
  <c r="AJ22" i="5"/>
  <c r="AL22" i="5" s="1"/>
  <c r="AK21" i="5"/>
  <c r="AJ21" i="5"/>
  <c r="AL21" i="5" s="1"/>
  <c r="AK20" i="5"/>
  <c r="AJ20" i="5"/>
  <c r="AL20" i="5" s="1"/>
  <c r="AK19" i="5"/>
  <c r="AJ19" i="5"/>
  <c r="AL19" i="5" s="1"/>
  <c r="AK18" i="5"/>
  <c r="AJ18" i="5"/>
  <c r="AL18" i="5" s="1"/>
  <c r="AK17" i="5"/>
  <c r="AJ17" i="5"/>
  <c r="AL17" i="5" s="1"/>
  <c r="AK16" i="5"/>
  <c r="AJ16" i="5"/>
  <c r="AL16" i="5" s="1"/>
  <c r="AK15" i="5"/>
  <c r="AJ15" i="5"/>
  <c r="AL15" i="5" s="1"/>
  <c r="AK14" i="5"/>
  <c r="AJ14" i="5"/>
  <c r="AL14" i="5" s="1"/>
  <c r="AK13" i="5"/>
  <c r="AJ13" i="5"/>
  <c r="AL13" i="5" s="1"/>
  <c r="AK12" i="5"/>
  <c r="AJ12" i="5"/>
  <c r="AL12" i="5" s="1"/>
  <c r="AK11" i="5"/>
  <c r="AJ11" i="5"/>
  <c r="AL11" i="5" s="1"/>
  <c r="AK10" i="5"/>
  <c r="AJ10" i="5"/>
  <c r="AL10" i="5" s="1"/>
  <c r="AK9" i="5"/>
  <c r="AJ9" i="5"/>
  <c r="AL9" i="5" s="1"/>
  <c r="AK8" i="5"/>
  <c r="AJ8" i="5"/>
  <c r="AL8" i="5" s="1"/>
  <c r="AK7" i="5"/>
  <c r="AJ7" i="5"/>
  <c r="AL7" i="5" s="1"/>
  <c r="AK6" i="5"/>
  <c r="AJ6" i="5"/>
  <c r="AL6" i="5" s="1"/>
  <c r="AI232" i="5"/>
  <c r="AH232" i="5"/>
  <c r="AG232" i="5"/>
  <c r="AI231" i="5"/>
  <c r="AH231" i="5"/>
  <c r="AG231" i="5"/>
  <c r="AI230" i="5"/>
  <c r="AH230" i="5"/>
  <c r="AG230" i="5"/>
  <c r="AI229" i="5"/>
  <c r="AH229" i="5"/>
  <c r="AG229" i="5"/>
  <c r="AI228" i="5"/>
  <c r="AH228" i="5"/>
  <c r="AG228" i="5"/>
  <c r="AI227" i="5"/>
  <c r="AH227" i="5"/>
  <c r="AG227" i="5"/>
  <c r="AI226" i="5"/>
  <c r="AH226" i="5"/>
  <c r="AG226" i="5"/>
  <c r="AI225" i="5"/>
  <c r="AH225" i="5"/>
  <c r="AG225" i="5"/>
  <c r="AI224" i="5"/>
  <c r="AH224" i="5"/>
  <c r="AG224" i="5"/>
  <c r="AI223" i="5"/>
  <c r="AH223" i="5"/>
  <c r="AG223" i="5"/>
  <c r="AI222" i="5"/>
  <c r="AH222" i="5"/>
  <c r="AG222" i="5"/>
  <c r="AI221" i="5"/>
  <c r="AH221" i="5"/>
  <c r="AG221" i="5"/>
  <c r="AI220" i="5"/>
  <c r="AH220" i="5"/>
  <c r="AG220" i="5"/>
  <c r="AI219" i="5"/>
  <c r="AH219" i="5"/>
  <c r="AG219" i="5"/>
  <c r="AI218" i="5"/>
  <c r="AH218" i="5"/>
  <c r="AG218" i="5"/>
  <c r="AI217" i="5"/>
  <c r="AH217" i="5"/>
  <c r="AG217" i="5"/>
  <c r="AI216" i="5"/>
  <c r="AH216" i="5"/>
  <c r="AG216" i="5"/>
  <c r="AI215" i="5"/>
  <c r="AH215" i="5"/>
  <c r="AG215" i="5"/>
  <c r="AI214" i="5"/>
  <c r="AH214" i="5"/>
  <c r="AG214" i="5"/>
  <c r="AI213" i="5"/>
  <c r="AH213" i="5"/>
  <c r="AG213" i="5"/>
  <c r="AI212" i="5"/>
  <c r="AH212" i="5"/>
  <c r="AG212" i="5"/>
  <c r="AI211" i="5"/>
  <c r="AH211" i="5"/>
  <c r="AG211" i="5"/>
  <c r="AI210" i="5"/>
  <c r="AH210" i="5"/>
  <c r="AG210" i="5"/>
  <c r="AI209" i="5"/>
  <c r="AH209" i="5"/>
  <c r="AG209" i="5"/>
  <c r="AI208" i="5"/>
  <c r="AH208" i="5"/>
  <c r="AG208" i="5"/>
  <c r="AI207" i="5"/>
  <c r="AH207" i="5"/>
  <c r="AG207" i="5"/>
  <c r="AI206" i="5"/>
  <c r="AH206" i="5"/>
  <c r="AG206" i="5"/>
  <c r="AI205" i="5"/>
  <c r="AH205" i="5"/>
  <c r="AG205" i="5"/>
  <c r="AI204" i="5"/>
  <c r="AH204" i="5"/>
  <c r="AG204" i="5"/>
  <c r="AI203" i="5"/>
  <c r="AH203" i="5"/>
  <c r="AG203" i="5"/>
  <c r="AI202" i="5"/>
  <c r="AH202" i="5"/>
  <c r="AG202" i="5"/>
  <c r="AI201" i="5"/>
  <c r="AH201" i="5"/>
  <c r="AG201" i="5"/>
  <c r="AI200" i="5"/>
  <c r="AH200" i="5"/>
  <c r="AG200" i="5"/>
  <c r="AI199" i="5"/>
  <c r="AH199" i="5"/>
  <c r="AG199" i="5"/>
  <c r="AI198" i="5"/>
  <c r="AH198" i="5"/>
  <c r="AG198" i="5"/>
  <c r="AI197" i="5"/>
  <c r="AH197" i="5"/>
  <c r="AG197" i="5"/>
  <c r="AI196" i="5"/>
  <c r="AH196" i="5"/>
  <c r="AG196" i="5"/>
  <c r="AI195" i="5"/>
  <c r="AH195" i="5"/>
  <c r="AG195" i="5"/>
  <c r="AI194" i="5"/>
  <c r="AH194" i="5"/>
  <c r="AG194" i="5"/>
  <c r="AI193" i="5"/>
  <c r="AH193" i="5"/>
  <c r="AG193" i="5"/>
  <c r="AI192" i="5"/>
  <c r="AH192" i="5"/>
  <c r="AG192" i="5"/>
  <c r="AI191" i="5"/>
  <c r="AH191" i="5"/>
  <c r="AG191" i="5"/>
  <c r="AI190" i="5"/>
  <c r="AH190" i="5"/>
  <c r="AG190" i="5"/>
  <c r="AI189" i="5"/>
  <c r="AH189" i="5"/>
  <c r="AG189" i="5"/>
  <c r="AI188" i="5"/>
  <c r="AH188" i="5"/>
  <c r="AG188" i="5"/>
  <c r="AI187" i="5"/>
  <c r="AH187" i="5"/>
  <c r="AG187" i="5"/>
  <c r="AI186" i="5"/>
  <c r="AH186" i="5"/>
  <c r="AG186" i="5"/>
  <c r="AI185" i="5"/>
  <c r="AH185" i="5"/>
  <c r="AG185" i="5"/>
  <c r="AI184" i="5"/>
  <c r="AH184" i="5"/>
  <c r="AG184" i="5"/>
  <c r="AI183" i="5"/>
  <c r="AH183" i="5"/>
  <c r="AG183" i="5"/>
  <c r="AI182" i="5"/>
  <c r="AH182" i="5"/>
  <c r="AG182" i="5"/>
  <c r="AI181" i="5"/>
  <c r="AH181" i="5"/>
  <c r="AG181" i="5"/>
  <c r="AI180" i="5"/>
  <c r="AH180" i="5"/>
  <c r="AG180" i="5"/>
  <c r="AI179" i="5"/>
  <c r="AH179" i="5"/>
  <c r="AG179" i="5"/>
  <c r="AI178" i="5"/>
  <c r="AH178" i="5"/>
  <c r="AG178" i="5"/>
  <c r="AI177" i="5"/>
  <c r="AH177" i="5"/>
  <c r="AG177" i="5"/>
  <c r="AI176" i="5"/>
  <c r="AH176" i="5"/>
  <c r="AG176" i="5"/>
  <c r="AI175" i="5"/>
  <c r="AH175" i="5"/>
  <c r="AG175" i="5"/>
  <c r="AI174" i="5"/>
  <c r="AH174" i="5"/>
  <c r="AG174" i="5"/>
  <c r="AI173" i="5"/>
  <c r="AH173" i="5"/>
  <c r="AG173" i="5"/>
  <c r="AI172" i="5"/>
  <c r="AH172" i="5"/>
  <c r="AG172" i="5"/>
  <c r="AI171" i="5"/>
  <c r="AH171" i="5"/>
  <c r="AG171" i="5"/>
  <c r="AI170" i="5"/>
  <c r="AH170" i="5"/>
  <c r="AG170" i="5"/>
  <c r="AI169" i="5"/>
  <c r="AH169" i="5"/>
  <c r="AG169" i="5"/>
  <c r="AI168" i="5"/>
  <c r="AH168" i="5"/>
  <c r="AG168" i="5"/>
  <c r="AI167" i="5"/>
  <c r="AH167" i="5"/>
  <c r="AG167" i="5"/>
  <c r="AI166" i="5"/>
  <c r="AH166" i="5"/>
  <c r="AG166" i="5"/>
  <c r="AI165" i="5"/>
  <c r="AH165" i="5"/>
  <c r="AG165" i="5"/>
  <c r="AI164" i="5"/>
  <c r="AH164" i="5"/>
  <c r="AG164" i="5"/>
  <c r="AI163" i="5"/>
  <c r="AH163" i="5"/>
  <c r="AG163" i="5"/>
  <c r="AI162" i="5"/>
  <c r="AH162" i="5"/>
  <c r="AG162" i="5"/>
  <c r="AI76" i="5"/>
  <c r="AI75" i="5"/>
  <c r="AI74" i="5"/>
  <c r="AI73" i="5"/>
  <c r="AI72" i="5"/>
  <c r="AI71" i="5"/>
  <c r="AI70" i="5"/>
  <c r="AI69" i="5"/>
  <c r="AI68" i="5"/>
  <c r="AI67" i="5"/>
  <c r="AI66" i="5"/>
  <c r="AI65" i="5"/>
  <c r="AI64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7" i="5"/>
  <c r="AI16" i="5"/>
  <c r="AI15" i="5"/>
  <c r="AI14" i="5"/>
  <c r="AI13" i="5"/>
  <c r="AI12" i="5"/>
  <c r="AI11" i="5"/>
  <c r="AI10" i="5"/>
  <c r="AI9" i="5"/>
  <c r="AI8" i="5"/>
  <c r="AI7" i="5"/>
  <c r="AI6" i="5"/>
  <c r="AI154" i="5"/>
  <c r="AI153" i="5"/>
  <c r="AI152" i="5"/>
  <c r="AI151" i="5"/>
  <c r="AI150" i="5"/>
  <c r="AI149" i="5"/>
  <c r="AI148" i="5"/>
  <c r="AI147" i="5"/>
  <c r="AI146" i="5"/>
  <c r="AI145" i="5"/>
  <c r="AI144" i="5"/>
  <c r="AI143" i="5"/>
  <c r="AI142" i="5"/>
  <c r="AI141" i="5"/>
  <c r="AI140" i="5"/>
  <c r="AI139" i="5"/>
  <c r="AI138" i="5"/>
  <c r="AI137" i="5"/>
  <c r="AI136" i="5"/>
  <c r="AI135" i="5"/>
  <c r="AI134" i="5"/>
  <c r="AI133" i="5"/>
  <c r="AI132" i="5"/>
  <c r="AI131" i="5"/>
  <c r="AI130" i="5"/>
  <c r="AI129" i="5"/>
  <c r="AI128" i="5"/>
  <c r="AI127" i="5"/>
  <c r="AI126" i="5"/>
  <c r="AI125" i="5"/>
  <c r="AI124" i="5"/>
  <c r="AI123" i="5"/>
  <c r="AI122" i="5"/>
  <c r="AI121" i="5"/>
  <c r="AI120" i="5"/>
  <c r="AI119" i="5"/>
  <c r="AI118" i="5"/>
  <c r="AI117" i="5"/>
  <c r="AI116" i="5"/>
  <c r="AI115" i="5"/>
  <c r="AI114" i="5"/>
  <c r="AI113" i="5"/>
  <c r="AI112" i="5"/>
  <c r="AI111" i="5"/>
  <c r="AI110" i="5"/>
  <c r="AI109" i="5"/>
  <c r="AI108" i="5"/>
  <c r="AI107" i="5"/>
  <c r="AI106" i="5"/>
  <c r="AI105" i="5"/>
  <c r="AI104" i="5"/>
  <c r="AI103" i="5"/>
  <c r="AI102" i="5"/>
  <c r="AI101" i="5"/>
  <c r="AI100" i="5"/>
  <c r="AI99" i="5"/>
  <c r="AI98" i="5"/>
  <c r="AI97" i="5"/>
  <c r="AI96" i="5"/>
  <c r="AI95" i="5"/>
  <c r="AI94" i="5"/>
  <c r="AI93" i="5"/>
  <c r="AI92" i="5"/>
  <c r="AI91" i="5"/>
  <c r="AI90" i="5"/>
  <c r="AI89" i="5"/>
  <c r="AI88" i="5"/>
  <c r="AI87" i="5"/>
  <c r="AI85" i="5"/>
  <c r="AI84" i="5"/>
  <c r="AI86" i="5"/>
  <c r="AG154" i="5"/>
  <c r="AG153" i="5"/>
  <c r="AG152" i="5"/>
  <c r="AG151" i="5"/>
  <c r="AG150" i="5"/>
  <c r="AG149" i="5"/>
  <c r="AG148" i="5"/>
  <c r="AG147" i="5"/>
  <c r="AG146" i="5"/>
  <c r="AG145" i="5"/>
  <c r="AG144" i="5"/>
  <c r="AG143" i="5"/>
  <c r="AG142" i="5"/>
  <c r="AG141" i="5"/>
  <c r="AG140" i="5"/>
  <c r="AG139" i="5"/>
  <c r="AG138" i="5"/>
  <c r="AG137" i="5"/>
  <c r="AG136" i="5"/>
  <c r="AG135" i="5"/>
  <c r="AG134" i="5"/>
  <c r="AG133" i="5"/>
  <c r="AG132" i="5"/>
  <c r="AG131" i="5"/>
  <c r="AG130" i="5"/>
  <c r="AG129" i="5"/>
  <c r="AG128" i="5"/>
  <c r="AG127" i="5"/>
  <c r="AG126" i="5"/>
  <c r="AG125" i="5"/>
  <c r="AG124" i="5"/>
  <c r="AG123" i="5"/>
  <c r="AG122" i="5"/>
  <c r="AG121" i="5"/>
  <c r="AG120" i="5"/>
  <c r="AG119" i="5"/>
  <c r="AG118" i="5"/>
  <c r="AG117" i="5"/>
  <c r="AG116" i="5"/>
  <c r="AG115" i="5"/>
  <c r="AG114" i="5"/>
  <c r="AG113" i="5"/>
  <c r="AG112" i="5"/>
  <c r="AG111" i="5"/>
  <c r="AG110" i="5"/>
  <c r="AG109" i="5"/>
  <c r="AG108" i="5"/>
  <c r="AG107" i="5"/>
  <c r="AG106" i="5"/>
  <c r="AG105" i="5"/>
  <c r="AG104" i="5"/>
  <c r="AG103" i="5"/>
  <c r="AG102" i="5"/>
  <c r="AG101" i="5"/>
  <c r="AG100" i="5"/>
  <c r="AG99" i="5"/>
  <c r="AG98" i="5"/>
  <c r="AG97" i="5"/>
  <c r="AG96" i="5"/>
  <c r="AG95" i="5"/>
  <c r="AG94" i="5"/>
  <c r="AG93" i="5"/>
  <c r="AG92" i="5"/>
  <c r="AG91" i="5"/>
  <c r="AG90" i="5"/>
  <c r="AG89" i="5"/>
  <c r="AG88" i="5"/>
  <c r="AG87" i="5"/>
  <c r="AG86" i="5"/>
  <c r="AG85" i="5"/>
  <c r="AG84" i="5"/>
  <c r="AG76" i="5"/>
  <c r="AG75" i="5"/>
  <c r="AG74" i="5"/>
  <c r="AG73" i="5"/>
  <c r="AG72" i="5"/>
  <c r="AG71" i="5"/>
  <c r="AG70" i="5"/>
  <c r="AG69" i="5"/>
  <c r="AG68" i="5"/>
  <c r="AG67" i="5"/>
  <c r="AG66" i="5"/>
  <c r="AG65" i="5"/>
  <c r="AG64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38" i="5"/>
  <c r="AG37" i="5"/>
  <c r="AG36" i="5"/>
  <c r="AG35" i="5"/>
  <c r="AG34" i="5"/>
  <c r="AG33" i="5"/>
  <c r="AG32" i="5"/>
  <c r="AG31" i="5"/>
  <c r="AG30" i="5"/>
  <c r="AG29" i="5"/>
  <c r="AG28" i="5"/>
  <c r="AG27" i="5"/>
  <c r="AG26" i="5"/>
  <c r="AG25" i="5"/>
  <c r="AG24" i="5"/>
  <c r="AG23" i="5"/>
  <c r="AG22" i="5"/>
  <c r="AG21" i="5"/>
  <c r="AG20" i="5"/>
  <c r="AG19" i="5"/>
  <c r="AG18" i="5"/>
  <c r="AG17" i="5"/>
  <c r="AG16" i="5"/>
  <c r="AG15" i="5"/>
  <c r="AG14" i="5"/>
  <c r="AG13" i="5"/>
  <c r="AG12" i="5"/>
  <c r="AG11" i="5"/>
  <c r="AG10" i="5"/>
  <c r="AG9" i="5"/>
  <c r="AG8" i="5"/>
  <c r="AG7" i="5"/>
  <c r="AG6" i="5"/>
  <c r="AH154" i="5"/>
  <c r="AH153" i="5"/>
  <c r="AH152" i="5"/>
  <c r="AH151" i="5"/>
  <c r="AH150" i="5"/>
  <c r="AH149" i="5"/>
  <c r="AH148" i="5"/>
  <c r="AH147" i="5"/>
  <c r="AH146" i="5"/>
  <c r="AH145" i="5"/>
  <c r="AH144" i="5"/>
  <c r="AH143" i="5"/>
  <c r="AH142" i="5"/>
  <c r="AH141" i="5"/>
  <c r="AH140" i="5"/>
  <c r="AH139" i="5"/>
  <c r="AH138" i="5"/>
  <c r="AH137" i="5"/>
  <c r="AH136" i="5"/>
  <c r="AH135" i="5"/>
  <c r="AH134" i="5"/>
  <c r="AH133" i="5"/>
  <c r="AH132" i="5"/>
  <c r="AH131" i="5"/>
  <c r="AH130" i="5"/>
  <c r="AH129" i="5"/>
  <c r="AH128" i="5"/>
  <c r="AH127" i="5"/>
  <c r="AH126" i="5"/>
  <c r="AH125" i="5"/>
  <c r="AH124" i="5"/>
  <c r="AH123" i="5"/>
  <c r="AH122" i="5"/>
  <c r="AH121" i="5"/>
  <c r="AH120" i="5"/>
  <c r="AH119" i="5"/>
  <c r="AH118" i="5"/>
  <c r="AH117" i="5"/>
  <c r="AH116" i="5"/>
  <c r="AH115" i="5"/>
  <c r="AH114" i="5"/>
  <c r="AH113" i="5"/>
  <c r="AH112" i="5"/>
  <c r="AH111" i="5"/>
  <c r="AH110" i="5"/>
  <c r="AH109" i="5"/>
  <c r="AH108" i="5"/>
  <c r="AH107" i="5"/>
  <c r="AH106" i="5"/>
  <c r="AH105" i="5"/>
  <c r="AH104" i="5"/>
  <c r="AH103" i="5"/>
  <c r="AH102" i="5"/>
  <c r="AH101" i="5"/>
  <c r="AH100" i="5"/>
  <c r="AH99" i="5"/>
  <c r="AH98" i="5"/>
  <c r="AH97" i="5"/>
  <c r="AH96" i="5"/>
  <c r="AH95" i="5"/>
  <c r="AH94" i="5"/>
  <c r="AH93" i="5"/>
  <c r="AH92" i="5"/>
  <c r="AH91" i="5"/>
  <c r="AH90" i="5"/>
  <c r="AH89" i="5"/>
  <c r="AH88" i="5"/>
  <c r="AH87" i="5"/>
  <c r="AH86" i="5"/>
  <c r="AH85" i="5"/>
  <c r="AH84" i="5"/>
  <c r="AH76" i="5"/>
  <c r="AH75" i="5"/>
  <c r="AH74" i="5"/>
  <c r="AH73" i="5"/>
  <c r="AH72" i="5"/>
  <c r="AH71" i="5"/>
  <c r="AH70" i="5"/>
  <c r="AH69" i="5"/>
  <c r="AH68" i="5"/>
  <c r="AH67" i="5"/>
  <c r="AH66" i="5"/>
  <c r="AH65" i="5"/>
  <c r="AH64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38" i="5"/>
  <c r="AH37" i="5"/>
  <c r="AH36" i="5"/>
  <c r="AH35" i="5"/>
  <c r="AH34" i="5"/>
  <c r="AH33" i="5"/>
  <c r="AH32" i="5"/>
  <c r="AH31" i="5"/>
  <c r="AH30" i="5"/>
  <c r="AH29" i="5"/>
  <c r="AH28" i="5"/>
  <c r="AH27" i="5"/>
  <c r="AH26" i="5"/>
  <c r="AH25" i="5"/>
  <c r="AH24" i="5"/>
  <c r="AH23" i="5"/>
  <c r="AH22" i="5"/>
  <c r="AH21" i="5"/>
  <c r="AH20" i="5"/>
  <c r="AH19" i="5"/>
  <c r="AH18" i="5"/>
  <c r="AH17" i="5"/>
  <c r="AH16" i="5"/>
  <c r="AH15" i="5"/>
  <c r="AH14" i="5"/>
  <c r="AH13" i="5"/>
  <c r="AH12" i="5"/>
  <c r="AH11" i="5"/>
  <c r="AH10" i="5"/>
  <c r="AH9" i="5"/>
  <c r="AH8" i="5"/>
  <c r="AH7" i="5"/>
  <c r="AH6" i="5"/>
  <c r="AE232" i="5"/>
  <c r="AE231" i="5"/>
  <c r="AE230" i="5"/>
  <c r="AE229" i="5"/>
  <c r="AE228" i="5"/>
  <c r="AE227" i="5"/>
  <c r="AE226" i="5"/>
  <c r="AE224" i="5"/>
  <c r="AE223" i="5"/>
  <c r="AE222" i="5"/>
  <c r="AE221" i="5"/>
  <c r="AE220" i="5"/>
  <c r="AE218" i="5"/>
  <c r="AE217" i="5"/>
  <c r="AE216" i="5"/>
  <c r="AE215" i="5"/>
  <c r="AE213" i="5"/>
  <c r="AE212" i="5"/>
  <c r="AE211" i="5"/>
  <c r="AE210" i="5"/>
  <c r="AE209" i="5"/>
  <c r="AE207" i="5"/>
  <c r="AE206" i="5"/>
  <c r="AE204" i="5"/>
  <c r="AE203" i="5"/>
  <c r="AE201" i="5"/>
  <c r="AE200" i="5"/>
  <c r="AE198" i="5"/>
  <c r="AE197" i="5"/>
  <c r="AE195" i="5"/>
  <c r="AE194" i="5"/>
  <c r="AE193" i="5"/>
  <c r="AE191" i="5"/>
  <c r="AE190" i="5"/>
  <c r="AE189" i="5"/>
  <c r="AE188" i="5"/>
  <c r="AE186" i="5"/>
  <c r="AE185" i="5"/>
  <c r="AE184" i="5"/>
  <c r="AE183" i="5"/>
  <c r="AE182" i="5"/>
  <c r="AE180" i="5"/>
  <c r="AE179" i="5"/>
  <c r="AE178" i="5"/>
  <c r="AE177" i="5"/>
  <c r="AE176" i="5"/>
  <c r="AE174" i="5"/>
  <c r="AE173" i="5"/>
  <c r="AE172" i="5"/>
  <c r="AE171" i="5"/>
  <c r="AE170" i="5"/>
  <c r="AE168" i="5"/>
  <c r="AE167" i="5"/>
  <c r="AE166" i="5"/>
  <c r="AE164" i="5"/>
  <c r="AE154" i="5"/>
  <c r="AE153" i="5"/>
  <c r="AE152" i="5"/>
  <c r="AE151" i="5"/>
  <c r="AE150" i="5"/>
  <c r="AE149" i="5"/>
  <c r="AE148" i="5"/>
  <c r="AE146" i="5"/>
  <c r="AE145" i="5"/>
  <c r="AE144" i="5"/>
  <c r="AE143" i="5"/>
  <c r="AE142" i="5"/>
  <c r="AE140" i="5"/>
  <c r="AE139" i="5"/>
  <c r="AE138" i="5"/>
  <c r="AE137" i="5"/>
  <c r="AE135" i="5"/>
  <c r="AE134" i="5"/>
  <c r="AE133" i="5"/>
  <c r="AE132" i="5"/>
  <c r="AE131" i="5"/>
  <c r="AE129" i="5"/>
  <c r="AE128" i="5"/>
  <c r="AE126" i="5"/>
  <c r="AE125" i="5"/>
  <c r="AE123" i="5"/>
  <c r="AE122" i="5"/>
  <c r="AE120" i="5"/>
  <c r="AE119" i="5"/>
  <c r="AE117" i="5"/>
  <c r="AE116" i="5"/>
  <c r="AE115" i="5"/>
  <c r="AE113" i="5"/>
  <c r="AE112" i="5"/>
  <c r="AE111" i="5"/>
  <c r="AE110" i="5"/>
  <c r="AE108" i="5"/>
  <c r="AE107" i="5"/>
  <c r="AE106" i="5"/>
  <c r="AE105" i="5"/>
  <c r="AE104" i="5"/>
  <c r="AE102" i="5"/>
  <c r="AE101" i="5"/>
  <c r="AE100" i="5"/>
  <c r="AE99" i="5"/>
  <c r="AE98" i="5"/>
  <c r="AE96" i="5"/>
  <c r="AE95" i="5"/>
  <c r="AE94" i="5"/>
  <c r="AE93" i="5"/>
  <c r="AE92" i="5"/>
  <c r="AE90" i="5"/>
  <c r="AE89" i="5"/>
  <c r="AE88" i="5"/>
  <c r="AE86" i="5"/>
  <c r="AE76" i="5"/>
  <c r="AE75" i="5"/>
  <c r="AE74" i="5"/>
  <c r="AE73" i="5"/>
  <c r="AE72" i="5"/>
  <c r="AE71" i="5"/>
  <c r="AE70" i="5"/>
  <c r="AE68" i="5"/>
  <c r="AE67" i="5"/>
  <c r="AE66" i="5"/>
  <c r="AE65" i="5"/>
  <c r="AE64" i="5"/>
  <c r="AE62" i="5"/>
  <c r="AE61" i="5"/>
  <c r="AE60" i="5"/>
  <c r="AE59" i="5"/>
  <c r="AE57" i="5"/>
  <c r="AE56" i="5"/>
  <c r="AE55" i="5"/>
  <c r="AE54" i="5"/>
  <c r="AE53" i="5"/>
  <c r="AE51" i="5"/>
  <c r="AE50" i="5"/>
  <c r="AE48" i="5"/>
  <c r="AE47" i="5"/>
  <c r="AE45" i="5"/>
  <c r="AE44" i="5"/>
  <c r="AE42" i="5"/>
  <c r="AE41" i="5"/>
  <c r="AE39" i="5"/>
  <c r="AE38" i="5"/>
  <c r="AE37" i="5"/>
  <c r="AE35" i="5"/>
  <c r="AE34" i="5"/>
  <c r="AE33" i="5"/>
  <c r="AE32" i="5"/>
  <c r="AE30" i="5"/>
  <c r="AE29" i="5"/>
  <c r="AE28" i="5"/>
  <c r="AE27" i="5"/>
  <c r="AE26" i="5"/>
  <c r="AE24" i="5"/>
  <c r="AE23" i="5"/>
  <c r="AE22" i="5"/>
  <c r="AE21" i="5"/>
  <c r="AE20" i="5"/>
  <c r="AE18" i="5"/>
  <c r="AE17" i="5"/>
  <c r="AE16" i="5"/>
  <c r="AE15" i="5"/>
  <c r="AE14" i="5"/>
  <c r="AN52" i="10" l="1"/>
  <c r="AL164" i="5"/>
  <c r="AL172" i="5"/>
  <c r="AL180" i="5"/>
  <c r="AL184" i="5"/>
  <c r="AL188" i="5"/>
  <c r="AL192" i="5"/>
  <c r="AL196" i="5"/>
  <c r="AL200" i="5"/>
  <c r="AL204" i="5"/>
  <c r="AL212" i="5"/>
  <c r="AL216" i="5"/>
  <c r="AL220" i="5"/>
  <c r="AL224" i="5"/>
  <c r="AL162" i="5"/>
  <c r="AL170" i="5"/>
  <c r="AL178" i="5"/>
  <c r="AL186" i="5"/>
  <c r="AL194" i="5"/>
  <c r="AL202" i="5"/>
  <c r="AL210" i="5"/>
  <c r="AL218" i="5"/>
  <c r="AL230" i="5"/>
  <c r="AL100" i="5"/>
  <c r="AL148" i="5"/>
  <c r="AL68" i="5"/>
  <c r="AL28" i="5"/>
  <c r="AL29" i="5"/>
  <c r="AL30" i="5"/>
  <c r="AL36" i="5"/>
  <c r="AL39" i="5"/>
  <c r="AL37" i="5"/>
  <c r="AL38" i="5"/>
  <c r="AL44" i="5"/>
  <c r="AL45" i="5"/>
  <c r="AL46" i="5"/>
  <c r="AL52" i="5"/>
  <c r="AL53" i="5"/>
  <c r="AL54" i="5"/>
  <c r="AL61" i="5"/>
  <c r="AL62" i="5"/>
  <c r="AL64" i="5"/>
  <c r="AL69" i="5"/>
  <c r="AL70" i="5"/>
  <c r="AL72" i="5"/>
  <c r="AL76" i="5"/>
  <c r="AL84" i="5"/>
  <c r="AL90" i="5"/>
  <c r="AL91" i="5"/>
  <c r="AL92" i="5"/>
  <c r="AL98" i="5"/>
  <c r="AL99" i="5"/>
  <c r="AL104" i="5"/>
  <c r="AL106" i="5"/>
  <c r="AL107" i="5"/>
  <c r="AL108" i="5"/>
  <c r="AL112" i="5"/>
  <c r="AL114" i="5"/>
  <c r="AL115" i="5"/>
  <c r="AL116" i="5"/>
  <c r="AL122" i="5"/>
  <c r="AL123" i="5"/>
  <c r="AL124" i="5"/>
  <c r="AL130" i="5"/>
  <c r="AL131" i="5"/>
  <c r="AL132" i="5"/>
  <c r="AL138" i="5"/>
  <c r="AL139" i="5"/>
  <c r="AL140" i="5"/>
  <c r="AL144" i="5"/>
  <c r="AL146" i="5"/>
  <c r="AL147" i="5"/>
  <c r="AL152" i="5"/>
  <c r="AL154" i="5"/>
  <c r="AL166" i="5"/>
  <c r="AL168" i="5"/>
  <c r="AL169" i="5"/>
  <c r="AL174" i="5"/>
  <c r="AL176" i="5"/>
  <c r="AL177" i="5"/>
  <c r="AL182" i="5"/>
  <c r="AL185" i="5"/>
  <c r="AL190" i="5"/>
  <c r="AL193" i="5"/>
  <c r="AL198" i="5"/>
  <c r="AL201" i="5"/>
  <c r="AL206" i="5"/>
  <c r="AL208" i="5"/>
  <c r="AL209" i="5"/>
  <c r="AL214" i="5"/>
  <c r="AL217" i="5"/>
  <c r="AL222" i="5"/>
  <c r="AL225" i="5"/>
  <c r="AL226" i="5"/>
  <c r="AL228" i="5"/>
  <c r="AL229" i="5"/>
  <c r="AL60" i="5"/>
  <c r="F23" i="7" l="1"/>
  <c r="AO23" i="7" s="1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E23" i="7"/>
  <c r="E22" i="7"/>
  <c r="E21" i="7"/>
  <c r="D21" i="7" s="1"/>
  <c r="E20" i="7"/>
  <c r="E19" i="7"/>
  <c r="E18" i="7"/>
  <c r="E17" i="7"/>
  <c r="D17" i="7" s="1"/>
  <c r="E16" i="7"/>
  <c r="D16" i="7" s="1"/>
  <c r="E15" i="7"/>
  <c r="E14" i="7"/>
  <c r="E13" i="7"/>
  <c r="D13" i="7" s="1"/>
  <c r="E12" i="7"/>
  <c r="D12" i="7" s="1"/>
  <c r="E11" i="7"/>
  <c r="E10" i="7"/>
  <c r="E9" i="7"/>
  <c r="D9" i="7" s="1"/>
  <c r="E8" i="7"/>
  <c r="E7" i="7"/>
  <c r="G14" i="7"/>
  <c r="AH23" i="7"/>
  <c r="AH22" i="7"/>
  <c r="AH21" i="7"/>
  <c r="AH20" i="7"/>
  <c r="AH19" i="7"/>
  <c r="AH18" i="7"/>
  <c r="AH17" i="7"/>
  <c r="AH16" i="7"/>
  <c r="AH15" i="7"/>
  <c r="AH14" i="7"/>
  <c r="AH13" i="7"/>
  <c r="AH12" i="7"/>
  <c r="AH11" i="7"/>
  <c r="AH10" i="7"/>
  <c r="AH9" i="7"/>
  <c r="AH8" i="7"/>
  <c r="AH7" i="7"/>
  <c r="AH6" i="7"/>
  <c r="AE23" i="7"/>
  <c r="AE22" i="7"/>
  <c r="AE21" i="7"/>
  <c r="AE20" i="7"/>
  <c r="AE19" i="7"/>
  <c r="AE18" i="7"/>
  <c r="AE17" i="7"/>
  <c r="AE16" i="7"/>
  <c r="AE15" i="7"/>
  <c r="AE14" i="7"/>
  <c r="AE13" i="7"/>
  <c r="AE12" i="7"/>
  <c r="AE11" i="7"/>
  <c r="AE10" i="7"/>
  <c r="AE9" i="7"/>
  <c r="AE8" i="7"/>
  <c r="AE7" i="7"/>
  <c r="AE6" i="7"/>
  <c r="AB23" i="7"/>
  <c r="AB22" i="7"/>
  <c r="AB21" i="7"/>
  <c r="AB20" i="7"/>
  <c r="AB19" i="7"/>
  <c r="AB18" i="7"/>
  <c r="AB17" i="7"/>
  <c r="AB16" i="7"/>
  <c r="AB15" i="7"/>
  <c r="AB14" i="7"/>
  <c r="AB13" i="7"/>
  <c r="AB12" i="7"/>
  <c r="AB11" i="7"/>
  <c r="AB10" i="7"/>
  <c r="AB9" i="7"/>
  <c r="AB8" i="7"/>
  <c r="AB7" i="7"/>
  <c r="AB6" i="7"/>
  <c r="Y23" i="7"/>
  <c r="Y22" i="7"/>
  <c r="Y21" i="7"/>
  <c r="Y20" i="7"/>
  <c r="Y19" i="7"/>
  <c r="Y18" i="7"/>
  <c r="Y17" i="7"/>
  <c r="Y16" i="7"/>
  <c r="Y15" i="7"/>
  <c r="Y14" i="7"/>
  <c r="Y13" i="7"/>
  <c r="Y12" i="7"/>
  <c r="Y11" i="7"/>
  <c r="Y10" i="7"/>
  <c r="Y9" i="7"/>
  <c r="Y8" i="7"/>
  <c r="Y7" i="7"/>
  <c r="Y6" i="7"/>
  <c r="V23" i="7"/>
  <c r="V22" i="7"/>
  <c r="V21" i="7"/>
  <c r="V20" i="7"/>
  <c r="V19" i="7"/>
  <c r="V18" i="7"/>
  <c r="V17" i="7"/>
  <c r="V16" i="7"/>
  <c r="V15" i="7"/>
  <c r="V14" i="7"/>
  <c r="V13" i="7"/>
  <c r="V12" i="7"/>
  <c r="V11" i="7"/>
  <c r="V10" i="7"/>
  <c r="V9" i="7"/>
  <c r="V8" i="7"/>
  <c r="V7" i="7"/>
  <c r="V6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S6" i="7"/>
  <c r="P23" i="7"/>
  <c r="P22" i="7"/>
  <c r="P21" i="7"/>
  <c r="P20" i="7"/>
  <c r="P19" i="7"/>
  <c r="P18" i="7"/>
  <c r="P17" i="7"/>
  <c r="P16" i="7"/>
  <c r="P15" i="7"/>
  <c r="P14" i="7"/>
  <c r="P13" i="7"/>
  <c r="P12" i="7"/>
  <c r="P11" i="7"/>
  <c r="P10" i="7"/>
  <c r="P9" i="7"/>
  <c r="P8" i="7"/>
  <c r="P7" i="7"/>
  <c r="P6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AJ5" i="7"/>
  <c r="AI5" i="7"/>
  <c r="AG5" i="7"/>
  <c r="AF5" i="7"/>
  <c r="AD5" i="7"/>
  <c r="AC5" i="7"/>
  <c r="AA5" i="7"/>
  <c r="Z5" i="7"/>
  <c r="X5" i="7"/>
  <c r="W5" i="7"/>
  <c r="U5" i="7"/>
  <c r="T5" i="7"/>
  <c r="R5" i="7"/>
  <c r="Q5" i="7"/>
  <c r="O5" i="7"/>
  <c r="N5" i="7"/>
  <c r="L5" i="7"/>
  <c r="K5" i="7"/>
  <c r="I5" i="7"/>
  <c r="G23" i="7"/>
  <c r="G22" i="7"/>
  <c r="G21" i="7"/>
  <c r="G20" i="7"/>
  <c r="G19" i="7"/>
  <c r="G18" i="7"/>
  <c r="G17" i="7"/>
  <c r="G16" i="7"/>
  <c r="G15" i="7"/>
  <c r="G13" i="7"/>
  <c r="G12" i="7"/>
  <c r="G10" i="7"/>
  <c r="G9" i="7"/>
  <c r="G8" i="7"/>
  <c r="G7" i="7"/>
  <c r="G6" i="7"/>
  <c r="F7" i="7"/>
  <c r="F6" i="7"/>
  <c r="E6" i="7"/>
  <c r="AE12" i="5"/>
  <c r="AE11" i="5"/>
  <c r="AE10" i="5"/>
  <c r="AE8" i="5"/>
  <c r="AE5" i="7" l="1"/>
  <c r="D10" i="7"/>
  <c r="Y5" i="7"/>
  <c r="D18" i="7"/>
  <c r="S5" i="7"/>
  <c r="M5" i="7"/>
  <c r="D22" i="7"/>
  <c r="J5" i="7"/>
  <c r="D23" i="7"/>
  <c r="AM23" i="7" s="1"/>
  <c r="D19" i="7"/>
  <c r="D15" i="7"/>
  <c r="AN23" i="7"/>
  <c r="AH5" i="7"/>
  <c r="AB5" i="7"/>
  <c r="V5" i="7"/>
  <c r="P5" i="7"/>
  <c r="D6" i="7"/>
  <c r="D11" i="7"/>
  <c r="F5" i="7"/>
  <c r="D20" i="7"/>
  <c r="D7" i="7"/>
  <c r="D8" i="7"/>
  <c r="E5" i="7"/>
  <c r="G11" i="7"/>
  <c r="G5" i="7" s="1"/>
  <c r="H5" i="7"/>
  <c r="D14" i="7" l="1"/>
  <c r="D5" i="7"/>
  <c r="AC26" i="7" l="1"/>
  <c r="P26" i="7"/>
  <c r="AB26" i="7"/>
  <c r="U26" i="7"/>
  <c r="Q26" i="7"/>
  <c r="L26" i="7"/>
  <c r="AL5" i="7"/>
  <c r="AL30" i="7" s="1"/>
  <c r="AK5" i="7"/>
  <c r="AK30" i="7" s="1"/>
  <c r="AN7" i="7" l="1"/>
  <c r="N26" i="7"/>
  <c r="AG26" i="7"/>
  <c r="AG30" i="7"/>
  <c r="AG25" i="7"/>
  <c r="AN9" i="7"/>
  <c r="AJ26" i="7"/>
  <c r="AJ30" i="7"/>
  <c r="I26" i="7"/>
  <c r="AO6" i="7"/>
  <c r="AO9" i="7"/>
  <c r="AO10" i="7"/>
  <c r="R25" i="7"/>
  <c r="AO8" i="7"/>
  <c r="AN20" i="7"/>
  <c r="AO7" i="7"/>
  <c r="AO21" i="7"/>
  <c r="M26" i="7"/>
  <c r="R30" i="7"/>
  <c r="V26" i="7"/>
  <c r="M30" i="7"/>
  <c r="T26" i="7"/>
  <c r="Y26" i="7"/>
  <c r="AO20" i="7"/>
  <c r="AO22" i="7"/>
  <c r="U30" i="7"/>
  <c r="R26" i="7"/>
  <c r="T25" i="7"/>
  <c r="U25" i="7"/>
  <c r="L25" i="7"/>
  <c r="L30" i="7"/>
  <c r="T30" i="7"/>
  <c r="AC30" i="7" l="1"/>
  <c r="AC25" i="7"/>
  <c r="P25" i="7"/>
  <c r="P30" i="7"/>
  <c r="AH26" i="7"/>
  <c r="AH25" i="7"/>
  <c r="AH30" i="7"/>
  <c r="I25" i="7"/>
  <c r="I30" i="7"/>
  <c r="AA26" i="7"/>
  <c r="AA30" i="7"/>
  <c r="O26" i="7"/>
  <c r="O25" i="7"/>
  <c r="AM21" i="7"/>
  <c r="AE26" i="7"/>
  <c r="AE30" i="7"/>
  <c r="K26" i="7"/>
  <c r="K30" i="7"/>
  <c r="G30" i="7"/>
  <c r="AN14" i="7"/>
  <c r="H26" i="7"/>
  <c r="H30" i="7"/>
  <c r="AM9" i="7"/>
  <c r="AJ25" i="7"/>
  <c r="AI26" i="7"/>
  <c r="AI25" i="7"/>
  <c r="AI30" i="7"/>
  <c r="J26" i="7"/>
  <c r="AM22" i="7"/>
  <c r="AM20" i="7"/>
  <c r="AN10" i="7"/>
  <c r="AN22" i="7"/>
  <c r="F26" i="7"/>
  <c r="G25" i="7"/>
  <c r="AA25" i="7"/>
  <c r="Z30" i="7"/>
  <c r="Z26" i="7"/>
  <c r="AN8" i="7"/>
  <c r="V30" i="7"/>
  <c r="V25" i="7"/>
  <c r="W26" i="7"/>
  <c r="AM8" i="7"/>
  <c r="Z25" i="7"/>
  <c r="Y30" i="7"/>
  <c r="Y25" i="7"/>
  <c r="S26" i="7"/>
  <c r="S30" i="7"/>
  <c r="X26" i="7"/>
  <c r="AF30" i="7"/>
  <c r="AF26" i="7"/>
  <c r="AO11" i="7"/>
  <c r="AD30" i="7"/>
  <c r="AD26" i="7"/>
  <c r="AD25" i="7"/>
  <c r="AN6" i="7"/>
  <c r="AB25" i="7"/>
  <c r="AB30" i="7"/>
  <c r="M25" i="7"/>
  <c r="AN21" i="7"/>
  <c r="AM10" i="7"/>
  <c r="AM6" i="7"/>
  <c r="AO14" i="7"/>
  <c r="AN11" i="7"/>
  <c r="AM7" i="7"/>
  <c r="AN5" i="7" l="1"/>
  <c r="AO5" i="7"/>
  <c r="W30" i="7"/>
  <c r="W25" i="7"/>
  <c r="J30" i="7"/>
  <c r="J25" i="7"/>
  <c r="K25" i="7"/>
  <c r="AM11" i="7"/>
  <c r="E25" i="7"/>
  <c r="N25" i="7"/>
  <c r="N30" i="7"/>
  <c r="X30" i="7"/>
  <c r="X25" i="7"/>
  <c r="S25" i="7"/>
  <c r="AE25" i="7"/>
  <c r="H25" i="7"/>
  <c r="E26" i="7"/>
  <c r="O30" i="7"/>
  <c r="E30" i="7"/>
  <c r="AF25" i="7"/>
  <c r="Q30" i="7"/>
  <c r="Q25" i="7"/>
  <c r="G26" i="7"/>
  <c r="F25" i="7" l="1"/>
  <c r="F30" i="7"/>
  <c r="D26" i="7" l="1"/>
  <c r="D25" i="7"/>
  <c r="AM14" i="7"/>
  <c r="AM5" i="7" s="1"/>
  <c r="D30" i="7" l="1"/>
</calcChain>
</file>

<file path=xl/sharedStrings.xml><?xml version="1.0" encoding="utf-8"?>
<sst xmlns="http://schemas.openxmlformats.org/spreadsheetml/2006/main" count="1585" uniqueCount="385">
  <si>
    <t>産業分類別・就職先都道府県別就職者数</t>
  </si>
  <si>
    <t>　１　合　計</t>
  </si>
  <si>
    <t>　１　計（続き）</t>
    <rPh sb="3" eb="4">
      <t>ケイ</t>
    </rPh>
    <phoneticPr fontId="3"/>
  </si>
  <si>
    <t>就職者</t>
  </si>
  <si>
    <t>県内</t>
  </si>
  <si>
    <t>県外</t>
  </si>
  <si>
    <t>和歌山</t>
  </si>
  <si>
    <t>その他</t>
  </si>
  <si>
    <t>奈</t>
  </si>
  <si>
    <t>歌</t>
  </si>
  <si>
    <t>総数</t>
  </si>
  <si>
    <t>形</t>
    <rPh sb="0" eb="1">
      <t>カタチ</t>
    </rPh>
    <phoneticPr fontId="3"/>
  </si>
  <si>
    <t>城</t>
  </si>
  <si>
    <t>馬</t>
  </si>
  <si>
    <t>葉</t>
  </si>
  <si>
    <t>京</t>
    <rPh sb="0" eb="1">
      <t>キョウ</t>
    </rPh>
    <phoneticPr fontId="3"/>
  </si>
  <si>
    <t>川</t>
  </si>
  <si>
    <t>山</t>
    <rPh sb="0" eb="1">
      <t>ヤマ</t>
    </rPh>
    <phoneticPr fontId="3"/>
  </si>
  <si>
    <t>川</t>
    <rPh sb="0" eb="1">
      <t>カワ</t>
    </rPh>
    <phoneticPr fontId="3"/>
  </si>
  <si>
    <t>梨</t>
    <rPh sb="0" eb="1">
      <t>ナシ</t>
    </rPh>
    <phoneticPr fontId="3"/>
  </si>
  <si>
    <t>阜</t>
  </si>
  <si>
    <t>知</t>
  </si>
  <si>
    <t>都</t>
  </si>
  <si>
    <t>庫</t>
  </si>
  <si>
    <t>山</t>
  </si>
  <si>
    <t>取</t>
    <rPh sb="0" eb="1">
      <t>ト</t>
    </rPh>
    <phoneticPr fontId="3"/>
  </si>
  <si>
    <t>島</t>
    <rPh sb="0" eb="1">
      <t>シマ</t>
    </rPh>
    <phoneticPr fontId="3"/>
  </si>
  <si>
    <t>岡</t>
  </si>
  <si>
    <t>賀</t>
    <rPh sb="0" eb="1">
      <t>ガ</t>
    </rPh>
    <phoneticPr fontId="3"/>
  </si>
  <si>
    <t>崎</t>
  </si>
  <si>
    <t>本</t>
  </si>
  <si>
    <t>分</t>
  </si>
  <si>
    <t>縄</t>
    <rPh sb="0" eb="1">
      <t>ナワ</t>
    </rPh>
    <phoneticPr fontId="3"/>
  </si>
  <si>
    <t>他</t>
    <rPh sb="0" eb="1">
      <t>タ</t>
    </rPh>
    <phoneticPr fontId="3"/>
  </si>
  <si>
    <t>食料品</t>
  </si>
  <si>
    <t>製</t>
  </si>
  <si>
    <t>飲料・たばこ・飼料</t>
  </si>
  <si>
    <t>繊維工業</t>
  </si>
  <si>
    <t>化学工業</t>
  </si>
  <si>
    <t>造</t>
  </si>
  <si>
    <t>業</t>
  </si>
  <si>
    <t>小計</t>
  </si>
  <si>
    <t>電気・ガス・熱供給・水道業</t>
  </si>
  <si>
    <t>情報通信業</t>
    <rPh sb="0" eb="2">
      <t>ジョウホウ</t>
    </rPh>
    <rPh sb="2" eb="5">
      <t>ツウシンギョウ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</si>
  <si>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</si>
  <si>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卸売業，</t>
    <rPh sb="2" eb="3">
      <t>ギョウ</t>
    </rPh>
    <phoneticPr fontId="3"/>
  </si>
  <si>
    <t>卸売業</t>
  </si>
  <si>
    <t>卸売業・</t>
    <rPh sb="2" eb="3">
      <t>ギョウ</t>
    </rPh>
    <phoneticPr fontId="3"/>
  </si>
  <si>
    <t xml:space="preserve">小売業 </t>
    <rPh sb="2" eb="3">
      <t>ギョウ</t>
    </rPh>
    <phoneticPr fontId="3"/>
  </si>
  <si>
    <t>小売業</t>
  </si>
  <si>
    <t>金融業，保険業</t>
    <rPh sb="2" eb="3">
      <t>ギョウ</t>
    </rPh>
    <phoneticPr fontId="3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</si>
  <si>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</si>
  <si>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</si>
  <si>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</si>
  <si>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複合サービス事業</t>
    <rPh sb="6" eb="7">
      <t>ジ</t>
    </rPh>
    <phoneticPr fontId="3"/>
  </si>
  <si>
    <t>上記以外のもの</t>
  </si>
  <si>
    <t>合計</t>
  </si>
  <si>
    <t>（３－２）</t>
  </si>
  <si>
    <t>　２　男</t>
  </si>
  <si>
    <t>　２　男（続き）</t>
    <rPh sb="3" eb="4">
      <t>オトコ</t>
    </rPh>
    <phoneticPr fontId="3"/>
  </si>
  <si>
    <t>　３　女</t>
  </si>
  <si>
    <t>　３　女（続き）</t>
    <rPh sb="3" eb="4">
      <t>オンナ</t>
    </rPh>
    <phoneticPr fontId="3"/>
  </si>
  <si>
    <t>造</t>
    <rPh sb="0" eb="1">
      <t>ゾウ</t>
    </rPh>
    <phoneticPr fontId="2"/>
  </si>
  <si>
    <t>計</t>
  </si>
  <si>
    <t>男</t>
  </si>
  <si>
    <t>女</t>
  </si>
  <si>
    <t>合　計　（卒業者数）　</t>
  </si>
  <si>
    <t>専修学校（一般課程）等入学者（Ｃ）</t>
  </si>
  <si>
    <t>各種学校</t>
  </si>
  <si>
    <t>不　　詳・死　　亡</t>
    <rPh sb="0" eb="1">
      <t>フ</t>
    </rPh>
    <rPh sb="3" eb="4">
      <t>ショウ</t>
    </rPh>
    <rPh sb="5" eb="6">
      <t>シ</t>
    </rPh>
    <rPh sb="8" eb="9">
      <t>ボウ</t>
    </rPh>
    <phoneticPr fontId="2"/>
  </si>
  <si>
    <t>（再　　掲）</t>
  </si>
  <si>
    <t>就職者総数</t>
  </si>
  <si>
    <t>（％）</t>
  </si>
  <si>
    <t>就職率</t>
  </si>
  <si>
    <t>与論町</t>
  </si>
  <si>
    <t>知名町</t>
  </si>
  <si>
    <t>和泊町</t>
  </si>
  <si>
    <t>伊仙町</t>
  </si>
  <si>
    <t>天城町</t>
  </si>
  <si>
    <t>徳之島町</t>
  </si>
  <si>
    <t>喜界町</t>
  </si>
  <si>
    <t>龍郷町</t>
  </si>
  <si>
    <t>瀬戸内町</t>
  </si>
  <si>
    <t>宇検村</t>
  </si>
  <si>
    <t>大和村</t>
  </si>
  <si>
    <t>大島郡</t>
  </si>
  <si>
    <t>南種子町</t>
  </si>
  <si>
    <t>中種子町</t>
  </si>
  <si>
    <t>熊毛郡</t>
  </si>
  <si>
    <t>南大隅町</t>
  </si>
  <si>
    <t>錦江町</t>
  </si>
  <si>
    <t>東串良町</t>
  </si>
  <si>
    <t>肝属郡</t>
  </si>
  <si>
    <t>大崎町</t>
  </si>
  <si>
    <t>曽於郡</t>
  </si>
  <si>
    <t>湧水町</t>
  </si>
  <si>
    <t>姶良郡</t>
  </si>
  <si>
    <t>長島町</t>
  </si>
  <si>
    <t>出水郡</t>
  </si>
  <si>
    <t>さつま町</t>
  </si>
  <si>
    <t>薩摩郡</t>
  </si>
  <si>
    <t>十島村</t>
  </si>
  <si>
    <t>三島村</t>
  </si>
  <si>
    <t>鹿児島郡</t>
  </si>
  <si>
    <t>いちき串木野市</t>
  </si>
  <si>
    <t>日置市</t>
  </si>
  <si>
    <t>薩摩川内市</t>
  </si>
  <si>
    <t>垂水市</t>
  </si>
  <si>
    <t>西之表市</t>
  </si>
  <si>
    <t>指宿市</t>
  </si>
  <si>
    <t>出水市</t>
  </si>
  <si>
    <t>阿久根市</t>
  </si>
  <si>
    <t>枕崎市</t>
  </si>
  <si>
    <t>鹿屋市</t>
  </si>
  <si>
    <t>鹿児島市</t>
  </si>
  <si>
    <t>私立</t>
  </si>
  <si>
    <t>公立</t>
  </si>
  <si>
    <t>国立</t>
  </si>
  <si>
    <t>区　分</t>
  </si>
  <si>
    <t>不詳
・
死亡</t>
    <rPh sb="0" eb="2">
      <t>フショウ</t>
    </rPh>
    <rPh sb="5" eb="7">
      <t>シボウ</t>
    </rPh>
    <phoneticPr fontId="2"/>
  </si>
  <si>
    <t>左記以外の者</t>
  </si>
  <si>
    <t>区　　分</t>
  </si>
  <si>
    <t>（３－３）</t>
  </si>
  <si>
    <t>１　計</t>
  </si>
  <si>
    <t>（３－１）</t>
  </si>
  <si>
    <t>大学等進学率</t>
  </si>
  <si>
    <t>短期大学本科　</t>
  </si>
  <si>
    <t>大  学  学  部 　</t>
  </si>
  <si>
    <t>大学学部・短期大学本科への入学志願者</t>
  </si>
  <si>
    <t>就職者総数のうち自家・自営業に就いた者</t>
  </si>
  <si>
    <t>上記以外の者</t>
  </si>
  <si>
    <t>公共職業訓練施設等（Ｄ）</t>
  </si>
  <si>
    <t>専修学校（一般課程）等</t>
  </si>
  <si>
    <t>専修学校（専門課程）進学者（Ｂ）</t>
  </si>
  <si>
    <t>特別支援学校高等部専攻科</t>
  </si>
  <si>
    <t>高等学校の専攻科</t>
  </si>
  <si>
    <t>大学・短期大学の別科</t>
  </si>
  <si>
    <t>大学・短期大学の通信教育部</t>
  </si>
  <si>
    <t>　　私　　　立</t>
  </si>
  <si>
    <t>　　公　　　立</t>
  </si>
  <si>
    <t>　　国　　　立</t>
  </si>
  <si>
    <t>短期大学本科</t>
  </si>
  <si>
    <t>大学学部</t>
  </si>
  <si>
    <t>　（Ａ）</t>
  </si>
  <si>
    <t>大学等進学者</t>
  </si>
  <si>
    <t>女</t>
    <rPh sb="0" eb="1">
      <t>オンナ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</si>
  <si>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</si>
  <si>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</si>
  <si>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総 合 学 科</t>
  </si>
  <si>
    <t>そ　　の　　他</t>
  </si>
  <si>
    <t>福 　 祉　  科</t>
    <rPh sb="0" eb="1">
      <t>フク</t>
    </rPh>
    <rPh sb="4" eb="5">
      <t>シ</t>
    </rPh>
    <rPh sb="8" eb="9">
      <t>カ</t>
    </rPh>
    <phoneticPr fontId="2"/>
  </si>
  <si>
    <t>看    護    科</t>
  </si>
  <si>
    <t>家　　庭　　科</t>
  </si>
  <si>
    <t>水　　産　　科</t>
  </si>
  <si>
    <t>商　　業　　科</t>
  </si>
  <si>
    <t>工　　業　　科</t>
  </si>
  <si>
    <t>農　　業　　科</t>
  </si>
  <si>
    <t>普　　通　　科</t>
  </si>
  <si>
    <t>合　　　　　　計</t>
  </si>
  <si>
    <t>　　　区　　　　　　　　　　分</t>
  </si>
  <si>
    <t>３　私　立</t>
  </si>
  <si>
    <t>学科別状況別卒業者数</t>
    <rPh sb="3" eb="5">
      <t>ジョウキョウ</t>
    </rPh>
    <phoneticPr fontId="2"/>
  </si>
  <si>
    <t>２　公　立</t>
  </si>
  <si>
    <t>高  等  学  校</t>
  </si>
  <si>
    <t>屋久島町</t>
    <rPh sb="2" eb="3">
      <t>シマ</t>
    </rPh>
    <phoneticPr fontId="4"/>
  </si>
  <si>
    <t>肝付町</t>
    <rPh sb="0" eb="2">
      <t>キモツキ</t>
    </rPh>
    <phoneticPr fontId="4"/>
  </si>
  <si>
    <t>　</t>
    <phoneticPr fontId="2"/>
  </si>
  <si>
    <t>姶良市</t>
    <rPh sb="0" eb="2">
      <t>アイラ</t>
    </rPh>
    <rPh sb="2" eb="3">
      <t>シ</t>
    </rPh>
    <phoneticPr fontId="4"/>
  </si>
  <si>
    <t>伊佐市</t>
    <rPh sb="0" eb="2">
      <t>イサ</t>
    </rPh>
    <rPh sb="2" eb="3">
      <t>シ</t>
    </rPh>
    <phoneticPr fontId="1"/>
  </si>
  <si>
    <t>南九州市</t>
    <rPh sb="0" eb="4">
      <t>ミナミキュウシュウシ</t>
    </rPh>
    <phoneticPr fontId="1"/>
  </si>
  <si>
    <t>奄美市</t>
    <rPh sb="0" eb="2">
      <t>アマミ</t>
    </rPh>
    <phoneticPr fontId="1"/>
  </si>
  <si>
    <t>志布志市</t>
    <rPh sb="0" eb="3">
      <t>シブシ</t>
    </rPh>
    <rPh sb="3" eb="4">
      <t>シ</t>
    </rPh>
    <phoneticPr fontId="1"/>
  </si>
  <si>
    <t>南さつま市</t>
    <rPh sb="0" eb="1">
      <t>ミナミ</t>
    </rPh>
    <phoneticPr fontId="1"/>
  </si>
  <si>
    <t>霧島市</t>
    <rPh sb="0" eb="2">
      <t>キリシマ</t>
    </rPh>
    <rPh sb="2" eb="3">
      <t>シ</t>
    </rPh>
    <phoneticPr fontId="1"/>
  </si>
  <si>
    <t>曽於市</t>
    <rPh sb="0" eb="3">
      <t>ソオシ</t>
    </rPh>
    <phoneticPr fontId="1"/>
  </si>
  <si>
    <t>市立</t>
  </si>
  <si>
    <t>県立</t>
  </si>
  <si>
    <t>短期大学（本科）</t>
  </si>
  <si>
    <t>大　　学(学部)</t>
  </si>
  <si>
    <t>高等学校専攻科</t>
  </si>
  <si>
    <t>就職率（％）</t>
  </si>
  <si>
    <t>大学等 進学率（％）</t>
    <phoneticPr fontId="2"/>
  </si>
  <si>
    <t>県外就
 職者数</t>
  </si>
  <si>
    <t>左記A,B,C,Dのうち
就職している者(再掲)</t>
  </si>
  <si>
    <t>就 職 者</t>
  </si>
  <si>
    <t>公共職業能力開発施設等入学者(Ｄ)</t>
  </si>
  <si>
    <t>大     学     等     進     学     者 （Ａ）</t>
  </si>
  <si>
    <t>３　女</t>
    <rPh sb="2" eb="3">
      <t>オンナ</t>
    </rPh>
    <phoneticPr fontId="2"/>
  </si>
  <si>
    <t>（３－３）</t>
    <phoneticPr fontId="2"/>
  </si>
  <si>
    <t>学等への入学志願者数</t>
  </si>
  <si>
    <t>状況別卒業者数・大</t>
    <rPh sb="0" eb="2">
      <t>ジョウキョウ</t>
    </rPh>
    <phoneticPr fontId="2"/>
  </si>
  <si>
    <t>２　男</t>
    <rPh sb="2" eb="3">
      <t>オトコ</t>
    </rPh>
    <phoneticPr fontId="2"/>
  </si>
  <si>
    <t>公務</t>
    <rPh sb="0" eb="2">
      <t>コウム</t>
    </rPh>
    <phoneticPr fontId="3"/>
  </si>
  <si>
    <t>サービス業</t>
    <rPh sb="4" eb="5">
      <t>ギョウ</t>
    </rPh>
    <phoneticPr fontId="3"/>
  </si>
  <si>
    <t>複合サービス事業</t>
    <rPh sb="0" eb="2">
      <t>フクゴウ</t>
    </rPh>
    <rPh sb="7" eb="8">
      <t>ギョウ</t>
    </rPh>
    <phoneticPr fontId="3"/>
  </si>
  <si>
    <t>医療，福祉</t>
    <rPh sb="0" eb="2">
      <t>イリョウ</t>
    </rPh>
    <rPh sb="3" eb="5">
      <t>フクシ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</si>
  <si>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</si>
  <si>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3"/>
  </si>
  <si>
    <t>不動産業，物品賃貸業</t>
    <rPh sb="5" eb="7">
      <t>ブッピン</t>
    </rPh>
    <rPh sb="7" eb="9">
      <t>チンタイ</t>
    </rPh>
    <rPh sb="9" eb="10">
      <t>ギョウ</t>
    </rPh>
    <phoneticPr fontId="3"/>
  </si>
  <si>
    <t>小売業</t>
    <rPh sb="0" eb="3">
      <t>コウリギョウ</t>
    </rPh>
    <phoneticPr fontId="3"/>
  </si>
  <si>
    <t>卸売業，</t>
    <rPh sb="0" eb="2">
      <t>オロシウ</t>
    </rPh>
    <rPh sb="2" eb="3">
      <t>ギョウ</t>
    </rPh>
    <phoneticPr fontId="3"/>
  </si>
  <si>
    <t>情報通信業</t>
    <rPh sb="0" eb="4">
      <t>ジョウホウツウシン</t>
    </rPh>
    <rPh sb="4" eb="5">
      <t>ギョウ</t>
    </rPh>
    <phoneticPr fontId="3"/>
  </si>
  <si>
    <t>輸送用機械器具</t>
    <rPh sb="0" eb="2">
      <t>ユソウ</t>
    </rPh>
    <rPh sb="2" eb="3">
      <t>ヨウ</t>
    </rPh>
    <rPh sb="3" eb="5">
      <t>キカイ</t>
    </rPh>
    <rPh sb="5" eb="7">
      <t>キグ</t>
    </rPh>
    <phoneticPr fontId="3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</si>
  <si>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3"/>
  </si>
  <si>
    <t>電気機械器具</t>
    <rPh sb="0" eb="2">
      <t>デンキ</t>
    </rPh>
    <rPh sb="2" eb="4">
      <t>キカイ</t>
    </rPh>
    <rPh sb="4" eb="6">
      <t>キグ</t>
    </rPh>
    <phoneticPr fontId="3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</si>
  <si>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3"/>
  </si>
  <si>
    <t>業務用機械器具</t>
    <rPh sb="0" eb="3">
      <t>ギョウムヨウ</t>
    </rPh>
    <rPh sb="3" eb="5">
      <t>キカイ</t>
    </rPh>
    <rPh sb="5" eb="7">
      <t>キグ</t>
    </rPh>
    <phoneticPr fontId="3"/>
  </si>
  <si>
    <t>生産用機械器具</t>
    <rPh sb="0" eb="2">
      <t>セイサン</t>
    </rPh>
    <rPh sb="2" eb="3">
      <t>ヨウ</t>
    </rPh>
    <rPh sb="3" eb="5">
      <t>キカイ</t>
    </rPh>
    <rPh sb="5" eb="7">
      <t>キグ</t>
    </rPh>
    <phoneticPr fontId="3"/>
  </si>
  <si>
    <t>はん用機械器具</t>
    <rPh sb="2" eb="3">
      <t>ヨウ</t>
    </rPh>
    <rPh sb="3" eb="5">
      <t>キカイ</t>
    </rPh>
    <rPh sb="5" eb="7">
      <t>キグ</t>
    </rPh>
    <phoneticPr fontId="3"/>
  </si>
  <si>
    <t>金属製品</t>
    <rPh sb="0" eb="2">
      <t>キンゾク</t>
    </rPh>
    <rPh sb="2" eb="4">
      <t>セイヒン</t>
    </rPh>
    <phoneticPr fontId="3"/>
  </si>
  <si>
    <t>非鉄金属</t>
    <rPh sb="0" eb="1">
      <t>ヒ</t>
    </rPh>
    <rPh sb="1" eb="2">
      <t>テツ</t>
    </rPh>
    <rPh sb="2" eb="4">
      <t>キンゾク</t>
    </rPh>
    <phoneticPr fontId="3"/>
  </si>
  <si>
    <t>鉄鋼業</t>
    <rPh sb="0" eb="2">
      <t>テッコウ</t>
    </rPh>
    <rPh sb="2" eb="3">
      <t>ギョウ</t>
    </rPh>
    <phoneticPr fontId="3"/>
  </si>
  <si>
    <t>窯業・土石製品</t>
    <rPh sb="0" eb="2">
      <t>ヨウギョウ</t>
    </rPh>
    <rPh sb="3" eb="5">
      <t>ドセキ</t>
    </rPh>
    <rPh sb="5" eb="7">
      <t>セイヒン</t>
    </rPh>
    <phoneticPr fontId="3"/>
  </si>
  <si>
    <t>なめし革・同製品・毛皮</t>
    <rPh sb="3" eb="4">
      <t>カワ</t>
    </rPh>
    <rPh sb="5" eb="6">
      <t>ドウ</t>
    </rPh>
    <rPh sb="6" eb="8">
      <t>セイヒン</t>
    </rPh>
    <rPh sb="9" eb="11">
      <t>ケガワ</t>
    </rPh>
    <phoneticPr fontId="3"/>
  </si>
  <si>
    <t>ゴム製品</t>
    <rPh sb="2" eb="4">
      <t>セイヒン</t>
    </rPh>
    <phoneticPr fontId="3"/>
  </si>
  <si>
    <t>プラスチック製品</t>
    <rPh sb="6" eb="8">
      <t>セイヒン</t>
    </rPh>
    <phoneticPr fontId="3"/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</si>
  <si>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3"/>
  </si>
  <si>
    <t>パルプ・紙・紙加工品</t>
    <rPh sb="4" eb="5">
      <t>カミ</t>
    </rPh>
    <rPh sb="6" eb="7">
      <t>カミ</t>
    </rPh>
    <rPh sb="7" eb="10">
      <t>カコウヒン</t>
    </rPh>
    <phoneticPr fontId="3"/>
  </si>
  <si>
    <t>木材・木製品（家具を除く）</t>
    <rPh sb="7" eb="9">
      <t>カグ</t>
    </rPh>
    <rPh sb="10" eb="11">
      <t>ノゾ</t>
    </rPh>
    <phoneticPr fontId="3"/>
  </si>
  <si>
    <t>建設業</t>
    <rPh sb="0" eb="3">
      <t>ケンセツギョウ</t>
    </rPh>
    <phoneticPr fontId="3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</si>
  <si>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</si>
  <si>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漁業</t>
    <rPh sb="0" eb="2">
      <t>ギョギョウ</t>
    </rPh>
    <phoneticPr fontId="3"/>
  </si>
  <si>
    <t>農業，林業</t>
    <rPh sb="3" eb="5">
      <t>リンギョウ</t>
    </rPh>
    <phoneticPr fontId="3"/>
  </si>
  <si>
    <t>総 合 学 科</t>
    <rPh sb="0" eb="1">
      <t>フサ</t>
    </rPh>
    <rPh sb="2" eb="3">
      <t>ゴウ</t>
    </rPh>
    <rPh sb="4" eb="5">
      <t>ガク</t>
    </rPh>
    <rPh sb="6" eb="7">
      <t>カ</t>
    </rPh>
    <phoneticPr fontId="2"/>
  </si>
  <si>
    <t>福　祉　科</t>
    <rPh sb="0" eb="1">
      <t>フク</t>
    </rPh>
    <rPh sb="2" eb="3">
      <t>シ</t>
    </rPh>
    <rPh sb="4" eb="5">
      <t>カ</t>
    </rPh>
    <phoneticPr fontId="2"/>
  </si>
  <si>
    <t>普　通　科</t>
    <rPh sb="0" eb="1">
      <t>ススム</t>
    </rPh>
    <rPh sb="2" eb="3">
      <t>トオル</t>
    </rPh>
    <rPh sb="4" eb="5">
      <t>カ</t>
    </rPh>
    <phoneticPr fontId="2"/>
  </si>
  <si>
    <t>　区　　　　　分　</t>
  </si>
  <si>
    <t>　学科別産業分類別就職者数</t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</si>
  <si>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2"/>
  </si>
  <si>
    <t>建設・採掘従事者</t>
    <rPh sb="0" eb="2">
      <t>ケンセツ</t>
    </rPh>
    <rPh sb="3" eb="5">
      <t>サイクツ</t>
    </rPh>
    <rPh sb="5" eb="8">
      <t>ジュウジシャ</t>
    </rPh>
    <phoneticPr fontId="2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</si>
  <si>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2"/>
  </si>
  <si>
    <t>その他</t>
    <rPh sb="2" eb="3">
      <t>タ</t>
    </rPh>
    <phoneticPr fontId="2"/>
  </si>
  <si>
    <t>検査従事者</t>
    <rPh sb="0" eb="2">
      <t>ケンサ</t>
    </rPh>
    <rPh sb="2" eb="5">
      <t>ジュウジシャ</t>
    </rPh>
    <phoneticPr fontId="2"/>
  </si>
  <si>
    <t>整備修理従事者</t>
    <rPh sb="0" eb="2">
      <t>セイビ</t>
    </rPh>
    <rPh sb="2" eb="4">
      <t>シュウリ</t>
    </rPh>
    <rPh sb="4" eb="7">
      <t>ジュウジシャ</t>
    </rPh>
    <phoneticPr fontId="2"/>
  </si>
  <si>
    <t>機械組立従事者</t>
    <rPh sb="0" eb="2">
      <t>キカイ</t>
    </rPh>
    <rPh sb="2" eb="4">
      <t>クミタテ</t>
    </rPh>
    <rPh sb="4" eb="7">
      <t>ジュウジシャ</t>
    </rPh>
    <phoneticPr fontId="2"/>
  </si>
  <si>
    <t>製造・加工従事者</t>
    <rPh sb="3" eb="5">
      <t>カコウ</t>
    </rPh>
    <rPh sb="5" eb="8">
      <t>ジュウジシャ</t>
    </rPh>
    <phoneticPr fontId="2"/>
  </si>
  <si>
    <t>生産工程従事者</t>
    <rPh sb="0" eb="2">
      <t>セイサン</t>
    </rPh>
    <rPh sb="2" eb="4">
      <t>コウテイ</t>
    </rPh>
    <rPh sb="4" eb="7">
      <t>ジュウジシャ</t>
    </rPh>
    <phoneticPr fontId="2"/>
  </si>
  <si>
    <t>漁業従事者</t>
    <rPh sb="2" eb="5">
      <t>ジュウジシャ</t>
    </rPh>
    <phoneticPr fontId="2"/>
  </si>
  <si>
    <t>農林業従事者</t>
    <rPh sb="3" eb="6">
      <t>ジュウジシャ</t>
    </rPh>
    <phoneticPr fontId="2"/>
  </si>
  <si>
    <t>農林漁業従事者</t>
    <rPh sb="4" eb="7">
      <t>ジュウジシャ</t>
    </rPh>
    <phoneticPr fontId="2"/>
  </si>
  <si>
    <t>保安職業従事者</t>
  </si>
  <si>
    <t>サービス職業従事者</t>
  </si>
  <si>
    <t>販売従事者</t>
  </si>
  <si>
    <t>事務従事者</t>
  </si>
  <si>
    <t>専門的・技術的職業従事者</t>
  </si>
  <si>
    <t>そ　の　他</t>
    <rPh sb="4" eb="5">
      <t>タ</t>
    </rPh>
    <phoneticPr fontId="2"/>
  </si>
  <si>
    <t>　福　祉　科</t>
    <rPh sb="1" eb="2">
      <t>フク</t>
    </rPh>
    <rPh sb="3" eb="4">
      <t>シ</t>
    </rPh>
    <rPh sb="5" eb="6">
      <t>カ</t>
    </rPh>
    <phoneticPr fontId="2"/>
  </si>
  <si>
    <t>　学科別職業分類別就職者数</t>
  </si>
  <si>
    <t>上記Ｂ，Ｃのうち進学のための予備校への入学者</t>
    <rPh sb="8" eb="10">
      <t>シンガク</t>
    </rPh>
    <phoneticPr fontId="2"/>
  </si>
  <si>
    <t>（３－２）</t>
    <phoneticPr fontId="2"/>
  </si>
  <si>
    <t>上記Ａ，Ｂ，Ｃ，Ｄのうち就職している者</t>
    <phoneticPr fontId="2"/>
  </si>
  <si>
    <t>なめし革・同製品・毛皮</t>
    <phoneticPr fontId="3"/>
  </si>
  <si>
    <t>業務用機械器具</t>
    <phoneticPr fontId="3"/>
  </si>
  <si>
    <t>大学等 進学率（％）</t>
    <phoneticPr fontId="2"/>
  </si>
  <si>
    <t>　</t>
    <phoneticPr fontId="2"/>
  </si>
  <si>
    <t>　</t>
    <phoneticPr fontId="2"/>
  </si>
  <si>
    <t>　普　通　科　</t>
    <phoneticPr fontId="2"/>
  </si>
  <si>
    <t>　農　業　科　</t>
    <phoneticPr fontId="2"/>
  </si>
  <si>
    <t>　　工　　業　　科　</t>
    <phoneticPr fontId="2"/>
  </si>
  <si>
    <t>　商　業　科　</t>
    <phoneticPr fontId="2"/>
  </si>
  <si>
    <t>　水　産　科　</t>
    <phoneticPr fontId="2"/>
  </si>
  <si>
    <t>　家　庭　科　</t>
    <phoneticPr fontId="2"/>
  </si>
  <si>
    <t xml:space="preserve"> 看　護　科</t>
    <phoneticPr fontId="2"/>
  </si>
  <si>
    <t xml:space="preserve"> 総 合 学 科</t>
    <phoneticPr fontId="2"/>
  </si>
  <si>
    <t>農　業　科</t>
    <phoneticPr fontId="2"/>
  </si>
  <si>
    <t>工　業　科</t>
    <phoneticPr fontId="2"/>
  </si>
  <si>
    <t>商　業　科</t>
    <phoneticPr fontId="2"/>
  </si>
  <si>
    <t>水　産　科</t>
    <phoneticPr fontId="2"/>
  </si>
  <si>
    <t>家　庭　科</t>
    <phoneticPr fontId="2"/>
  </si>
  <si>
    <t>看  護  科</t>
    <phoneticPr fontId="2"/>
  </si>
  <si>
    <t>そ　の　他</t>
    <phoneticPr fontId="2"/>
  </si>
  <si>
    <t>家具・装備品</t>
    <phoneticPr fontId="3"/>
  </si>
  <si>
    <t>印刷・同関連産業</t>
    <phoneticPr fontId="3"/>
  </si>
  <si>
    <t>窯業・土石製品</t>
    <phoneticPr fontId="3"/>
  </si>
  <si>
    <t>鉄鋼業</t>
    <phoneticPr fontId="3"/>
  </si>
  <si>
    <t>情報通信機械器具</t>
    <phoneticPr fontId="3"/>
  </si>
  <si>
    <t>金属製品</t>
    <phoneticPr fontId="3"/>
  </si>
  <si>
    <t>生産用機械器具</t>
    <phoneticPr fontId="3"/>
  </si>
  <si>
    <t>輸送用機械器具</t>
    <phoneticPr fontId="3"/>
  </si>
  <si>
    <t>千
葉</t>
    <phoneticPr fontId="3"/>
  </si>
  <si>
    <t>新 潟</t>
    <phoneticPr fontId="2"/>
  </si>
  <si>
    <t>富 山</t>
    <phoneticPr fontId="2"/>
  </si>
  <si>
    <t>山 梨</t>
    <phoneticPr fontId="2"/>
  </si>
  <si>
    <t>長 野</t>
    <phoneticPr fontId="2"/>
  </si>
  <si>
    <t>愛
知</t>
    <phoneticPr fontId="3"/>
  </si>
  <si>
    <t>三
重</t>
    <phoneticPr fontId="3"/>
  </si>
  <si>
    <t>大
阪</t>
    <phoneticPr fontId="3"/>
  </si>
  <si>
    <t>兵
庫</t>
    <phoneticPr fontId="3"/>
  </si>
  <si>
    <t>島  根</t>
    <phoneticPr fontId="2"/>
  </si>
  <si>
    <t>山
口</t>
    <phoneticPr fontId="3"/>
  </si>
  <si>
    <t>徳  島</t>
    <phoneticPr fontId="2"/>
  </si>
  <si>
    <t>大  分</t>
    <phoneticPr fontId="2"/>
  </si>
  <si>
    <t>区　　　　　　　　分</t>
    <phoneticPr fontId="3"/>
  </si>
  <si>
    <t>の</t>
    <phoneticPr fontId="3"/>
  </si>
  <si>
    <t>農業，林業</t>
    <phoneticPr fontId="3"/>
  </si>
  <si>
    <t>木材・木製品（家具を除く）</t>
    <phoneticPr fontId="3"/>
  </si>
  <si>
    <t>パルプ・紙・紙加工品</t>
    <phoneticPr fontId="3"/>
  </si>
  <si>
    <t>プラスチック製品</t>
    <phoneticPr fontId="3"/>
  </si>
  <si>
    <t>ゴム製品</t>
    <phoneticPr fontId="3"/>
  </si>
  <si>
    <t>非鉄金属</t>
    <phoneticPr fontId="3"/>
  </si>
  <si>
    <t>はん用機械器具</t>
    <phoneticPr fontId="3"/>
  </si>
  <si>
    <t>電子部品・デバイス・電子回路</t>
    <phoneticPr fontId="3"/>
  </si>
  <si>
    <t>電気機械器具</t>
    <phoneticPr fontId="3"/>
  </si>
  <si>
    <t>神
奈
川</t>
    <phoneticPr fontId="3"/>
  </si>
  <si>
    <t>石 川</t>
    <phoneticPr fontId="2"/>
  </si>
  <si>
    <t>福 井</t>
    <phoneticPr fontId="2"/>
  </si>
  <si>
    <t>岐 阜</t>
    <phoneticPr fontId="2"/>
  </si>
  <si>
    <t>静
岡</t>
    <phoneticPr fontId="3"/>
  </si>
  <si>
    <t>滋
賀</t>
    <phoneticPr fontId="3"/>
  </si>
  <si>
    <t>京
都</t>
    <phoneticPr fontId="3"/>
  </si>
  <si>
    <t>奈
良</t>
    <phoneticPr fontId="3"/>
  </si>
  <si>
    <t>鳥  取</t>
    <phoneticPr fontId="2"/>
  </si>
  <si>
    <t>岡
山</t>
    <phoneticPr fontId="3"/>
  </si>
  <si>
    <t>広
島</t>
    <phoneticPr fontId="3"/>
  </si>
  <si>
    <t>香  川</t>
    <phoneticPr fontId="2"/>
  </si>
  <si>
    <t>愛  媛</t>
    <phoneticPr fontId="2"/>
  </si>
  <si>
    <t>高  知</t>
    <phoneticPr fontId="2"/>
  </si>
  <si>
    <t>福
岡</t>
    <phoneticPr fontId="3"/>
  </si>
  <si>
    <t>佐  賀</t>
    <phoneticPr fontId="2"/>
  </si>
  <si>
    <t>長  崎</t>
    <phoneticPr fontId="2"/>
  </si>
  <si>
    <t>熊  本</t>
    <phoneticPr fontId="2"/>
  </si>
  <si>
    <t>宮
崎</t>
    <phoneticPr fontId="3"/>
  </si>
  <si>
    <t>沖  縄</t>
    <phoneticPr fontId="2"/>
  </si>
  <si>
    <t>（３－１）</t>
    <phoneticPr fontId="3"/>
  </si>
  <si>
    <t>北 海 道</t>
    <phoneticPr fontId="2"/>
  </si>
  <si>
    <t>青 森</t>
    <phoneticPr fontId="2"/>
  </si>
  <si>
    <t>岩 手</t>
    <phoneticPr fontId="2"/>
  </si>
  <si>
    <t>宮 城</t>
    <phoneticPr fontId="2"/>
  </si>
  <si>
    <t>秋 田</t>
    <phoneticPr fontId="2"/>
  </si>
  <si>
    <t>山 形</t>
    <phoneticPr fontId="2"/>
  </si>
  <si>
    <t>福 島</t>
    <phoneticPr fontId="2"/>
  </si>
  <si>
    <t>茨 城</t>
    <phoneticPr fontId="2"/>
  </si>
  <si>
    <t>栃 木</t>
    <phoneticPr fontId="2"/>
  </si>
  <si>
    <t>群 馬</t>
    <phoneticPr fontId="2"/>
  </si>
  <si>
    <t>埼
玉</t>
    <phoneticPr fontId="3"/>
  </si>
  <si>
    <t>東
京</t>
    <phoneticPr fontId="3"/>
  </si>
  <si>
    <t>木</t>
    <phoneticPr fontId="3"/>
  </si>
  <si>
    <t>玉</t>
    <phoneticPr fontId="3"/>
  </si>
  <si>
    <t>潟</t>
    <phoneticPr fontId="3"/>
  </si>
  <si>
    <t>野</t>
    <phoneticPr fontId="3"/>
  </si>
  <si>
    <t>岡</t>
    <phoneticPr fontId="3"/>
  </si>
  <si>
    <t>重</t>
    <phoneticPr fontId="3"/>
  </si>
  <si>
    <t>賀</t>
    <phoneticPr fontId="3"/>
  </si>
  <si>
    <t>阪</t>
    <phoneticPr fontId="3"/>
  </si>
  <si>
    <t>良</t>
    <phoneticPr fontId="3"/>
  </si>
  <si>
    <t>島</t>
    <phoneticPr fontId="3"/>
  </si>
  <si>
    <t>口</t>
    <phoneticPr fontId="3"/>
  </si>
  <si>
    <t>媛</t>
    <phoneticPr fontId="3"/>
  </si>
  <si>
    <t>漁業</t>
    <phoneticPr fontId="3"/>
  </si>
  <si>
    <t>鉱業，採石業，砂利採取業</t>
    <phoneticPr fontId="3"/>
  </si>
  <si>
    <t>建設業</t>
    <phoneticPr fontId="3"/>
  </si>
  <si>
    <t>石油製品・石炭製品</t>
    <phoneticPr fontId="3"/>
  </si>
  <si>
    <t>不動産業，物品賃貸業</t>
    <phoneticPr fontId="3"/>
  </si>
  <si>
    <t>教育，学習支援業</t>
    <phoneticPr fontId="3"/>
  </si>
  <si>
    <t>医療，福祉</t>
    <phoneticPr fontId="3"/>
  </si>
  <si>
    <t>サービス業</t>
    <phoneticPr fontId="3"/>
  </si>
  <si>
    <t>公務</t>
    <phoneticPr fontId="3"/>
  </si>
  <si>
    <t>（３－３）</t>
    <phoneticPr fontId="3"/>
  </si>
  <si>
    <t>電気・ガス・熱供給・水道業</t>
    <phoneticPr fontId="2"/>
  </si>
  <si>
    <t>４７</t>
    <phoneticPr fontId="2"/>
  </si>
  <si>
    <t>４８</t>
    <phoneticPr fontId="2"/>
  </si>
  <si>
    <t>４８</t>
    <phoneticPr fontId="2"/>
  </si>
  <si>
    <t>４９</t>
    <phoneticPr fontId="2"/>
  </si>
  <si>
    <t>５０</t>
    <phoneticPr fontId="3"/>
  </si>
  <si>
    <t>５１</t>
    <phoneticPr fontId="3"/>
  </si>
  <si>
    <t>令和元年度</t>
    <rPh sb="0" eb="2">
      <t>レイワ</t>
    </rPh>
    <rPh sb="2" eb="3">
      <t>モト</t>
    </rPh>
    <phoneticPr fontId="2"/>
  </si>
  <si>
    <t>済み</t>
    <rPh sb="0" eb="1">
      <t>ス</t>
    </rPh>
    <phoneticPr fontId="2"/>
  </si>
  <si>
    <t>平成31年３月</t>
  </si>
  <si>
    <t>令和２年３月</t>
    <rPh sb="0" eb="2">
      <t>レイワ</t>
    </rPh>
    <rPh sb="3" eb="4">
      <t>ネン</t>
    </rPh>
    <phoneticPr fontId="2"/>
  </si>
  <si>
    <t>令和２年度</t>
    <rPh sb="0" eb="2">
      <t>レイワ</t>
    </rPh>
    <phoneticPr fontId="2"/>
  </si>
  <si>
    <t>-</t>
  </si>
  <si>
    <t>-</t>
    <phoneticPr fontId="2"/>
  </si>
  <si>
    <t>有期雇用労働者</t>
    <phoneticPr fontId="2"/>
  </si>
  <si>
    <t>雇用契約期間が1年以上，かつフルタイム勤務相当の者</t>
    <phoneticPr fontId="2"/>
  </si>
  <si>
    <t>臨時労働者</t>
    <phoneticPr fontId="2"/>
  </si>
  <si>
    <t>臨時労働者</t>
    <phoneticPr fontId="2"/>
  </si>
  <si>
    <t>有期雇用労働者</t>
    <phoneticPr fontId="2"/>
  </si>
  <si>
    <t>自営業主等無期雇用労働者</t>
    <phoneticPr fontId="2"/>
  </si>
  <si>
    <t>雇用契約期間が一年以上、かつフルタイム勤務相当の者</t>
    <phoneticPr fontId="2"/>
  </si>
  <si>
    <t>自営業主等無期雇用労働者</t>
    <phoneticPr fontId="2"/>
  </si>
  <si>
    <r>
      <t xml:space="preserve">専修学校 </t>
    </r>
    <r>
      <rPr>
        <sz val="9"/>
        <color theme="1"/>
        <rFont val="ＭＳ 明朝"/>
        <family val="1"/>
        <charset val="128"/>
      </rPr>
      <t>(専門課程)</t>
    </r>
    <r>
      <rPr>
        <sz val="11"/>
        <color theme="1"/>
        <rFont val="ＭＳ 明朝"/>
        <family val="1"/>
        <charset val="128"/>
      </rPr>
      <t>進学者（Ｂ）</t>
    </r>
    <phoneticPr fontId="2"/>
  </si>
  <si>
    <r>
      <t>専修学校</t>
    </r>
    <r>
      <rPr>
        <sz val="10"/>
        <color theme="1"/>
        <rFont val="ＭＳ 明朝"/>
        <family val="1"/>
        <charset val="128"/>
      </rPr>
      <t>(一般課程)</t>
    </r>
    <r>
      <rPr>
        <sz val="11"/>
        <color theme="1"/>
        <rFont val="ＭＳ 明朝"/>
        <family val="1"/>
        <charset val="128"/>
      </rPr>
      <t>等入学者（Ｃ）</t>
    </r>
    <phoneticPr fontId="2"/>
  </si>
  <si>
    <r>
      <t>卒業者のうち大学</t>
    </r>
    <r>
      <rPr>
        <sz val="10"/>
        <color theme="1"/>
        <rFont val="ＭＳ 明朝"/>
        <family val="1"/>
        <charset val="128"/>
      </rPr>
      <t>学部・短期大学本科</t>
    </r>
    <r>
      <rPr>
        <sz val="11"/>
        <color theme="1"/>
        <rFont val="ＭＳ 明朝"/>
        <family val="1"/>
        <charset val="128"/>
      </rPr>
      <t>への入学志願者数</t>
    </r>
    <phoneticPr fontId="2"/>
  </si>
  <si>
    <r>
      <t>大学・短期大学の</t>
    </r>
    <r>
      <rPr>
        <sz val="9"/>
        <color theme="1"/>
        <rFont val="ＭＳ 明朝"/>
        <family val="1"/>
        <charset val="128"/>
      </rPr>
      <t>通信教育部</t>
    </r>
    <phoneticPr fontId="2"/>
  </si>
  <si>
    <r>
      <t xml:space="preserve">専修学校 </t>
    </r>
    <r>
      <rPr>
        <sz val="9"/>
        <color theme="1"/>
        <rFont val="ＭＳ 明朝"/>
        <family val="1"/>
        <charset val="128"/>
      </rPr>
      <t>(一般課程)</t>
    </r>
    <r>
      <rPr>
        <sz val="11"/>
        <color theme="1"/>
        <rFont val="ＭＳ 明朝"/>
        <family val="1"/>
        <charset val="128"/>
      </rPr>
      <t>等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</si>
</sst>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43" formatCode="_ * #,##0.00_ ;_ * \-#,##0.00_ ;_ * &quot;-&quot;??_ ;_ @_ "/>
    <numFmt numFmtId="176" formatCode="_ * #,##0;_ * \-#,##0;_ * &quot;-&quot;\ ;_ @_ "/>
    <numFmt numFmtId="178" formatCode="#,##0.0_ "/>
    <numFmt numFmtId="180" formatCode="* #,##0.0;* \-#,##0.0;* &quot;-&quot;_ ;_ @"/>
    <numFmt numFmtId="181" formatCode="* #,##0;* \-#,##0;* &quot;-&quot;_ ;_ @"/>
    <numFmt numFmtId="182" formatCode="#,##0.0"/>
    <numFmt numFmtId="183" formatCode="_ * #,##0;_ * \-#,##0;_ * &quot;-&quot;_ ;_ @_ "/>
    <numFmt numFmtId="184" formatCode="#,##0.0_);[Red]\(#,##0.0\)"/>
    <numFmt numFmtId="185" formatCode="* #,##0;* \-#,##0;* &quot;-&quot;_ ;_ @_ "/>
    <numFmt numFmtId="187" formatCode="#,##0.0;[Red]\-#,##0.0"/>
    <numFmt numFmtId="188" formatCode="0.0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b/>
      <sz val="20"/>
      <color theme="1"/>
      <name val="ＭＳ ゴシック"/>
      <family val="3"/>
      <charset val="128"/>
    </font>
    <font>
      <sz val="15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84">
    <xf numFmtId="0" fontId="0" fillId="0" borderId="0" xfId="0">
      <alignment vertical="center"/>
    </xf>
    <xf numFmtId="181" fontId="7" fillId="0" borderId="75" xfId="0" applyNumberFormat="1" applyFont="1" applyFill="1" applyBorder="1" applyAlignment="1" applyProtection="1">
      <alignment horizontal="center" vertical="center"/>
    </xf>
    <xf numFmtId="181" fontId="7" fillId="0" borderId="74" xfId="0" applyNumberFormat="1" applyFont="1" applyFill="1" applyBorder="1" applyAlignment="1" applyProtection="1">
      <alignment horizontal="center" vertical="center"/>
    </xf>
    <xf numFmtId="181" fontId="7" fillId="0" borderId="76" xfId="0" applyNumberFormat="1" applyFont="1" applyFill="1" applyBorder="1" applyAlignment="1" applyProtection="1">
      <alignment horizontal="center" vertical="center"/>
    </xf>
    <xf numFmtId="181" fontId="7" fillId="0" borderId="73" xfId="0" applyNumberFormat="1" applyFont="1" applyFill="1" applyBorder="1" applyAlignment="1" applyProtection="1">
      <alignment horizontal="center" vertical="center"/>
    </xf>
    <xf numFmtId="181" fontId="7" fillId="0" borderId="0" xfId="0" applyNumberFormat="1" applyFont="1" applyFill="1" applyBorder="1" applyAlignment="1" applyProtection="1">
      <alignment horizontal="center" vertical="center"/>
    </xf>
    <xf numFmtId="181" fontId="12" fillId="0" borderId="0" xfId="0" applyNumberFormat="1" applyFont="1" applyFill="1" applyBorder="1" applyAlignment="1" applyProtection="1">
      <alignment horizontal="right"/>
    </xf>
    <xf numFmtId="181" fontId="12" fillId="0" borderId="0" xfId="0" applyNumberFormat="1" applyFont="1" applyFill="1" applyBorder="1">
      <alignment vertical="center"/>
    </xf>
    <xf numFmtId="181" fontId="12" fillId="0" borderId="0" xfId="1" applyNumberFormat="1" applyFont="1" applyFill="1" applyBorder="1" applyAlignment="1" applyProtection="1">
      <alignment horizontal="right"/>
    </xf>
    <xf numFmtId="0" fontId="5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83" fontId="12" fillId="0" borderId="59" xfId="0" applyNumberFormat="1" applyFont="1" applyFill="1" applyBorder="1" applyAlignment="1">
      <alignment horizontal="right" vertical="center"/>
    </xf>
    <xf numFmtId="183" fontId="12" fillId="0" borderId="0" xfId="0" applyNumberFormat="1" applyFont="1" applyFill="1" applyBorder="1" applyAlignment="1">
      <alignment horizontal="right" vertical="center"/>
    </xf>
    <xf numFmtId="183" fontId="12" fillId="0" borderId="55" xfId="0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183" fontId="12" fillId="0" borderId="60" xfId="0" applyNumberFormat="1" applyFont="1" applyFill="1" applyBorder="1" applyAlignment="1">
      <alignment horizontal="right" vertical="center"/>
    </xf>
    <xf numFmtId="183" fontId="18" fillId="0" borderId="59" xfId="0" applyNumberFormat="1" applyFont="1" applyFill="1" applyBorder="1" applyAlignment="1">
      <alignment horizontal="right" vertical="center"/>
    </xf>
    <xf numFmtId="183" fontId="18" fillId="0" borderId="60" xfId="0" applyNumberFormat="1" applyFont="1" applyFill="1" applyBorder="1" applyAlignment="1">
      <alignment horizontal="right" vertical="center"/>
    </xf>
    <xf numFmtId="183" fontId="18" fillId="0" borderId="0" xfId="0" applyNumberFormat="1" applyFont="1" applyFill="1" applyBorder="1" applyAlignment="1">
      <alignment horizontal="right" vertical="center"/>
    </xf>
    <xf numFmtId="183" fontId="12" fillId="0" borderId="55" xfId="1" applyNumberFormat="1" applyFont="1" applyFill="1" applyBorder="1" applyAlignment="1">
      <alignment horizontal="right" vertical="center"/>
    </xf>
    <xf numFmtId="183" fontId="12" fillId="0" borderId="60" xfId="1" applyNumberFormat="1" applyFont="1" applyFill="1" applyBorder="1" applyAlignment="1">
      <alignment horizontal="right" vertical="center"/>
    </xf>
    <xf numFmtId="0" fontId="5" fillId="0" borderId="56" xfId="0" applyFont="1" applyFill="1" applyBorder="1" applyAlignment="1">
      <alignment vertical="center"/>
    </xf>
    <xf numFmtId="181" fontId="19" fillId="0" borderId="0" xfId="1" applyNumberFormat="1" applyFont="1" applyFill="1" applyBorder="1" applyAlignment="1" applyProtection="1">
      <alignment horizontal="right"/>
    </xf>
    <xf numFmtId="181" fontId="19" fillId="0" borderId="72" xfId="1" applyNumberFormat="1" applyFont="1" applyFill="1" applyBorder="1" applyAlignment="1" applyProtection="1">
      <alignment horizontal="right"/>
    </xf>
    <xf numFmtId="181" fontId="19" fillId="0" borderId="71" xfId="1" applyNumberFormat="1" applyFont="1" applyFill="1" applyBorder="1" applyAlignment="1" applyProtection="1">
      <alignment horizontal="right"/>
    </xf>
    <xf numFmtId="181" fontId="19" fillId="0" borderId="70" xfId="1" applyNumberFormat="1" applyFont="1" applyFill="1" applyBorder="1" applyAlignment="1" applyProtection="1">
      <alignment horizontal="right"/>
    </xf>
    <xf numFmtId="180" fontId="19" fillId="0" borderId="0" xfId="1" applyNumberFormat="1" applyFont="1" applyFill="1" applyBorder="1" applyAlignment="1" applyProtection="1">
      <alignment horizontal="right"/>
    </xf>
    <xf numFmtId="180" fontId="19" fillId="0" borderId="70" xfId="1" applyNumberFormat="1" applyFont="1" applyFill="1" applyBorder="1" applyAlignment="1" applyProtection="1">
      <alignment horizontal="right"/>
    </xf>
    <xf numFmtId="181" fontId="5" fillId="0" borderId="0" xfId="0" applyNumberFormat="1" applyFont="1" applyFill="1" applyAlignment="1" applyProtection="1">
      <alignment horizontal="right"/>
    </xf>
    <xf numFmtId="181" fontId="5" fillId="0" borderId="72" xfId="0" applyNumberFormat="1" applyFont="1" applyFill="1" applyBorder="1" applyAlignment="1" applyProtection="1">
      <alignment horizontal="right"/>
    </xf>
    <xf numFmtId="181" fontId="5" fillId="0" borderId="0" xfId="0" applyNumberFormat="1" applyFont="1" applyFill="1" applyBorder="1" applyAlignment="1" applyProtection="1">
      <alignment horizontal="right"/>
    </xf>
    <xf numFmtId="181" fontId="5" fillId="0" borderId="71" xfId="0" applyNumberFormat="1" applyFont="1" applyFill="1" applyBorder="1" applyAlignment="1" applyProtection="1">
      <alignment horizontal="right"/>
    </xf>
    <xf numFmtId="181" fontId="5" fillId="0" borderId="70" xfId="0" applyNumberFormat="1" applyFont="1" applyFill="1" applyBorder="1" applyAlignment="1" applyProtection="1">
      <alignment horizontal="right"/>
    </xf>
    <xf numFmtId="180" fontId="5" fillId="0" borderId="0" xfId="0" applyNumberFormat="1" applyFont="1" applyFill="1" applyAlignment="1" applyProtection="1">
      <alignment horizontal="right"/>
    </xf>
    <xf numFmtId="180" fontId="5" fillId="0" borderId="70" xfId="0" applyNumberFormat="1" applyFont="1" applyFill="1" applyBorder="1" applyAlignment="1" applyProtection="1">
      <alignment horizontal="right"/>
    </xf>
    <xf numFmtId="181" fontId="17" fillId="0" borderId="0" xfId="1" applyNumberFormat="1" applyFont="1" applyFill="1" applyBorder="1" applyAlignment="1" applyProtection="1">
      <alignment horizontal="right"/>
    </xf>
    <xf numFmtId="181" fontId="17" fillId="0" borderId="72" xfId="1" applyNumberFormat="1" applyFont="1" applyFill="1" applyBorder="1" applyAlignment="1" applyProtection="1">
      <alignment horizontal="right"/>
    </xf>
    <xf numFmtId="181" fontId="17" fillId="0" borderId="71" xfId="1" applyNumberFormat="1" applyFont="1" applyFill="1" applyBorder="1" applyAlignment="1" applyProtection="1">
      <alignment horizontal="right"/>
    </xf>
    <xf numFmtId="181" fontId="17" fillId="0" borderId="70" xfId="1" applyNumberFormat="1" applyFont="1" applyFill="1" applyBorder="1" applyAlignment="1" applyProtection="1">
      <alignment horizontal="right"/>
    </xf>
    <xf numFmtId="180" fontId="17" fillId="0" borderId="0" xfId="1" applyNumberFormat="1" applyFont="1" applyFill="1" applyBorder="1" applyAlignment="1" applyProtection="1">
      <alignment horizontal="right"/>
    </xf>
    <xf numFmtId="180" fontId="17" fillId="0" borderId="70" xfId="1" applyNumberFormat="1" applyFont="1" applyFill="1" applyBorder="1" applyAlignment="1" applyProtection="1">
      <alignment horizontal="right"/>
    </xf>
    <xf numFmtId="180" fontId="17" fillId="0" borderId="0" xfId="0" applyNumberFormat="1" applyFont="1" applyFill="1" applyBorder="1" applyAlignment="1" applyProtection="1">
      <alignment horizontal="right"/>
    </xf>
    <xf numFmtId="180" fontId="17" fillId="0" borderId="70" xfId="0" applyNumberFormat="1" applyFont="1" applyFill="1" applyBorder="1" applyAlignment="1" applyProtection="1">
      <alignment horizontal="right"/>
    </xf>
    <xf numFmtId="181" fontId="12" fillId="0" borderId="0" xfId="0" applyNumberFormat="1" applyFont="1" applyFill="1" applyBorder="1" applyAlignment="1">
      <alignment horizontal="right" vertical="center"/>
    </xf>
    <xf numFmtId="181" fontId="12" fillId="0" borderId="72" xfId="0" applyNumberFormat="1" applyFont="1" applyFill="1" applyBorder="1" applyAlignment="1">
      <alignment horizontal="right" vertical="center"/>
    </xf>
    <xf numFmtId="181" fontId="12" fillId="0" borderId="71" xfId="0" applyNumberFormat="1" applyFont="1" applyFill="1" applyBorder="1" applyAlignment="1">
      <alignment horizontal="right" vertical="center"/>
    </xf>
    <xf numFmtId="181" fontId="12" fillId="0" borderId="70" xfId="0" applyNumberFormat="1" applyFont="1" applyFill="1" applyBorder="1" applyAlignment="1">
      <alignment horizontal="right" vertical="center"/>
    </xf>
    <xf numFmtId="180" fontId="12" fillId="0" borderId="0" xfId="0" applyNumberFormat="1" applyFont="1" applyFill="1" applyBorder="1" applyAlignment="1" applyProtection="1">
      <alignment horizontal="right"/>
    </xf>
    <xf numFmtId="180" fontId="12" fillId="0" borderId="70" xfId="0" applyNumberFormat="1" applyFont="1" applyFill="1" applyBorder="1" applyAlignment="1" applyProtection="1">
      <alignment horizontal="right"/>
    </xf>
    <xf numFmtId="181" fontId="12" fillId="0" borderId="71" xfId="0" applyNumberFormat="1" applyFont="1" applyFill="1" applyBorder="1" applyAlignment="1" applyProtection="1">
      <alignment horizontal="right"/>
    </xf>
    <xf numFmtId="181" fontId="12" fillId="0" borderId="72" xfId="0" applyNumberFormat="1" applyFont="1" applyFill="1" applyBorder="1" applyAlignment="1" applyProtection="1">
      <alignment horizontal="right"/>
    </xf>
    <xf numFmtId="181" fontId="12" fillId="0" borderId="70" xfId="0" applyNumberFormat="1" applyFont="1" applyFill="1" applyBorder="1" applyAlignment="1" applyProtection="1">
      <alignment horizontal="right"/>
    </xf>
    <xf numFmtId="181" fontId="12" fillId="0" borderId="70" xfId="1" applyNumberFormat="1" applyFont="1" applyFill="1" applyBorder="1" applyAlignment="1" applyProtection="1">
      <alignment horizontal="right"/>
    </xf>
    <xf numFmtId="180" fontId="12" fillId="0" borderId="0" xfId="0" applyNumberFormat="1" applyFont="1" applyFill="1" applyBorder="1" applyAlignment="1">
      <alignment horizontal="right" vertical="center"/>
    </xf>
    <xf numFmtId="180" fontId="12" fillId="0" borderId="70" xfId="0" applyNumberFormat="1" applyFont="1" applyFill="1" applyBorder="1" applyAlignment="1">
      <alignment horizontal="right" vertical="center"/>
    </xf>
    <xf numFmtId="181" fontId="12" fillId="0" borderId="0" xfId="0" applyNumberFormat="1" applyFont="1" applyFill="1" applyBorder="1" applyAlignment="1">
      <alignment horizontal="centerContinuous"/>
    </xf>
    <xf numFmtId="181" fontId="12" fillId="0" borderId="72" xfId="0" applyNumberFormat="1" applyFont="1" applyFill="1" applyBorder="1" applyAlignment="1">
      <alignment horizontal="centerContinuous"/>
    </xf>
    <xf numFmtId="181" fontId="12" fillId="0" borderId="71" xfId="0" applyNumberFormat="1" applyFont="1" applyFill="1" applyBorder="1" applyAlignment="1">
      <alignment horizontal="centerContinuous"/>
    </xf>
    <xf numFmtId="181" fontId="12" fillId="0" borderId="70" xfId="0" applyNumberFormat="1" applyFont="1" applyFill="1" applyBorder="1" applyAlignment="1">
      <alignment horizontal="centerContinuous"/>
    </xf>
    <xf numFmtId="180" fontId="12" fillId="0" borderId="70" xfId="0" applyNumberFormat="1" applyFont="1" applyFill="1" applyBorder="1">
      <alignment vertical="center"/>
    </xf>
    <xf numFmtId="181" fontId="12" fillId="0" borderId="0" xfId="0" applyNumberFormat="1" applyFont="1" applyFill="1">
      <alignment vertical="center"/>
    </xf>
    <xf numFmtId="181" fontId="12" fillId="0" borderId="72" xfId="0" applyNumberFormat="1" applyFont="1" applyFill="1" applyBorder="1">
      <alignment vertical="center"/>
    </xf>
    <xf numFmtId="181" fontId="12" fillId="0" borderId="71" xfId="0" applyNumberFormat="1" applyFont="1" applyFill="1" applyBorder="1">
      <alignment vertical="center"/>
    </xf>
    <xf numFmtId="181" fontId="12" fillId="0" borderId="70" xfId="0" applyNumberFormat="1" applyFont="1" applyFill="1" applyBorder="1">
      <alignment vertical="center"/>
    </xf>
    <xf numFmtId="180" fontId="12" fillId="0" borderId="0" xfId="0" applyNumberFormat="1" applyFont="1" applyFill="1">
      <alignment vertical="center"/>
    </xf>
    <xf numFmtId="181" fontId="18" fillId="0" borderId="0" xfId="0" applyNumberFormat="1" applyFont="1" applyFill="1">
      <alignment vertical="center"/>
    </xf>
    <xf numFmtId="181" fontId="18" fillId="0" borderId="72" xfId="0" applyNumberFormat="1" applyFont="1" applyFill="1" applyBorder="1">
      <alignment vertical="center"/>
    </xf>
    <xf numFmtId="181" fontId="18" fillId="0" borderId="0" xfId="0" applyNumberFormat="1" applyFont="1" applyFill="1" applyBorder="1">
      <alignment vertical="center"/>
    </xf>
    <xf numFmtId="181" fontId="18" fillId="0" borderId="71" xfId="0" applyNumberFormat="1" applyFont="1" applyFill="1" applyBorder="1">
      <alignment vertical="center"/>
    </xf>
    <xf numFmtId="181" fontId="18" fillId="0" borderId="70" xfId="0" applyNumberFormat="1" applyFont="1" applyFill="1" applyBorder="1">
      <alignment vertical="center"/>
    </xf>
    <xf numFmtId="181" fontId="18" fillId="0" borderId="70" xfId="1" applyNumberFormat="1" applyFont="1" applyFill="1" applyBorder="1" applyAlignment="1" applyProtection="1">
      <alignment horizontal="right"/>
    </xf>
    <xf numFmtId="181" fontId="18" fillId="0" borderId="165" xfId="0" applyNumberFormat="1" applyFont="1" applyFill="1" applyBorder="1">
      <alignment vertical="center"/>
    </xf>
    <xf numFmtId="181" fontId="18" fillId="0" borderId="166" xfId="0" applyNumberFormat="1" applyFont="1" applyFill="1" applyBorder="1">
      <alignment vertical="center"/>
    </xf>
    <xf numFmtId="180" fontId="18" fillId="0" borderId="0" xfId="0" applyNumberFormat="1" applyFont="1" applyFill="1" applyBorder="1" applyAlignment="1">
      <alignment horizontal="right" vertical="center"/>
    </xf>
    <xf numFmtId="180" fontId="18" fillId="0" borderId="70" xfId="0" applyNumberFormat="1" applyFont="1" applyFill="1" applyBorder="1">
      <alignment vertical="center"/>
    </xf>
    <xf numFmtId="180" fontId="17" fillId="0" borderId="70" xfId="0" applyNumberFormat="1" applyFont="1" applyFill="1" applyBorder="1">
      <alignment vertical="center"/>
    </xf>
    <xf numFmtId="187" fontId="12" fillId="0" borderId="70" xfId="3" applyNumberFormat="1" applyFont="1" applyFill="1" applyBorder="1" applyAlignment="1">
      <alignment vertical="center"/>
    </xf>
    <xf numFmtId="187" fontId="12" fillId="0" borderId="70" xfId="0" applyNumberFormat="1" applyFont="1" applyFill="1" applyBorder="1" applyAlignment="1">
      <alignment horizontal="right" vertical="center"/>
    </xf>
    <xf numFmtId="0" fontId="12" fillId="0" borderId="0" xfId="3" applyFont="1" applyFill="1" applyAlignment="1">
      <alignment vertical="center" shrinkToFit="1"/>
    </xf>
    <xf numFmtId="181" fontId="12" fillId="0" borderId="56" xfId="0" applyNumberFormat="1" applyFont="1" applyFill="1" applyBorder="1" applyAlignment="1" applyProtection="1">
      <alignment horizontal="right"/>
    </xf>
    <xf numFmtId="181" fontId="12" fillId="0" borderId="68" xfId="0" applyNumberFormat="1" applyFont="1" applyFill="1" applyBorder="1" applyAlignment="1" applyProtection="1">
      <alignment horizontal="right"/>
    </xf>
    <xf numFmtId="181" fontId="12" fillId="0" borderId="67" xfId="0" applyNumberFormat="1" applyFont="1" applyFill="1" applyBorder="1" applyAlignment="1" applyProtection="1">
      <alignment horizontal="right"/>
    </xf>
    <xf numFmtId="181" fontId="12" fillId="0" borderId="66" xfId="0" applyNumberFormat="1" applyFont="1" applyFill="1" applyBorder="1" applyAlignment="1" applyProtection="1">
      <alignment horizontal="right"/>
    </xf>
    <xf numFmtId="181" fontId="12" fillId="0" borderId="66" xfId="1" applyNumberFormat="1" applyFont="1" applyFill="1" applyBorder="1" applyAlignment="1" applyProtection="1">
      <alignment horizontal="right"/>
    </xf>
    <xf numFmtId="180" fontId="12" fillId="0" borderId="56" xfId="0" applyNumberFormat="1" applyFont="1" applyFill="1" applyBorder="1" applyAlignment="1">
      <alignment horizontal="right" vertical="center"/>
    </xf>
    <xf numFmtId="180" fontId="12" fillId="0" borderId="66" xfId="0" applyNumberFormat="1" applyFont="1" applyFill="1" applyBorder="1">
      <alignment vertical="center"/>
    </xf>
    <xf numFmtId="0" fontId="16" fillId="0" borderId="0" xfId="0" applyFont="1" applyFill="1" applyBorder="1" applyAlignment="1" applyProtection="1">
      <alignment vertical="center"/>
    </xf>
    <xf numFmtId="49" fontId="16" fillId="0" borderId="0" xfId="0" quotePrefix="1" applyNumberFormat="1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7" fillId="0" borderId="55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</xf>
    <xf numFmtId="0" fontId="7" fillId="0" borderId="122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97" xfId="0" applyFont="1" applyFill="1" applyBorder="1" applyAlignment="1" applyProtection="1">
      <alignment horizontal="center" vertical="center"/>
    </xf>
    <xf numFmtId="185" fontId="12" fillId="0" borderId="91" xfId="1" applyNumberFormat="1" applyFont="1" applyFill="1" applyBorder="1" applyAlignment="1" applyProtection="1">
      <alignment horizontal="right" vertical="center"/>
    </xf>
    <xf numFmtId="185" fontId="12" fillId="0" borderId="93" xfId="1" applyNumberFormat="1" applyFont="1" applyFill="1" applyBorder="1" applyAlignment="1" applyProtection="1">
      <alignment horizontal="right" vertical="center"/>
    </xf>
    <xf numFmtId="185" fontId="12" fillId="0" borderId="94" xfId="1" applyNumberFormat="1" applyFont="1" applyFill="1" applyBorder="1" applyAlignment="1" applyProtection="1">
      <alignment horizontal="right" vertical="center"/>
    </xf>
    <xf numFmtId="185" fontId="12" fillId="0" borderId="95" xfId="1" applyNumberFormat="1" applyFont="1" applyFill="1" applyBorder="1" applyAlignment="1" applyProtection="1">
      <alignment horizontal="right" vertical="center"/>
    </xf>
    <xf numFmtId="0" fontId="5" fillId="0" borderId="124" xfId="0" applyFont="1" applyFill="1" applyBorder="1" applyAlignment="1">
      <alignment horizontal="center" vertical="center"/>
    </xf>
    <xf numFmtId="185" fontId="12" fillId="0" borderId="167" xfId="1" applyNumberFormat="1" applyFont="1" applyFill="1" applyBorder="1" applyAlignment="1" applyProtection="1">
      <alignment horizontal="right" vertical="center"/>
    </xf>
    <xf numFmtId="185" fontId="12" fillId="0" borderId="15" xfId="1" applyNumberFormat="1" applyFont="1" applyFill="1" applyBorder="1" applyAlignment="1" applyProtection="1">
      <alignment horizontal="right" vertical="center"/>
    </xf>
    <xf numFmtId="185" fontId="12" fillId="0" borderId="55" xfId="1" applyNumberFormat="1" applyFont="1" applyFill="1" applyBorder="1" applyAlignment="1" applyProtection="1">
      <alignment horizontal="right" vertical="center"/>
    </xf>
    <xf numFmtId="185" fontId="12" fillId="0" borderId="96" xfId="1" applyNumberFormat="1" applyFont="1" applyFill="1" applyBorder="1" applyAlignment="1" applyProtection="1">
      <alignment horizontal="right" vertical="center"/>
    </xf>
    <xf numFmtId="185" fontId="12" fillId="0" borderId="97" xfId="1" applyNumberFormat="1" applyFont="1" applyFill="1" applyBorder="1" applyAlignment="1" applyProtection="1">
      <alignment horizontal="right" vertical="center"/>
    </xf>
    <xf numFmtId="0" fontId="5" fillId="0" borderId="121" xfId="0" applyFont="1" applyFill="1" applyBorder="1" applyAlignment="1">
      <alignment horizontal="center" vertical="center"/>
    </xf>
    <xf numFmtId="185" fontId="12" fillId="0" borderId="82" xfId="1" applyNumberFormat="1" applyFont="1" applyFill="1" applyBorder="1" applyAlignment="1" applyProtection="1">
      <alignment horizontal="right" vertical="center"/>
    </xf>
    <xf numFmtId="185" fontId="12" fillId="0" borderId="32" xfId="1" applyNumberFormat="1" applyFont="1" applyFill="1" applyBorder="1" applyAlignment="1" applyProtection="1">
      <alignment horizontal="right" vertical="center"/>
    </xf>
    <xf numFmtId="185" fontId="12" fillId="0" borderId="98" xfId="1" applyNumberFormat="1" applyFont="1" applyFill="1" applyBorder="1" applyAlignment="1" applyProtection="1">
      <alignment horizontal="right" vertical="center"/>
    </xf>
    <xf numFmtId="185" fontId="12" fillId="0" borderId="99" xfId="1" applyNumberFormat="1" applyFont="1" applyFill="1" applyBorder="1" applyAlignment="1" applyProtection="1">
      <alignment horizontal="right" vertical="center"/>
    </xf>
    <xf numFmtId="185" fontId="12" fillId="0" borderId="100" xfId="1" applyNumberFormat="1" applyFont="1" applyFill="1" applyBorder="1" applyAlignment="1" applyProtection="1">
      <alignment horizontal="right" vertical="center"/>
    </xf>
    <xf numFmtId="185" fontId="12" fillId="0" borderId="101" xfId="1" applyNumberFormat="1" applyFont="1" applyFill="1" applyBorder="1" applyAlignment="1" applyProtection="1">
      <alignment horizontal="right" vertical="center"/>
    </xf>
    <xf numFmtId="185" fontId="12" fillId="0" borderId="102" xfId="1" applyNumberFormat="1" applyFont="1" applyFill="1" applyBorder="1" applyAlignment="1" applyProtection="1">
      <alignment horizontal="right" vertical="center"/>
    </xf>
    <xf numFmtId="185" fontId="12" fillId="0" borderId="103" xfId="1" applyNumberFormat="1" applyFont="1" applyFill="1" applyBorder="1" applyAlignment="1" applyProtection="1">
      <alignment horizontal="right" vertical="center"/>
    </xf>
    <xf numFmtId="185" fontId="12" fillId="0" borderId="130" xfId="1" applyNumberFormat="1" applyFont="1" applyFill="1" applyBorder="1" applyAlignment="1" applyProtection="1">
      <alignment horizontal="right" vertical="center"/>
    </xf>
    <xf numFmtId="185" fontId="12" fillId="0" borderId="104" xfId="1" applyNumberFormat="1" applyFont="1" applyFill="1" applyBorder="1" applyAlignment="1" applyProtection="1">
      <alignment horizontal="right" vertical="center"/>
    </xf>
    <xf numFmtId="185" fontId="12" fillId="0" borderId="80" xfId="1" applyNumberFormat="1" applyFont="1" applyFill="1" applyBorder="1" applyAlignment="1" applyProtection="1">
      <alignment horizontal="right" vertical="center"/>
    </xf>
    <xf numFmtId="185" fontId="12" fillId="0" borderId="105" xfId="1" applyNumberFormat="1" applyFont="1" applyFill="1" applyBorder="1" applyAlignment="1" applyProtection="1">
      <alignment horizontal="right" vertical="center"/>
    </xf>
    <xf numFmtId="185" fontId="12" fillId="0" borderId="79" xfId="1" applyNumberFormat="1" applyFont="1" applyFill="1" applyBorder="1" applyAlignment="1" applyProtection="1">
      <alignment horizontal="right" vertical="center"/>
    </xf>
    <xf numFmtId="185" fontId="12" fillId="0" borderId="168" xfId="1" applyNumberFormat="1" applyFont="1" applyFill="1" applyBorder="1" applyAlignment="1" applyProtection="1">
      <alignment horizontal="right" vertical="center"/>
    </xf>
    <xf numFmtId="185" fontId="12" fillId="0" borderId="169" xfId="1" applyNumberFormat="1" applyFont="1" applyFill="1" applyBorder="1" applyAlignment="1" applyProtection="1">
      <alignment horizontal="right" vertical="center"/>
    </xf>
    <xf numFmtId="185" fontId="12" fillId="0" borderId="170" xfId="1" applyNumberFormat="1" applyFont="1" applyFill="1" applyBorder="1" applyAlignment="1" applyProtection="1">
      <alignment horizontal="right" vertical="center"/>
    </xf>
    <xf numFmtId="185" fontId="12" fillId="0" borderId="177" xfId="1" applyNumberFormat="1" applyFont="1" applyFill="1" applyBorder="1" applyAlignment="1" applyProtection="1">
      <alignment horizontal="right" vertical="center"/>
    </xf>
    <xf numFmtId="0" fontId="5" fillId="0" borderId="50" xfId="0" applyFont="1" applyFill="1" applyBorder="1" applyAlignment="1">
      <alignment horizontal="distributed" vertical="center"/>
    </xf>
    <xf numFmtId="185" fontId="12" fillId="0" borderId="66" xfId="1" applyNumberFormat="1" applyFont="1" applyFill="1" applyBorder="1" applyAlignment="1" applyProtection="1">
      <alignment horizontal="right" vertical="center"/>
    </xf>
    <xf numFmtId="185" fontId="12" fillId="0" borderId="56" xfId="1" applyNumberFormat="1" applyFont="1" applyFill="1" applyBorder="1" applyAlignment="1" applyProtection="1">
      <alignment horizontal="right" vertical="center"/>
    </xf>
    <xf numFmtId="185" fontId="12" fillId="0" borderId="62" xfId="1" applyNumberFormat="1" applyFont="1" applyFill="1" applyBorder="1" applyAlignment="1" applyProtection="1">
      <alignment horizontal="right" vertical="center"/>
    </xf>
    <xf numFmtId="185" fontId="12" fillId="0" borderId="174" xfId="1" applyNumberFormat="1" applyFont="1" applyFill="1" applyBorder="1" applyAlignment="1" applyProtection="1">
      <alignment horizontal="right" vertical="center"/>
    </xf>
    <xf numFmtId="185" fontId="12" fillId="0" borderId="92" xfId="1" applyNumberFormat="1" applyFont="1" applyFill="1" applyBorder="1" applyAlignment="1" applyProtection="1">
      <alignment horizontal="right" vertical="center"/>
    </xf>
    <xf numFmtId="185" fontId="12" fillId="0" borderId="73" xfId="1" applyNumberFormat="1" applyFont="1" applyFill="1" applyBorder="1" applyAlignment="1" applyProtection="1">
      <alignment horizontal="right" vertical="center"/>
    </xf>
    <xf numFmtId="185" fontId="12" fillId="0" borderId="75" xfId="1" applyNumberFormat="1" applyFont="1" applyFill="1" applyBorder="1" applyAlignment="1" applyProtection="1">
      <alignment horizontal="right" vertical="center"/>
    </xf>
    <xf numFmtId="185" fontId="12" fillId="0" borderId="152" xfId="1" applyNumberFormat="1" applyFont="1" applyFill="1" applyBorder="1" applyAlignment="1" applyProtection="1">
      <alignment horizontal="right" vertical="center"/>
    </xf>
    <xf numFmtId="185" fontId="12" fillId="0" borderId="153" xfId="1" applyNumberFormat="1" applyFont="1" applyFill="1" applyBorder="1" applyAlignment="1" applyProtection="1">
      <alignment horizontal="right" vertical="center"/>
    </xf>
    <xf numFmtId="185" fontId="12" fillId="0" borderId="160" xfId="1" applyNumberFormat="1" applyFont="1" applyFill="1" applyBorder="1" applyAlignment="1" applyProtection="1">
      <alignment horizontal="right" vertical="center"/>
    </xf>
    <xf numFmtId="185" fontId="12" fillId="0" borderId="106" xfId="1" applyNumberFormat="1" applyFont="1" applyFill="1" applyBorder="1" applyAlignment="1" applyProtection="1">
      <alignment horizontal="right" vertical="center"/>
    </xf>
    <xf numFmtId="49" fontId="6" fillId="0" borderId="0" xfId="0" quotePrefix="1" applyNumberFormat="1" applyFont="1" applyFill="1" applyBorder="1">
      <alignment vertical="center"/>
    </xf>
    <xf numFmtId="0" fontId="6" fillId="0" borderId="0" xfId="0" applyFont="1" applyFill="1" applyBorder="1" applyAlignment="1"/>
    <xf numFmtId="0" fontId="5" fillId="0" borderId="0" xfId="0" applyFont="1" applyFill="1" applyAlignment="1"/>
    <xf numFmtId="0" fontId="5" fillId="0" borderId="0" xfId="0" applyFont="1" applyFill="1">
      <alignment vertical="center"/>
    </xf>
    <xf numFmtId="0" fontId="6" fillId="0" borderId="0" xfId="0" applyFont="1" applyFill="1" applyBorder="1" applyAlignment="1">
      <alignment horizontal="centerContinuous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37" xfId="1" applyNumberFormat="1" applyFont="1" applyFill="1" applyBorder="1" applyAlignment="1">
      <alignment horizontal="right" vertical="center"/>
    </xf>
    <xf numFmtId="176" fontId="12" fillId="0" borderId="22" xfId="1" applyNumberFormat="1" applyFont="1" applyFill="1" applyBorder="1" applyAlignment="1">
      <alignment horizontal="right" vertical="center"/>
    </xf>
    <xf numFmtId="176" fontId="12" fillId="0" borderId="139" xfId="1" applyNumberFormat="1" applyFont="1" applyFill="1" applyBorder="1" applyAlignment="1">
      <alignment horizontal="right" vertical="center"/>
    </xf>
    <xf numFmtId="176" fontId="12" fillId="0" borderId="28" xfId="1" applyNumberFormat="1" applyFont="1" applyFill="1" applyBorder="1" applyAlignment="1">
      <alignment horizontal="right" vertical="center"/>
    </xf>
    <xf numFmtId="176" fontId="12" fillId="0" borderId="140" xfId="1" applyNumberFormat="1" applyFont="1" applyFill="1" applyBorder="1" applyAlignment="1">
      <alignment horizontal="right" vertical="center"/>
    </xf>
    <xf numFmtId="176" fontId="12" fillId="0" borderId="33" xfId="1" applyNumberFormat="1" applyFont="1" applyFill="1" applyBorder="1" applyAlignment="1">
      <alignment horizontal="right" vertical="center"/>
    </xf>
    <xf numFmtId="176" fontId="12" fillId="0" borderId="141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176" fontId="12" fillId="0" borderId="26" xfId="1" applyNumberFormat="1" applyFont="1" applyFill="1" applyBorder="1" applyAlignment="1">
      <alignment horizontal="right" vertical="center"/>
    </xf>
    <xf numFmtId="176" fontId="12" fillId="0" borderId="144" xfId="1" applyNumberFormat="1" applyFont="1" applyFill="1" applyBorder="1" applyAlignment="1">
      <alignment horizontal="right" vertical="center"/>
    </xf>
    <xf numFmtId="181" fontId="19" fillId="0" borderId="178" xfId="1" applyNumberFormat="1" applyFont="1" applyFill="1" applyBorder="1" applyAlignment="1" applyProtection="1">
      <alignment horizontal="right"/>
    </xf>
    <xf numFmtId="181" fontId="5" fillId="0" borderId="178" xfId="0" applyNumberFormat="1" applyFont="1" applyFill="1" applyBorder="1" applyAlignment="1" applyProtection="1">
      <alignment horizontal="right"/>
    </xf>
    <xf numFmtId="181" fontId="17" fillId="0" borderId="178" xfId="1" applyNumberFormat="1" applyFont="1" applyFill="1" applyBorder="1" applyAlignment="1" applyProtection="1">
      <alignment horizontal="right"/>
    </xf>
    <xf numFmtId="181" fontId="17" fillId="0" borderId="178" xfId="0" applyNumberFormat="1" applyFont="1" applyFill="1" applyBorder="1" applyAlignment="1" applyProtection="1">
      <alignment horizontal="right" vertical="center"/>
    </xf>
    <xf numFmtId="181" fontId="12" fillId="0" borderId="178" xfId="0" applyNumberFormat="1" applyFont="1" applyFill="1" applyBorder="1" applyAlignment="1">
      <alignment horizontal="right" vertical="center"/>
    </xf>
    <xf numFmtId="181" fontId="12" fillId="0" borderId="178" xfId="0" applyNumberFormat="1" applyFont="1" applyFill="1" applyBorder="1" applyAlignment="1" applyProtection="1">
      <alignment horizontal="right"/>
    </xf>
    <xf numFmtId="181" fontId="12" fillId="0" borderId="178" xfId="0" applyNumberFormat="1" applyFont="1" applyFill="1" applyBorder="1" applyAlignment="1">
      <alignment horizontal="centerContinuous"/>
    </xf>
    <xf numFmtId="181" fontId="12" fillId="0" borderId="178" xfId="0" applyNumberFormat="1" applyFont="1" applyFill="1" applyBorder="1">
      <alignment vertical="center"/>
    </xf>
    <xf numFmtId="181" fontId="18" fillId="0" borderId="178" xfId="0" applyNumberFormat="1" applyFont="1" applyFill="1" applyBorder="1">
      <alignment vertical="center"/>
    </xf>
    <xf numFmtId="181" fontId="12" fillId="0" borderId="57" xfId="0" applyNumberFormat="1" applyFont="1" applyFill="1" applyBorder="1" applyAlignment="1" applyProtection="1">
      <alignment horizontal="right"/>
    </xf>
    <xf numFmtId="0" fontId="7" fillId="0" borderId="79" xfId="0" applyFont="1" applyFill="1" applyBorder="1" applyAlignment="1" applyProtection="1">
      <alignment horizontal="center" vertical="center" wrapText="1"/>
    </xf>
    <xf numFmtId="0" fontId="7" fillId="0" borderId="63" xfId="0" applyFont="1" applyFill="1" applyBorder="1" applyAlignment="1" applyProtection="1">
      <alignment horizontal="center" vertical="center" wrapText="1"/>
    </xf>
    <xf numFmtId="0" fontId="7" fillId="0" borderId="78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Protection="1">
      <alignment vertical="center"/>
    </xf>
    <xf numFmtId="49" fontId="6" fillId="0" borderId="0" xfId="0" quotePrefix="1" applyNumberFormat="1" applyFont="1" applyFill="1" applyBorder="1" applyProtection="1">
      <alignment vertical="center"/>
    </xf>
    <xf numFmtId="184" fontId="6" fillId="0" borderId="0" xfId="0" applyNumberFormat="1" applyFont="1" applyFill="1" applyBorder="1" applyProtection="1">
      <alignment vertical="center"/>
    </xf>
    <xf numFmtId="14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Protection="1">
      <alignment vertical="center"/>
    </xf>
    <xf numFmtId="181" fontId="5" fillId="0" borderId="0" xfId="0" applyNumberFormat="1" applyFont="1" applyFill="1" applyProtection="1">
      <alignment vertical="center"/>
    </xf>
    <xf numFmtId="41" fontId="5" fillId="0" borderId="0" xfId="0" applyNumberFormat="1" applyFont="1" applyFill="1" applyProtection="1">
      <alignment vertical="center"/>
    </xf>
    <xf numFmtId="184" fontId="5" fillId="0" borderId="0" xfId="0" applyNumberFormat="1" applyFont="1" applyFill="1" applyProtection="1">
      <alignment vertical="center"/>
    </xf>
    <xf numFmtId="0" fontId="5" fillId="0" borderId="0" xfId="0" applyFont="1" applyFill="1" applyBorder="1" applyProtection="1">
      <alignment vertical="center"/>
    </xf>
    <xf numFmtId="0" fontId="7" fillId="0" borderId="78" xfId="0" applyFont="1" applyFill="1" applyBorder="1" applyAlignment="1" applyProtection="1">
      <alignment horizontal="centerContinuous" vertical="center"/>
    </xf>
    <xf numFmtId="0" fontId="7" fillId="0" borderId="0" xfId="0" applyFont="1" applyFill="1">
      <alignment vertical="center"/>
    </xf>
    <xf numFmtId="0" fontId="7" fillId="0" borderId="78" xfId="0" applyFont="1" applyFill="1" applyBorder="1" applyAlignment="1" applyProtection="1">
      <alignment horizontal="center" vertical="center"/>
    </xf>
    <xf numFmtId="0" fontId="8" fillId="0" borderId="78" xfId="0" applyFont="1" applyFill="1" applyBorder="1" applyAlignment="1" applyProtection="1">
      <alignment horizontal="center" vertical="center" wrapText="1"/>
    </xf>
    <xf numFmtId="0" fontId="7" fillId="0" borderId="62" xfId="0" applyFont="1" applyFill="1" applyBorder="1" applyAlignment="1" applyProtection="1">
      <alignment horizontal="center" vertical="center" wrapText="1"/>
    </xf>
    <xf numFmtId="0" fontId="22" fillId="0" borderId="78" xfId="0" applyFont="1" applyFill="1" applyBorder="1" applyAlignment="1" applyProtection="1">
      <alignment horizontal="center" vertical="center" wrapText="1"/>
    </xf>
    <xf numFmtId="0" fontId="23" fillId="0" borderId="78" xfId="0" applyFont="1" applyFill="1" applyBorder="1" applyAlignment="1" applyProtection="1">
      <alignment vertical="center" wrapText="1"/>
    </xf>
    <xf numFmtId="0" fontId="7" fillId="0" borderId="0" xfId="0" applyFont="1" applyFill="1" applyBorder="1" applyProtection="1">
      <alignment vertical="center"/>
    </xf>
    <xf numFmtId="181" fontId="7" fillId="0" borderId="178" xfId="0" applyNumberFormat="1" applyFont="1" applyFill="1" applyBorder="1" applyAlignment="1" applyProtection="1">
      <alignment horizontal="center" vertical="center"/>
    </xf>
    <xf numFmtId="180" fontId="7" fillId="0" borderId="0" xfId="0" applyNumberFormat="1" applyFont="1" applyFill="1" applyBorder="1" applyAlignment="1" applyProtection="1">
      <alignment horizontal="center" vertical="center"/>
    </xf>
    <xf numFmtId="180" fontId="7" fillId="0" borderId="73" xfId="0" applyNumberFormat="1" applyFont="1" applyFill="1" applyBorder="1" applyAlignment="1" applyProtection="1">
      <alignment horizontal="center" vertical="center"/>
    </xf>
    <xf numFmtId="0" fontId="5" fillId="0" borderId="64" xfId="0" applyFont="1" applyFill="1" applyBorder="1">
      <alignment vertical="center"/>
    </xf>
    <xf numFmtId="0" fontId="5" fillId="0" borderId="75" xfId="0" applyFont="1" applyFill="1" applyBorder="1">
      <alignment vertical="center"/>
    </xf>
    <xf numFmtId="181" fontId="7" fillId="0" borderId="0" xfId="0" applyNumberFormat="1" applyFont="1" applyFill="1">
      <alignment vertical="center"/>
    </xf>
    <xf numFmtId="0" fontId="5" fillId="0" borderId="0" xfId="0" applyFont="1" applyFill="1" applyBorder="1" applyAlignment="1" applyProtection="1">
      <alignment horizontal="centerContinuous"/>
    </xf>
    <xf numFmtId="0" fontId="7" fillId="0" borderId="59" xfId="0" applyFont="1" applyFill="1" applyBorder="1" applyAlignment="1" applyProtection="1">
      <alignment horizontal="centerContinuous" vertical="center"/>
    </xf>
    <xf numFmtId="0" fontId="7" fillId="0" borderId="0" xfId="0" applyFont="1" applyFill="1" applyBorder="1" applyAlignment="1" applyProtection="1">
      <alignment horizontal="centerContinuous" vertical="center"/>
    </xf>
    <xf numFmtId="0" fontId="11" fillId="0" borderId="0" xfId="0" applyFont="1" applyFill="1" applyBorder="1" applyAlignment="1">
      <alignment horizontal="distributed" vertical="center"/>
    </xf>
    <xf numFmtId="38" fontId="7" fillId="0" borderId="0" xfId="0" applyNumberFormat="1" applyFont="1" applyFill="1">
      <alignment vertical="center"/>
    </xf>
    <xf numFmtId="0" fontId="11" fillId="0" borderId="0" xfId="0" applyFont="1" applyFill="1" applyBorder="1" applyAlignment="1" applyProtection="1">
      <alignment horizontal="distributed"/>
    </xf>
    <xf numFmtId="0" fontId="7" fillId="0" borderId="0" xfId="0" applyFont="1" applyFill="1" applyBorder="1" applyAlignment="1">
      <alignment horizontal="distributed"/>
    </xf>
    <xf numFmtId="0" fontId="7" fillId="0" borderId="59" xfId="0" applyFont="1" applyFill="1" applyBorder="1">
      <alignment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5" fillId="0" borderId="59" xfId="0" applyFont="1" applyFill="1" applyBorder="1">
      <alignment vertical="center"/>
    </xf>
    <xf numFmtId="37" fontId="7" fillId="0" borderId="0" xfId="0" applyNumberFormat="1" applyFont="1" applyFill="1" applyBorder="1" applyAlignment="1" applyProtection="1">
      <alignment horizontal="distributed"/>
    </xf>
    <xf numFmtId="37" fontId="7" fillId="0" borderId="59" xfId="0" applyNumberFormat="1" applyFont="1" applyFill="1" applyBorder="1" applyAlignment="1" applyProtection="1">
      <alignment horizontal="distributed"/>
    </xf>
    <xf numFmtId="0" fontId="5" fillId="0" borderId="0" xfId="0" applyFont="1" applyFill="1" applyBorder="1" applyAlignment="1"/>
    <xf numFmtId="3" fontId="5" fillId="0" borderId="0" xfId="0" applyNumberFormat="1" applyFont="1" applyFill="1" applyBorder="1" applyAlignment="1" applyProtection="1">
      <alignment horizontal="right"/>
    </xf>
    <xf numFmtId="3" fontId="5" fillId="0" borderId="59" xfId="0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distributed"/>
    </xf>
    <xf numFmtId="3" fontId="5" fillId="0" borderId="56" xfId="0" applyNumberFormat="1" applyFont="1" applyFill="1" applyBorder="1" applyAlignment="1" applyProtection="1">
      <alignment horizontal="right"/>
    </xf>
    <xf numFmtId="0" fontId="7" fillId="0" borderId="56" xfId="0" applyFont="1" applyFill="1" applyBorder="1" applyAlignment="1" applyProtection="1">
      <alignment horizontal="distributed"/>
    </xf>
    <xf numFmtId="3" fontId="5" fillId="0" borderId="57" xfId="0" applyNumberFormat="1" applyFont="1" applyFill="1" applyBorder="1" applyAlignment="1" applyProtection="1">
      <alignment horizontal="right"/>
    </xf>
    <xf numFmtId="180" fontId="12" fillId="0" borderId="0" xfId="0" applyNumberFormat="1" applyFont="1" applyFill="1" applyBorder="1">
      <alignment vertical="center"/>
    </xf>
    <xf numFmtId="178" fontId="12" fillId="0" borderId="0" xfId="0" applyNumberFormat="1" applyFont="1" applyFill="1" applyBorder="1" applyAlignment="1" applyProtection="1">
      <alignment horizontal="right"/>
    </xf>
    <xf numFmtId="0" fontId="7" fillId="0" borderId="74" xfId="0" applyFont="1" applyFill="1" applyBorder="1">
      <alignment vertical="center"/>
    </xf>
    <xf numFmtId="0" fontId="5" fillId="0" borderId="25" xfId="0" applyFont="1" applyFill="1" applyBorder="1">
      <alignment vertical="center"/>
    </xf>
    <xf numFmtId="37" fontId="7" fillId="0" borderId="25" xfId="0" applyNumberFormat="1" applyFont="1" applyFill="1" applyBorder="1" applyAlignment="1" applyProtection="1">
      <alignment horizontal="distributed"/>
    </xf>
    <xf numFmtId="3" fontId="5" fillId="0" borderId="25" xfId="0" applyNumberFormat="1" applyFont="1" applyFill="1" applyBorder="1" applyAlignment="1" applyProtection="1">
      <alignment horizontal="right"/>
    </xf>
    <xf numFmtId="3" fontId="5" fillId="0" borderId="65" xfId="0" applyNumberFormat="1" applyFont="1" applyFill="1" applyBorder="1" applyAlignment="1" applyProtection="1">
      <alignment horizontal="right"/>
    </xf>
    <xf numFmtId="181" fontId="13" fillId="0" borderId="0" xfId="0" applyNumberFormat="1" applyFont="1" applyFill="1">
      <alignment vertical="center"/>
    </xf>
    <xf numFmtId="181" fontId="5" fillId="0" borderId="0" xfId="0" applyNumberFormat="1" applyFont="1" applyFill="1">
      <alignment vertical="center"/>
    </xf>
    <xf numFmtId="0" fontId="16" fillId="0" borderId="0" xfId="0" applyFont="1" applyFill="1" applyAlignment="1">
      <alignment vertical="center"/>
    </xf>
    <xf numFmtId="14" fontId="16" fillId="0" borderId="0" xfId="0" applyNumberFormat="1" applyFont="1" applyFill="1" applyAlignment="1">
      <alignment vertical="center"/>
    </xf>
    <xf numFmtId="0" fontId="7" fillId="0" borderId="108" xfId="0" applyFont="1" applyFill="1" applyBorder="1" applyAlignment="1" applyProtection="1">
      <alignment horizontal="centerContinuous" vertical="center"/>
    </xf>
    <xf numFmtId="0" fontId="7" fillId="0" borderId="127" xfId="0" applyFont="1" applyFill="1" applyBorder="1" applyAlignment="1" applyProtection="1">
      <alignment horizontal="centerContinuous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128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129" xfId="0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38" fontId="17" fillId="0" borderId="59" xfId="1" applyFont="1" applyFill="1" applyBorder="1" applyAlignment="1" applyProtection="1">
      <alignment horizontal="right" vertical="center"/>
    </xf>
    <xf numFmtId="38" fontId="17" fillId="0" borderId="0" xfId="1" applyFont="1" applyFill="1" applyBorder="1" applyAlignment="1" applyProtection="1">
      <alignment horizontal="right" vertical="center"/>
    </xf>
    <xf numFmtId="38" fontId="19" fillId="0" borderId="0" xfId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distributed" vertical="center"/>
    </xf>
    <xf numFmtId="38" fontId="17" fillId="0" borderId="15" xfId="1" applyFont="1" applyFill="1" applyBorder="1" applyAlignment="1" applyProtection="1">
      <alignment horizontal="right" vertical="center"/>
    </xf>
    <xf numFmtId="185" fontId="12" fillId="0" borderId="25" xfId="1" applyNumberFormat="1" applyFont="1" applyFill="1" applyBorder="1" applyAlignment="1" applyProtection="1">
      <alignment horizontal="right" vertical="center"/>
    </xf>
    <xf numFmtId="181" fontId="12" fillId="0" borderId="15" xfId="0" applyNumberFormat="1" applyFont="1" applyFill="1" applyBorder="1" applyAlignment="1">
      <alignment horizontal="right" vertical="center"/>
    </xf>
    <xf numFmtId="185" fontId="12" fillId="0" borderId="0" xfId="1" applyNumberFormat="1" applyFont="1" applyFill="1" applyBorder="1" applyAlignment="1" applyProtection="1">
      <alignment horizontal="right" vertical="center"/>
    </xf>
    <xf numFmtId="181" fontId="12" fillId="0" borderId="11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181" fontId="12" fillId="0" borderId="0" xfId="1" applyNumberFormat="1" applyFont="1" applyFill="1" applyBorder="1" applyAlignment="1" applyProtection="1">
      <alignment horizontal="right" vertical="center"/>
    </xf>
    <xf numFmtId="181" fontId="12" fillId="0" borderId="15" xfId="1" applyNumberFormat="1" applyFont="1" applyFill="1" applyBorder="1" applyAlignment="1" applyProtection="1">
      <alignment horizontal="right" vertical="center"/>
    </xf>
    <xf numFmtId="181" fontId="12" fillId="0" borderId="11" xfId="1" applyNumberFormat="1" applyFont="1" applyFill="1" applyBorder="1" applyAlignment="1" applyProtection="1">
      <alignment horizontal="right" vertical="center"/>
    </xf>
    <xf numFmtId="185" fontId="7" fillId="0" borderId="0" xfId="0" applyNumberFormat="1" applyFont="1" applyFill="1" applyBorder="1" applyAlignment="1" applyProtection="1">
      <alignment vertical="center"/>
    </xf>
    <xf numFmtId="0" fontId="7" fillId="0" borderId="59" xfId="0" applyFont="1" applyFill="1" applyBorder="1" applyAlignment="1" applyProtection="1">
      <alignment horizontal="right" vertical="center"/>
    </xf>
    <xf numFmtId="181" fontId="12" fillId="0" borderId="0" xfId="0" applyNumberFormat="1" applyFont="1" applyFill="1" applyBorder="1" applyAlignment="1">
      <alignment horizontal="right" vertical="center" shrinkToFit="1"/>
    </xf>
    <xf numFmtId="181" fontId="12" fillId="0" borderId="15" xfId="0" applyNumberFormat="1" applyFont="1" applyFill="1" applyBorder="1" applyAlignment="1">
      <alignment horizontal="right" vertical="center" shrinkToFit="1"/>
    </xf>
    <xf numFmtId="181" fontId="12" fillId="0" borderId="11" xfId="0" applyNumberFormat="1" applyFont="1" applyFill="1" applyBorder="1" applyAlignment="1">
      <alignment horizontal="right" vertical="center" shrinkToFit="1"/>
    </xf>
    <xf numFmtId="38" fontId="17" fillId="0" borderId="128" xfId="1" applyFont="1" applyFill="1" applyBorder="1" applyAlignment="1" applyProtection="1">
      <alignment horizontal="right" vertical="center"/>
    </xf>
    <xf numFmtId="38" fontId="17" fillId="0" borderId="51" xfId="1" applyFont="1" applyFill="1" applyBorder="1" applyAlignment="1" applyProtection="1">
      <alignment horizontal="right" vertical="center"/>
    </xf>
    <xf numFmtId="38" fontId="17" fillId="0" borderId="53" xfId="1" applyFont="1" applyFill="1" applyBorder="1" applyAlignment="1" applyProtection="1">
      <alignment horizontal="right" vertical="center"/>
    </xf>
    <xf numFmtId="185" fontId="12" fillId="0" borderId="20" xfId="1" applyNumberFormat="1" applyFont="1" applyFill="1" applyBorder="1" applyAlignment="1" applyProtection="1">
      <alignment horizontal="right" vertical="center"/>
    </xf>
    <xf numFmtId="181" fontId="12" fillId="0" borderId="56" xfId="1" applyNumberFormat="1" applyFont="1" applyFill="1" applyBorder="1" applyAlignment="1" applyProtection="1">
      <alignment horizontal="right" vertical="center"/>
    </xf>
    <xf numFmtId="181" fontId="12" fillId="0" borderId="69" xfId="1" applyNumberFormat="1" applyFont="1" applyFill="1" applyBorder="1" applyAlignment="1" applyProtection="1">
      <alignment horizontal="right" vertical="center"/>
    </xf>
    <xf numFmtId="181" fontId="12" fillId="0" borderId="62" xfId="1" applyNumberFormat="1" applyFont="1" applyFill="1" applyBorder="1" applyAlignment="1" applyProtection="1">
      <alignment horizontal="right" vertical="center"/>
    </xf>
    <xf numFmtId="38" fontId="5" fillId="0" borderId="0" xfId="0" applyNumberFormat="1" applyFont="1" applyFill="1" applyBorder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49" fontId="16" fillId="0" borderId="0" xfId="0" quotePrefix="1" applyNumberFormat="1" applyFont="1" applyFill="1" applyBorder="1" applyAlignment="1">
      <alignment vertical="center"/>
    </xf>
    <xf numFmtId="0" fontId="5" fillId="0" borderId="75" xfId="0" applyFont="1" applyFill="1" applyBorder="1" applyAlignment="1">
      <alignment vertical="center"/>
    </xf>
    <xf numFmtId="0" fontId="5" fillId="0" borderId="75" xfId="0" applyFont="1" applyFill="1" applyBorder="1" applyAlignment="1">
      <alignment horizontal="centerContinuous" vertical="center"/>
    </xf>
    <xf numFmtId="0" fontId="5" fillId="0" borderId="63" xfId="0" applyFont="1" applyFill="1" applyBorder="1" applyAlignment="1">
      <alignment vertical="center"/>
    </xf>
    <xf numFmtId="0" fontId="5" fillId="0" borderId="51" xfId="0" applyFont="1" applyFill="1" applyBorder="1" applyAlignment="1">
      <alignment vertical="center"/>
    </xf>
    <xf numFmtId="0" fontId="5" fillId="0" borderId="109" xfId="0" applyFont="1" applyFill="1" applyBorder="1" applyAlignment="1">
      <alignment vertical="center"/>
    </xf>
    <xf numFmtId="0" fontId="5" fillId="0" borderId="110" xfId="0" applyFont="1" applyFill="1" applyBorder="1" applyAlignment="1">
      <alignment horizontal="center" vertical="center"/>
    </xf>
    <xf numFmtId="0" fontId="5" fillId="0" borderId="109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111" xfId="0" applyFont="1" applyFill="1" applyBorder="1" applyAlignment="1">
      <alignment horizontal="center" vertical="center"/>
    </xf>
    <xf numFmtId="0" fontId="5" fillId="0" borderId="69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5" fillId="0" borderId="61" xfId="0" applyFont="1" applyFill="1" applyBorder="1" applyAlignment="1">
      <alignment horizontal="right" vertical="center"/>
    </xf>
    <xf numFmtId="0" fontId="5" fillId="0" borderId="52" xfId="0" applyFont="1" applyFill="1" applyBorder="1" applyAlignment="1">
      <alignment horizontal="right" vertical="center"/>
    </xf>
    <xf numFmtId="0" fontId="5" fillId="0" borderId="54" xfId="0" applyFont="1" applyFill="1" applyBorder="1" applyAlignment="1">
      <alignment horizontal="right" vertical="center"/>
    </xf>
    <xf numFmtId="0" fontId="5" fillId="0" borderId="75" xfId="0" applyFont="1" applyFill="1" applyBorder="1" applyAlignment="1">
      <alignment horizontal="right" vertical="center"/>
    </xf>
    <xf numFmtId="0" fontId="11" fillId="0" borderId="11" xfId="0" applyFont="1" applyFill="1" applyBorder="1" applyAlignment="1">
      <alignment horizontal="centerContinuous" vertical="center"/>
    </xf>
    <xf numFmtId="183" fontId="17" fillId="0" borderId="0" xfId="0" applyNumberFormat="1" applyFont="1" applyFill="1" applyBorder="1" applyAlignment="1">
      <alignment horizontal="right" vertical="center"/>
    </xf>
    <xf numFmtId="183" fontId="17" fillId="0" borderId="60" xfId="0" applyNumberFormat="1" applyFont="1" applyFill="1" applyBorder="1" applyAlignment="1">
      <alignment horizontal="right" vertical="center"/>
    </xf>
    <xf numFmtId="183" fontId="17" fillId="0" borderId="55" xfId="0" applyNumberFormat="1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183" fontId="18" fillId="0" borderId="55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11" xfId="0" applyFont="1" applyFill="1" applyBorder="1" applyAlignment="1">
      <alignment horizontal="centerContinuous" vertical="center"/>
    </xf>
    <xf numFmtId="0" fontId="11" fillId="0" borderId="157" xfId="0" applyFont="1" applyFill="1" applyBorder="1" applyAlignment="1">
      <alignment horizontal="distributed" vertical="center"/>
    </xf>
    <xf numFmtId="0" fontId="11" fillId="0" borderId="159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1" xfId="0" applyFont="1" applyFill="1" applyBorder="1" applyAlignment="1">
      <alignment horizontal="distributed" vertical="center"/>
    </xf>
    <xf numFmtId="0" fontId="11" fillId="0" borderId="11" xfId="0" applyFont="1" applyFill="1" applyBorder="1" applyAlignment="1">
      <alignment horizontal="distributed" vertical="center"/>
    </xf>
    <xf numFmtId="0" fontId="5" fillId="0" borderId="57" xfId="0" applyFont="1" applyFill="1" applyBorder="1" applyAlignment="1">
      <alignment vertical="center"/>
    </xf>
    <xf numFmtId="0" fontId="5" fillId="0" borderId="68" xfId="0" applyFont="1" applyFill="1" applyBorder="1" applyAlignment="1">
      <alignment vertical="center"/>
    </xf>
    <xf numFmtId="0" fontId="5" fillId="0" borderId="67" xfId="0" applyFont="1" applyFill="1" applyBorder="1" applyAlignment="1">
      <alignment vertical="center"/>
    </xf>
    <xf numFmtId="0" fontId="5" fillId="0" borderId="112" xfId="0" applyFont="1" applyFill="1" applyBorder="1" applyAlignment="1">
      <alignment vertical="center"/>
    </xf>
    <xf numFmtId="0" fontId="5" fillId="0" borderId="58" xfId="0" applyFont="1" applyFill="1" applyBorder="1" applyAlignment="1">
      <alignment horizontal="center" vertical="center"/>
    </xf>
    <xf numFmtId="188" fontId="5" fillId="0" borderId="0" xfId="0" applyNumberFormat="1" applyFont="1" applyFill="1" applyAlignment="1">
      <alignment vertical="center"/>
    </xf>
    <xf numFmtId="0" fontId="5" fillId="0" borderId="86" xfId="0" applyFont="1" applyFill="1" applyBorder="1" applyAlignment="1">
      <alignment horizontal="centerContinuous" vertical="center"/>
    </xf>
    <xf numFmtId="0" fontId="5" fillId="0" borderId="88" xfId="0" applyFont="1" applyFill="1" applyBorder="1" applyAlignment="1">
      <alignment horizontal="centerContinuous" vertical="center"/>
    </xf>
    <xf numFmtId="0" fontId="5" fillId="0" borderId="89" xfId="0" applyFont="1" applyFill="1" applyBorder="1" applyAlignment="1">
      <alignment horizontal="centerContinuous" vertical="center"/>
    </xf>
    <xf numFmtId="0" fontId="5" fillId="0" borderId="108" xfId="0" applyFont="1" applyFill="1" applyBorder="1" applyAlignment="1">
      <alignment horizontal="centerContinuous" vertical="center"/>
    </xf>
    <xf numFmtId="0" fontId="5" fillId="0" borderId="87" xfId="0" applyFont="1" applyFill="1" applyBorder="1" applyAlignment="1">
      <alignment horizontal="centerContinuous" vertical="center"/>
    </xf>
    <xf numFmtId="0" fontId="5" fillId="0" borderId="113" xfId="0" applyFont="1" applyFill="1" applyBorder="1" applyAlignment="1">
      <alignment horizontal="right" vertical="center"/>
    </xf>
    <xf numFmtId="0" fontId="5" fillId="0" borderId="18" xfId="0" applyFont="1" applyFill="1" applyBorder="1" applyAlignment="1">
      <alignment horizontal="center" vertical="center"/>
    </xf>
    <xf numFmtId="183" fontId="7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0" fontId="7" fillId="0" borderId="178" xfId="0" applyFont="1" applyFill="1" applyBorder="1">
      <alignment vertical="center"/>
    </xf>
    <xf numFmtId="0" fontId="5" fillId="0" borderId="178" xfId="0" applyFont="1" applyFill="1" applyBorder="1">
      <alignment vertical="center"/>
    </xf>
    <xf numFmtId="0" fontId="14" fillId="0" borderId="0" xfId="0" applyFont="1" applyFill="1" applyBorder="1">
      <alignment vertical="center"/>
    </xf>
    <xf numFmtId="14" fontId="5" fillId="0" borderId="0" xfId="0" applyNumberFormat="1" applyFont="1" applyFill="1" applyAlignment="1">
      <alignment vertical="center" shrinkToFit="1"/>
    </xf>
    <xf numFmtId="0" fontId="5" fillId="0" borderId="1" xfId="0" applyFont="1" applyFill="1" applyBorder="1">
      <alignment vertical="center"/>
    </xf>
    <xf numFmtId="0" fontId="5" fillId="0" borderId="2" xfId="0" applyFont="1" applyFill="1" applyBorder="1">
      <alignment vertical="center"/>
    </xf>
    <xf numFmtId="0" fontId="12" fillId="0" borderId="3" xfId="0" applyFont="1" applyFill="1" applyBorder="1" applyAlignment="1">
      <alignment horizontal="distributed"/>
    </xf>
    <xf numFmtId="0" fontId="12" fillId="0" borderId="0" xfId="0" applyFont="1" applyFill="1" applyBorder="1" applyAlignment="1">
      <alignment horizontal="center"/>
    </xf>
    <xf numFmtId="0" fontId="5" fillId="0" borderId="6" xfId="0" applyFont="1" applyFill="1" applyBorder="1">
      <alignment vertical="center"/>
    </xf>
    <xf numFmtId="0" fontId="5" fillId="0" borderId="7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12" fillId="0" borderId="8" xfId="0" applyFont="1" applyFill="1" applyBorder="1" applyAlignment="1">
      <alignment horizontal="distributed"/>
    </xf>
    <xf numFmtId="0" fontId="5" fillId="0" borderId="11" xfId="0" applyFont="1" applyFill="1" applyBorder="1" applyAlignment="1">
      <alignment horizontal="centerContinuous"/>
    </xf>
    <xf numFmtId="0" fontId="5" fillId="0" borderId="7" xfId="0" applyFont="1" applyFill="1" applyBorder="1">
      <alignment vertical="center"/>
    </xf>
    <xf numFmtId="0" fontId="12" fillId="0" borderId="12" xfId="0" applyFont="1" applyFill="1" applyBorder="1" applyAlignment="1">
      <alignment horizontal="distributed"/>
    </xf>
    <xf numFmtId="0" fontId="5" fillId="0" borderId="15" xfId="0" applyFont="1" applyFill="1" applyBorder="1" applyAlignment="1">
      <alignment horizontal="centerContinuous"/>
    </xf>
    <xf numFmtId="176" fontId="12" fillId="0" borderId="12" xfId="1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176" fontId="12" fillId="0" borderId="24" xfId="1" applyNumberFormat="1" applyFont="1" applyFill="1" applyBorder="1" applyAlignment="1">
      <alignment horizontal="right" vertical="center"/>
    </xf>
    <xf numFmtId="176" fontId="12" fillId="0" borderId="138" xfId="1" applyNumberFormat="1" applyFont="1" applyFill="1" applyBorder="1" applyAlignment="1">
      <alignment horizontal="right" vertical="center"/>
    </xf>
    <xf numFmtId="0" fontId="5" fillId="0" borderId="7" xfId="0" applyFont="1" applyFill="1" applyBorder="1" applyAlignment="1">
      <alignment horizontal="center" vertical="center"/>
    </xf>
    <xf numFmtId="176" fontId="12" fillId="0" borderId="30" xfId="1" applyNumberFormat="1" applyFont="1" applyFill="1" applyBorder="1" applyAlignment="1">
      <alignment horizontal="right" vertical="center"/>
    </xf>
    <xf numFmtId="176" fontId="12" fillId="0" borderId="38" xfId="1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5" fillId="0" borderId="26" xfId="0" applyFont="1" applyFill="1" applyBorder="1" applyAlignment="1">
      <alignment horizontal="distributed" vertical="center"/>
    </xf>
    <xf numFmtId="176" fontId="12" fillId="0" borderId="37" xfId="1" applyNumberFormat="1" applyFont="1" applyFill="1" applyBorder="1" applyAlignment="1">
      <alignment horizontal="right" vertical="center"/>
    </xf>
    <xf numFmtId="176" fontId="12" fillId="0" borderId="42" xfId="1" applyNumberFormat="1" applyFont="1" applyFill="1" applyBorder="1" applyAlignment="1">
      <alignment horizontal="right" vertical="center"/>
    </xf>
    <xf numFmtId="176" fontId="12" fillId="0" borderId="8" xfId="1" applyNumberFormat="1" applyFont="1" applyFill="1" applyBorder="1" applyAlignment="1">
      <alignment horizontal="right" vertical="center"/>
    </xf>
    <xf numFmtId="176" fontId="12" fillId="0" borderId="142" xfId="1" applyNumberFormat="1" applyFont="1" applyFill="1" applyBorder="1" applyAlignment="1">
      <alignment horizontal="right" vertical="center"/>
    </xf>
    <xf numFmtId="176" fontId="12" fillId="0" borderId="143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176" fontId="12" fillId="0" borderId="46" xfId="1" applyNumberFormat="1" applyFont="1" applyFill="1" applyBorder="1" applyAlignment="1">
      <alignment horizontal="right" vertical="center"/>
    </xf>
    <xf numFmtId="176" fontId="12" fillId="0" borderId="145" xfId="1" applyNumberFormat="1" applyFont="1" applyFill="1" applyBorder="1" applyAlignment="1">
      <alignment horizontal="right" vertical="center"/>
    </xf>
    <xf numFmtId="176" fontId="12" fillId="0" borderId="2" xfId="1" applyNumberFormat="1" applyFont="1" applyFill="1" applyBorder="1" applyAlignment="1">
      <alignment horizontal="right" vertical="center"/>
    </xf>
    <xf numFmtId="0" fontId="7" fillId="0" borderId="2" xfId="0" applyFont="1" applyFill="1" applyBorder="1">
      <alignment vertical="center"/>
    </xf>
    <xf numFmtId="0" fontId="12" fillId="0" borderId="48" xfId="0" applyFont="1" applyFill="1" applyBorder="1">
      <alignment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/>
    </xf>
    <xf numFmtId="176" fontId="12" fillId="0" borderId="158" xfId="1" applyNumberFormat="1" applyFont="1" applyFill="1" applyBorder="1" applyAlignment="1">
      <alignment horizontal="right" vertical="center"/>
    </xf>
    <xf numFmtId="176" fontId="12" fillId="0" borderId="161" xfId="1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>
      <alignment vertical="center"/>
    </xf>
    <xf numFmtId="0" fontId="7" fillId="0" borderId="0" xfId="0" applyFont="1" applyFill="1" applyBorder="1">
      <alignment vertical="center"/>
    </xf>
    <xf numFmtId="176" fontId="12" fillId="0" borderId="0" xfId="0" applyNumberFormat="1" applyFont="1" applyFill="1" applyBorder="1" applyAlignment="1">
      <alignment vertical="center"/>
    </xf>
    <xf numFmtId="0" fontId="5" fillId="0" borderId="22" xfId="0" applyFont="1" applyFill="1" applyBorder="1" applyAlignment="1">
      <alignment horizontal="distributed" vertical="center"/>
    </xf>
    <xf numFmtId="0" fontId="5" fillId="0" borderId="33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/>
    </xf>
    <xf numFmtId="0" fontId="5" fillId="0" borderId="22" xfId="0" applyFont="1" applyFill="1" applyBorder="1" applyAlignment="1">
      <alignment horizontal="distributed" vertical="center"/>
    </xf>
    <xf numFmtId="185" fontId="5" fillId="0" borderId="0" xfId="0" applyNumberFormat="1" applyFont="1" applyFill="1" applyAlignment="1">
      <alignment vertical="center"/>
    </xf>
    <xf numFmtId="0" fontId="5" fillId="0" borderId="114" xfId="0" applyFont="1" applyFill="1" applyBorder="1" applyAlignment="1" applyProtection="1">
      <alignment horizontal="centerContinuous" vertical="center"/>
    </xf>
    <xf numFmtId="0" fontId="5" fillId="0" borderId="115" xfId="0" applyFont="1" applyFill="1" applyBorder="1" applyAlignment="1" applyProtection="1">
      <alignment horizontal="centerContinuous" vertical="center"/>
    </xf>
    <xf numFmtId="0" fontId="5" fillId="0" borderId="116" xfId="0" applyFont="1" applyFill="1" applyBorder="1" applyAlignment="1" applyProtection="1">
      <alignment horizontal="centerContinuous" vertical="center"/>
    </xf>
    <xf numFmtId="0" fontId="12" fillId="0" borderId="0" xfId="0" applyFont="1" applyFill="1" applyBorder="1" applyAlignment="1" applyProtection="1">
      <alignment horizontal="center" vertical="center"/>
    </xf>
    <xf numFmtId="0" fontId="5" fillId="0" borderId="12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15" xfId="0" applyFont="1" applyFill="1" applyBorder="1" applyAlignment="1" applyProtection="1">
      <alignment vertical="center"/>
    </xf>
    <xf numFmtId="185" fontId="12" fillId="0" borderId="133" xfId="1" applyNumberFormat="1" applyFont="1" applyFill="1" applyBorder="1" applyAlignment="1" applyProtection="1">
      <alignment horizontal="right" vertical="center"/>
    </xf>
    <xf numFmtId="185" fontId="12" fillId="0" borderId="131" xfId="1" applyNumberFormat="1" applyFont="1" applyFill="1" applyBorder="1" applyAlignment="1" applyProtection="1">
      <alignment horizontal="right" vertical="center"/>
    </xf>
    <xf numFmtId="185" fontId="12" fillId="0" borderId="132" xfId="1" applyNumberFormat="1" applyFont="1" applyFill="1" applyBorder="1" applyAlignment="1" applyProtection="1">
      <alignment horizontal="right" vertical="center"/>
    </xf>
    <xf numFmtId="185" fontId="12" fillId="0" borderId="83" xfId="1" applyNumberFormat="1" applyFont="1" applyFill="1" applyBorder="1" applyAlignment="1" applyProtection="1">
      <alignment horizontal="right" vertical="center"/>
    </xf>
    <xf numFmtId="185" fontId="12" fillId="0" borderId="31" xfId="1" applyNumberFormat="1" applyFont="1" applyFill="1" applyBorder="1" applyAlignment="1" applyProtection="1">
      <alignment horizontal="right" vertical="center"/>
    </xf>
    <xf numFmtId="185" fontId="12" fillId="0" borderId="136" xfId="1" applyNumberFormat="1" applyFont="1" applyFill="1" applyBorder="1" applyAlignment="1" applyProtection="1">
      <alignment horizontal="right" vertical="center"/>
    </xf>
    <xf numFmtId="185" fontId="12" fillId="0" borderId="134" xfId="1" applyNumberFormat="1" applyFont="1" applyFill="1" applyBorder="1" applyAlignment="1" applyProtection="1">
      <alignment horizontal="right" vertical="center"/>
    </xf>
    <xf numFmtId="185" fontId="12" fillId="0" borderId="135" xfId="1" applyNumberFormat="1" applyFont="1" applyFill="1" applyBorder="1" applyAlignment="1" applyProtection="1">
      <alignment horizontal="right" vertical="center"/>
    </xf>
    <xf numFmtId="0" fontId="5" fillId="0" borderId="125" xfId="0" applyFont="1" applyFill="1" applyBorder="1" applyAlignment="1">
      <alignment vertical="center"/>
    </xf>
    <xf numFmtId="185" fontId="12" fillId="0" borderId="150" xfId="1" applyNumberFormat="1" applyFont="1" applyFill="1" applyBorder="1" applyAlignment="1" applyProtection="1">
      <alignment horizontal="right" vertical="center"/>
    </xf>
    <xf numFmtId="185" fontId="12" fillId="0" borderId="155" xfId="1" applyNumberFormat="1" applyFont="1" applyFill="1" applyBorder="1" applyAlignment="1" applyProtection="1">
      <alignment horizontal="right" vertical="center"/>
    </xf>
    <xf numFmtId="185" fontId="12" fillId="0" borderId="175" xfId="1" applyNumberFormat="1" applyFont="1" applyFill="1" applyBorder="1" applyAlignment="1" applyProtection="1">
      <alignment horizontal="right" vertical="center"/>
    </xf>
    <xf numFmtId="185" fontId="12" fillId="0" borderId="176" xfId="1" applyNumberFormat="1" applyFont="1" applyFill="1" applyBorder="1" applyAlignment="1" applyProtection="1">
      <alignment horizontal="right" vertical="center"/>
    </xf>
    <xf numFmtId="185" fontId="12" fillId="0" borderId="171" xfId="1" applyNumberFormat="1" applyFont="1" applyFill="1" applyBorder="1" applyAlignment="1" applyProtection="1">
      <alignment horizontal="right" vertical="center"/>
    </xf>
    <xf numFmtId="185" fontId="12" fillId="0" borderId="112" xfId="1" applyNumberFormat="1" applyFont="1" applyFill="1" applyBorder="1" applyAlignment="1" applyProtection="1">
      <alignment horizontal="right" vertical="center"/>
    </xf>
    <xf numFmtId="185" fontId="12" fillId="0" borderId="172" xfId="1" applyNumberFormat="1" applyFont="1" applyFill="1" applyBorder="1" applyAlignment="1" applyProtection="1">
      <alignment horizontal="right" vertical="center"/>
    </xf>
    <xf numFmtId="185" fontId="12" fillId="0" borderId="173" xfId="1" applyNumberFormat="1" applyFont="1" applyFill="1" applyBorder="1" applyAlignment="1" applyProtection="1">
      <alignment horizontal="right" vertical="center"/>
    </xf>
    <xf numFmtId="185" fontId="12" fillId="0" borderId="151" xfId="1" applyNumberFormat="1" applyFont="1" applyFill="1" applyBorder="1" applyAlignment="1" applyProtection="1">
      <alignment horizontal="right" vertical="center"/>
    </xf>
    <xf numFmtId="185" fontId="12" fillId="0" borderId="154" xfId="1" applyNumberFormat="1" applyFont="1" applyFill="1" applyBorder="1" applyAlignment="1" applyProtection="1">
      <alignment horizontal="right" vertical="center"/>
    </xf>
    <xf numFmtId="185" fontId="12" fillId="0" borderId="147" xfId="1" applyNumberFormat="1" applyFont="1" applyFill="1" applyBorder="1" applyAlignment="1" applyProtection="1">
      <alignment horizontal="right" vertical="center"/>
    </xf>
    <xf numFmtId="185" fontId="12" fillId="0" borderId="148" xfId="1" applyNumberFormat="1" applyFont="1" applyFill="1" applyBorder="1" applyAlignment="1" applyProtection="1">
      <alignment horizontal="right" vertical="center"/>
    </xf>
    <xf numFmtId="185" fontId="12" fillId="0" borderId="149" xfId="1" applyNumberFormat="1" applyFont="1" applyFill="1" applyBorder="1" applyAlignment="1" applyProtection="1">
      <alignment horizontal="right" vertical="center"/>
    </xf>
    <xf numFmtId="185" fontId="12" fillId="0" borderId="156" xfId="1" applyNumberFormat="1" applyFont="1" applyFill="1" applyBorder="1" applyAlignment="1" applyProtection="1">
      <alignment horizontal="right" vertical="center"/>
    </xf>
    <xf numFmtId="185" fontId="12" fillId="0" borderId="0" xfId="0" applyNumberFormat="1" applyFont="1" applyFill="1" applyBorder="1" applyAlignment="1" applyProtection="1">
      <alignment vertical="center"/>
    </xf>
    <xf numFmtId="183" fontId="17" fillId="0" borderId="59" xfId="0" applyNumberFormat="1" applyFont="1" applyFill="1" applyBorder="1" applyAlignment="1">
      <alignment horizontal="right" vertical="center" shrinkToFit="1"/>
    </xf>
    <xf numFmtId="183" fontId="17" fillId="0" borderId="0" xfId="0" applyNumberFormat="1" applyFont="1" applyFill="1" applyBorder="1" applyAlignment="1">
      <alignment horizontal="right" vertical="center" shrinkToFit="1"/>
    </xf>
    <xf numFmtId="183" fontId="17" fillId="0" borderId="60" xfId="0" applyNumberFormat="1" applyFont="1" applyFill="1" applyBorder="1" applyAlignment="1">
      <alignment horizontal="right" vertical="center" shrinkToFit="1"/>
    </xf>
    <xf numFmtId="183" fontId="17" fillId="0" borderId="55" xfId="0" applyNumberFormat="1" applyFont="1" applyFill="1" applyBorder="1" applyAlignment="1">
      <alignment horizontal="right" vertical="center" shrinkToFit="1"/>
    </xf>
    <xf numFmtId="183" fontId="12" fillId="0" borderId="59" xfId="0" applyNumberFormat="1" applyFont="1" applyFill="1" applyBorder="1" applyAlignment="1">
      <alignment horizontal="right" vertical="center" shrinkToFit="1"/>
    </xf>
    <xf numFmtId="183" fontId="12" fillId="0" borderId="0" xfId="0" applyNumberFormat="1" applyFont="1" applyFill="1" applyBorder="1" applyAlignment="1">
      <alignment horizontal="right" vertical="center" shrinkToFit="1"/>
    </xf>
    <xf numFmtId="183" fontId="12" fillId="0" borderId="60" xfId="0" applyNumberFormat="1" applyFont="1" applyFill="1" applyBorder="1" applyAlignment="1">
      <alignment horizontal="right" vertical="center" shrinkToFit="1"/>
    </xf>
    <xf numFmtId="183" fontId="12" fillId="0" borderId="55" xfId="0" applyNumberFormat="1" applyFont="1" applyFill="1" applyBorder="1" applyAlignment="1">
      <alignment horizontal="right" vertical="center" shrinkToFit="1"/>
    </xf>
    <xf numFmtId="183" fontId="12" fillId="0" borderId="0" xfId="1" applyNumberFormat="1" applyFont="1" applyFill="1" applyBorder="1" applyAlignment="1">
      <alignment horizontal="right" vertical="center" shrinkToFit="1"/>
    </xf>
    <xf numFmtId="183" fontId="12" fillId="0" borderId="55" xfId="1" applyNumberFormat="1" applyFont="1" applyFill="1" applyBorder="1" applyAlignment="1">
      <alignment horizontal="right" vertical="center" shrinkToFit="1"/>
    </xf>
    <xf numFmtId="183" fontId="18" fillId="0" borderId="59" xfId="0" applyNumberFormat="1" applyFont="1" applyFill="1" applyBorder="1" applyAlignment="1">
      <alignment horizontal="right" vertical="center" shrinkToFit="1"/>
    </xf>
    <xf numFmtId="183" fontId="18" fillId="0" borderId="0" xfId="0" applyNumberFormat="1" applyFont="1" applyFill="1" applyBorder="1" applyAlignment="1">
      <alignment horizontal="right" vertical="center" shrinkToFit="1"/>
    </xf>
    <xf numFmtId="183" fontId="18" fillId="0" borderId="60" xfId="0" applyNumberFormat="1" applyFont="1" applyFill="1" applyBorder="1" applyAlignment="1">
      <alignment horizontal="right" vertical="center" shrinkToFit="1"/>
    </xf>
    <xf numFmtId="183" fontId="18" fillId="0" borderId="55" xfId="0" applyNumberFormat="1" applyFont="1" applyFill="1" applyBorder="1" applyAlignment="1">
      <alignment horizontal="right" vertical="center" shrinkToFit="1"/>
    </xf>
    <xf numFmtId="183" fontId="18" fillId="0" borderId="162" xfId="0" applyNumberFormat="1" applyFont="1" applyFill="1" applyBorder="1" applyAlignment="1">
      <alignment horizontal="right" vertical="center" shrinkToFit="1"/>
    </xf>
    <xf numFmtId="183" fontId="18" fillId="0" borderId="157" xfId="0" applyNumberFormat="1" applyFont="1" applyFill="1" applyBorder="1" applyAlignment="1">
      <alignment horizontal="right" vertical="center" shrinkToFit="1"/>
    </xf>
    <xf numFmtId="183" fontId="18" fillId="0" borderId="163" xfId="0" applyNumberFormat="1" applyFont="1" applyFill="1" applyBorder="1" applyAlignment="1">
      <alignment horizontal="right" vertical="center" shrinkToFit="1"/>
    </xf>
    <xf numFmtId="183" fontId="18" fillId="0" borderId="164" xfId="0" applyNumberFormat="1" applyFont="1" applyFill="1" applyBorder="1" applyAlignment="1">
      <alignment horizontal="right" vertical="center" shrinkToFit="1"/>
    </xf>
    <xf numFmtId="183" fontId="12" fillId="0" borderId="59" xfId="1" applyNumberFormat="1" applyFont="1" applyFill="1" applyBorder="1" applyAlignment="1">
      <alignment horizontal="right" vertical="center" shrinkToFit="1"/>
    </xf>
    <xf numFmtId="183" fontId="12" fillId="0" borderId="72" xfId="1" applyNumberFormat="1" applyFont="1" applyFill="1" applyBorder="1" applyAlignment="1">
      <alignment horizontal="right" vertical="center" shrinkToFit="1"/>
    </xf>
    <xf numFmtId="183" fontId="17" fillId="0" borderId="59" xfId="1" applyNumberFormat="1" applyFont="1" applyFill="1" applyBorder="1" applyAlignment="1">
      <alignment horizontal="right" vertical="center" shrinkToFit="1"/>
    </xf>
    <xf numFmtId="183" fontId="17" fillId="0" borderId="0" xfId="1" applyNumberFormat="1" applyFont="1" applyFill="1" applyBorder="1" applyAlignment="1">
      <alignment horizontal="right" vertical="center" shrinkToFit="1"/>
    </xf>
    <xf numFmtId="183" fontId="17" fillId="0" borderId="72" xfId="1" applyNumberFormat="1" applyFont="1" applyFill="1" applyBorder="1" applyAlignment="1">
      <alignment horizontal="right" vertical="center" shrinkToFit="1"/>
    </xf>
    <xf numFmtId="183" fontId="17" fillId="0" borderId="55" xfId="1" applyNumberFormat="1" applyFont="1" applyFill="1" applyBorder="1" applyAlignment="1">
      <alignment horizontal="right" vertical="center" shrinkToFit="1"/>
    </xf>
    <xf numFmtId="183" fontId="19" fillId="0" borderId="59" xfId="1" applyNumberFormat="1" applyFont="1" applyFill="1" applyBorder="1" applyAlignment="1">
      <alignment horizontal="right" vertical="center" shrinkToFit="1"/>
    </xf>
    <xf numFmtId="183" fontId="19" fillId="0" borderId="0" xfId="1" applyNumberFormat="1" applyFont="1" applyFill="1" applyBorder="1" applyAlignment="1">
      <alignment horizontal="right" vertical="center" shrinkToFit="1"/>
    </xf>
    <xf numFmtId="183" fontId="19" fillId="0" borderId="60" xfId="1" applyNumberFormat="1" applyFont="1" applyFill="1" applyBorder="1" applyAlignment="1">
      <alignment horizontal="right" vertical="center" shrinkToFit="1"/>
    </xf>
    <xf numFmtId="183" fontId="19" fillId="0" borderId="55" xfId="1" applyNumberFormat="1" applyFont="1" applyFill="1" applyBorder="1" applyAlignment="1">
      <alignment horizontal="right" vertical="center" shrinkToFit="1"/>
    </xf>
    <xf numFmtId="183" fontId="12" fillId="0" borderId="71" xfId="0" applyNumberFormat="1" applyFont="1" applyFill="1" applyBorder="1" applyAlignment="1">
      <alignment horizontal="right" vertical="center" shrinkToFit="1"/>
    </xf>
    <xf numFmtId="3" fontId="7" fillId="0" borderId="59" xfId="0" applyNumberFormat="1" applyFont="1" applyFill="1" applyBorder="1" applyAlignment="1">
      <alignment horizontal="right" vertical="center" shrinkToFit="1"/>
    </xf>
    <xf numFmtId="3" fontId="7" fillId="0" borderId="0" xfId="0" applyNumberFormat="1" applyFont="1" applyFill="1" applyBorder="1" applyAlignment="1">
      <alignment horizontal="right" vertical="center" shrinkToFit="1"/>
    </xf>
    <xf numFmtId="3" fontId="7" fillId="0" borderId="60" xfId="0" applyNumberFormat="1" applyFont="1" applyFill="1" applyBorder="1" applyAlignment="1">
      <alignment horizontal="right" vertical="center" shrinkToFit="1"/>
    </xf>
    <xf numFmtId="3" fontId="7" fillId="0" borderId="55" xfId="0" applyNumberFormat="1" applyFont="1" applyFill="1" applyBorder="1" applyAlignment="1">
      <alignment horizontal="right" vertical="center" shrinkToFit="1"/>
    </xf>
    <xf numFmtId="182" fontId="17" fillId="0" borderId="59" xfId="0" applyNumberFormat="1" applyFont="1" applyFill="1" applyBorder="1" applyAlignment="1" applyProtection="1">
      <alignment horizontal="right" vertical="center" shrinkToFit="1"/>
    </xf>
    <xf numFmtId="182" fontId="17" fillId="0" borderId="0" xfId="0" applyNumberFormat="1" applyFont="1" applyFill="1" applyBorder="1" applyAlignment="1" applyProtection="1">
      <alignment horizontal="right" vertical="center" shrinkToFit="1"/>
    </xf>
    <xf numFmtId="182" fontId="17" fillId="0" borderId="60" xfId="0" applyNumberFormat="1" applyFont="1" applyFill="1" applyBorder="1" applyAlignment="1" applyProtection="1">
      <alignment horizontal="right" vertical="center" shrinkToFit="1"/>
    </xf>
    <xf numFmtId="182" fontId="17" fillId="0" borderId="55" xfId="0" applyNumberFormat="1" applyFont="1" applyFill="1" applyBorder="1" applyAlignment="1" applyProtection="1">
      <alignment horizontal="right" vertical="center" shrinkToFit="1"/>
    </xf>
    <xf numFmtId="183" fontId="12" fillId="0" borderId="60" xfId="1" applyNumberFormat="1" applyFont="1" applyFill="1" applyBorder="1" applyAlignment="1">
      <alignment horizontal="right" vertical="center" shrinkToFit="1"/>
    </xf>
    <xf numFmtId="183" fontId="17" fillId="0" borderId="60" xfId="1" applyNumberFormat="1" applyFont="1" applyFill="1" applyBorder="1" applyAlignment="1">
      <alignment horizontal="right" vertical="center" shrinkToFit="1"/>
    </xf>
    <xf numFmtId="188" fontId="17" fillId="0" borderId="59" xfId="0" applyNumberFormat="1" applyFont="1" applyFill="1" applyBorder="1" applyAlignment="1" applyProtection="1">
      <alignment horizontal="right" vertical="center" shrinkToFit="1"/>
    </xf>
    <xf numFmtId="188" fontId="17" fillId="0" borderId="0" xfId="0" applyNumberFormat="1" applyFont="1" applyFill="1" applyBorder="1" applyAlignment="1" applyProtection="1">
      <alignment horizontal="right" vertical="center" shrinkToFit="1"/>
    </xf>
    <xf numFmtId="188" fontId="17" fillId="0" borderId="60" xfId="0" applyNumberFormat="1" applyFont="1" applyFill="1" applyBorder="1" applyAlignment="1" applyProtection="1">
      <alignment horizontal="right" vertical="center" shrinkToFit="1"/>
    </xf>
    <xf numFmtId="188" fontId="17" fillId="0" borderId="55" xfId="0" applyNumberFormat="1" applyFont="1" applyFill="1" applyBorder="1" applyAlignment="1" applyProtection="1">
      <alignment horizontal="right" vertical="center" shrinkToFit="1"/>
    </xf>
    <xf numFmtId="181" fontId="12" fillId="0" borderId="178" xfId="0" applyNumberFormat="1" applyFont="1" applyFill="1" applyBorder="1" applyAlignment="1">
      <alignment horizontal="center"/>
    </xf>
    <xf numFmtId="181" fontId="12" fillId="0" borderId="72" xfId="0" applyNumberFormat="1" applyFont="1" applyFill="1" applyBorder="1" applyAlignment="1">
      <alignment horizontal="center"/>
    </xf>
    <xf numFmtId="181" fontId="12" fillId="0" borderId="0" xfId="0" applyNumberFormat="1" applyFont="1" applyFill="1" applyBorder="1" applyAlignment="1">
      <alignment horizontal="center"/>
    </xf>
    <xf numFmtId="181" fontId="12" fillId="0" borderId="71" xfId="0" applyNumberFormat="1" applyFont="1" applyFill="1" applyBorder="1" applyAlignment="1">
      <alignment horizontal="center"/>
    </xf>
    <xf numFmtId="181" fontId="12" fillId="0" borderId="70" xfId="0" applyNumberFormat="1" applyFont="1" applyFill="1" applyBorder="1" applyAlignment="1">
      <alignment horizontal="center"/>
    </xf>
    <xf numFmtId="38" fontId="17" fillId="0" borderId="90" xfId="1" applyFont="1" applyFill="1" applyBorder="1" applyAlignment="1" applyProtection="1">
      <alignment horizontal="right" vertical="center" shrinkToFit="1"/>
    </xf>
    <xf numFmtId="38" fontId="17" fillId="0" borderId="52" xfId="1" applyFont="1" applyFill="1" applyBorder="1" applyAlignment="1" applyProtection="1">
      <alignment horizontal="right" vertical="center" shrinkToFit="1"/>
    </xf>
    <xf numFmtId="38" fontId="17" fillId="0" borderId="85" xfId="1" applyFont="1" applyFill="1" applyBorder="1" applyAlignment="1" applyProtection="1">
      <alignment horizontal="right" vertical="center" shrinkToFit="1"/>
    </xf>
    <xf numFmtId="0" fontId="5" fillId="0" borderId="108" xfId="0" applyFont="1" applyFill="1" applyBorder="1" applyAlignment="1">
      <alignment horizontal="center" vertical="center"/>
    </xf>
    <xf numFmtId="0" fontId="5" fillId="0" borderId="86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distributed" vertical="center"/>
    </xf>
    <xf numFmtId="0" fontId="7" fillId="0" borderId="11" xfId="0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16" fillId="0" borderId="0" xfId="0" applyFont="1" applyFill="1" applyBorder="1" applyAlignment="1">
      <alignment horizontal="distributed" vertical="center"/>
    </xf>
    <xf numFmtId="0" fontId="5" fillId="0" borderId="88" xfId="0" applyFont="1" applyFill="1" applyBorder="1" applyAlignment="1">
      <alignment horizontal="center" vertical="center"/>
    </xf>
    <xf numFmtId="0" fontId="5" fillId="0" borderId="87" xfId="0" applyFont="1" applyFill="1" applyBorder="1" applyAlignment="1">
      <alignment horizontal="center" vertical="center"/>
    </xf>
    <xf numFmtId="0" fontId="5" fillId="0" borderId="8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11" fillId="0" borderId="1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horizontal="center" vertical="center" shrinkToFit="1"/>
    </xf>
    <xf numFmtId="0" fontId="21" fillId="0" borderId="11" xfId="0" applyFont="1" applyFill="1" applyBorder="1" applyAlignment="1">
      <alignment horizontal="center" vertical="center" shrinkToFit="1"/>
    </xf>
    <xf numFmtId="37" fontId="7" fillId="0" borderId="0" xfId="0" applyNumberFormat="1" applyFont="1" applyFill="1" applyBorder="1" applyAlignment="1" applyProtection="1">
      <alignment horizontal="distributed"/>
    </xf>
    <xf numFmtId="0" fontId="5" fillId="0" borderId="0" xfId="0" applyFont="1" applyFill="1" applyBorder="1" applyAlignment="1"/>
    <xf numFmtId="37" fontId="8" fillId="0" borderId="0" xfId="0" applyNumberFormat="1" applyFont="1" applyFill="1" applyBorder="1" applyAlignment="1" applyProtection="1">
      <alignment horizontal="distributed"/>
    </xf>
    <xf numFmtId="0" fontId="6" fillId="0" borderId="0" xfId="0" applyFont="1" applyFill="1" applyBorder="1" applyAlignment="1" applyProtection="1">
      <alignment horizontal="distributed"/>
    </xf>
    <xf numFmtId="0" fontId="7" fillId="0" borderId="77" xfId="0" applyFont="1" applyFill="1" applyBorder="1" applyAlignment="1" applyProtection="1">
      <alignment horizontal="center" vertical="center" wrapText="1"/>
    </xf>
    <xf numFmtId="0" fontId="7" fillId="0" borderId="79" xfId="0" applyFont="1" applyFill="1" applyBorder="1" applyAlignment="1" applyProtection="1">
      <alignment horizontal="center" vertical="center" wrapText="1"/>
    </xf>
    <xf numFmtId="41" fontId="7" fillId="0" borderId="80" xfId="0" applyNumberFormat="1" applyFont="1" applyFill="1" applyBorder="1" applyAlignment="1" applyProtection="1">
      <alignment horizontal="center" vertical="center" wrapText="1"/>
    </xf>
    <xf numFmtId="41" fontId="7" fillId="0" borderId="77" xfId="0" applyNumberFormat="1" applyFont="1" applyFill="1" applyBorder="1" applyAlignment="1" applyProtection="1">
      <alignment horizontal="center" vertical="center" wrapText="1"/>
    </xf>
    <xf numFmtId="184" fontId="7" fillId="0" borderId="78" xfId="0" applyNumberFormat="1" applyFont="1" applyFill="1" applyBorder="1" applyAlignment="1" applyProtection="1">
      <alignment horizontal="center" vertical="center" wrapText="1"/>
    </xf>
    <xf numFmtId="37" fontId="7" fillId="0" borderId="25" xfId="0" applyNumberFormat="1" applyFont="1" applyFill="1" applyBorder="1" applyAlignment="1" applyProtection="1">
      <alignment horizontal="distributed"/>
    </xf>
    <xf numFmtId="0" fontId="7" fillId="0" borderId="79" xfId="0" applyFont="1" applyFill="1" applyBorder="1" applyAlignment="1" applyProtection="1">
      <alignment horizontal="distributed" vertical="center"/>
    </xf>
    <xf numFmtId="0" fontId="5" fillId="0" borderId="78" xfId="0" applyFont="1" applyFill="1" applyBorder="1" applyAlignment="1">
      <alignment horizontal="distributed" vertical="center"/>
    </xf>
    <xf numFmtId="0" fontId="7" fillId="0" borderId="78" xfId="0" applyFont="1" applyFill="1" applyBorder="1" applyAlignment="1">
      <alignment horizontal="center" vertical="center"/>
    </xf>
    <xf numFmtId="0" fontId="7" fillId="0" borderId="77" xfId="0" applyFont="1" applyFill="1" applyBorder="1" applyAlignment="1">
      <alignment horizontal="center" vertical="center"/>
    </xf>
    <xf numFmtId="0" fontId="10" fillId="0" borderId="0" xfId="0" applyFont="1" applyFill="1" applyBorder="1" applyAlignment="1" applyProtection="1">
      <alignment horizontal="distributed" wrapText="1"/>
    </xf>
    <xf numFmtId="0" fontId="7" fillId="0" borderId="0" xfId="0" applyFont="1" applyFill="1" applyBorder="1" applyAlignment="1">
      <alignment horizontal="distributed" wrapText="1"/>
    </xf>
    <xf numFmtId="0" fontId="10" fillId="0" borderId="59" xfId="0" applyFont="1" applyFill="1" applyBorder="1" applyAlignment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 applyProtection="1">
      <alignment horizontal="distributed"/>
    </xf>
    <xf numFmtId="0" fontId="5" fillId="0" borderId="0" xfId="0" applyFont="1" applyFill="1" applyBorder="1" applyAlignment="1">
      <alignment horizontal="distributed"/>
    </xf>
    <xf numFmtId="0" fontId="7" fillId="0" borderId="178" xfId="0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7" fillId="0" borderId="78" xfId="0" applyFont="1" applyFill="1" applyBorder="1" applyAlignment="1" applyProtection="1">
      <alignment horizontal="center" vertical="center" wrapText="1"/>
    </xf>
    <xf numFmtId="0" fontId="7" fillId="0" borderId="64" xfId="0" applyFont="1" applyFill="1" applyBorder="1" applyAlignment="1" applyProtection="1">
      <alignment horizontal="center" vertical="center" wrapText="1"/>
    </xf>
    <xf numFmtId="0" fontId="7" fillId="0" borderId="63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distributed" wrapText="1"/>
    </xf>
    <xf numFmtId="0" fontId="11" fillId="0" borderId="59" xfId="0" applyFont="1" applyFill="1" applyBorder="1" applyAlignment="1">
      <alignment horizontal="distributed" vertical="center"/>
    </xf>
    <xf numFmtId="0" fontId="7" fillId="0" borderId="79" xfId="0" applyFont="1" applyFill="1" applyBorder="1" applyAlignment="1" applyProtection="1">
      <alignment horizontal="center" vertical="center"/>
    </xf>
    <xf numFmtId="0" fontId="7" fillId="0" borderId="77" xfId="0" applyFont="1" applyFill="1" applyBorder="1" applyAlignment="1" applyProtection="1">
      <alignment horizontal="center" vertical="center"/>
    </xf>
    <xf numFmtId="0" fontId="7" fillId="0" borderId="78" xfId="0" applyFont="1" applyFill="1" applyBorder="1" applyAlignment="1" applyProtection="1">
      <alignment horizontal="center" vertical="center"/>
    </xf>
    <xf numFmtId="37" fontId="7" fillId="0" borderId="59" xfId="0" applyNumberFormat="1" applyFont="1" applyFill="1" applyBorder="1" applyAlignment="1" applyProtection="1">
      <alignment horizontal="distributed"/>
    </xf>
    <xf numFmtId="0" fontId="7" fillId="0" borderId="59" xfId="0" applyFont="1" applyFill="1" applyBorder="1" applyAlignment="1" applyProtection="1">
      <alignment horizontal="distributed" vertical="center"/>
    </xf>
    <xf numFmtId="37" fontId="8" fillId="0" borderId="59" xfId="0" applyNumberFormat="1" applyFont="1" applyFill="1" applyBorder="1" applyAlignment="1" applyProtection="1">
      <alignment horizontal="distributed"/>
    </xf>
    <xf numFmtId="37" fontId="8" fillId="0" borderId="25" xfId="0" applyNumberFormat="1" applyFont="1" applyFill="1" applyBorder="1" applyAlignment="1" applyProtection="1">
      <alignment horizontal="distributed"/>
    </xf>
    <xf numFmtId="0" fontId="7" fillId="0" borderId="57" xfId="0" applyFont="1" applyFill="1" applyBorder="1" applyAlignment="1" applyProtection="1">
      <alignment horizontal="distributed" vertical="center"/>
    </xf>
    <xf numFmtId="0" fontId="7" fillId="0" borderId="56" xfId="0" applyFont="1" applyFill="1" applyBorder="1" applyAlignment="1">
      <alignment horizontal="distributed" vertical="center"/>
    </xf>
    <xf numFmtId="0" fontId="7" fillId="0" borderId="0" xfId="0" applyFont="1" applyFill="1" applyBorder="1" applyAlignment="1" applyProtection="1">
      <alignment horizontal="distributed" vertical="center" shrinkToFit="1"/>
    </xf>
    <xf numFmtId="0" fontId="16" fillId="0" borderId="0" xfId="0" applyFont="1" applyFill="1" applyBorder="1" applyAlignment="1" applyProtection="1">
      <alignment horizontal="distributed" vertical="center"/>
    </xf>
    <xf numFmtId="0" fontId="16" fillId="0" borderId="0" xfId="0" applyFont="1" applyFill="1" applyAlignment="1">
      <alignment horizontal="distributed" vertical="center"/>
    </xf>
    <xf numFmtId="0" fontId="7" fillId="0" borderId="64" xfId="0" applyFont="1" applyFill="1" applyBorder="1" applyAlignment="1" applyProtection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0" fontId="7" fillId="0" borderId="128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87" xfId="0" applyFont="1" applyFill="1" applyBorder="1" applyAlignment="1" applyProtection="1">
      <alignment horizontal="center" vertical="center"/>
    </xf>
    <xf numFmtId="0" fontId="7" fillId="0" borderId="86" xfId="0" applyFont="1" applyFill="1" applyBorder="1" applyAlignment="1" applyProtection="1">
      <alignment horizontal="center" vertical="center"/>
    </xf>
    <xf numFmtId="0" fontId="7" fillId="0" borderId="88" xfId="0" applyFont="1" applyFill="1" applyBorder="1" applyAlignment="1" applyProtection="1">
      <alignment horizontal="center" vertical="center"/>
    </xf>
    <xf numFmtId="0" fontId="7" fillId="0" borderId="87" xfId="0" applyFont="1" applyFill="1" applyBorder="1" applyAlignment="1" applyProtection="1">
      <alignment vertical="center"/>
    </xf>
    <xf numFmtId="0" fontId="7" fillId="0" borderId="86" xfId="0" applyFont="1" applyFill="1" applyBorder="1" applyAlignment="1" applyProtection="1">
      <alignment vertical="center"/>
    </xf>
    <xf numFmtId="0" fontId="7" fillId="0" borderId="88" xfId="0" applyFont="1" applyFill="1" applyBorder="1" applyAlignment="1" applyProtection="1">
      <alignment vertical="center"/>
    </xf>
    <xf numFmtId="0" fontId="7" fillId="0" borderId="89" xfId="0" applyFont="1" applyFill="1" applyBorder="1" applyAlignment="1" applyProtection="1">
      <alignment horizontal="center" vertical="center"/>
    </xf>
    <xf numFmtId="0" fontId="11" fillId="0" borderId="90" xfId="0" applyFont="1" applyFill="1" applyBorder="1" applyAlignment="1" applyProtection="1">
      <alignment horizontal="distributed" vertical="center"/>
    </xf>
    <xf numFmtId="0" fontId="11" fillId="0" borderId="52" xfId="0" applyFont="1" applyFill="1" applyBorder="1" applyAlignment="1">
      <alignment horizontal="distributed" vertical="center"/>
    </xf>
    <xf numFmtId="0" fontId="7" fillId="0" borderId="59" xfId="0" applyFont="1" applyFill="1" applyBorder="1" applyAlignment="1" applyProtection="1">
      <alignment horizontal="distributed" vertical="center" shrinkToFit="1"/>
    </xf>
    <xf numFmtId="0" fontId="7" fillId="0" borderId="0" xfId="0" applyFont="1" applyFill="1" applyBorder="1" applyAlignment="1">
      <alignment horizontal="distributed" vertical="center" shrinkToFit="1"/>
    </xf>
    <xf numFmtId="0" fontId="5" fillId="0" borderId="28" xfId="0" applyFont="1" applyFill="1" applyBorder="1" applyAlignment="1">
      <alignment horizontal="distributed" vertical="center"/>
    </xf>
    <xf numFmtId="0" fontId="5" fillId="0" borderId="32" xfId="0" applyFont="1" applyFill="1" applyBorder="1" applyAlignment="1">
      <alignment horizontal="distributed" vertical="center"/>
    </xf>
    <xf numFmtId="0" fontId="5" fillId="0" borderId="33" xfId="0" applyFont="1" applyFill="1" applyBorder="1" applyAlignment="1">
      <alignment horizontal="distributed" vertical="center"/>
    </xf>
    <xf numFmtId="0" fontId="5" fillId="0" borderId="81" xfId="0" applyFont="1" applyFill="1" applyBorder="1" applyAlignment="1">
      <alignment horizontal="distributed" vertical="center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32" xfId="0" applyFont="1" applyFill="1" applyBorder="1" applyAlignment="1">
      <alignment horizontal="center" vertical="center" shrinkToFit="1"/>
    </xf>
    <xf numFmtId="0" fontId="21" fillId="0" borderId="28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0" fillId="0" borderId="28" xfId="0" applyFont="1" applyFill="1" applyBorder="1" applyAlignment="1">
      <alignment horizontal="distributed" vertical="center"/>
    </xf>
    <xf numFmtId="0" fontId="20" fillId="0" borderId="32" xfId="0" applyFont="1" applyFill="1" applyBorder="1" applyAlignment="1">
      <alignment horizontal="distributed" vertical="center"/>
    </xf>
    <xf numFmtId="0" fontId="21" fillId="0" borderId="28" xfId="0" applyFont="1" applyFill="1" applyBorder="1" applyAlignment="1">
      <alignment horizontal="center" vertical="center" shrinkToFit="1"/>
    </xf>
    <xf numFmtId="0" fontId="21" fillId="0" borderId="32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distributed" vertical="center"/>
    </xf>
    <xf numFmtId="0" fontId="5" fillId="0" borderId="84" xfId="0" applyFont="1" applyFill="1" applyBorder="1" applyAlignment="1">
      <alignment horizontal="distributed" vertical="center"/>
    </xf>
    <xf numFmtId="0" fontId="5" fillId="0" borderId="123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7" fillId="0" borderId="117" xfId="0" applyFont="1" applyFill="1" applyBorder="1" applyAlignment="1" applyProtection="1">
      <alignment horizontal="distributed" vertical="center"/>
    </xf>
    <xf numFmtId="0" fontId="5" fillId="0" borderId="118" xfId="0" applyFont="1" applyFill="1" applyBorder="1" applyAlignment="1">
      <alignment horizontal="distributed" vertical="center"/>
    </xf>
    <xf numFmtId="0" fontId="5" fillId="0" borderId="119" xfId="0" applyFont="1" applyFill="1" applyBorder="1" applyAlignment="1">
      <alignment horizontal="distributed" vertical="center"/>
    </xf>
    <xf numFmtId="0" fontId="7" fillId="0" borderId="117" xfId="0" applyFont="1" applyFill="1" applyBorder="1" applyAlignment="1" applyProtection="1">
      <alignment horizontal="center" vertical="center"/>
    </xf>
    <xf numFmtId="0" fontId="5" fillId="0" borderId="118" xfId="0" applyFont="1" applyFill="1" applyBorder="1" applyAlignment="1">
      <alignment horizontal="center" vertical="center"/>
    </xf>
    <xf numFmtId="0" fontId="5" fillId="0" borderId="119" xfId="0" applyFont="1" applyFill="1" applyBorder="1" applyAlignment="1">
      <alignment horizontal="center" vertical="center"/>
    </xf>
    <xf numFmtId="0" fontId="5" fillId="0" borderId="120" xfId="0" applyFont="1" applyFill="1" applyBorder="1" applyAlignment="1">
      <alignment horizontal="center" vertical="center"/>
    </xf>
    <xf numFmtId="0" fontId="5" fillId="0" borderId="123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distributed" vertical="center"/>
    </xf>
    <xf numFmtId="0" fontId="5" fillId="0" borderId="125" xfId="0" applyFont="1" applyFill="1" applyBorder="1" applyAlignment="1">
      <alignment horizontal="distributed" vertical="center"/>
    </xf>
    <xf numFmtId="0" fontId="5" fillId="0" borderId="51" xfId="0" applyFont="1" applyFill="1" applyBorder="1" applyAlignment="1">
      <alignment horizontal="distributed" vertical="center"/>
    </xf>
    <xf numFmtId="0" fontId="5" fillId="0" borderId="124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121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126" xfId="0" applyFont="1" applyFill="1" applyBorder="1" applyAlignment="1">
      <alignment horizontal="distributed" vertical="center"/>
    </xf>
    <xf numFmtId="0" fontId="5" fillId="0" borderId="107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24" xfId="0" applyFont="1" applyFill="1" applyBorder="1" applyAlignment="1">
      <alignment horizontal="distributed" vertical="center"/>
    </xf>
    <xf numFmtId="0" fontId="5" fillId="0" borderId="52" xfId="0" applyFont="1" applyFill="1" applyBorder="1" applyAlignment="1">
      <alignment horizontal="distributed" vertical="center"/>
    </xf>
    <xf numFmtId="0" fontId="12" fillId="0" borderId="4" xfId="0" applyFont="1" applyFill="1" applyBorder="1" applyAlignment="1">
      <alignment horizontal="center" vertical="distributed" wrapText="1"/>
    </xf>
    <xf numFmtId="0" fontId="12" fillId="0" borderId="9" xfId="0" applyFont="1" applyFill="1" applyBorder="1" applyAlignment="1">
      <alignment horizontal="center" vertical="distributed" wrapText="1"/>
    </xf>
    <xf numFmtId="0" fontId="12" fillId="0" borderId="13" xfId="0" applyFont="1" applyFill="1" applyBorder="1" applyAlignment="1">
      <alignment horizontal="center" vertical="distributed" wrapText="1"/>
    </xf>
    <xf numFmtId="0" fontId="6" fillId="0" borderId="0" xfId="0" applyFont="1" applyFill="1" applyBorder="1" applyAlignment="1">
      <alignment horizontal="distributed"/>
    </xf>
    <xf numFmtId="0" fontId="12" fillId="0" borderId="5" xfId="0" applyFont="1" applyFill="1" applyBorder="1" applyAlignment="1">
      <alignment horizontal="center" vertical="distributed" wrapText="1"/>
    </xf>
    <xf numFmtId="0" fontId="12" fillId="0" borderId="10" xfId="0" applyFont="1" applyFill="1" applyBorder="1" applyAlignment="1">
      <alignment horizontal="center" vertical="distributed" wrapText="1"/>
    </xf>
    <xf numFmtId="0" fontId="12" fillId="0" borderId="14" xfId="0" applyFont="1" applyFill="1" applyBorder="1" applyAlignment="1">
      <alignment horizontal="center" vertical="distributed" wrapText="1"/>
    </xf>
    <xf numFmtId="0" fontId="5" fillId="0" borderId="16" xfId="0" applyFont="1" applyFill="1" applyBorder="1" applyAlignment="1">
      <alignment horizontal="distributed" vertical="center"/>
    </xf>
    <xf numFmtId="0" fontId="5" fillId="0" borderId="29" xfId="0" applyFont="1" applyFill="1" applyBorder="1" applyAlignment="1">
      <alignment horizontal="distributed" vertical="center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23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horizontal="distributed" vertical="center"/>
    </xf>
    <xf numFmtId="0" fontId="5" fillId="0" borderId="39" xfId="0" applyFont="1" applyFill="1" applyBorder="1" applyAlignment="1">
      <alignment horizontal="distributed" vertical="center"/>
    </xf>
    <xf numFmtId="0" fontId="5" fillId="0" borderId="21" xfId="0" applyFont="1" applyFill="1" applyBorder="1" applyAlignment="1">
      <alignment horizontal="distributed" vertical="center"/>
    </xf>
    <xf numFmtId="0" fontId="5" fillId="0" borderId="36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40" xfId="0" applyFont="1" applyFill="1" applyBorder="1" applyAlignment="1">
      <alignment horizontal="distributed" vertical="center"/>
    </xf>
    <xf numFmtId="0" fontId="5" fillId="0" borderId="41" xfId="0" applyFont="1" applyFill="1" applyBorder="1" applyAlignment="1">
      <alignment horizontal="distributed" vertical="center"/>
    </xf>
    <xf numFmtId="0" fontId="5" fillId="0" borderId="43" xfId="0" applyFont="1" applyFill="1" applyBorder="1" applyAlignment="1">
      <alignment horizontal="distributed" vertical="center"/>
    </xf>
    <xf numFmtId="0" fontId="5" fillId="0" borderId="44" xfId="0" applyFont="1" applyFill="1" applyBorder="1" applyAlignment="1">
      <alignment horizontal="distributed" vertical="center"/>
    </xf>
    <xf numFmtId="0" fontId="5" fillId="0" borderId="47" xfId="0" applyFont="1" applyFill="1" applyBorder="1" applyAlignment="1">
      <alignment horizontal="distributed" vertical="center"/>
    </xf>
    <xf numFmtId="0" fontId="5" fillId="0" borderId="146" xfId="0" applyFont="1" applyFill="1" applyBorder="1" applyAlignment="1">
      <alignment horizontal="distributed" vertical="center"/>
    </xf>
    <xf numFmtId="0" fontId="5" fillId="0" borderId="45" xfId="0" applyFont="1" applyFill="1" applyBorder="1" applyAlignment="1">
      <alignment horizontal="distributed" vertical="center"/>
    </xf>
    <xf numFmtId="0" fontId="5" fillId="0" borderId="20" xfId="0" applyFont="1" applyFill="1" applyBorder="1" applyAlignment="1">
      <alignment horizontal="distributed" vertical="center"/>
    </xf>
  </cellXfs>
  <cellStyles count="4">
    <cellStyle name="パーセント 2" xfId="2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200026</xdr:rowOff>
    </xdr:from>
    <xdr:to>
      <xdr:col>0</xdr:col>
      <xdr:colOff>457200</xdr:colOff>
      <xdr:row>29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 rot="5400000">
          <a:off x="-385762" y="5329238"/>
          <a:ext cx="1228724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600">
              <a:latin typeface="ＭＳ 明朝" panose="02020609040205080304" pitchFamily="17" charset="-128"/>
              <a:ea typeface="ＭＳ 明朝" panose="02020609040205080304" pitchFamily="17" charset="-128"/>
            </a:rPr>
            <a:t>159 </a:t>
          </a:r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22</xdr:row>
      <xdr:rowOff>130180</xdr:rowOff>
    </xdr:from>
    <xdr:to>
      <xdr:col>0</xdr:col>
      <xdr:colOff>381000</xdr:colOff>
      <xdr:row>29</xdr:row>
      <xdr:rowOff>152401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 rot="5400000">
          <a:off x="-441323" y="4606928"/>
          <a:ext cx="1289046" cy="355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>
              <a:latin typeface="ＭＳ 明朝" panose="02020609040205080304" pitchFamily="17" charset="-128"/>
              <a:ea typeface="ＭＳ 明朝" panose="02020609040205080304" pitchFamily="17" charset="-128"/>
            </a:rPr>
            <a:t>124 </a:t>
          </a:r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22</xdr:row>
      <xdr:rowOff>38105</xdr:rowOff>
    </xdr:from>
    <xdr:to>
      <xdr:col>30</xdr:col>
      <xdr:colOff>419100</xdr:colOff>
      <xdr:row>29</xdr:row>
      <xdr:rowOff>61918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 rot="5400000">
          <a:off x="12905581" y="4509299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125 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25400</xdr:colOff>
      <xdr:row>73</xdr:row>
      <xdr:rowOff>114300</xdr:rowOff>
    </xdr:from>
    <xdr:to>
      <xdr:col>30</xdr:col>
      <xdr:colOff>330200</xdr:colOff>
      <xdr:row>80</xdr:row>
      <xdr:rowOff>138113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 rot="5400000">
          <a:off x="12848431" y="13894594"/>
          <a:ext cx="1290638" cy="304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127 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409575</xdr:colOff>
      <xdr:row>81</xdr:row>
      <xdr:rowOff>23813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 rot="5400000">
          <a:off x="-440531" y="13908881"/>
          <a:ext cx="1290638" cy="4095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140 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0</xdr:col>
      <xdr:colOff>0</xdr:colOff>
      <xdr:row>125</xdr:row>
      <xdr:rowOff>139700</xdr:rowOff>
    </xdr:from>
    <xdr:to>
      <xdr:col>0</xdr:col>
      <xdr:colOff>355600</xdr:colOff>
      <xdr:row>132</xdr:row>
      <xdr:rowOff>163513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 rot="5400000">
          <a:off x="-467519" y="23448169"/>
          <a:ext cx="1290638" cy="3556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164 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125</xdr:row>
      <xdr:rowOff>88903</xdr:rowOff>
    </xdr:from>
    <xdr:to>
      <xdr:col>30</xdr:col>
      <xdr:colOff>419100</xdr:colOff>
      <xdr:row>132</xdr:row>
      <xdr:rowOff>112716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 rot="5400000">
          <a:off x="12905581" y="23391022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129 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22</xdr:row>
      <xdr:rowOff>38105</xdr:rowOff>
    </xdr:from>
    <xdr:to>
      <xdr:col>30</xdr:col>
      <xdr:colOff>419100</xdr:colOff>
      <xdr:row>29</xdr:row>
      <xdr:rowOff>61918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 rot="5400000">
          <a:off x="12905581" y="4509299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125 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25400</xdr:colOff>
      <xdr:row>73</xdr:row>
      <xdr:rowOff>114300</xdr:rowOff>
    </xdr:from>
    <xdr:to>
      <xdr:col>30</xdr:col>
      <xdr:colOff>330200</xdr:colOff>
      <xdr:row>80</xdr:row>
      <xdr:rowOff>138113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 rot="5400000">
          <a:off x="12848431" y="13894594"/>
          <a:ext cx="1290638" cy="304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127 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125</xdr:row>
      <xdr:rowOff>88903</xdr:rowOff>
    </xdr:from>
    <xdr:to>
      <xdr:col>30</xdr:col>
      <xdr:colOff>419100</xdr:colOff>
      <xdr:row>132</xdr:row>
      <xdr:rowOff>112716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 rot="5400000">
          <a:off x="12905581" y="23391022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129 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22</xdr:row>
      <xdr:rowOff>38105</xdr:rowOff>
    </xdr:from>
    <xdr:to>
      <xdr:col>30</xdr:col>
      <xdr:colOff>419100</xdr:colOff>
      <xdr:row>29</xdr:row>
      <xdr:rowOff>61918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 rot="5400000">
          <a:off x="12905581" y="4509299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141 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25400</xdr:colOff>
      <xdr:row>73</xdr:row>
      <xdr:rowOff>114300</xdr:rowOff>
    </xdr:from>
    <xdr:to>
      <xdr:col>30</xdr:col>
      <xdr:colOff>330200</xdr:colOff>
      <xdr:row>80</xdr:row>
      <xdr:rowOff>138113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/>
      </xdr:nvSpPr>
      <xdr:spPr>
        <a:xfrm rot="5400000">
          <a:off x="12848431" y="13894594"/>
          <a:ext cx="1290638" cy="304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143 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125</xdr:row>
      <xdr:rowOff>88903</xdr:rowOff>
    </xdr:from>
    <xdr:to>
      <xdr:col>30</xdr:col>
      <xdr:colOff>419100</xdr:colOff>
      <xdr:row>132</xdr:row>
      <xdr:rowOff>112716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 rot="5400000">
          <a:off x="12905581" y="23391022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145 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0</xdr:col>
      <xdr:colOff>25400</xdr:colOff>
      <xdr:row>22</xdr:row>
      <xdr:rowOff>130180</xdr:rowOff>
    </xdr:from>
    <xdr:to>
      <xdr:col>0</xdr:col>
      <xdr:colOff>381000</xdr:colOff>
      <xdr:row>29</xdr:row>
      <xdr:rowOff>152401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/>
      </xdr:nvSpPr>
      <xdr:spPr>
        <a:xfrm rot="5400000">
          <a:off x="-441323" y="4606928"/>
          <a:ext cx="1289046" cy="355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>
              <a:latin typeface="ＭＳ 明朝" panose="02020609040205080304" pitchFamily="17" charset="-128"/>
              <a:ea typeface="ＭＳ 明朝" panose="02020609040205080304" pitchFamily="17" charset="-128"/>
            </a:rPr>
            <a:t>140 </a:t>
          </a:r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22</xdr:row>
      <xdr:rowOff>38105</xdr:rowOff>
    </xdr:from>
    <xdr:to>
      <xdr:col>30</xdr:col>
      <xdr:colOff>419100</xdr:colOff>
      <xdr:row>29</xdr:row>
      <xdr:rowOff>61918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 rot="5400000">
          <a:off x="12905581" y="4509299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141 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25400</xdr:colOff>
      <xdr:row>73</xdr:row>
      <xdr:rowOff>114300</xdr:rowOff>
    </xdr:from>
    <xdr:to>
      <xdr:col>30</xdr:col>
      <xdr:colOff>330200</xdr:colOff>
      <xdr:row>80</xdr:row>
      <xdr:rowOff>138113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/>
      </xdr:nvSpPr>
      <xdr:spPr>
        <a:xfrm rot="5400000">
          <a:off x="12848431" y="13894594"/>
          <a:ext cx="1290638" cy="304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143 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125</xdr:row>
      <xdr:rowOff>88903</xdr:rowOff>
    </xdr:from>
    <xdr:to>
      <xdr:col>30</xdr:col>
      <xdr:colOff>419100</xdr:colOff>
      <xdr:row>132</xdr:row>
      <xdr:rowOff>112716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/>
      </xdr:nvSpPr>
      <xdr:spPr>
        <a:xfrm rot="5400000">
          <a:off x="12905581" y="23391022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145 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0</xdr:col>
      <xdr:colOff>25400</xdr:colOff>
      <xdr:row>22</xdr:row>
      <xdr:rowOff>130180</xdr:rowOff>
    </xdr:from>
    <xdr:to>
      <xdr:col>0</xdr:col>
      <xdr:colOff>381000</xdr:colOff>
      <xdr:row>29</xdr:row>
      <xdr:rowOff>152401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 rot="5400000">
          <a:off x="-441323" y="4606928"/>
          <a:ext cx="1289046" cy="355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>
              <a:latin typeface="ＭＳ 明朝" panose="02020609040205080304" pitchFamily="17" charset="-128"/>
              <a:ea typeface="ＭＳ 明朝" panose="02020609040205080304" pitchFamily="17" charset="-128"/>
            </a:rPr>
            <a:t>138 </a:t>
          </a:r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22</xdr:row>
      <xdr:rowOff>38105</xdr:rowOff>
    </xdr:from>
    <xdr:to>
      <xdr:col>30</xdr:col>
      <xdr:colOff>419100</xdr:colOff>
      <xdr:row>29</xdr:row>
      <xdr:rowOff>61918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/>
      </xdr:nvSpPr>
      <xdr:spPr>
        <a:xfrm rot="5400000">
          <a:off x="12905581" y="4509299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139 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25400</xdr:colOff>
      <xdr:row>73</xdr:row>
      <xdr:rowOff>114300</xdr:rowOff>
    </xdr:from>
    <xdr:to>
      <xdr:col>30</xdr:col>
      <xdr:colOff>330200</xdr:colOff>
      <xdr:row>80</xdr:row>
      <xdr:rowOff>138113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 txBox="1"/>
      </xdr:nvSpPr>
      <xdr:spPr>
        <a:xfrm rot="5400000">
          <a:off x="12848431" y="13894594"/>
          <a:ext cx="1290638" cy="304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141 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125</xdr:row>
      <xdr:rowOff>88903</xdr:rowOff>
    </xdr:from>
    <xdr:to>
      <xdr:col>30</xdr:col>
      <xdr:colOff>419100</xdr:colOff>
      <xdr:row>132</xdr:row>
      <xdr:rowOff>112716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 txBox="1"/>
      </xdr:nvSpPr>
      <xdr:spPr>
        <a:xfrm rot="5400000">
          <a:off x="12905581" y="23391022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143 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0</xdr:col>
      <xdr:colOff>25400</xdr:colOff>
      <xdr:row>22</xdr:row>
      <xdr:rowOff>130180</xdr:rowOff>
    </xdr:from>
    <xdr:to>
      <xdr:col>0</xdr:col>
      <xdr:colOff>381000</xdr:colOff>
      <xdr:row>29</xdr:row>
      <xdr:rowOff>152401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/>
      </xdr:nvSpPr>
      <xdr:spPr>
        <a:xfrm rot="5400000">
          <a:off x="-441323" y="4606928"/>
          <a:ext cx="1289046" cy="355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>
              <a:latin typeface="ＭＳ 明朝" panose="02020609040205080304" pitchFamily="17" charset="-128"/>
              <a:ea typeface="ＭＳ 明朝" panose="02020609040205080304" pitchFamily="17" charset="-128"/>
            </a:rPr>
            <a:t>138 </a:t>
          </a:r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22</xdr:row>
      <xdr:rowOff>38105</xdr:rowOff>
    </xdr:from>
    <xdr:to>
      <xdr:col>30</xdr:col>
      <xdr:colOff>419100</xdr:colOff>
      <xdr:row>29</xdr:row>
      <xdr:rowOff>61918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 txBox="1"/>
      </xdr:nvSpPr>
      <xdr:spPr>
        <a:xfrm rot="5400000">
          <a:off x="12905581" y="4509299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139 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25400</xdr:colOff>
      <xdr:row>73</xdr:row>
      <xdr:rowOff>114300</xdr:rowOff>
    </xdr:from>
    <xdr:to>
      <xdr:col>30</xdr:col>
      <xdr:colOff>330200</xdr:colOff>
      <xdr:row>80</xdr:row>
      <xdr:rowOff>138113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/>
      </xdr:nvSpPr>
      <xdr:spPr>
        <a:xfrm rot="5400000">
          <a:off x="12848431" y="13894594"/>
          <a:ext cx="1290638" cy="304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141 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125</xdr:row>
      <xdr:rowOff>88903</xdr:rowOff>
    </xdr:from>
    <xdr:to>
      <xdr:col>30</xdr:col>
      <xdr:colOff>419100</xdr:colOff>
      <xdr:row>132</xdr:row>
      <xdr:rowOff>112716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/>
      </xdr:nvSpPr>
      <xdr:spPr>
        <a:xfrm rot="5400000">
          <a:off x="12905581" y="23391022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143 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0</xdr:col>
      <xdr:colOff>25400</xdr:colOff>
      <xdr:row>22</xdr:row>
      <xdr:rowOff>130180</xdr:rowOff>
    </xdr:from>
    <xdr:to>
      <xdr:col>0</xdr:col>
      <xdr:colOff>381000</xdr:colOff>
      <xdr:row>29</xdr:row>
      <xdr:rowOff>152401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 txBox="1"/>
      </xdr:nvSpPr>
      <xdr:spPr>
        <a:xfrm rot="5400000">
          <a:off x="-441323" y="4606928"/>
          <a:ext cx="1289046" cy="355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>
              <a:latin typeface="ＭＳ 明朝" panose="02020609040205080304" pitchFamily="17" charset="-128"/>
              <a:ea typeface="ＭＳ 明朝" panose="02020609040205080304" pitchFamily="17" charset="-128"/>
            </a:rPr>
            <a:t>138 </a:t>
          </a:r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22</xdr:row>
      <xdr:rowOff>38105</xdr:rowOff>
    </xdr:from>
    <xdr:to>
      <xdr:col>30</xdr:col>
      <xdr:colOff>419100</xdr:colOff>
      <xdr:row>29</xdr:row>
      <xdr:rowOff>61918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 txBox="1"/>
      </xdr:nvSpPr>
      <xdr:spPr>
        <a:xfrm rot="5400000">
          <a:off x="12905581" y="4509299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139 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25400</xdr:colOff>
      <xdr:row>73</xdr:row>
      <xdr:rowOff>114300</xdr:rowOff>
    </xdr:from>
    <xdr:to>
      <xdr:col>30</xdr:col>
      <xdr:colOff>330200</xdr:colOff>
      <xdr:row>80</xdr:row>
      <xdr:rowOff>138113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 txBox="1"/>
      </xdr:nvSpPr>
      <xdr:spPr>
        <a:xfrm rot="5400000">
          <a:off x="12848431" y="13894594"/>
          <a:ext cx="1290638" cy="304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141 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125</xdr:row>
      <xdr:rowOff>88903</xdr:rowOff>
    </xdr:from>
    <xdr:to>
      <xdr:col>30</xdr:col>
      <xdr:colOff>419100</xdr:colOff>
      <xdr:row>132</xdr:row>
      <xdr:rowOff>112716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 txBox="1"/>
      </xdr:nvSpPr>
      <xdr:spPr>
        <a:xfrm rot="5400000">
          <a:off x="12905581" y="23391022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143 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0</xdr:col>
      <xdr:colOff>25400</xdr:colOff>
      <xdr:row>22</xdr:row>
      <xdr:rowOff>130180</xdr:rowOff>
    </xdr:from>
    <xdr:to>
      <xdr:col>0</xdr:col>
      <xdr:colOff>381000</xdr:colOff>
      <xdr:row>29</xdr:row>
      <xdr:rowOff>152401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 txBox="1"/>
      </xdr:nvSpPr>
      <xdr:spPr>
        <a:xfrm rot="5400000">
          <a:off x="-441323" y="4606928"/>
          <a:ext cx="1289046" cy="355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>
              <a:latin typeface="ＭＳ 明朝" panose="02020609040205080304" pitchFamily="17" charset="-128"/>
              <a:ea typeface="ＭＳ 明朝" panose="02020609040205080304" pitchFamily="17" charset="-128"/>
            </a:rPr>
            <a:t>160 </a:t>
          </a:r>
          <a:r>
            <a:rPr kumimoji="1" lang="ja-JP" altLang="en-US" sz="1500"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22</xdr:row>
      <xdr:rowOff>38105</xdr:rowOff>
    </xdr:from>
    <xdr:to>
      <xdr:col>30</xdr:col>
      <xdr:colOff>419100</xdr:colOff>
      <xdr:row>29</xdr:row>
      <xdr:rowOff>61918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SpPr txBox="1"/>
      </xdr:nvSpPr>
      <xdr:spPr>
        <a:xfrm rot="5400000">
          <a:off x="12905581" y="4509299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161 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25400</xdr:colOff>
      <xdr:row>73</xdr:row>
      <xdr:rowOff>114300</xdr:rowOff>
    </xdr:from>
    <xdr:to>
      <xdr:col>30</xdr:col>
      <xdr:colOff>330200</xdr:colOff>
      <xdr:row>80</xdr:row>
      <xdr:rowOff>138113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/>
      </xdr:nvSpPr>
      <xdr:spPr>
        <a:xfrm rot="5400000">
          <a:off x="12848431" y="13894594"/>
          <a:ext cx="1290638" cy="3048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163 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409575</xdr:colOff>
      <xdr:row>81</xdr:row>
      <xdr:rowOff>23813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 txBox="1"/>
      </xdr:nvSpPr>
      <xdr:spPr>
        <a:xfrm rot="5400000">
          <a:off x="-440531" y="13908881"/>
          <a:ext cx="1290638" cy="4095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162 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30</xdr:col>
      <xdr:colOff>50800</xdr:colOff>
      <xdr:row>125</xdr:row>
      <xdr:rowOff>88903</xdr:rowOff>
    </xdr:from>
    <xdr:to>
      <xdr:col>30</xdr:col>
      <xdr:colOff>419100</xdr:colOff>
      <xdr:row>132</xdr:row>
      <xdr:rowOff>112716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 txBox="1"/>
      </xdr:nvSpPr>
      <xdr:spPr>
        <a:xfrm rot="5400000">
          <a:off x="12905581" y="23391022"/>
          <a:ext cx="1290638" cy="3683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165 </a:t>
          </a:r>
          <a:r>
            <a:rPr kumimoji="1" lang="ja-JP" altLang="en-US" sz="15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BF275"/>
  <sheetViews>
    <sheetView tabSelected="1" view="pageBreakPreview" zoomScale="75" zoomScaleNormal="75" zoomScaleSheetLayoutView="75" workbookViewId="0">
      <selection activeCell="E100" sqref="E100"/>
    </sheetView>
  </sheetViews>
  <sheetFormatPr defaultColWidth="10.625" defaultRowHeight="13.5" x14ac:dyDescent="0.15"/>
  <cols>
    <col min="1" max="1" width="3.625" style="9" customWidth="1"/>
    <col min="2" max="2" width="11.625" style="9" customWidth="1"/>
    <col min="3" max="3" width="10.625" style="9" customWidth="1"/>
    <col min="4" max="4" width="7.625" style="9" customWidth="1"/>
    <col min="5" max="5" width="10" style="9" customWidth="1"/>
    <col min="6" max="6" width="9.625" style="9" customWidth="1"/>
    <col min="7" max="8" width="8.625" style="9" customWidth="1"/>
    <col min="9" max="9" width="9.625" style="9" customWidth="1"/>
    <col min="10" max="11" width="8.625" style="9" customWidth="1"/>
    <col min="12" max="12" width="9.625" style="9" customWidth="1"/>
    <col min="13" max="14" width="8.625" style="9" customWidth="1"/>
    <col min="15" max="15" width="9.625" style="9" customWidth="1"/>
    <col min="16" max="18" width="8.625" style="9" customWidth="1"/>
    <col min="19" max="20" width="8.125" style="9" customWidth="1"/>
    <col min="21" max="23" width="7.125" style="9" customWidth="1"/>
    <col min="24" max="24" width="8.625" style="9" customWidth="1"/>
    <col min="25" max="32" width="7.625" style="9" customWidth="1"/>
    <col min="33" max="33" width="8.625" style="9" customWidth="1"/>
    <col min="34" max="35" width="8.125" style="9" customWidth="1"/>
    <col min="36" max="38" width="7.625" style="9" customWidth="1"/>
    <col min="39" max="39" width="10.625" style="9"/>
    <col min="40" max="42" width="8.5" style="9" bestFit="1" customWidth="1"/>
    <col min="43" max="43" width="7.5" style="9" customWidth="1"/>
    <col min="44" max="52" width="4.5" style="9" customWidth="1"/>
    <col min="53" max="256" width="10.625" style="9"/>
    <col min="257" max="257" width="3.625" style="9" customWidth="1"/>
    <col min="258" max="258" width="11.625" style="9" customWidth="1"/>
    <col min="259" max="259" width="10.625" style="9" customWidth="1"/>
    <col min="260" max="260" width="7.625" style="9" customWidth="1"/>
    <col min="261" max="261" width="10" style="9" customWidth="1"/>
    <col min="262" max="262" width="10.5" style="9" customWidth="1"/>
    <col min="263" max="264" width="9.25" style="9" customWidth="1"/>
    <col min="265" max="265" width="9.5" style="9" customWidth="1"/>
    <col min="266" max="267" width="8.125" style="9" customWidth="1"/>
    <col min="268" max="270" width="6.75" style="9" customWidth="1"/>
    <col min="271" max="271" width="8.5" style="9" customWidth="1"/>
    <col min="272" max="272" width="7.875" style="9" customWidth="1"/>
    <col min="273" max="273" width="7.5" style="9" customWidth="1"/>
    <col min="274" max="276" width="9.125" style="9" customWidth="1"/>
    <col min="277" max="285" width="7.125" style="9" customWidth="1"/>
    <col min="286" max="286" width="8.5" style="9" bestFit="1" customWidth="1"/>
    <col min="287" max="288" width="7.125" style="9" customWidth="1"/>
    <col min="289" max="289" width="9" style="9" bestFit="1" customWidth="1"/>
    <col min="290" max="294" width="7.125" style="9" customWidth="1"/>
    <col min="295" max="295" width="10.625" style="9"/>
    <col min="296" max="298" width="8.5" style="9" bestFit="1" customWidth="1"/>
    <col min="299" max="308" width="4.5" style="9" customWidth="1"/>
    <col min="309" max="512" width="10.625" style="9"/>
    <col min="513" max="513" width="3.625" style="9" customWidth="1"/>
    <col min="514" max="514" width="11.625" style="9" customWidth="1"/>
    <col min="515" max="515" width="10.625" style="9" customWidth="1"/>
    <col min="516" max="516" width="7.625" style="9" customWidth="1"/>
    <col min="517" max="517" width="10" style="9" customWidth="1"/>
    <col min="518" max="518" width="10.5" style="9" customWidth="1"/>
    <col min="519" max="520" width="9.25" style="9" customWidth="1"/>
    <col min="521" max="521" width="9.5" style="9" customWidth="1"/>
    <col min="522" max="523" width="8.125" style="9" customWidth="1"/>
    <col min="524" max="526" width="6.75" style="9" customWidth="1"/>
    <col min="527" max="527" width="8.5" style="9" customWidth="1"/>
    <col min="528" max="528" width="7.875" style="9" customWidth="1"/>
    <col min="529" max="529" width="7.5" style="9" customWidth="1"/>
    <col min="530" max="532" width="9.125" style="9" customWidth="1"/>
    <col min="533" max="541" width="7.125" style="9" customWidth="1"/>
    <col min="542" max="542" width="8.5" style="9" bestFit="1" customWidth="1"/>
    <col min="543" max="544" width="7.125" style="9" customWidth="1"/>
    <col min="545" max="545" width="9" style="9" bestFit="1" customWidth="1"/>
    <col min="546" max="550" width="7.125" style="9" customWidth="1"/>
    <col min="551" max="551" width="10.625" style="9"/>
    <col min="552" max="554" width="8.5" style="9" bestFit="1" customWidth="1"/>
    <col min="555" max="564" width="4.5" style="9" customWidth="1"/>
    <col min="565" max="768" width="10.625" style="9"/>
    <col min="769" max="769" width="3.625" style="9" customWidth="1"/>
    <col min="770" max="770" width="11.625" style="9" customWidth="1"/>
    <col min="771" max="771" width="10.625" style="9" customWidth="1"/>
    <col min="772" max="772" width="7.625" style="9" customWidth="1"/>
    <col min="773" max="773" width="10" style="9" customWidth="1"/>
    <col min="774" max="774" width="10.5" style="9" customWidth="1"/>
    <col min="775" max="776" width="9.25" style="9" customWidth="1"/>
    <col min="777" max="777" width="9.5" style="9" customWidth="1"/>
    <col min="778" max="779" width="8.125" style="9" customWidth="1"/>
    <col min="780" max="782" width="6.75" style="9" customWidth="1"/>
    <col min="783" max="783" width="8.5" style="9" customWidth="1"/>
    <col min="784" max="784" width="7.875" style="9" customWidth="1"/>
    <col min="785" max="785" width="7.5" style="9" customWidth="1"/>
    <col min="786" max="788" width="9.125" style="9" customWidth="1"/>
    <col min="789" max="797" width="7.125" style="9" customWidth="1"/>
    <col min="798" max="798" width="8.5" style="9" bestFit="1" customWidth="1"/>
    <col min="799" max="800" width="7.125" style="9" customWidth="1"/>
    <col min="801" max="801" width="9" style="9" bestFit="1" customWidth="1"/>
    <col min="802" max="806" width="7.125" style="9" customWidth="1"/>
    <col min="807" max="807" width="10.625" style="9"/>
    <col min="808" max="810" width="8.5" style="9" bestFit="1" customWidth="1"/>
    <col min="811" max="820" width="4.5" style="9" customWidth="1"/>
    <col min="821" max="1024" width="10.625" style="9"/>
    <col min="1025" max="1025" width="3.625" style="9" customWidth="1"/>
    <col min="1026" max="1026" width="11.625" style="9" customWidth="1"/>
    <col min="1027" max="1027" width="10.625" style="9" customWidth="1"/>
    <col min="1028" max="1028" width="7.625" style="9" customWidth="1"/>
    <col min="1029" max="1029" width="10" style="9" customWidth="1"/>
    <col min="1030" max="1030" width="10.5" style="9" customWidth="1"/>
    <col min="1031" max="1032" width="9.25" style="9" customWidth="1"/>
    <col min="1033" max="1033" width="9.5" style="9" customWidth="1"/>
    <col min="1034" max="1035" width="8.125" style="9" customWidth="1"/>
    <col min="1036" max="1038" width="6.75" style="9" customWidth="1"/>
    <col min="1039" max="1039" width="8.5" style="9" customWidth="1"/>
    <col min="1040" max="1040" width="7.875" style="9" customWidth="1"/>
    <col min="1041" max="1041" width="7.5" style="9" customWidth="1"/>
    <col min="1042" max="1044" width="9.125" style="9" customWidth="1"/>
    <col min="1045" max="1053" width="7.125" style="9" customWidth="1"/>
    <col min="1054" max="1054" width="8.5" style="9" bestFit="1" customWidth="1"/>
    <col min="1055" max="1056" width="7.125" style="9" customWidth="1"/>
    <col min="1057" max="1057" width="9" style="9" bestFit="1" customWidth="1"/>
    <col min="1058" max="1062" width="7.125" style="9" customWidth="1"/>
    <col min="1063" max="1063" width="10.625" style="9"/>
    <col min="1064" max="1066" width="8.5" style="9" bestFit="1" customWidth="1"/>
    <col min="1067" max="1076" width="4.5" style="9" customWidth="1"/>
    <col min="1077" max="1280" width="10.625" style="9"/>
    <col min="1281" max="1281" width="3.625" style="9" customWidth="1"/>
    <col min="1282" max="1282" width="11.625" style="9" customWidth="1"/>
    <col min="1283" max="1283" width="10.625" style="9" customWidth="1"/>
    <col min="1284" max="1284" width="7.625" style="9" customWidth="1"/>
    <col min="1285" max="1285" width="10" style="9" customWidth="1"/>
    <col min="1286" max="1286" width="10.5" style="9" customWidth="1"/>
    <col min="1287" max="1288" width="9.25" style="9" customWidth="1"/>
    <col min="1289" max="1289" width="9.5" style="9" customWidth="1"/>
    <col min="1290" max="1291" width="8.125" style="9" customWidth="1"/>
    <col min="1292" max="1294" width="6.75" style="9" customWidth="1"/>
    <col min="1295" max="1295" width="8.5" style="9" customWidth="1"/>
    <col min="1296" max="1296" width="7.875" style="9" customWidth="1"/>
    <col min="1297" max="1297" width="7.5" style="9" customWidth="1"/>
    <col min="1298" max="1300" width="9.125" style="9" customWidth="1"/>
    <col min="1301" max="1309" width="7.125" style="9" customWidth="1"/>
    <col min="1310" max="1310" width="8.5" style="9" bestFit="1" customWidth="1"/>
    <col min="1311" max="1312" width="7.125" style="9" customWidth="1"/>
    <col min="1313" max="1313" width="9" style="9" bestFit="1" customWidth="1"/>
    <col min="1314" max="1318" width="7.125" style="9" customWidth="1"/>
    <col min="1319" max="1319" width="10.625" style="9"/>
    <col min="1320" max="1322" width="8.5" style="9" bestFit="1" customWidth="1"/>
    <col min="1323" max="1332" width="4.5" style="9" customWidth="1"/>
    <col min="1333" max="1536" width="10.625" style="9"/>
    <col min="1537" max="1537" width="3.625" style="9" customWidth="1"/>
    <col min="1538" max="1538" width="11.625" style="9" customWidth="1"/>
    <col min="1539" max="1539" width="10.625" style="9" customWidth="1"/>
    <col min="1540" max="1540" width="7.625" style="9" customWidth="1"/>
    <col min="1541" max="1541" width="10" style="9" customWidth="1"/>
    <col min="1542" max="1542" width="10.5" style="9" customWidth="1"/>
    <col min="1543" max="1544" width="9.25" style="9" customWidth="1"/>
    <col min="1545" max="1545" width="9.5" style="9" customWidth="1"/>
    <col min="1546" max="1547" width="8.125" style="9" customWidth="1"/>
    <col min="1548" max="1550" width="6.75" style="9" customWidth="1"/>
    <col min="1551" max="1551" width="8.5" style="9" customWidth="1"/>
    <col min="1552" max="1552" width="7.875" style="9" customWidth="1"/>
    <col min="1553" max="1553" width="7.5" style="9" customWidth="1"/>
    <col min="1554" max="1556" width="9.125" style="9" customWidth="1"/>
    <col min="1557" max="1565" width="7.125" style="9" customWidth="1"/>
    <col min="1566" max="1566" width="8.5" style="9" bestFit="1" customWidth="1"/>
    <col min="1567" max="1568" width="7.125" style="9" customWidth="1"/>
    <col min="1569" max="1569" width="9" style="9" bestFit="1" customWidth="1"/>
    <col min="1570" max="1574" width="7.125" style="9" customWidth="1"/>
    <col min="1575" max="1575" width="10.625" style="9"/>
    <col min="1576" max="1578" width="8.5" style="9" bestFit="1" customWidth="1"/>
    <col min="1579" max="1588" width="4.5" style="9" customWidth="1"/>
    <col min="1589" max="1792" width="10.625" style="9"/>
    <col min="1793" max="1793" width="3.625" style="9" customWidth="1"/>
    <col min="1794" max="1794" width="11.625" style="9" customWidth="1"/>
    <col min="1795" max="1795" width="10.625" style="9" customWidth="1"/>
    <col min="1796" max="1796" width="7.625" style="9" customWidth="1"/>
    <col min="1797" max="1797" width="10" style="9" customWidth="1"/>
    <col min="1798" max="1798" width="10.5" style="9" customWidth="1"/>
    <col min="1799" max="1800" width="9.25" style="9" customWidth="1"/>
    <col min="1801" max="1801" width="9.5" style="9" customWidth="1"/>
    <col min="1802" max="1803" width="8.125" style="9" customWidth="1"/>
    <col min="1804" max="1806" width="6.75" style="9" customWidth="1"/>
    <col min="1807" max="1807" width="8.5" style="9" customWidth="1"/>
    <col min="1808" max="1808" width="7.875" style="9" customWidth="1"/>
    <col min="1809" max="1809" width="7.5" style="9" customWidth="1"/>
    <col min="1810" max="1812" width="9.125" style="9" customWidth="1"/>
    <col min="1813" max="1821" width="7.125" style="9" customWidth="1"/>
    <col min="1822" max="1822" width="8.5" style="9" bestFit="1" customWidth="1"/>
    <col min="1823" max="1824" width="7.125" style="9" customWidth="1"/>
    <col min="1825" max="1825" width="9" style="9" bestFit="1" customWidth="1"/>
    <col min="1826" max="1830" width="7.125" style="9" customWidth="1"/>
    <col min="1831" max="1831" width="10.625" style="9"/>
    <col min="1832" max="1834" width="8.5" style="9" bestFit="1" customWidth="1"/>
    <col min="1835" max="1844" width="4.5" style="9" customWidth="1"/>
    <col min="1845" max="2048" width="10.625" style="9"/>
    <col min="2049" max="2049" width="3.625" style="9" customWidth="1"/>
    <col min="2050" max="2050" width="11.625" style="9" customWidth="1"/>
    <col min="2051" max="2051" width="10.625" style="9" customWidth="1"/>
    <col min="2052" max="2052" width="7.625" style="9" customWidth="1"/>
    <col min="2053" max="2053" width="10" style="9" customWidth="1"/>
    <col min="2054" max="2054" width="10.5" style="9" customWidth="1"/>
    <col min="2055" max="2056" width="9.25" style="9" customWidth="1"/>
    <col min="2057" max="2057" width="9.5" style="9" customWidth="1"/>
    <col min="2058" max="2059" width="8.125" style="9" customWidth="1"/>
    <col min="2060" max="2062" width="6.75" style="9" customWidth="1"/>
    <col min="2063" max="2063" width="8.5" style="9" customWidth="1"/>
    <col min="2064" max="2064" width="7.875" style="9" customWidth="1"/>
    <col min="2065" max="2065" width="7.5" style="9" customWidth="1"/>
    <col min="2066" max="2068" width="9.125" style="9" customWidth="1"/>
    <col min="2069" max="2077" width="7.125" style="9" customWidth="1"/>
    <col min="2078" max="2078" width="8.5" style="9" bestFit="1" customWidth="1"/>
    <col min="2079" max="2080" width="7.125" style="9" customWidth="1"/>
    <col min="2081" max="2081" width="9" style="9" bestFit="1" customWidth="1"/>
    <col min="2082" max="2086" width="7.125" style="9" customWidth="1"/>
    <col min="2087" max="2087" width="10.625" style="9"/>
    <col min="2088" max="2090" width="8.5" style="9" bestFit="1" customWidth="1"/>
    <col min="2091" max="2100" width="4.5" style="9" customWidth="1"/>
    <col min="2101" max="2304" width="10.625" style="9"/>
    <col min="2305" max="2305" width="3.625" style="9" customWidth="1"/>
    <col min="2306" max="2306" width="11.625" style="9" customWidth="1"/>
    <col min="2307" max="2307" width="10.625" style="9" customWidth="1"/>
    <col min="2308" max="2308" width="7.625" style="9" customWidth="1"/>
    <col min="2309" max="2309" width="10" style="9" customWidth="1"/>
    <col min="2310" max="2310" width="10.5" style="9" customWidth="1"/>
    <col min="2311" max="2312" width="9.25" style="9" customWidth="1"/>
    <col min="2313" max="2313" width="9.5" style="9" customWidth="1"/>
    <col min="2314" max="2315" width="8.125" style="9" customWidth="1"/>
    <col min="2316" max="2318" width="6.75" style="9" customWidth="1"/>
    <col min="2319" max="2319" width="8.5" style="9" customWidth="1"/>
    <col min="2320" max="2320" width="7.875" style="9" customWidth="1"/>
    <col min="2321" max="2321" width="7.5" style="9" customWidth="1"/>
    <col min="2322" max="2324" width="9.125" style="9" customWidth="1"/>
    <col min="2325" max="2333" width="7.125" style="9" customWidth="1"/>
    <col min="2334" max="2334" width="8.5" style="9" bestFit="1" customWidth="1"/>
    <col min="2335" max="2336" width="7.125" style="9" customWidth="1"/>
    <col min="2337" max="2337" width="9" style="9" bestFit="1" customWidth="1"/>
    <col min="2338" max="2342" width="7.125" style="9" customWidth="1"/>
    <col min="2343" max="2343" width="10.625" style="9"/>
    <col min="2344" max="2346" width="8.5" style="9" bestFit="1" customWidth="1"/>
    <col min="2347" max="2356" width="4.5" style="9" customWidth="1"/>
    <col min="2357" max="2560" width="10.625" style="9"/>
    <col min="2561" max="2561" width="3.625" style="9" customWidth="1"/>
    <col min="2562" max="2562" width="11.625" style="9" customWidth="1"/>
    <col min="2563" max="2563" width="10.625" style="9" customWidth="1"/>
    <col min="2564" max="2564" width="7.625" style="9" customWidth="1"/>
    <col min="2565" max="2565" width="10" style="9" customWidth="1"/>
    <col min="2566" max="2566" width="10.5" style="9" customWidth="1"/>
    <col min="2567" max="2568" width="9.25" style="9" customWidth="1"/>
    <col min="2569" max="2569" width="9.5" style="9" customWidth="1"/>
    <col min="2570" max="2571" width="8.125" style="9" customWidth="1"/>
    <col min="2572" max="2574" width="6.75" style="9" customWidth="1"/>
    <col min="2575" max="2575" width="8.5" style="9" customWidth="1"/>
    <col min="2576" max="2576" width="7.875" style="9" customWidth="1"/>
    <col min="2577" max="2577" width="7.5" style="9" customWidth="1"/>
    <col min="2578" max="2580" width="9.125" style="9" customWidth="1"/>
    <col min="2581" max="2589" width="7.125" style="9" customWidth="1"/>
    <col min="2590" max="2590" width="8.5" style="9" bestFit="1" customWidth="1"/>
    <col min="2591" max="2592" width="7.125" style="9" customWidth="1"/>
    <col min="2593" max="2593" width="9" style="9" bestFit="1" customWidth="1"/>
    <col min="2594" max="2598" width="7.125" style="9" customWidth="1"/>
    <col min="2599" max="2599" width="10.625" style="9"/>
    <col min="2600" max="2602" width="8.5" style="9" bestFit="1" customWidth="1"/>
    <col min="2603" max="2612" width="4.5" style="9" customWidth="1"/>
    <col min="2613" max="2816" width="10.625" style="9"/>
    <col min="2817" max="2817" width="3.625" style="9" customWidth="1"/>
    <col min="2818" max="2818" width="11.625" style="9" customWidth="1"/>
    <col min="2819" max="2819" width="10.625" style="9" customWidth="1"/>
    <col min="2820" max="2820" width="7.625" style="9" customWidth="1"/>
    <col min="2821" max="2821" width="10" style="9" customWidth="1"/>
    <col min="2822" max="2822" width="10.5" style="9" customWidth="1"/>
    <col min="2823" max="2824" width="9.25" style="9" customWidth="1"/>
    <col min="2825" max="2825" width="9.5" style="9" customWidth="1"/>
    <col min="2826" max="2827" width="8.125" style="9" customWidth="1"/>
    <col min="2828" max="2830" width="6.75" style="9" customWidth="1"/>
    <col min="2831" max="2831" width="8.5" style="9" customWidth="1"/>
    <col min="2832" max="2832" width="7.875" style="9" customWidth="1"/>
    <col min="2833" max="2833" width="7.5" style="9" customWidth="1"/>
    <col min="2834" max="2836" width="9.125" style="9" customWidth="1"/>
    <col min="2837" max="2845" width="7.125" style="9" customWidth="1"/>
    <col min="2846" max="2846" width="8.5" style="9" bestFit="1" customWidth="1"/>
    <col min="2847" max="2848" width="7.125" style="9" customWidth="1"/>
    <col min="2849" max="2849" width="9" style="9" bestFit="1" customWidth="1"/>
    <col min="2850" max="2854" width="7.125" style="9" customWidth="1"/>
    <col min="2855" max="2855" width="10.625" style="9"/>
    <col min="2856" max="2858" width="8.5" style="9" bestFit="1" customWidth="1"/>
    <col min="2859" max="2868" width="4.5" style="9" customWidth="1"/>
    <col min="2869" max="3072" width="10.625" style="9"/>
    <col min="3073" max="3073" width="3.625" style="9" customWidth="1"/>
    <col min="3074" max="3074" width="11.625" style="9" customWidth="1"/>
    <col min="3075" max="3075" width="10.625" style="9" customWidth="1"/>
    <col min="3076" max="3076" width="7.625" style="9" customWidth="1"/>
    <col min="3077" max="3077" width="10" style="9" customWidth="1"/>
    <col min="3078" max="3078" width="10.5" style="9" customWidth="1"/>
    <col min="3079" max="3080" width="9.25" style="9" customWidth="1"/>
    <col min="3081" max="3081" width="9.5" style="9" customWidth="1"/>
    <col min="3082" max="3083" width="8.125" style="9" customWidth="1"/>
    <col min="3084" max="3086" width="6.75" style="9" customWidth="1"/>
    <col min="3087" max="3087" width="8.5" style="9" customWidth="1"/>
    <col min="3088" max="3088" width="7.875" style="9" customWidth="1"/>
    <col min="3089" max="3089" width="7.5" style="9" customWidth="1"/>
    <col min="3090" max="3092" width="9.125" style="9" customWidth="1"/>
    <col min="3093" max="3101" width="7.125" style="9" customWidth="1"/>
    <col min="3102" max="3102" width="8.5" style="9" bestFit="1" customWidth="1"/>
    <col min="3103" max="3104" width="7.125" style="9" customWidth="1"/>
    <col min="3105" max="3105" width="9" style="9" bestFit="1" customWidth="1"/>
    <col min="3106" max="3110" width="7.125" style="9" customWidth="1"/>
    <col min="3111" max="3111" width="10.625" style="9"/>
    <col min="3112" max="3114" width="8.5" style="9" bestFit="1" customWidth="1"/>
    <col min="3115" max="3124" width="4.5" style="9" customWidth="1"/>
    <col min="3125" max="3328" width="10.625" style="9"/>
    <col min="3329" max="3329" width="3.625" style="9" customWidth="1"/>
    <col min="3330" max="3330" width="11.625" style="9" customWidth="1"/>
    <col min="3331" max="3331" width="10.625" style="9" customWidth="1"/>
    <col min="3332" max="3332" width="7.625" style="9" customWidth="1"/>
    <col min="3333" max="3333" width="10" style="9" customWidth="1"/>
    <col min="3334" max="3334" width="10.5" style="9" customWidth="1"/>
    <col min="3335" max="3336" width="9.25" style="9" customWidth="1"/>
    <col min="3337" max="3337" width="9.5" style="9" customWidth="1"/>
    <col min="3338" max="3339" width="8.125" style="9" customWidth="1"/>
    <col min="3340" max="3342" width="6.75" style="9" customWidth="1"/>
    <col min="3343" max="3343" width="8.5" style="9" customWidth="1"/>
    <col min="3344" max="3344" width="7.875" style="9" customWidth="1"/>
    <col min="3345" max="3345" width="7.5" style="9" customWidth="1"/>
    <col min="3346" max="3348" width="9.125" style="9" customWidth="1"/>
    <col min="3349" max="3357" width="7.125" style="9" customWidth="1"/>
    <col min="3358" max="3358" width="8.5" style="9" bestFit="1" customWidth="1"/>
    <col min="3359" max="3360" width="7.125" style="9" customWidth="1"/>
    <col min="3361" max="3361" width="9" style="9" bestFit="1" customWidth="1"/>
    <col min="3362" max="3366" width="7.125" style="9" customWidth="1"/>
    <col min="3367" max="3367" width="10.625" style="9"/>
    <col min="3368" max="3370" width="8.5" style="9" bestFit="1" customWidth="1"/>
    <col min="3371" max="3380" width="4.5" style="9" customWidth="1"/>
    <col min="3381" max="3584" width="10.625" style="9"/>
    <col min="3585" max="3585" width="3.625" style="9" customWidth="1"/>
    <col min="3586" max="3586" width="11.625" style="9" customWidth="1"/>
    <col min="3587" max="3587" width="10.625" style="9" customWidth="1"/>
    <col min="3588" max="3588" width="7.625" style="9" customWidth="1"/>
    <col min="3589" max="3589" width="10" style="9" customWidth="1"/>
    <col min="3590" max="3590" width="10.5" style="9" customWidth="1"/>
    <col min="3591" max="3592" width="9.25" style="9" customWidth="1"/>
    <col min="3593" max="3593" width="9.5" style="9" customWidth="1"/>
    <col min="3594" max="3595" width="8.125" style="9" customWidth="1"/>
    <col min="3596" max="3598" width="6.75" style="9" customWidth="1"/>
    <col min="3599" max="3599" width="8.5" style="9" customWidth="1"/>
    <col min="3600" max="3600" width="7.875" style="9" customWidth="1"/>
    <col min="3601" max="3601" width="7.5" style="9" customWidth="1"/>
    <col min="3602" max="3604" width="9.125" style="9" customWidth="1"/>
    <col min="3605" max="3613" width="7.125" style="9" customWidth="1"/>
    <col min="3614" max="3614" width="8.5" style="9" bestFit="1" customWidth="1"/>
    <col min="3615" max="3616" width="7.125" style="9" customWidth="1"/>
    <col min="3617" max="3617" width="9" style="9" bestFit="1" customWidth="1"/>
    <col min="3618" max="3622" width="7.125" style="9" customWidth="1"/>
    <col min="3623" max="3623" width="10.625" style="9"/>
    <col min="3624" max="3626" width="8.5" style="9" bestFit="1" customWidth="1"/>
    <col min="3627" max="3636" width="4.5" style="9" customWidth="1"/>
    <col min="3637" max="3840" width="10.625" style="9"/>
    <col min="3841" max="3841" width="3.625" style="9" customWidth="1"/>
    <col min="3842" max="3842" width="11.625" style="9" customWidth="1"/>
    <col min="3843" max="3843" width="10.625" style="9" customWidth="1"/>
    <col min="3844" max="3844" width="7.625" style="9" customWidth="1"/>
    <col min="3845" max="3845" width="10" style="9" customWidth="1"/>
    <col min="3846" max="3846" width="10.5" style="9" customWidth="1"/>
    <col min="3847" max="3848" width="9.25" style="9" customWidth="1"/>
    <col min="3849" max="3849" width="9.5" style="9" customWidth="1"/>
    <col min="3850" max="3851" width="8.125" style="9" customWidth="1"/>
    <col min="3852" max="3854" width="6.75" style="9" customWidth="1"/>
    <col min="3855" max="3855" width="8.5" style="9" customWidth="1"/>
    <col min="3856" max="3856" width="7.875" style="9" customWidth="1"/>
    <col min="3857" max="3857" width="7.5" style="9" customWidth="1"/>
    <col min="3858" max="3860" width="9.125" style="9" customWidth="1"/>
    <col min="3861" max="3869" width="7.125" style="9" customWidth="1"/>
    <col min="3870" max="3870" width="8.5" style="9" bestFit="1" customWidth="1"/>
    <col min="3871" max="3872" width="7.125" style="9" customWidth="1"/>
    <col min="3873" max="3873" width="9" style="9" bestFit="1" customWidth="1"/>
    <col min="3874" max="3878" width="7.125" style="9" customWidth="1"/>
    <col min="3879" max="3879" width="10.625" style="9"/>
    <col min="3880" max="3882" width="8.5" style="9" bestFit="1" customWidth="1"/>
    <col min="3883" max="3892" width="4.5" style="9" customWidth="1"/>
    <col min="3893" max="4096" width="10.625" style="9"/>
    <col min="4097" max="4097" width="3.625" style="9" customWidth="1"/>
    <col min="4098" max="4098" width="11.625" style="9" customWidth="1"/>
    <col min="4099" max="4099" width="10.625" style="9" customWidth="1"/>
    <col min="4100" max="4100" width="7.625" style="9" customWidth="1"/>
    <col min="4101" max="4101" width="10" style="9" customWidth="1"/>
    <col min="4102" max="4102" width="10.5" style="9" customWidth="1"/>
    <col min="4103" max="4104" width="9.25" style="9" customWidth="1"/>
    <col min="4105" max="4105" width="9.5" style="9" customWidth="1"/>
    <col min="4106" max="4107" width="8.125" style="9" customWidth="1"/>
    <col min="4108" max="4110" width="6.75" style="9" customWidth="1"/>
    <col min="4111" max="4111" width="8.5" style="9" customWidth="1"/>
    <col min="4112" max="4112" width="7.875" style="9" customWidth="1"/>
    <col min="4113" max="4113" width="7.5" style="9" customWidth="1"/>
    <col min="4114" max="4116" width="9.125" style="9" customWidth="1"/>
    <col min="4117" max="4125" width="7.125" style="9" customWidth="1"/>
    <col min="4126" max="4126" width="8.5" style="9" bestFit="1" customWidth="1"/>
    <col min="4127" max="4128" width="7.125" style="9" customWidth="1"/>
    <col min="4129" max="4129" width="9" style="9" bestFit="1" customWidth="1"/>
    <col min="4130" max="4134" width="7.125" style="9" customWidth="1"/>
    <col min="4135" max="4135" width="10.625" style="9"/>
    <col min="4136" max="4138" width="8.5" style="9" bestFit="1" customWidth="1"/>
    <col min="4139" max="4148" width="4.5" style="9" customWidth="1"/>
    <col min="4149" max="4352" width="10.625" style="9"/>
    <col min="4353" max="4353" width="3.625" style="9" customWidth="1"/>
    <col min="4354" max="4354" width="11.625" style="9" customWidth="1"/>
    <col min="4355" max="4355" width="10.625" style="9" customWidth="1"/>
    <col min="4356" max="4356" width="7.625" style="9" customWidth="1"/>
    <col min="4357" max="4357" width="10" style="9" customWidth="1"/>
    <col min="4358" max="4358" width="10.5" style="9" customWidth="1"/>
    <col min="4359" max="4360" width="9.25" style="9" customWidth="1"/>
    <col min="4361" max="4361" width="9.5" style="9" customWidth="1"/>
    <col min="4362" max="4363" width="8.125" style="9" customWidth="1"/>
    <col min="4364" max="4366" width="6.75" style="9" customWidth="1"/>
    <col min="4367" max="4367" width="8.5" style="9" customWidth="1"/>
    <col min="4368" max="4368" width="7.875" style="9" customWidth="1"/>
    <col min="4369" max="4369" width="7.5" style="9" customWidth="1"/>
    <col min="4370" max="4372" width="9.125" style="9" customWidth="1"/>
    <col min="4373" max="4381" width="7.125" style="9" customWidth="1"/>
    <col min="4382" max="4382" width="8.5" style="9" bestFit="1" customWidth="1"/>
    <col min="4383" max="4384" width="7.125" style="9" customWidth="1"/>
    <col min="4385" max="4385" width="9" style="9" bestFit="1" customWidth="1"/>
    <col min="4386" max="4390" width="7.125" style="9" customWidth="1"/>
    <col min="4391" max="4391" width="10.625" style="9"/>
    <col min="4392" max="4394" width="8.5" style="9" bestFit="1" customWidth="1"/>
    <col min="4395" max="4404" width="4.5" style="9" customWidth="1"/>
    <col min="4405" max="4608" width="10.625" style="9"/>
    <col min="4609" max="4609" width="3.625" style="9" customWidth="1"/>
    <col min="4610" max="4610" width="11.625" style="9" customWidth="1"/>
    <col min="4611" max="4611" width="10.625" style="9" customWidth="1"/>
    <col min="4612" max="4612" width="7.625" style="9" customWidth="1"/>
    <col min="4613" max="4613" width="10" style="9" customWidth="1"/>
    <col min="4614" max="4614" width="10.5" style="9" customWidth="1"/>
    <col min="4615" max="4616" width="9.25" style="9" customWidth="1"/>
    <col min="4617" max="4617" width="9.5" style="9" customWidth="1"/>
    <col min="4618" max="4619" width="8.125" style="9" customWidth="1"/>
    <col min="4620" max="4622" width="6.75" style="9" customWidth="1"/>
    <col min="4623" max="4623" width="8.5" style="9" customWidth="1"/>
    <col min="4624" max="4624" width="7.875" style="9" customWidth="1"/>
    <col min="4625" max="4625" width="7.5" style="9" customWidth="1"/>
    <col min="4626" max="4628" width="9.125" style="9" customWidth="1"/>
    <col min="4629" max="4637" width="7.125" style="9" customWidth="1"/>
    <col min="4638" max="4638" width="8.5" style="9" bestFit="1" customWidth="1"/>
    <col min="4639" max="4640" width="7.125" style="9" customWidth="1"/>
    <col min="4641" max="4641" width="9" style="9" bestFit="1" customWidth="1"/>
    <col min="4642" max="4646" width="7.125" style="9" customWidth="1"/>
    <col min="4647" max="4647" width="10.625" style="9"/>
    <col min="4648" max="4650" width="8.5" style="9" bestFit="1" customWidth="1"/>
    <col min="4651" max="4660" width="4.5" style="9" customWidth="1"/>
    <col min="4661" max="4864" width="10.625" style="9"/>
    <col min="4865" max="4865" width="3.625" style="9" customWidth="1"/>
    <col min="4866" max="4866" width="11.625" style="9" customWidth="1"/>
    <col min="4867" max="4867" width="10.625" style="9" customWidth="1"/>
    <col min="4868" max="4868" width="7.625" style="9" customWidth="1"/>
    <col min="4869" max="4869" width="10" style="9" customWidth="1"/>
    <col min="4870" max="4870" width="10.5" style="9" customWidth="1"/>
    <col min="4871" max="4872" width="9.25" style="9" customWidth="1"/>
    <col min="4873" max="4873" width="9.5" style="9" customWidth="1"/>
    <col min="4874" max="4875" width="8.125" style="9" customWidth="1"/>
    <col min="4876" max="4878" width="6.75" style="9" customWidth="1"/>
    <col min="4879" max="4879" width="8.5" style="9" customWidth="1"/>
    <col min="4880" max="4880" width="7.875" style="9" customWidth="1"/>
    <col min="4881" max="4881" width="7.5" style="9" customWidth="1"/>
    <col min="4882" max="4884" width="9.125" style="9" customWidth="1"/>
    <col min="4885" max="4893" width="7.125" style="9" customWidth="1"/>
    <col min="4894" max="4894" width="8.5" style="9" bestFit="1" customWidth="1"/>
    <col min="4895" max="4896" width="7.125" style="9" customWidth="1"/>
    <col min="4897" max="4897" width="9" style="9" bestFit="1" customWidth="1"/>
    <col min="4898" max="4902" width="7.125" style="9" customWidth="1"/>
    <col min="4903" max="4903" width="10.625" style="9"/>
    <col min="4904" max="4906" width="8.5" style="9" bestFit="1" customWidth="1"/>
    <col min="4907" max="4916" width="4.5" style="9" customWidth="1"/>
    <col min="4917" max="5120" width="10.625" style="9"/>
    <col min="5121" max="5121" width="3.625" style="9" customWidth="1"/>
    <col min="5122" max="5122" width="11.625" style="9" customWidth="1"/>
    <col min="5123" max="5123" width="10.625" style="9" customWidth="1"/>
    <col min="5124" max="5124" width="7.625" style="9" customWidth="1"/>
    <col min="5125" max="5125" width="10" style="9" customWidth="1"/>
    <col min="5126" max="5126" width="10.5" style="9" customWidth="1"/>
    <col min="5127" max="5128" width="9.25" style="9" customWidth="1"/>
    <col min="5129" max="5129" width="9.5" style="9" customWidth="1"/>
    <col min="5130" max="5131" width="8.125" style="9" customWidth="1"/>
    <col min="5132" max="5134" width="6.75" style="9" customWidth="1"/>
    <col min="5135" max="5135" width="8.5" style="9" customWidth="1"/>
    <col min="5136" max="5136" width="7.875" style="9" customWidth="1"/>
    <col min="5137" max="5137" width="7.5" style="9" customWidth="1"/>
    <col min="5138" max="5140" width="9.125" style="9" customWidth="1"/>
    <col min="5141" max="5149" width="7.125" style="9" customWidth="1"/>
    <col min="5150" max="5150" width="8.5" style="9" bestFit="1" customWidth="1"/>
    <col min="5151" max="5152" width="7.125" style="9" customWidth="1"/>
    <col min="5153" max="5153" width="9" style="9" bestFit="1" customWidth="1"/>
    <col min="5154" max="5158" width="7.125" style="9" customWidth="1"/>
    <col min="5159" max="5159" width="10.625" style="9"/>
    <col min="5160" max="5162" width="8.5" style="9" bestFit="1" customWidth="1"/>
    <col min="5163" max="5172" width="4.5" style="9" customWidth="1"/>
    <col min="5173" max="5376" width="10.625" style="9"/>
    <col min="5377" max="5377" width="3.625" style="9" customWidth="1"/>
    <col min="5378" max="5378" width="11.625" style="9" customWidth="1"/>
    <col min="5379" max="5379" width="10.625" style="9" customWidth="1"/>
    <col min="5380" max="5380" width="7.625" style="9" customWidth="1"/>
    <col min="5381" max="5381" width="10" style="9" customWidth="1"/>
    <col min="5382" max="5382" width="10.5" style="9" customWidth="1"/>
    <col min="5383" max="5384" width="9.25" style="9" customWidth="1"/>
    <col min="5385" max="5385" width="9.5" style="9" customWidth="1"/>
    <col min="5386" max="5387" width="8.125" style="9" customWidth="1"/>
    <col min="5388" max="5390" width="6.75" style="9" customWidth="1"/>
    <col min="5391" max="5391" width="8.5" style="9" customWidth="1"/>
    <col min="5392" max="5392" width="7.875" style="9" customWidth="1"/>
    <col min="5393" max="5393" width="7.5" style="9" customWidth="1"/>
    <col min="5394" max="5396" width="9.125" style="9" customWidth="1"/>
    <col min="5397" max="5405" width="7.125" style="9" customWidth="1"/>
    <col min="5406" max="5406" width="8.5" style="9" bestFit="1" customWidth="1"/>
    <col min="5407" max="5408" width="7.125" style="9" customWidth="1"/>
    <col min="5409" max="5409" width="9" style="9" bestFit="1" customWidth="1"/>
    <col min="5410" max="5414" width="7.125" style="9" customWidth="1"/>
    <col min="5415" max="5415" width="10.625" style="9"/>
    <col min="5416" max="5418" width="8.5" style="9" bestFit="1" customWidth="1"/>
    <col min="5419" max="5428" width="4.5" style="9" customWidth="1"/>
    <col min="5429" max="5632" width="10.625" style="9"/>
    <col min="5633" max="5633" width="3.625" style="9" customWidth="1"/>
    <col min="5634" max="5634" width="11.625" style="9" customWidth="1"/>
    <col min="5635" max="5635" width="10.625" style="9" customWidth="1"/>
    <col min="5636" max="5636" width="7.625" style="9" customWidth="1"/>
    <col min="5637" max="5637" width="10" style="9" customWidth="1"/>
    <col min="5638" max="5638" width="10.5" style="9" customWidth="1"/>
    <col min="5639" max="5640" width="9.25" style="9" customWidth="1"/>
    <col min="5641" max="5641" width="9.5" style="9" customWidth="1"/>
    <col min="5642" max="5643" width="8.125" style="9" customWidth="1"/>
    <col min="5644" max="5646" width="6.75" style="9" customWidth="1"/>
    <col min="5647" max="5647" width="8.5" style="9" customWidth="1"/>
    <col min="5648" max="5648" width="7.875" style="9" customWidth="1"/>
    <col min="5649" max="5649" width="7.5" style="9" customWidth="1"/>
    <col min="5650" max="5652" width="9.125" style="9" customWidth="1"/>
    <col min="5653" max="5661" width="7.125" style="9" customWidth="1"/>
    <col min="5662" max="5662" width="8.5" style="9" bestFit="1" customWidth="1"/>
    <col min="5663" max="5664" width="7.125" style="9" customWidth="1"/>
    <col min="5665" max="5665" width="9" style="9" bestFit="1" customWidth="1"/>
    <col min="5666" max="5670" width="7.125" style="9" customWidth="1"/>
    <col min="5671" max="5671" width="10.625" style="9"/>
    <col min="5672" max="5674" width="8.5" style="9" bestFit="1" customWidth="1"/>
    <col min="5675" max="5684" width="4.5" style="9" customWidth="1"/>
    <col min="5685" max="5888" width="10.625" style="9"/>
    <col min="5889" max="5889" width="3.625" style="9" customWidth="1"/>
    <col min="5890" max="5890" width="11.625" style="9" customWidth="1"/>
    <col min="5891" max="5891" width="10.625" style="9" customWidth="1"/>
    <col min="5892" max="5892" width="7.625" style="9" customWidth="1"/>
    <col min="5893" max="5893" width="10" style="9" customWidth="1"/>
    <col min="5894" max="5894" width="10.5" style="9" customWidth="1"/>
    <col min="5895" max="5896" width="9.25" style="9" customWidth="1"/>
    <col min="5897" max="5897" width="9.5" style="9" customWidth="1"/>
    <col min="5898" max="5899" width="8.125" style="9" customWidth="1"/>
    <col min="5900" max="5902" width="6.75" style="9" customWidth="1"/>
    <col min="5903" max="5903" width="8.5" style="9" customWidth="1"/>
    <col min="5904" max="5904" width="7.875" style="9" customWidth="1"/>
    <col min="5905" max="5905" width="7.5" style="9" customWidth="1"/>
    <col min="5906" max="5908" width="9.125" style="9" customWidth="1"/>
    <col min="5909" max="5917" width="7.125" style="9" customWidth="1"/>
    <col min="5918" max="5918" width="8.5" style="9" bestFit="1" customWidth="1"/>
    <col min="5919" max="5920" width="7.125" style="9" customWidth="1"/>
    <col min="5921" max="5921" width="9" style="9" bestFit="1" customWidth="1"/>
    <col min="5922" max="5926" width="7.125" style="9" customWidth="1"/>
    <col min="5927" max="5927" width="10.625" style="9"/>
    <col min="5928" max="5930" width="8.5" style="9" bestFit="1" customWidth="1"/>
    <col min="5931" max="5940" width="4.5" style="9" customWidth="1"/>
    <col min="5941" max="6144" width="10.625" style="9"/>
    <col min="6145" max="6145" width="3.625" style="9" customWidth="1"/>
    <col min="6146" max="6146" width="11.625" style="9" customWidth="1"/>
    <col min="6147" max="6147" width="10.625" style="9" customWidth="1"/>
    <col min="6148" max="6148" width="7.625" style="9" customWidth="1"/>
    <col min="6149" max="6149" width="10" style="9" customWidth="1"/>
    <col min="6150" max="6150" width="10.5" style="9" customWidth="1"/>
    <col min="6151" max="6152" width="9.25" style="9" customWidth="1"/>
    <col min="6153" max="6153" width="9.5" style="9" customWidth="1"/>
    <col min="6154" max="6155" width="8.125" style="9" customWidth="1"/>
    <col min="6156" max="6158" width="6.75" style="9" customWidth="1"/>
    <col min="6159" max="6159" width="8.5" style="9" customWidth="1"/>
    <col min="6160" max="6160" width="7.875" style="9" customWidth="1"/>
    <col min="6161" max="6161" width="7.5" style="9" customWidth="1"/>
    <col min="6162" max="6164" width="9.125" style="9" customWidth="1"/>
    <col min="6165" max="6173" width="7.125" style="9" customWidth="1"/>
    <col min="6174" max="6174" width="8.5" style="9" bestFit="1" customWidth="1"/>
    <col min="6175" max="6176" width="7.125" style="9" customWidth="1"/>
    <col min="6177" max="6177" width="9" style="9" bestFit="1" customWidth="1"/>
    <col min="6178" max="6182" width="7.125" style="9" customWidth="1"/>
    <col min="6183" max="6183" width="10.625" style="9"/>
    <col min="6184" max="6186" width="8.5" style="9" bestFit="1" customWidth="1"/>
    <col min="6187" max="6196" width="4.5" style="9" customWidth="1"/>
    <col min="6197" max="6400" width="10.625" style="9"/>
    <col min="6401" max="6401" width="3.625" style="9" customWidth="1"/>
    <col min="6402" max="6402" width="11.625" style="9" customWidth="1"/>
    <col min="6403" max="6403" width="10.625" style="9" customWidth="1"/>
    <col min="6404" max="6404" width="7.625" style="9" customWidth="1"/>
    <col min="6405" max="6405" width="10" style="9" customWidth="1"/>
    <col min="6406" max="6406" width="10.5" style="9" customWidth="1"/>
    <col min="6407" max="6408" width="9.25" style="9" customWidth="1"/>
    <col min="6409" max="6409" width="9.5" style="9" customWidth="1"/>
    <col min="6410" max="6411" width="8.125" style="9" customWidth="1"/>
    <col min="6412" max="6414" width="6.75" style="9" customWidth="1"/>
    <col min="6415" max="6415" width="8.5" style="9" customWidth="1"/>
    <col min="6416" max="6416" width="7.875" style="9" customWidth="1"/>
    <col min="6417" max="6417" width="7.5" style="9" customWidth="1"/>
    <col min="6418" max="6420" width="9.125" style="9" customWidth="1"/>
    <col min="6421" max="6429" width="7.125" style="9" customWidth="1"/>
    <col min="6430" max="6430" width="8.5" style="9" bestFit="1" customWidth="1"/>
    <col min="6431" max="6432" width="7.125" style="9" customWidth="1"/>
    <col min="6433" max="6433" width="9" style="9" bestFit="1" customWidth="1"/>
    <col min="6434" max="6438" width="7.125" style="9" customWidth="1"/>
    <col min="6439" max="6439" width="10.625" style="9"/>
    <col min="6440" max="6442" width="8.5" style="9" bestFit="1" customWidth="1"/>
    <col min="6443" max="6452" width="4.5" style="9" customWidth="1"/>
    <col min="6453" max="6656" width="10.625" style="9"/>
    <col min="6657" max="6657" width="3.625" style="9" customWidth="1"/>
    <col min="6658" max="6658" width="11.625" style="9" customWidth="1"/>
    <col min="6659" max="6659" width="10.625" style="9" customWidth="1"/>
    <col min="6660" max="6660" width="7.625" style="9" customWidth="1"/>
    <col min="6661" max="6661" width="10" style="9" customWidth="1"/>
    <col min="6662" max="6662" width="10.5" style="9" customWidth="1"/>
    <col min="6663" max="6664" width="9.25" style="9" customWidth="1"/>
    <col min="6665" max="6665" width="9.5" style="9" customWidth="1"/>
    <col min="6666" max="6667" width="8.125" style="9" customWidth="1"/>
    <col min="6668" max="6670" width="6.75" style="9" customWidth="1"/>
    <col min="6671" max="6671" width="8.5" style="9" customWidth="1"/>
    <col min="6672" max="6672" width="7.875" style="9" customWidth="1"/>
    <col min="6673" max="6673" width="7.5" style="9" customWidth="1"/>
    <col min="6674" max="6676" width="9.125" style="9" customWidth="1"/>
    <col min="6677" max="6685" width="7.125" style="9" customWidth="1"/>
    <col min="6686" max="6686" width="8.5" style="9" bestFit="1" customWidth="1"/>
    <col min="6687" max="6688" width="7.125" style="9" customWidth="1"/>
    <col min="6689" max="6689" width="9" style="9" bestFit="1" customWidth="1"/>
    <col min="6690" max="6694" width="7.125" style="9" customWidth="1"/>
    <col min="6695" max="6695" width="10.625" style="9"/>
    <col min="6696" max="6698" width="8.5" style="9" bestFit="1" customWidth="1"/>
    <col min="6699" max="6708" width="4.5" style="9" customWidth="1"/>
    <col min="6709" max="6912" width="10.625" style="9"/>
    <col min="6913" max="6913" width="3.625" style="9" customWidth="1"/>
    <col min="6914" max="6914" width="11.625" style="9" customWidth="1"/>
    <col min="6915" max="6915" width="10.625" style="9" customWidth="1"/>
    <col min="6916" max="6916" width="7.625" style="9" customWidth="1"/>
    <col min="6917" max="6917" width="10" style="9" customWidth="1"/>
    <col min="6918" max="6918" width="10.5" style="9" customWidth="1"/>
    <col min="6919" max="6920" width="9.25" style="9" customWidth="1"/>
    <col min="6921" max="6921" width="9.5" style="9" customWidth="1"/>
    <col min="6922" max="6923" width="8.125" style="9" customWidth="1"/>
    <col min="6924" max="6926" width="6.75" style="9" customWidth="1"/>
    <col min="6927" max="6927" width="8.5" style="9" customWidth="1"/>
    <col min="6928" max="6928" width="7.875" style="9" customWidth="1"/>
    <col min="6929" max="6929" width="7.5" style="9" customWidth="1"/>
    <col min="6930" max="6932" width="9.125" style="9" customWidth="1"/>
    <col min="6933" max="6941" width="7.125" style="9" customWidth="1"/>
    <col min="6942" max="6942" width="8.5" style="9" bestFit="1" customWidth="1"/>
    <col min="6943" max="6944" width="7.125" style="9" customWidth="1"/>
    <col min="6945" max="6945" width="9" style="9" bestFit="1" customWidth="1"/>
    <col min="6946" max="6950" width="7.125" style="9" customWidth="1"/>
    <col min="6951" max="6951" width="10.625" style="9"/>
    <col min="6952" max="6954" width="8.5" style="9" bestFit="1" customWidth="1"/>
    <col min="6955" max="6964" width="4.5" style="9" customWidth="1"/>
    <col min="6965" max="7168" width="10.625" style="9"/>
    <col min="7169" max="7169" width="3.625" style="9" customWidth="1"/>
    <col min="7170" max="7170" width="11.625" style="9" customWidth="1"/>
    <col min="7171" max="7171" width="10.625" style="9" customWidth="1"/>
    <col min="7172" max="7172" width="7.625" style="9" customWidth="1"/>
    <col min="7173" max="7173" width="10" style="9" customWidth="1"/>
    <col min="7174" max="7174" width="10.5" style="9" customWidth="1"/>
    <col min="7175" max="7176" width="9.25" style="9" customWidth="1"/>
    <col min="7177" max="7177" width="9.5" style="9" customWidth="1"/>
    <col min="7178" max="7179" width="8.125" style="9" customWidth="1"/>
    <col min="7180" max="7182" width="6.75" style="9" customWidth="1"/>
    <col min="7183" max="7183" width="8.5" style="9" customWidth="1"/>
    <col min="7184" max="7184" width="7.875" style="9" customWidth="1"/>
    <col min="7185" max="7185" width="7.5" style="9" customWidth="1"/>
    <col min="7186" max="7188" width="9.125" style="9" customWidth="1"/>
    <col min="7189" max="7197" width="7.125" style="9" customWidth="1"/>
    <col min="7198" max="7198" width="8.5" style="9" bestFit="1" customWidth="1"/>
    <col min="7199" max="7200" width="7.125" style="9" customWidth="1"/>
    <col min="7201" max="7201" width="9" style="9" bestFit="1" customWidth="1"/>
    <col min="7202" max="7206" width="7.125" style="9" customWidth="1"/>
    <col min="7207" max="7207" width="10.625" style="9"/>
    <col min="7208" max="7210" width="8.5" style="9" bestFit="1" customWidth="1"/>
    <col min="7211" max="7220" width="4.5" style="9" customWidth="1"/>
    <col min="7221" max="7424" width="10.625" style="9"/>
    <col min="7425" max="7425" width="3.625" style="9" customWidth="1"/>
    <col min="7426" max="7426" width="11.625" style="9" customWidth="1"/>
    <col min="7427" max="7427" width="10.625" style="9" customWidth="1"/>
    <col min="7428" max="7428" width="7.625" style="9" customWidth="1"/>
    <col min="7429" max="7429" width="10" style="9" customWidth="1"/>
    <col min="7430" max="7430" width="10.5" style="9" customWidth="1"/>
    <col min="7431" max="7432" width="9.25" style="9" customWidth="1"/>
    <col min="7433" max="7433" width="9.5" style="9" customWidth="1"/>
    <col min="7434" max="7435" width="8.125" style="9" customWidth="1"/>
    <col min="7436" max="7438" width="6.75" style="9" customWidth="1"/>
    <col min="7439" max="7439" width="8.5" style="9" customWidth="1"/>
    <col min="7440" max="7440" width="7.875" style="9" customWidth="1"/>
    <col min="7441" max="7441" width="7.5" style="9" customWidth="1"/>
    <col min="7442" max="7444" width="9.125" style="9" customWidth="1"/>
    <col min="7445" max="7453" width="7.125" style="9" customWidth="1"/>
    <col min="7454" max="7454" width="8.5" style="9" bestFit="1" customWidth="1"/>
    <col min="7455" max="7456" width="7.125" style="9" customWidth="1"/>
    <col min="7457" max="7457" width="9" style="9" bestFit="1" customWidth="1"/>
    <col min="7458" max="7462" width="7.125" style="9" customWidth="1"/>
    <col min="7463" max="7463" width="10.625" style="9"/>
    <col min="7464" max="7466" width="8.5" style="9" bestFit="1" customWidth="1"/>
    <col min="7467" max="7476" width="4.5" style="9" customWidth="1"/>
    <col min="7477" max="7680" width="10.625" style="9"/>
    <col min="7681" max="7681" width="3.625" style="9" customWidth="1"/>
    <col min="7682" max="7682" width="11.625" style="9" customWidth="1"/>
    <col min="7683" max="7683" width="10.625" style="9" customWidth="1"/>
    <col min="7684" max="7684" width="7.625" style="9" customWidth="1"/>
    <col min="7685" max="7685" width="10" style="9" customWidth="1"/>
    <col min="7686" max="7686" width="10.5" style="9" customWidth="1"/>
    <col min="7687" max="7688" width="9.25" style="9" customWidth="1"/>
    <col min="7689" max="7689" width="9.5" style="9" customWidth="1"/>
    <col min="7690" max="7691" width="8.125" style="9" customWidth="1"/>
    <col min="7692" max="7694" width="6.75" style="9" customWidth="1"/>
    <col min="7695" max="7695" width="8.5" style="9" customWidth="1"/>
    <col min="7696" max="7696" width="7.875" style="9" customWidth="1"/>
    <col min="7697" max="7697" width="7.5" style="9" customWidth="1"/>
    <col min="7698" max="7700" width="9.125" style="9" customWidth="1"/>
    <col min="7701" max="7709" width="7.125" style="9" customWidth="1"/>
    <col min="7710" max="7710" width="8.5" style="9" bestFit="1" customWidth="1"/>
    <col min="7711" max="7712" width="7.125" style="9" customWidth="1"/>
    <col min="7713" max="7713" width="9" style="9" bestFit="1" customWidth="1"/>
    <col min="7714" max="7718" width="7.125" style="9" customWidth="1"/>
    <col min="7719" max="7719" width="10.625" style="9"/>
    <col min="7720" max="7722" width="8.5" style="9" bestFit="1" customWidth="1"/>
    <col min="7723" max="7732" width="4.5" style="9" customWidth="1"/>
    <col min="7733" max="7936" width="10.625" style="9"/>
    <col min="7937" max="7937" width="3.625" style="9" customWidth="1"/>
    <col min="7938" max="7938" width="11.625" style="9" customWidth="1"/>
    <col min="7939" max="7939" width="10.625" style="9" customWidth="1"/>
    <col min="7940" max="7940" width="7.625" style="9" customWidth="1"/>
    <col min="7941" max="7941" width="10" style="9" customWidth="1"/>
    <col min="7942" max="7942" width="10.5" style="9" customWidth="1"/>
    <col min="7943" max="7944" width="9.25" style="9" customWidth="1"/>
    <col min="7945" max="7945" width="9.5" style="9" customWidth="1"/>
    <col min="7946" max="7947" width="8.125" style="9" customWidth="1"/>
    <col min="7948" max="7950" width="6.75" style="9" customWidth="1"/>
    <col min="7951" max="7951" width="8.5" style="9" customWidth="1"/>
    <col min="7952" max="7952" width="7.875" style="9" customWidth="1"/>
    <col min="7953" max="7953" width="7.5" style="9" customWidth="1"/>
    <col min="7954" max="7956" width="9.125" style="9" customWidth="1"/>
    <col min="7957" max="7965" width="7.125" style="9" customWidth="1"/>
    <col min="7966" max="7966" width="8.5" style="9" bestFit="1" customWidth="1"/>
    <col min="7967" max="7968" width="7.125" style="9" customWidth="1"/>
    <col min="7969" max="7969" width="9" style="9" bestFit="1" customWidth="1"/>
    <col min="7970" max="7974" width="7.125" style="9" customWidth="1"/>
    <col min="7975" max="7975" width="10.625" style="9"/>
    <col min="7976" max="7978" width="8.5" style="9" bestFit="1" customWidth="1"/>
    <col min="7979" max="7988" width="4.5" style="9" customWidth="1"/>
    <col min="7989" max="8192" width="10.625" style="9"/>
    <col min="8193" max="8193" width="3.625" style="9" customWidth="1"/>
    <col min="8194" max="8194" width="11.625" style="9" customWidth="1"/>
    <col min="8195" max="8195" width="10.625" style="9" customWidth="1"/>
    <col min="8196" max="8196" width="7.625" style="9" customWidth="1"/>
    <col min="8197" max="8197" width="10" style="9" customWidth="1"/>
    <col min="8198" max="8198" width="10.5" style="9" customWidth="1"/>
    <col min="8199" max="8200" width="9.25" style="9" customWidth="1"/>
    <col min="8201" max="8201" width="9.5" style="9" customWidth="1"/>
    <col min="8202" max="8203" width="8.125" style="9" customWidth="1"/>
    <col min="8204" max="8206" width="6.75" style="9" customWidth="1"/>
    <col min="8207" max="8207" width="8.5" style="9" customWidth="1"/>
    <col min="8208" max="8208" width="7.875" style="9" customWidth="1"/>
    <col min="8209" max="8209" width="7.5" style="9" customWidth="1"/>
    <col min="8210" max="8212" width="9.125" style="9" customWidth="1"/>
    <col min="8213" max="8221" width="7.125" style="9" customWidth="1"/>
    <col min="8222" max="8222" width="8.5" style="9" bestFit="1" customWidth="1"/>
    <col min="8223" max="8224" width="7.125" style="9" customWidth="1"/>
    <col min="8225" max="8225" width="9" style="9" bestFit="1" customWidth="1"/>
    <col min="8226" max="8230" width="7.125" style="9" customWidth="1"/>
    <col min="8231" max="8231" width="10.625" style="9"/>
    <col min="8232" max="8234" width="8.5" style="9" bestFit="1" customWidth="1"/>
    <col min="8235" max="8244" width="4.5" style="9" customWidth="1"/>
    <col min="8245" max="8448" width="10.625" style="9"/>
    <col min="8449" max="8449" width="3.625" style="9" customWidth="1"/>
    <col min="8450" max="8450" width="11.625" style="9" customWidth="1"/>
    <col min="8451" max="8451" width="10.625" style="9" customWidth="1"/>
    <col min="8452" max="8452" width="7.625" style="9" customWidth="1"/>
    <col min="8453" max="8453" width="10" style="9" customWidth="1"/>
    <col min="8454" max="8454" width="10.5" style="9" customWidth="1"/>
    <col min="8455" max="8456" width="9.25" style="9" customWidth="1"/>
    <col min="8457" max="8457" width="9.5" style="9" customWidth="1"/>
    <col min="8458" max="8459" width="8.125" style="9" customWidth="1"/>
    <col min="8460" max="8462" width="6.75" style="9" customWidth="1"/>
    <col min="8463" max="8463" width="8.5" style="9" customWidth="1"/>
    <col min="8464" max="8464" width="7.875" style="9" customWidth="1"/>
    <col min="8465" max="8465" width="7.5" style="9" customWidth="1"/>
    <col min="8466" max="8468" width="9.125" style="9" customWidth="1"/>
    <col min="8469" max="8477" width="7.125" style="9" customWidth="1"/>
    <col min="8478" max="8478" width="8.5" style="9" bestFit="1" customWidth="1"/>
    <col min="8479" max="8480" width="7.125" style="9" customWidth="1"/>
    <col min="8481" max="8481" width="9" style="9" bestFit="1" customWidth="1"/>
    <col min="8482" max="8486" width="7.125" style="9" customWidth="1"/>
    <col min="8487" max="8487" width="10.625" style="9"/>
    <col min="8488" max="8490" width="8.5" style="9" bestFit="1" customWidth="1"/>
    <col min="8491" max="8500" width="4.5" style="9" customWidth="1"/>
    <col min="8501" max="8704" width="10.625" style="9"/>
    <col min="8705" max="8705" width="3.625" style="9" customWidth="1"/>
    <col min="8706" max="8706" width="11.625" style="9" customWidth="1"/>
    <col min="8707" max="8707" width="10.625" style="9" customWidth="1"/>
    <col min="8708" max="8708" width="7.625" style="9" customWidth="1"/>
    <col min="8709" max="8709" width="10" style="9" customWidth="1"/>
    <col min="8710" max="8710" width="10.5" style="9" customWidth="1"/>
    <col min="8711" max="8712" width="9.25" style="9" customWidth="1"/>
    <col min="8713" max="8713" width="9.5" style="9" customWidth="1"/>
    <col min="8714" max="8715" width="8.125" style="9" customWidth="1"/>
    <col min="8716" max="8718" width="6.75" style="9" customWidth="1"/>
    <col min="8719" max="8719" width="8.5" style="9" customWidth="1"/>
    <col min="8720" max="8720" width="7.875" style="9" customWidth="1"/>
    <col min="8721" max="8721" width="7.5" style="9" customWidth="1"/>
    <col min="8722" max="8724" width="9.125" style="9" customWidth="1"/>
    <col min="8725" max="8733" width="7.125" style="9" customWidth="1"/>
    <col min="8734" max="8734" width="8.5" style="9" bestFit="1" customWidth="1"/>
    <col min="8735" max="8736" width="7.125" style="9" customWidth="1"/>
    <col min="8737" max="8737" width="9" style="9" bestFit="1" customWidth="1"/>
    <col min="8738" max="8742" width="7.125" style="9" customWidth="1"/>
    <col min="8743" max="8743" width="10.625" style="9"/>
    <col min="8744" max="8746" width="8.5" style="9" bestFit="1" customWidth="1"/>
    <col min="8747" max="8756" width="4.5" style="9" customWidth="1"/>
    <col min="8757" max="8960" width="10.625" style="9"/>
    <col min="8961" max="8961" width="3.625" style="9" customWidth="1"/>
    <col min="8962" max="8962" width="11.625" style="9" customWidth="1"/>
    <col min="8963" max="8963" width="10.625" style="9" customWidth="1"/>
    <col min="8964" max="8964" width="7.625" style="9" customWidth="1"/>
    <col min="8965" max="8965" width="10" style="9" customWidth="1"/>
    <col min="8966" max="8966" width="10.5" style="9" customWidth="1"/>
    <col min="8967" max="8968" width="9.25" style="9" customWidth="1"/>
    <col min="8969" max="8969" width="9.5" style="9" customWidth="1"/>
    <col min="8970" max="8971" width="8.125" style="9" customWidth="1"/>
    <col min="8972" max="8974" width="6.75" style="9" customWidth="1"/>
    <col min="8975" max="8975" width="8.5" style="9" customWidth="1"/>
    <col min="8976" max="8976" width="7.875" style="9" customWidth="1"/>
    <col min="8977" max="8977" width="7.5" style="9" customWidth="1"/>
    <col min="8978" max="8980" width="9.125" style="9" customWidth="1"/>
    <col min="8981" max="8989" width="7.125" style="9" customWidth="1"/>
    <col min="8990" max="8990" width="8.5" style="9" bestFit="1" customWidth="1"/>
    <col min="8991" max="8992" width="7.125" style="9" customWidth="1"/>
    <col min="8993" max="8993" width="9" style="9" bestFit="1" customWidth="1"/>
    <col min="8994" max="8998" width="7.125" style="9" customWidth="1"/>
    <col min="8999" max="8999" width="10.625" style="9"/>
    <col min="9000" max="9002" width="8.5" style="9" bestFit="1" customWidth="1"/>
    <col min="9003" max="9012" width="4.5" style="9" customWidth="1"/>
    <col min="9013" max="9216" width="10.625" style="9"/>
    <col min="9217" max="9217" width="3.625" style="9" customWidth="1"/>
    <col min="9218" max="9218" width="11.625" style="9" customWidth="1"/>
    <col min="9219" max="9219" width="10.625" style="9" customWidth="1"/>
    <col min="9220" max="9220" width="7.625" style="9" customWidth="1"/>
    <col min="9221" max="9221" width="10" style="9" customWidth="1"/>
    <col min="9222" max="9222" width="10.5" style="9" customWidth="1"/>
    <col min="9223" max="9224" width="9.25" style="9" customWidth="1"/>
    <col min="9225" max="9225" width="9.5" style="9" customWidth="1"/>
    <col min="9226" max="9227" width="8.125" style="9" customWidth="1"/>
    <col min="9228" max="9230" width="6.75" style="9" customWidth="1"/>
    <col min="9231" max="9231" width="8.5" style="9" customWidth="1"/>
    <col min="9232" max="9232" width="7.875" style="9" customWidth="1"/>
    <col min="9233" max="9233" width="7.5" style="9" customWidth="1"/>
    <col min="9234" max="9236" width="9.125" style="9" customWidth="1"/>
    <col min="9237" max="9245" width="7.125" style="9" customWidth="1"/>
    <col min="9246" max="9246" width="8.5" style="9" bestFit="1" customWidth="1"/>
    <col min="9247" max="9248" width="7.125" style="9" customWidth="1"/>
    <col min="9249" max="9249" width="9" style="9" bestFit="1" customWidth="1"/>
    <col min="9250" max="9254" width="7.125" style="9" customWidth="1"/>
    <col min="9255" max="9255" width="10.625" style="9"/>
    <col min="9256" max="9258" width="8.5" style="9" bestFit="1" customWidth="1"/>
    <col min="9259" max="9268" width="4.5" style="9" customWidth="1"/>
    <col min="9269" max="9472" width="10.625" style="9"/>
    <col min="9473" max="9473" width="3.625" style="9" customWidth="1"/>
    <col min="9474" max="9474" width="11.625" style="9" customWidth="1"/>
    <col min="9475" max="9475" width="10.625" style="9" customWidth="1"/>
    <col min="9476" max="9476" width="7.625" style="9" customWidth="1"/>
    <col min="9477" max="9477" width="10" style="9" customWidth="1"/>
    <col min="9478" max="9478" width="10.5" style="9" customWidth="1"/>
    <col min="9479" max="9480" width="9.25" style="9" customWidth="1"/>
    <col min="9481" max="9481" width="9.5" style="9" customWidth="1"/>
    <col min="9482" max="9483" width="8.125" style="9" customWidth="1"/>
    <col min="9484" max="9486" width="6.75" style="9" customWidth="1"/>
    <col min="9487" max="9487" width="8.5" style="9" customWidth="1"/>
    <col min="9488" max="9488" width="7.875" style="9" customWidth="1"/>
    <col min="9489" max="9489" width="7.5" style="9" customWidth="1"/>
    <col min="9490" max="9492" width="9.125" style="9" customWidth="1"/>
    <col min="9493" max="9501" width="7.125" style="9" customWidth="1"/>
    <col min="9502" max="9502" width="8.5" style="9" bestFit="1" customWidth="1"/>
    <col min="9503" max="9504" width="7.125" style="9" customWidth="1"/>
    <col min="9505" max="9505" width="9" style="9" bestFit="1" customWidth="1"/>
    <col min="9506" max="9510" width="7.125" style="9" customWidth="1"/>
    <col min="9511" max="9511" width="10.625" style="9"/>
    <col min="9512" max="9514" width="8.5" style="9" bestFit="1" customWidth="1"/>
    <col min="9515" max="9524" width="4.5" style="9" customWidth="1"/>
    <col min="9525" max="9728" width="10.625" style="9"/>
    <col min="9729" max="9729" width="3.625" style="9" customWidth="1"/>
    <col min="9730" max="9730" width="11.625" style="9" customWidth="1"/>
    <col min="9731" max="9731" width="10.625" style="9" customWidth="1"/>
    <col min="9732" max="9732" width="7.625" style="9" customWidth="1"/>
    <col min="9733" max="9733" width="10" style="9" customWidth="1"/>
    <col min="9734" max="9734" width="10.5" style="9" customWidth="1"/>
    <col min="9735" max="9736" width="9.25" style="9" customWidth="1"/>
    <col min="9737" max="9737" width="9.5" style="9" customWidth="1"/>
    <col min="9738" max="9739" width="8.125" style="9" customWidth="1"/>
    <col min="9740" max="9742" width="6.75" style="9" customWidth="1"/>
    <col min="9743" max="9743" width="8.5" style="9" customWidth="1"/>
    <col min="9744" max="9744" width="7.875" style="9" customWidth="1"/>
    <col min="9745" max="9745" width="7.5" style="9" customWidth="1"/>
    <col min="9746" max="9748" width="9.125" style="9" customWidth="1"/>
    <col min="9749" max="9757" width="7.125" style="9" customWidth="1"/>
    <col min="9758" max="9758" width="8.5" style="9" bestFit="1" customWidth="1"/>
    <col min="9759" max="9760" width="7.125" style="9" customWidth="1"/>
    <col min="9761" max="9761" width="9" style="9" bestFit="1" customWidth="1"/>
    <col min="9762" max="9766" width="7.125" style="9" customWidth="1"/>
    <col min="9767" max="9767" width="10.625" style="9"/>
    <col min="9768" max="9770" width="8.5" style="9" bestFit="1" customWidth="1"/>
    <col min="9771" max="9780" width="4.5" style="9" customWidth="1"/>
    <col min="9781" max="9984" width="10.625" style="9"/>
    <col min="9985" max="9985" width="3.625" style="9" customWidth="1"/>
    <col min="9986" max="9986" width="11.625" style="9" customWidth="1"/>
    <col min="9987" max="9987" width="10.625" style="9" customWidth="1"/>
    <col min="9988" max="9988" width="7.625" style="9" customWidth="1"/>
    <col min="9989" max="9989" width="10" style="9" customWidth="1"/>
    <col min="9990" max="9990" width="10.5" style="9" customWidth="1"/>
    <col min="9991" max="9992" width="9.25" style="9" customWidth="1"/>
    <col min="9993" max="9993" width="9.5" style="9" customWidth="1"/>
    <col min="9994" max="9995" width="8.125" style="9" customWidth="1"/>
    <col min="9996" max="9998" width="6.75" style="9" customWidth="1"/>
    <col min="9999" max="9999" width="8.5" style="9" customWidth="1"/>
    <col min="10000" max="10000" width="7.875" style="9" customWidth="1"/>
    <col min="10001" max="10001" width="7.5" style="9" customWidth="1"/>
    <col min="10002" max="10004" width="9.125" style="9" customWidth="1"/>
    <col min="10005" max="10013" width="7.125" style="9" customWidth="1"/>
    <col min="10014" max="10014" width="8.5" style="9" bestFit="1" customWidth="1"/>
    <col min="10015" max="10016" width="7.125" style="9" customWidth="1"/>
    <col min="10017" max="10017" width="9" style="9" bestFit="1" customWidth="1"/>
    <col min="10018" max="10022" width="7.125" style="9" customWidth="1"/>
    <col min="10023" max="10023" width="10.625" style="9"/>
    <col min="10024" max="10026" width="8.5" style="9" bestFit="1" customWidth="1"/>
    <col min="10027" max="10036" width="4.5" style="9" customWidth="1"/>
    <col min="10037" max="10240" width="10.625" style="9"/>
    <col min="10241" max="10241" width="3.625" style="9" customWidth="1"/>
    <col min="10242" max="10242" width="11.625" style="9" customWidth="1"/>
    <col min="10243" max="10243" width="10.625" style="9" customWidth="1"/>
    <col min="10244" max="10244" width="7.625" style="9" customWidth="1"/>
    <col min="10245" max="10245" width="10" style="9" customWidth="1"/>
    <col min="10246" max="10246" width="10.5" style="9" customWidth="1"/>
    <col min="10247" max="10248" width="9.25" style="9" customWidth="1"/>
    <col min="10249" max="10249" width="9.5" style="9" customWidth="1"/>
    <col min="10250" max="10251" width="8.125" style="9" customWidth="1"/>
    <col min="10252" max="10254" width="6.75" style="9" customWidth="1"/>
    <col min="10255" max="10255" width="8.5" style="9" customWidth="1"/>
    <col min="10256" max="10256" width="7.875" style="9" customWidth="1"/>
    <col min="10257" max="10257" width="7.5" style="9" customWidth="1"/>
    <col min="10258" max="10260" width="9.125" style="9" customWidth="1"/>
    <col min="10261" max="10269" width="7.125" style="9" customWidth="1"/>
    <col min="10270" max="10270" width="8.5" style="9" bestFit="1" customWidth="1"/>
    <col min="10271" max="10272" width="7.125" style="9" customWidth="1"/>
    <col min="10273" max="10273" width="9" style="9" bestFit="1" customWidth="1"/>
    <col min="10274" max="10278" width="7.125" style="9" customWidth="1"/>
    <col min="10279" max="10279" width="10.625" style="9"/>
    <col min="10280" max="10282" width="8.5" style="9" bestFit="1" customWidth="1"/>
    <col min="10283" max="10292" width="4.5" style="9" customWidth="1"/>
    <col min="10293" max="10496" width="10.625" style="9"/>
    <col min="10497" max="10497" width="3.625" style="9" customWidth="1"/>
    <col min="10498" max="10498" width="11.625" style="9" customWidth="1"/>
    <col min="10499" max="10499" width="10.625" style="9" customWidth="1"/>
    <col min="10500" max="10500" width="7.625" style="9" customWidth="1"/>
    <col min="10501" max="10501" width="10" style="9" customWidth="1"/>
    <col min="10502" max="10502" width="10.5" style="9" customWidth="1"/>
    <col min="10503" max="10504" width="9.25" style="9" customWidth="1"/>
    <col min="10505" max="10505" width="9.5" style="9" customWidth="1"/>
    <col min="10506" max="10507" width="8.125" style="9" customWidth="1"/>
    <col min="10508" max="10510" width="6.75" style="9" customWidth="1"/>
    <col min="10511" max="10511" width="8.5" style="9" customWidth="1"/>
    <col min="10512" max="10512" width="7.875" style="9" customWidth="1"/>
    <col min="10513" max="10513" width="7.5" style="9" customWidth="1"/>
    <col min="10514" max="10516" width="9.125" style="9" customWidth="1"/>
    <col min="10517" max="10525" width="7.125" style="9" customWidth="1"/>
    <col min="10526" max="10526" width="8.5" style="9" bestFit="1" customWidth="1"/>
    <col min="10527" max="10528" width="7.125" style="9" customWidth="1"/>
    <col min="10529" max="10529" width="9" style="9" bestFit="1" customWidth="1"/>
    <col min="10530" max="10534" width="7.125" style="9" customWidth="1"/>
    <col min="10535" max="10535" width="10.625" style="9"/>
    <col min="10536" max="10538" width="8.5" style="9" bestFit="1" customWidth="1"/>
    <col min="10539" max="10548" width="4.5" style="9" customWidth="1"/>
    <col min="10549" max="10752" width="10.625" style="9"/>
    <col min="10753" max="10753" width="3.625" style="9" customWidth="1"/>
    <col min="10754" max="10754" width="11.625" style="9" customWidth="1"/>
    <col min="10755" max="10755" width="10.625" style="9" customWidth="1"/>
    <col min="10756" max="10756" width="7.625" style="9" customWidth="1"/>
    <col min="10757" max="10757" width="10" style="9" customWidth="1"/>
    <col min="10758" max="10758" width="10.5" style="9" customWidth="1"/>
    <col min="10759" max="10760" width="9.25" style="9" customWidth="1"/>
    <col min="10761" max="10761" width="9.5" style="9" customWidth="1"/>
    <col min="10762" max="10763" width="8.125" style="9" customWidth="1"/>
    <col min="10764" max="10766" width="6.75" style="9" customWidth="1"/>
    <col min="10767" max="10767" width="8.5" style="9" customWidth="1"/>
    <col min="10768" max="10768" width="7.875" style="9" customWidth="1"/>
    <col min="10769" max="10769" width="7.5" style="9" customWidth="1"/>
    <col min="10770" max="10772" width="9.125" style="9" customWidth="1"/>
    <col min="10773" max="10781" width="7.125" style="9" customWidth="1"/>
    <col min="10782" max="10782" width="8.5" style="9" bestFit="1" customWidth="1"/>
    <col min="10783" max="10784" width="7.125" style="9" customWidth="1"/>
    <col min="10785" max="10785" width="9" style="9" bestFit="1" customWidth="1"/>
    <col min="10786" max="10790" width="7.125" style="9" customWidth="1"/>
    <col min="10791" max="10791" width="10.625" style="9"/>
    <col min="10792" max="10794" width="8.5" style="9" bestFit="1" customWidth="1"/>
    <col min="10795" max="10804" width="4.5" style="9" customWidth="1"/>
    <col min="10805" max="11008" width="10.625" style="9"/>
    <col min="11009" max="11009" width="3.625" style="9" customWidth="1"/>
    <col min="11010" max="11010" width="11.625" style="9" customWidth="1"/>
    <col min="11011" max="11011" width="10.625" style="9" customWidth="1"/>
    <col min="11012" max="11012" width="7.625" style="9" customWidth="1"/>
    <col min="11013" max="11013" width="10" style="9" customWidth="1"/>
    <col min="11014" max="11014" width="10.5" style="9" customWidth="1"/>
    <col min="11015" max="11016" width="9.25" style="9" customWidth="1"/>
    <col min="11017" max="11017" width="9.5" style="9" customWidth="1"/>
    <col min="11018" max="11019" width="8.125" style="9" customWidth="1"/>
    <col min="11020" max="11022" width="6.75" style="9" customWidth="1"/>
    <col min="11023" max="11023" width="8.5" style="9" customWidth="1"/>
    <col min="11024" max="11024" width="7.875" style="9" customWidth="1"/>
    <col min="11025" max="11025" width="7.5" style="9" customWidth="1"/>
    <col min="11026" max="11028" width="9.125" style="9" customWidth="1"/>
    <col min="11029" max="11037" width="7.125" style="9" customWidth="1"/>
    <col min="11038" max="11038" width="8.5" style="9" bestFit="1" customWidth="1"/>
    <col min="11039" max="11040" width="7.125" style="9" customWidth="1"/>
    <col min="11041" max="11041" width="9" style="9" bestFit="1" customWidth="1"/>
    <col min="11042" max="11046" width="7.125" style="9" customWidth="1"/>
    <col min="11047" max="11047" width="10.625" style="9"/>
    <col min="11048" max="11050" width="8.5" style="9" bestFit="1" customWidth="1"/>
    <col min="11051" max="11060" width="4.5" style="9" customWidth="1"/>
    <col min="11061" max="11264" width="10.625" style="9"/>
    <col min="11265" max="11265" width="3.625" style="9" customWidth="1"/>
    <col min="11266" max="11266" width="11.625" style="9" customWidth="1"/>
    <col min="11267" max="11267" width="10.625" style="9" customWidth="1"/>
    <col min="11268" max="11268" width="7.625" style="9" customWidth="1"/>
    <col min="11269" max="11269" width="10" style="9" customWidth="1"/>
    <col min="11270" max="11270" width="10.5" style="9" customWidth="1"/>
    <col min="11271" max="11272" width="9.25" style="9" customWidth="1"/>
    <col min="11273" max="11273" width="9.5" style="9" customWidth="1"/>
    <col min="11274" max="11275" width="8.125" style="9" customWidth="1"/>
    <col min="11276" max="11278" width="6.75" style="9" customWidth="1"/>
    <col min="11279" max="11279" width="8.5" style="9" customWidth="1"/>
    <col min="11280" max="11280" width="7.875" style="9" customWidth="1"/>
    <col min="11281" max="11281" width="7.5" style="9" customWidth="1"/>
    <col min="11282" max="11284" width="9.125" style="9" customWidth="1"/>
    <col min="11285" max="11293" width="7.125" style="9" customWidth="1"/>
    <col min="11294" max="11294" width="8.5" style="9" bestFit="1" customWidth="1"/>
    <col min="11295" max="11296" width="7.125" style="9" customWidth="1"/>
    <col min="11297" max="11297" width="9" style="9" bestFit="1" customWidth="1"/>
    <col min="11298" max="11302" width="7.125" style="9" customWidth="1"/>
    <col min="11303" max="11303" width="10.625" style="9"/>
    <col min="11304" max="11306" width="8.5" style="9" bestFit="1" customWidth="1"/>
    <col min="11307" max="11316" width="4.5" style="9" customWidth="1"/>
    <col min="11317" max="11520" width="10.625" style="9"/>
    <col min="11521" max="11521" width="3.625" style="9" customWidth="1"/>
    <col min="11522" max="11522" width="11.625" style="9" customWidth="1"/>
    <col min="11523" max="11523" width="10.625" style="9" customWidth="1"/>
    <col min="11524" max="11524" width="7.625" style="9" customWidth="1"/>
    <col min="11525" max="11525" width="10" style="9" customWidth="1"/>
    <col min="11526" max="11526" width="10.5" style="9" customWidth="1"/>
    <col min="11527" max="11528" width="9.25" style="9" customWidth="1"/>
    <col min="11529" max="11529" width="9.5" style="9" customWidth="1"/>
    <col min="11530" max="11531" width="8.125" style="9" customWidth="1"/>
    <col min="11532" max="11534" width="6.75" style="9" customWidth="1"/>
    <col min="11535" max="11535" width="8.5" style="9" customWidth="1"/>
    <col min="11536" max="11536" width="7.875" style="9" customWidth="1"/>
    <col min="11537" max="11537" width="7.5" style="9" customWidth="1"/>
    <col min="11538" max="11540" width="9.125" style="9" customWidth="1"/>
    <col min="11541" max="11549" width="7.125" style="9" customWidth="1"/>
    <col min="11550" max="11550" width="8.5" style="9" bestFit="1" customWidth="1"/>
    <col min="11551" max="11552" width="7.125" style="9" customWidth="1"/>
    <col min="11553" max="11553" width="9" style="9" bestFit="1" customWidth="1"/>
    <col min="11554" max="11558" width="7.125" style="9" customWidth="1"/>
    <col min="11559" max="11559" width="10.625" style="9"/>
    <col min="11560" max="11562" width="8.5" style="9" bestFit="1" customWidth="1"/>
    <col min="11563" max="11572" width="4.5" style="9" customWidth="1"/>
    <col min="11573" max="11776" width="10.625" style="9"/>
    <col min="11777" max="11777" width="3.625" style="9" customWidth="1"/>
    <col min="11778" max="11778" width="11.625" style="9" customWidth="1"/>
    <col min="11779" max="11779" width="10.625" style="9" customWidth="1"/>
    <col min="11780" max="11780" width="7.625" style="9" customWidth="1"/>
    <col min="11781" max="11781" width="10" style="9" customWidth="1"/>
    <col min="11782" max="11782" width="10.5" style="9" customWidth="1"/>
    <col min="11783" max="11784" width="9.25" style="9" customWidth="1"/>
    <col min="11785" max="11785" width="9.5" style="9" customWidth="1"/>
    <col min="11786" max="11787" width="8.125" style="9" customWidth="1"/>
    <col min="11788" max="11790" width="6.75" style="9" customWidth="1"/>
    <col min="11791" max="11791" width="8.5" style="9" customWidth="1"/>
    <col min="11792" max="11792" width="7.875" style="9" customWidth="1"/>
    <col min="11793" max="11793" width="7.5" style="9" customWidth="1"/>
    <col min="11794" max="11796" width="9.125" style="9" customWidth="1"/>
    <col min="11797" max="11805" width="7.125" style="9" customWidth="1"/>
    <col min="11806" max="11806" width="8.5" style="9" bestFit="1" customWidth="1"/>
    <col min="11807" max="11808" width="7.125" style="9" customWidth="1"/>
    <col min="11809" max="11809" width="9" style="9" bestFit="1" customWidth="1"/>
    <col min="11810" max="11814" width="7.125" style="9" customWidth="1"/>
    <col min="11815" max="11815" width="10.625" style="9"/>
    <col min="11816" max="11818" width="8.5" style="9" bestFit="1" customWidth="1"/>
    <col min="11819" max="11828" width="4.5" style="9" customWidth="1"/>
    <col min="11829" max="12032" width="10.625" style="9"/>
    <col min="12033" max="12033" width="3.625" style="9" customWidth="1"/>
    <col min="12034" max="12034" width="11.625" style="9" customWidth="1"/>
    <col min="12035" max="12035" width="10.625" style="9" customWidth="1"/>
    <col min="12036" max="12036" width="7.625" style="9" customWidth="1"/>
    <col min="12037" max="12037" width="10" style="9" customWidth="1"/>
    <col min="12038" max="12038" width="10.5" style="9" customWidth="1"/>
    <col min="12039" max="12040" width="9.25" style="9" customWidth="1"/>
    <col min="12041" max="12041" width="9.5" style="9" customWidth="1"/>
    <col min="12042" max="12043" width="8.125" style="9" customWidth="1"/>
    <col min="12044" max="12046" width="6.75" style="9" customWidth="1"/>
    <col min="12047" max="12047" width="8.5" style="9" customWidth="1"/>
    <col min="12048" max="12048" width="7.875" style="9" customWidth="1"/>
    <col min="12049" max="12049" width="7.5" style="9" customWidth="1"/>
    <col min="12050" max="12052" width="9.125" style="9" customWidth="1"/>
    <col min="12053" max="12061" width="7.125" style="9" customWidth="1"/>
    <col min="12062" max="12062" width="8.5" style="9" bestFit="1" customWidth="1"/>
    <col min="12063" max="12064" width="7.125" style="9" customWidth="1"/>
    <col min="12065" max="12065" width="9" style="9" bestFit="1" customWidth="1"/>
    <col min="12066" max="12070" width="7.125" style="9" customWidth="1"/>
    <col min="12071" max="12071" width="10.625" style="9"/>
    <col min="12072" max="12074" width="8.5" style="9" bestFit="1" customWidth="1"/>
    <col min="12075" max="12084" width="4.5" style="9" customWidth="1"/>
    <col min="12085" max="12288" width="10.625" style="9"/>
    <col min="12289" max="12289" width="3.625" style="9" customWidth="1"/>
    <col min="12290" max="12290" width="11.625" style="9" customWidth="1"/>
    <col min="12291" max="12291" width="10.625" style="9" customWidth="1"/>
    <col min="12292" max="12292" width="7.625" style="9" customWidth="1"/>
    <col min="12293" max="12293" width="10" style="9" customWidth="1"/>
    <col min="12294" max="12294" width="10.5" style="9" customWidth="1"/>
    <col min="12295" max="12296" width="9.25" style="9" customWidth="1"/>
    <col min="12297" max="12297" width="9.5" style="9" customWidth="1"/>
    <col min="12298" max="12299" width="8.125" style="9" customWidth="1"/>
    <col min="12300" max="12302" width="6.75" style="9" customWidth="1"/>
    <col min="12303" max="12303" width="8.5" style="9" customWidth="1"/>
    <col min="12304" max="12304" width="7.875" style="9" customWidth="1"/>
    <col min="12305" max="12305" width="7.5" style="9" customWidth="1"/>
    <col min="12306" max="12308" width="9.125" style="9" customWidth="1"/>
    <col min="12309" max="12317" width="7.125" style="9" customWidth="1"/>
    <col min="12318" max="12318" width="8.5" style="9" bestFit="1" customWidth="1"/>
    <col min="12319" max="12320" width="7.125" style="9" customWidth="1"/>
    <col min="12321" max="12321" width="9" style="9" bestFit="1" customWidth="1"/>
    <col min="12322" max="12326" width="7.125" style="9" customWidth="1"/>
    <col min="12327" max="12327" width="10.625" style="9"/>
    <col min="12328" max="12330" width="8.5" style="9" bestFit="1" customWidth="1"/>
    <col min="12331" max="12340" width="4.5" style="9" customWidth="1"/>
    <col min="12341" max="12544" width="10.625" style="9"/>
    <col min="12545" max="12545" width="3.625" style="9" customWidth="1"/>
    <col min="12546" max="12546" width="11.625" style="9" customWidth="1"/>
    <col min="12547" max="12547" width="10.625" style="9" customWidth="1"/>
    <col min="12548" max="12548" width="7.625" style="9" customWidth="1"/>
    <col min="12549" max="12549" width="10" style="9" customWidth="1"/>
    <col min="12550" max="12550" width="10.5" style="9" customWidth="1"/>
    <col min="12551" max="12552" width="9.25" style="9" customWidth="1"/>
    <col min="12553" max="12553" width="9.5" style="9" customWidth="1"/>
    <col min="12554" max="12555" width="8.125" style="9" customWidth="1"/>
    <col min="12556" max="12558" width="6.75" style="9" customWidth="1"/>
    <col min="12559" max="12559" width="8.5" style="9" customWidth="1"/>
    <col min="12560" max="12560" width="7.875" style="9" customWidth="1"/>
    <col min="12561" max="12561" width="7.5" style="9" customWidth="1"/>
    <col min="12562" max="12564" width="9.125" style="9" customWidth="1"/>
    <col min="12565" max="12573" width="7.125" style="9" customWidth="1"/>
    <col min="12574" max="12574" width="8.5" style="9" bestFit="1" customWidth="1"/>
    <col min="12575" max="12576" width="7.125" style="9" customWidth="1"/>
    <col min="12577" max="12577" width="9" style="9" bestFit="1" customWidth="1"/>
    <col min="12578" max="12582" width="7.125" style="9" customWidth="1"/>
    <col min="12583" max="12583" width="10.625" style="9"/>
    <col min="12584" max="12586" width="8.5" style="9" bestFit="1" customWidth="1"/>
    <col min="12587" max="12596" width="4.5" style="9" customWidth="1"/>
    <col min="12597" max="12800" width="10.625" style="9"/>
    <col min="12801" max="12801" width="3.625" style="9" customWidth="1"/>
    <col min="12802" max="12802" width="11.625" style="9" customWidth="1"/>
    <col min="12803" max="12803" width="10.625" style="9" customWidth="1"/>
    <col min="12804" max="12804" width="7.625" style="9" customWidth="1"/>
    <col min="12805" max="12805" width="10" style="9" customWidth="1"/>
    <col min="12806" max="12806" width="10.5" style="9" customWidth="1"/>
    <col min="12807" max="12808" width="9.25" style="9" customWidth="1"/>
    <col min="12809" max="12809" width="9.5" style="9" customWidth="1"/>
    <col min="12810" max="12811" width="8.125" style="9" customWidth="1"/>
    <col min="12812" max="12814" width="6.75" style="9" customWidth="1"/>
    <col min="12815" max="12815" width="8.5" style="9" customWidth="1"/>
    <col min="12816" max="12816" width="7.875" style="9" customWidth="1"/>
    <col min="12817" max="12817" width="7.5" style="9" customWidth="1"/>
    <col min="12818" max="12820" width="9.125" style="9" customWidth="1"/>
    <col min="12821" max="12829" width="7.125" style="9" customWidth="1"/>
    <col min="12830" max="12830" width="8.5" style="9" bestFit="1" customWidth="1"/>
    <col min="12831" max="12832" width="7.125" style="9" customWidth="1"/>
    <col min="12833" max="12833" width="9" style="9" bestFit="1" customWidth="1"/>
    <col min="12834" max="12838" width="7.125" style="9" customWidth="1"/>
    <col min="12839" max="12839" width="10.625" style="9"/>
    <col min="12840" max="12842" width="8.5" style="9" bestFit="1" customWidth="1"/>
    <col min="12843" max="12852" width="4.5" style="9" customWidth="1"/>
    <col min="12853" max="13056" width="10.625" style="9"/>
    <col min="13057" max="13057" width="3.625" style="9" customWidth="1"/>
    <col min="13058" max="13058" width="11.625" style="9" customWidth="1"/>
    <col min="13059" max="13059" width="10.625" style="9" customWidth="1"/>
    <col min="13060" max="13060" width="7.625" style="9" customWidth="1"/>
    <col min="13061" max="13061" width="10" style="9" customWidth="1"/>
    <col min="13062" max="13062" width="10.5" style="9" customWidth="1"/>
    <col min="13063" max="13064" width="9.25" style="9" customWidth="1"/>
    <col min="13065" max="13065" width="9.5" style="9" customWidth="1"/>
    <col min="13066" max="13067" width="8.125" style="9" customWidth="1"/>
    <col min="13068" max="13070" width="6.75" style="9" customWidth="1"/>
    <col min="13071" max="13071" width="8.5" style="9" customWidth="1"/>
    <col min="13072" max="13072" width="7.875" style="9" customWidth="1"/>
    <col min="13073" max="13073" width="7.5" style="9" customWidth="1"/>
    <col min="13074" max="13076" width="9.125" style="9" customWidth="1"/>
    <col min="13077" max="13085" width="7.125" style="9" customWidth="1"/>
    <col min="13086" max="13086" width="8.5" style="9" bestFit="1" customWidth="1"/>
    <col min="13087" max="13088" width="7.125" style="9" customWidth="1"/>
    <col min="13089" max="13089" width="9" style="9" bestFit="1" customWidth="1"/>
    <col min="13090" max="13094" width="7.125" style="9" customWidth="1"/>
    <col min="13095" max="13095" width="10.625" style="9"/>
    <col min="13096" max="13098" width="8.5" style="9" bestFit="1" customWidth="1"/>
    <col min="13099" max="13108" width="4.5" style="9" customWidth="1"/>
    <col min="13109" max="13312" width="10.625" style="9"/>
    <col min="13313" max="13313" width="3.625" style="9" customWidth="1"/>
    <col min="13314" max="13314" width="11.625" style="9" customWidth="1"/>
    <col min="13315" max="13315" width="10.625" style="9" customWidth="1"/>
    <col min="13316" max="13316" width="7.625" style="9" customWidth="1"/>
    <col min="13317" max="13317" width="10" style="9" customWidth="1"/>
    <col min="13318" max="13318" width="10.5" style="9" customWidth="1"/>
    <col min="13319" max="13320" width="9.25" style="9" customWidth="1"/>
    <col min="13321" max="13321" width="9.5" style="9" customWidth="1"/>
    <col min="13322" max="13323" width="8.125" style="9" customWidth="1"/>
    <col min="13324" max="13326" width="6.75" style="9" customWidth="1"/>
    <col min="13327" max="13327" width="8.5" style="9" customWidth="1"/>
    <col min="13328" max="13328" width="7.875" style="9" customWidth="1"/>
    <col min="13329" max="13329" width="7.5" style="9" customWidth="1"/>
    <col min="13330" max="13332" width="9.125" style="9" customWidth="1"/>
    <col min="13333" max="13341" width="7.125" style="9" customWidth="1"/>
    <col min="13342" max="13342" width="8.5" style="9" bestFit="1" customWidth="1"/>
    <col min="13343" max="13344" width="7.125" style="9" customWidth="1"/>
    <col min="13345" max="13345" width="9" style="9" bestFit="1" customWidth="1"/>
    <col min="13346" max="13350" width="7.125" style="9" customWidth="1"/>
    <col min="13351" max="13351" width="10.625" style="9"/>
    <col min="13352" max="13354" width="8.5" style="9" bestFit="1" customWidth="1"/>
    <col min="13355" max="13364" width="4.5" style="9" customWidth="1"/>
    <col min="13365" max="13568" width="10.625" style="9"/>
    <col min="13569" max="13569" width="3.625" style="9" customWidth="1"/>
    <col min="13570" max="13570" width="11.625" style="9" customWidth="1"/>
    <col min="13571" max="13571" width="10.625" style="9" customWidth="1"/>
    <col min="13572" max="13572" width="7.625" style="9" customWidth="1"/>
    <col min="13573" max="13573" width="10" style="9" customWidth="1"/>
    <col min="13574" max="13574" width="10.5" style="9" customWidth="1"/>
    <col min="13575" max="13576" width="9.25" style="9" customWidth="1"/>
    <col min="13577" max="13577" width="9.5" style="9" customWidth="1"/>
    <col min="13578" max="13579" width="8.125" style="9" customWidth="1"/>
    <col min="13580" max="13582" width="6.75" style="9" customWidth="1"/>
    <col min="13583" max="13583" width="8.5" style="9" customWidth="1"/>
    <col min="13584" max="13584" width="7.875" style="9" customWidth="1"/>
    <col min="13585" max="13585" width="7.5" style="9" customWidth="1"/>
    <col min="13586" max="13588" width="9.125" style="9" customWidth="1"/>
    <col min="13589" max="13597" width="7.125" style="9" customWidth="1"/>
    <col min="13598" max="13598" width="8.5" style="9" bestFit="1" customWidth="1"/>
    <col min="13599" max="13600" width="7.125" style="9" customWidth="1"/>
    <col min="13601" max="13601" width="9" style="9" bestFit="1" customWidth="1"/>
    <col min="13602" max="13606" width="7.125" style="9" customWidth="1"/>
    <col min="13607" max="13607" width="10.625" style="9"/>
    <col min="13608" max="13610" width="8.5" style="9" bestFit="1" customWidth="1"/>
    <col min="13611" max="13620" width="4.5" style="9" customWidth="1"/>
    <col min="13621" max="13824" width="10.625" style="9"/>
    <col min="13825" max="13825" width="3.625" style="9" customWidth="1"/>
    <col min="13826" max="13826" width="11.625" style="9" customWidth="1"/>
    <col min="13827" max="13827" width="10.625" style="9" customWidth="1"/>
    <col min="13828" max="13828" width="7.625" style="9" customWidth="1"/>
    <col min="13829" max="13829" width="10" style="9" customWidth="1"/>
    <col min="13830" max="13830" width="10.5" style="9" customWidth="1"/>
    <col min="13831" max="13832" width="9.25" style="9" customWidth="1"/>
    <col min="13833" max="13833" width="9.5" style="9" customWidth="1"/>
    <col min="13834" max="13835" width="8.125" style="9" customWidth="1"/>
    <col min="13836" max="13838" width="6.75" style="9" customWidth="1"/>
    <col min="13839" max="13839" width="8.5" style="9" customWidth="1"/>
    <col min="13840" max="13840" width="7.875" style="9" customWidth="1"/>
    <col min="13841" max="13841" width="7.5" style="9" customWidth="1"/>
    <col min="13842" max="13844" width="9.125" style="9" customWidth="1"/>
    <col min="13845" max="13853" width="7.125" style="9" customWidth="1"/>
    <col min="13854" max="13854" width="8.5" style="9" bestFit="1" customWidth="1"/>
    <col min="13855" max="13856" width="7.125" style="9" customWidth="1"/>
    <col min="13857" max="13857" width="9" style="9" bestFit="1" customWidth="1"/>
    <col min="13858" max="13862" width="7.125" style="9" customWidth="1"/>
    <col min="13863" max="13863" width="10.625" style="9"/>
    <col min="13864" max="13866" width="8.5" style="9" bestFit="1" customWidth="1"/>
    <col min="13867" max="13876" width="4.5" style="9" customWidth="1"/>
    <col min="13877" max="14080" width="10.625" style="9"/>
    <col min="14081" max="14081" width="3.625" style="9" customWidth="1"/>
    <col min="14082" max="14082" width="11.625" style="9" customWidth="1"/>
    <col min="14083" max="14083" width="10.625" style="9" customWidth="1"/>
    <col min="14084" max="14084" width="7.625" style="9" customWidth="1"/>
    <col min="14085" max="14085" width="10" style="9" customWidth="1"/>
    <col min="14086" max="14086" width="10.5" style="9" customWidth="1"/>
    <col min="14087" max="14088" width="9.25" style="9" customWidth="1"/>
    <col min="14089" max="14089" width="9.5" style="9" customWidth="1"/>
    <col min="14090" max="14091" width="8.125" style="9" customWidth="1"/>
    <col min="14092" max="14094" width="6.75" style="9" customWidth="1"/>
    <col min="14095" max="14095" width="8.5" style="9" customWidth="1"/>
    <col min="14096" max="14096" width="7.875" style="9" customWidth="1"/>
    <col min="14097" max="14097" width="7.5" style="9" customWidth="1"/>
    <col min="14098" max="14100" width="9.125" style="9" customWidth="1"/>
    <col min="14101" max="14109" width="7.125" style="9" customWidth="1"/>
    <col min="14110" max="14110" width="8.5" style="9" bestFit="1" customWidth="1"/>
    <col min="14111" max="14112" width="7.125" style="9" customWidth="1"/>
    <col min="14113" max="14113" width="9" style="9" bestFit="1" customWidth="1"/>
    <col min="14114" max="14118" width="7.125" style="9" customWidth="1"/>
    <col min="14119" max="14119" width="10.625" style="9"/>
    <col min="14120" max="14122" width="8.5" style="9" bestFit="1" customWidth="1"/>
    <col min="14123" max="14132" width="4.5" style="9" customWidth="1"/>
    <col min="14133" max="14336" width="10.625" style="9"/>
    <col min="14337" max="14337" width="3.625" style="9" customWidth="1"/>
    <col min="14338" max="14338" width="11.625" style="9" customWidth="1"/>
    <col min="14339" max="14339" width="10.625" style="9" customWidth="1"/>
    <col min="14340" max="14340" width="7.625" style="9" customWidth="1"/>
    <col min="14341" max="14341" width="10" style="9" customWidth="1"/>
    <col min="14342" max="14342" width="10.5" style="9" customWidth="1"/>
    <col min="14343" max="14344" width="9.25" style="9" customWidth="1"/>
    <col min="14345" max="14345" width="9.5" style="9" customWidth="1"/>
    <col min="14346" max="14347" width="8.125" style="9" customWidth="1"/>
    <col min="14348" max="14350" width="6.75" style="9" customWidth="1"/>
    <col min="14351" max="14351" width="8.5" style="9" customWidth="1"/>
    <col min="14352" max="14352" width="7.875" style="9" customWidth="1"/>
    <col min="14353" max="14353" width="7.5" style="9" customWidth="1"/>
    <col min="14354" max="14356" width="9.125" style="9" customWidth="1"/>
    <col min="14357" max="14365" width="7.125" style="9" customWidth="1"/>
    <col min="14366" max="14366" width="8.5" style="9" bestFit="1" customWidth="1"/>
    <col min="14367" max="14368" width="7.125" style="9" customWidth="1"/>
    <col min="14369" max="14369" width="9" style="9" bestFit="1" customWidth="1"/>
    <col min="14370" max="14374" width="7.125" style="9" customWidth="1"/>
    <col min="14375" max="14375" width="10.625" style="9"/>
    <col min="14376" max="14378" width="8.5" style="9" bestFit="1" customWidth="1"/>
    <col min="14379" max="14388" width="4.5" style="9" customWidth="1"/>
    <col min="14389" max="14592" width="10.625" style="9"/>
    <col min="14593" max="14593" width="3.625" style="9" customWidth="1"/>
    <col min="14594" max="14594" width="11.625" style="9" customWidth="1"/>
    <col min="14595" max="14595" width="10.625" style="9" customWidth="1"/>
    <col min="14596" max="14596" width="7.625" style="9" customWidth="1"/>
    <col min="14597" max="14597" width="10" style="9" customWidth="1"/>
    <col min="14598" max="14598" width="10.5" style="9" customWidth="1"/>
    <col min="14599" max="14600" width="9.25" style="9" customWidth="1"/>
    <col min="14601" max="14601" width="9.5" style="9" customWidth="1"/>
    <col min="14602" max="14603" width="8.125" style="9" customWidth="1"/>
    <col min="14604" max="14606" width="6.75" style="9" customWidth="1"/>
    <col min="14607" max="14607" width="8.5" style="9" customWidth="1"/>
    <col min="14608" max="14608" width="7.875" style="9" customWidth="1"/>
    <col min="14609" max="14609" width="7.5" style="9" customWidth="1"/>
    <col min="14610" max="14612" width="9.125" style="9" customWidth="1"/>
    <col min="14613" max="14621" width="7.125" style="9" customWidth="1"/>
    <col min="14622" max="14622" width="8.5" style="9" bestFit="1" customWidth="1"/>
    <col min="14623" max="14624" width="7.125" style="9" customWidth="1"/>
    <col min="14625" max="14625" width="9" style="9" bestFit="1" customWidth="1"/>
    <col min="14626" max="14630" width="7.125" style="9" customWidth="1"/>
    <col min="14631" max="14631" width="10.625" style="9"/>
    <col min="14632" max="14634" width="8.5" style="9" bestFit="1" customWidth="1"/>
    <col min="14635" max="14644" width="4.5" style="9" customWidth="1"/>
    <col min="14645" max="14848" width="10.625" style="9"/>
    <col min="14849" max="14849" width="3.625" style="9" customWidth="1"/>
    <col min="14850" max="14850" width="11.625" style="9" customWidth="1"/>
    <col min="14851" max="14851" width="10.625" style="9" customWidth="1"/>
    <col min="14852" max="14852" width="7.625" style="9" customWidth="1"/>
    <col min="14853" max="14853" width="10" style="9" customWidth="1"/>
    <col min="14854" max="14854" width="10.5" style="9" customWidth="1"/>
    <col min="14855" max="14856" width="9.25" style="9" customWidth="1"/>
    <col min="14857" max="14857" width="9.5" style="9" customWidth="1"/>
    <col min="14858" max="14859" width="8.125" style="9" customWidth="1"/>
    <col min="14860" max="14862" width="6.75" style="9" customWidth="1"/>
    <col min="14863" max="14863" width="8.5" style="9" customWidth="1"/>
    <col min="14864" max="14864" width="7.875" style="9" customWidth="1"/>
    <col min="14865" max="14865" width="7.5" style="9" customWidth="1"/>
    <col min="14866" max="14868" width="9.125" style="9" customWidth="1"/>
    <col min="14869" max="14877" width="7.125" style="9" customWidth="1"/>
    <col min="14878" max="14878" width="8.5" style="9" bestFit="1" customWidth="1"/>
    <col min="14879" max="14880" width="7.125" style="9" customWidth="1"/>
    <col min="14881" max="14881" width="9" style="9" bestFit="1" customWidth="1"/>
    <col min="14882" max="14886" width="7.125" style="9" customWidth="1"/>
    <col min="14887" max="14887" width="10.625" style="9"/>
    <col min="14888" max="14890" width="8.5" style="9" bestFit="1" customWidth="1"/>
    <col min="14891" max="14900" width="4.5" style="9" customWidth="1"/>
    <col min="14901" max="15104" width="10.625" style="9"/>
    <col min="15105" max="15105" width="3.625" style="9" customWidth="1"/>
    <col min="15106" max="15106" width="11.625" style="9" customWidth="1"/>
    <col min="15107" max="15107" width="10.625" style="9" customWidth="1"/>
    <col min="15108" max="15108" width="7.625" style="9" customWidth="1"/>
    <col min="15109" max="15109" width="10" style="9" customWidth="1"/>
    <col min="15110" max="15110" width="10.5" style="9" customWidth="1"/>
    <col min="15111" max="15112" width="9.25" style="9" customWidth="1"/>
    <col min="15113" max="15113" width="9.5" style="9" customWidth="1"/>
    <col min="15114" max="15115" width="8.125" style="9" customWidth="1"/>
    <col min="15116" max="15118" width="6.75" style="9" customWidth="1"/>
    <col min="15119" max="15119" width="8.5" style="9" customWidth="1"/>
    <col min="15120" max="15120" width="7.875" style="9" customWidth="1"/>
    <col min="15121" max="15121" width="7.5" style="9" customWidth="1"/>
    <col min="15122" max="15124" width="9.125" style="9" customWidth="1"/>
    <col min="15125" max="15133" width="7.125" style="9" customWidth="1"/>
    <col min="15134" max="15134" width="8.5" style="9" bestFit="1" customWidth="1"/>
    <col min="15135" max="15136" width="7.125" style="9" customWidth="1"/>
    <col min="15137" max="15137" width="9" style="9" bestFit="1" customWidth="1"/>
    <col min="15138" max="15142" width="7.125" style="9" customWidth="1"/>
    <col min="15143" max="15143" width="10.625" style="9"/>
    <col min="15144" max="15146" width="8.5" style="9" bestFit="1" customWidth="1"/>
    <col min="15147" max="15156" width="4.5" style="9" customWidth="1"/>
    <col min="15157" max="15360" width="10.625" style="9"/>
    <col min="15361" max="15361" width="3.625" style="9" customWidth="1"/>
    <col min="15362" max="15362" width="11.625" style="9" customWidth="1"/>
    <col min="15363" max="15363" width="10.625" style="9" customWidth="1"/>
    <col min="15364" max="15364" width="7.625" style="9" customWidth="1"/>
    <col min="15365" max="15365" width="10" style="9" customWidth="1"/>
    <col min="15366" max="15366" width="10.5" style="9" customWidth="1"/>
    <col min="15367" max="15368" width="9.25" style="9" customWidth="1"/>
    <col min="15369" max="15369" width="9.5" style="9" customWidth="1"/>
    <col min="15370" max="15371" width="8.125" style="9" customWidth="1"/>
    <col min="15372" max="15374" width="6.75" style="9" customWidth="1"/>
    <col min="15375" max="15375" width="8.5" style="9" customWidth="1"/>
    <col min="15376" max="15376" width="7.875" style="9" customWidth="1"/>
    <col min="15377" max="15377" width="7.5" style="9" customWidth="1"/>
    <col min="15378" max="15380" width="9.125" style="9" customWidth="1"/>
    <col min="15381" max="15389" width="7.125" style="9" customWidth="1"/>
    <col min="15390" max="15390" width="8.5" style="9" bestFit="1" customWidth="1"/>
    <col min="15391" max="15392" width="7.125" style="9" customWidth="1"/>
    <col min="15393" max="15393" width="9" style="9" bestFit="1" customWidth="1"/>
    <col min="15394" max="15398" width="7.125" style="9" customWidth="1"/>
    <col min="15399" max="15399" width="10.625" style="9"/>
    <col min="15400" max="15402" width="8.5" style="9" bestFit="1" customWidth="1"/>
    <col min="15403" max="15412" width="4.5" style="9" customWidth="1"/>
    <col min="15413" max="15616" width="10.625" style="9"/>
    <col min="15617" max="15617" width="3.625" style="9" customWidth="1"/>
    <col min="15618" max="15618" width="11.625" style="9" customWidth="1"/>
    <col min="15619" max="15619" width="10.625" style="9" customWidth="1"/>
    <col min="15620" max="15620" width="7.625" style="9" customWidth="1"/>
    <col min="15621" max="15621" width="10" style="9" customWidth="1"/>
    <col min="15622" max="15622" width="10.5" style="9" customWidth="1"/>
    <col min="15623" max="15624" width="9.25" style="9" customWidth="1"/>
    <col min="15625" max="15625" width="9.5" style="9" customWidth="1"/>
    <col min="15626" max="15627" width="8.125" style="9" customWidth="1"/>
    <col min="15628" max="15630" width="6.75" style="9" customWidth="1"/>
    <col min="15631" max="15631" width="8.5" style="9" customWidth="1"/>
    <col min="15632" max="15632" width="7.875" style="9" customWidth="1"/>
    <col min="15633" max="15633" width="7.5" style="9" customWidth="1"/>
    <col min="15634" max="15636" width="9.125" style="9" customWidth="1"/>
    <col min="15637" max="15645" width="7.125" style="9" customWidth="1"/>
    <col min="15646" max="15646" width="8.5" style="9" bestFit="1" customWidth="1"/>
    <col min="15647" max="15648" width="7.125" style="9" customWidth="1"/>
    <col min="15649" max="15649" width="9" style="9" bestFit="1" customWidth="1"/>
    <col min="15650" max="15654" width="7.125" style="9" customWidth="1"/>
    <col min="15655" max="15655" width="10.625" style="9"/>
    <col min="15656" max="15658" width="8.5" style="9" bestFit="1" customWidth="1"/>
    <col min="15659" max="15668" width="4.5" style="9" customWidth="1"/>
    <col min="15669" max="15872" width="10.625" style="9"/>
    <col min="15873" max="15873" width="3.625" style="9" customWidth="1"/>
    <col min="15874" max="15874" width="11.625" style="9" customWidth="1"/>
    <col min="15875" max="15875" width="10.625" style="9" customWidth="1"/>
    <col min="15876" max="15876" width="7.625" style="9" customWidth="1"/>
    <col min="15877" max="15877" width="10" style="9" customWidth="1"/>
    <col min="15878" max="15878" width="10.5" style="9" customWidth="1"/>
    <col min="15879" max="15880" width="9.25" style="9" customWidth="1"/>
    <col min="15881" max="15881" width="9.5" style="9" customWidth="1"/>
    <col min="15882" max="15883" width="8.125" style="9" customWidth="1"/>
    <col min="15884" max="15886" width="6.75" style="9" customWidth="1"/>
    <col min="15887" max="15887" width="8.5" style="9" customWidth="1"/>
    <col min="15888" max="15888" width="7.875" style="9" customWidth="1"/>
    <col min="15889" max="15889" width="7.5" style="9" customWidth="1"/>
    <col min="15890" max="15892" width="9.125" style="9" customWidth="1"/>
    <col min="15893" max="15901" width="7.125" style="9" customWidth="1"/>
    <col min="15902" max="15902" width="8.5" style="9" bestFit="1" customWidth="1"/>
    <col min="15903" max="15904" width="7.125" style="9" customWidth="1"/>
    <col min="15905" max="15905" width="9" style="9" bestFit="1" customWidth="1"/>
    <col min="15906" max="15910" width="7.125" style="9" customWidth="1"/>
    <col min="15911" max="15911" width="10.625" style="9"/>
    <col min="15912" max="15914" width="8.5" style="9" bestFit="1" customWidth="1"/>
    <col min="15915" max="15924" width="4.5" style="9" customWidth="1"/>
    <col min="15925" max="16128" width="10.625" style="9"/>
    <col min="16129" max="16129" width="3.625" style="9" customWidth="1"/>
    <col min="16130" max="16130" width="11.625" style="9" customWidth="1"/>
    <col min="16131" max="16131" width="10.625" style="9" customWidth="1"/>
    <col min="16132" max="16132" width="7.625" style="9" customWidth="1"/>
    <col min="16133" max="16133" width="10" style="9" customWidth="1"/>
    <col min="16134" max="16134" width="10.5" style="9" customWidth="1"/>
    <col min="16135" max="16136" width="9.25" style="9" customWidth="1"/>
    <col min="16137" max="16137" width="9.5" style="9" customWidth="1"/>
    <col min="16138" max="16139" width="8.125" style="9" customWidth="1"/>
    <col min="16140" max="16142" width="6.75" style="9" customWidth="1"/>
    <col min="16143" max="16143" width="8.5" style="9" customWidth="1"/>
    <col min="16144" max="16144" width="7.875" style="9" customWidth="1"/>
    <col min="16145" max="16145" width="7.5" style="9" customWidth="1"/>
    <col min="16146" max="16148" width="9.125" style="9" customWidth="1"/>
    <col min="16149" max="16157" width="7.125" style="9" customWidth="1"/>
    <col min="16158" max="16158" width="8.5" style="9" bestFit="1" customWidth="1"/>
    <col min="16159" max="16160" width="7.125" style="9" customWidth="1"/>
    <col min="16161" max="16161" width="9" style="9" bestFit="1" customWidth="1"/>
    <col min="16162" max="16166" width="7.125" style="9" customWidth="1"/>
    <col min="16167" max="16167" width="10.625" style="9"/>
    <col min="16168" max="16170" width="8.5" style="9" bestFit="1" customWidth="1"/>
    <col min="16171" max="16180" width="4.5" style="9" customWidth="1"/>
    <col min="16181" max="16384" width="10.625" style="9"/>
  </cols>
  <sheetData>
    <row r="4" spans="1:52" ht="24" x14ac:dyDescent="0.15">
      <c r="A4" s="10"/>
      <c r="B4" s="10"/>
      <c r="C4" s="10"/>
      <c r="D4" s="10"/>
      <c r="E4" s="10"/>
      <c r="F4" s="10"/>
      <c r="G4" s="10"/>
      <c r="H4" s="453" t="s">
        <v>163</v>
      </c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454"/>
      <c r="W4" s="454"/>
      <c r="X4" s="454"/>
      <c r="Y4" s="10"/>
      <c r="Z4" s="10"/>
      <c r="AA4" s="10"/>
      <c r="AC4" s="10"/>
      <c r="AD4" s="10"/>
      <c r="AE4" s="10"/>
      <c r="AF4" s="10"/>
      <c r="AG4" s="10"/>
      <c r="AH4" s="10"/>
      <c r="AI4" s="10"/>
      <c r="AJ4" s="10"/>
    </row>
    <row r="6" spans="1:52" s="228" customFormat="1" ht="19.5" customHeight="1" x14ac:dyDescent="0.15">
      <c r="A6" s="11"/>
      <c r="B6" s="11"/>
      <c r="C6" s="11"/>
      <c r="D6" s="11"/>
      <c r="E6" s="267" t="s">
        <v>359</v>
      </c>
      <c r="G6" s="11"/>
      <c r="H6" s="455" t="s">
        <v>161</v>
      </c>
      <c r="I6" s="455"/>
      <c r="J6" s="455"/>
      <c r="K6" s="455"/>
      <c r="L6" s="455"/>
      <c r="M6" s="455"/>
      <c r="N6" s="455"/>
      <c r="O6" s="455"/>
      <c r="P6" s="455"/>
      <c r="Q6" s="455"/>
      <c r="R6" s="455"/>
      <c r="S6" s="455"/>
      <c r="T6" s="455"/>
      <c r="U6" s="455"/>
      <c r="V6" s="455"/>
      <c r="W6" s="455"/>
      <c r="X6" s="455"/>
      <c r="Y6" s="11" t="s">
        <v>124</v>
      </c>
      <c r="Z6" s="11"/>
      <c r="AA6" s="11"/>
      <c r="AC6" s="11"/>
      <c r="AD6" s="11"/>
      <c r="AE6" s="11"/>
      <c r="AF6" s="11"/>
      <c r="AG6" s="11"/>
      <c r="AH6" s="11"/>
      <c r="AI6" s="11"/>
      <c r="AJ6" s="11"/>
    </row>
    <row r="7" spans="1:52" x14ac:dyDescent="0.15">
      <c r="A7" s="12"/>
      <c r="B7" s="12" t="s">
        <v>123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</row>
    <row r="8" spans="1:52" ht="17.100000000000001" customHeight="1" x14ac:dyDescent="0.15">
      <c r="A8" s="268"/>
      <c r="B8" s="268" t="s">
        <v>159</v>
      </c>
      <c r="C8" s="269"/>
      <c r="D8" s="269"/>
      <c r="E8" s="270"/>
      <c r="F8" s="449" t="s">
        <v>158</v>
      </c>
      <c r="G8" s="450"/>
      <c r="H8" s="456"/>
      <c r="I8" s="457" t="s">
        <v>157</v>
      </c>
      <c r="J8" s="450"/>
      <c r="K8" s="456"/>
      <c r="L8" s="457" t="s">
        <v>156</v>
      </c>
      <c r="M8" s="450"/>
      <c r="N8" s="456"/>
      <c r="O8" s="457" t="s">
        <v>155</v>
      </c>
      <c r="P8" s="450"/>
      <c r="Q8" s="458"/>
      <c r="R8" s="449" t="s">
        <v>154</v>
      </c>
      <c r="S8" s="450"/>
      <c r="T8" s="456"/>
      <c r="U8" s="457" t="s">
        <v>153</v>
      </c>
      <c r="V8" s="450"/>
      <c r="W8" s="456"/>
      <c r="X8" s="457" t="s">
        <v>152</v>
      </c>
      <c r="Y8" s="450"/>
      <c r="Z8" s="456"/>
      <c r="AA8" s="457" t="s">
        <v>151</v>
      </c>
      <c r="AB8" s="450"/>
      <c r="AC8" s="456"/>
      <c r="AD8" s="457" t="s">
        <v>150</v>
      </c>
      <c r="AE8" s="450"/>
      <c r="AF8" s="456"/>
      <c r="AG8" s="457" t="s">
        <v>149</v>
      </c>
      <c r="AH8" s="450"/>
      <c r="AI8" s="450"/>
      <c r="AJ8" s="449" t="s">
        <v>148</v>
      </c>
      <c r="AK8" s="450"/>
      <c r="AL8" s="450"/>
    </row>
    <row r="9" spans="1:52" ht="17.100000000000001" customHeight="1" x14ac:dyDescent="0.15">
      <c r="A9" s="271"/>
      <c r="B9" s="271"/>
      <c r="C9" s="271"/>
      <c r="D9" s="271"/>
      <c r="E9" s="272"/>
      <c r="F9" s="273" t="s">
        <v>63</v>
      </c>
      <c r="G9" s="13" t="s">
        <v>64</v>
      </c>
      <c r="H9" s="13" t="s">
        <v>65</v>
      </c>
      <c r="I9" s="13" t="s">
        <v>63</v>
      </c>
      <c r="J9" s="13" t="s">
        <v>64</v>
      </c>
      <c r="K9" s="13" t="s">
        <v>65</v>
      </c>
      <c r="L9" s="13" t="s">
        <v>63</v>
      </c>
      <c r="M9" s="13" t="s">
        <v>64</v>
      </c>
      <c r="N9" s="13" t="s">
        <v>65</v>
      </c>
      <c r="O9" s="13" t="s">
        <v>63</v>
      </c>
      <c r="P9" s="13" t="s">
        <v>64</v>
      </c>
      <c r="Q9" s="274" t="s">
        <v>65</v>
      </c>
      <c r="R9" s="273" t="s">
        <v>63</v>
      </c>
      <c r="S9" s="13" t="s">
        <v>64</v>
      </c>
      <c r="T9" s="13" t="s">
        <v>65</v>
      </c>
      <c r="U9" s="13" t="s">
        <v>63</v>
      </c>
      <c r="V9" s="13" t="s">
        <v>64</v>
      </c>
      <c r="W9" s="13" t="s">
        <v>65</v>
      </c>
      <c r="X9" s="13" t="s">
        <v>63</v>
      </c>
      <c r="Y9" s="13" t="s">
        <v>64</v>
      </c>
      <c r="Z9" s="13" t="s">
        <v>65</v>
      </c>
      <c r="AA9" s="13" t="s">
        <v>63</v>
      </c>
      <c r="AB9" s="13" t="s">
        <v>64</v>
      </c>
      <c r="AC9" s="13" t="s">
        <v>65</v>
      </c>
      <c r="AD9" s="13" t="s">
        <v>147</v>
      </c>
      <c r="AE9" s="13" t="s">
        <v>146</v>
      </c>
      <c r="AF9" s="13" t="s">
        <v>145</v>
      </c>
      <c r="AG9" s="13" t="s">
        <v>63</v>
      </c>
      <c r="AH9" s="13" t="s">
        <v>64</v>
      </c>
      <c r="AI9" s="275" t="s">
        <v>65</v>
      </c>
      <c r="AJ9" s="276" t="s">
        <v>63</v>
      </c>
      <c r="AK9" s="277" t="s">
        <v>64</v>
      </c>
      <c r="AL9" s="278" t="s">
        <v>65</v>
      </c>
    </row>
    <row r="10" spans="1:52" ht="17.100000000000001" customHeight="1" x14ac:dyDescent="0.15">
      <c r="A10" s="12"/>
      <c r="B10" s="12"/>
      <c r="C10" s="12"/>
      <c r="D10" s="12"/>
      <c r="E10" s="279"/>
      <c r="F10" s="14"/>
      <c r="G10" s="15"/>
      <c r="H10" s="15"/>
      <c r="I10" s="280"/>
      <c r="J10" s="281"/>
      <c r="K10" s="282"/>
      <c r="L10" s="15"/>
      <c r="M10" s="15"/>
      <c r="N10" s="15"/>
      <c r="O10" s="280"/>
      <c r="P10" s="281"/>
      <c r="Q10" s="282"/>
      <c r="R10" s="280"/>
      <c r="S10" s="281"/>
      <c r="T10" s="282"/>
      <c r="U10" s="280"/>
      <c r="V10" s="281"/>
      <c r="W10" s="282"/>
      <c r="X10" s="15"/>
      <c r="Y10" s="15"/>
      <c r="Z10" s="15"/>
      <c r="AA10" s="280"/>
      <c r="AB10" s="281"/>
      <c r="AC10" s="282"/>
      <c r="AD10" s="15"/>
      <c r="AE10" s="15"/>
      <c r="AF10" s="15"/>
      <c r="AG10" s="280"/>
      <c r="AH10" s="281"/>
      <c r="AI10" s="282"/>
      <c r="AJ10" s="283"/>
      <c r="AK10" s="283"/>
      <c r="AL10" s="283"/>
    </row>
    <row r="11" spans="1:52" s="233" customFormat="1" ht="17.100000000000001" customHeight="1" x14ac:dyDescent="0.15">
      <c r="A11" s="451" t="s">
        <v>66</v>
      </c>
      <c r="B11" s="451"/>
      <c r="C11" s="451"/>
      <c r="D11" s="451"/>
      <c r="E11" s="284"/>
      <c r="F11" s="398">
        <v>14427</v>
      </c>
      <c r="G11" s="399">
        <v>7333</v>
      </c>
      <c r="H11" s="399">
        <v>7094</v>
      </c>
      <c r="I11" s="400">
        <v>6821</v>
      </c>
      <c r="J11" s="399">
        <v>3393</v>
      </c>
      <c r="K11" s="401">
        <v>3428</v>
      </c>
      <c r="L11" s="399">
        <v>483</v>
      </c>
      <c r="M11" s="399">
        <v>298</v>
      </c>
      <c r="N11" s="399">
        <v>185</v>
      </c>
      <c r="O11" s="400">
        <v>2000</v>
      </c>
      <c r="P11" s="399">
        <v>1778</v>
      </c>
      <c r="Q11" s="401">
        <v>222</v>
      </c>
      <c r="R11" s="400">
        <v>1972</v>
      </c>
      <c r="S11" s="399">
        <v>783</v>
      </c>
      <c r="T11" s="401">
        <v>1189</v>
      </c>
      <c r="U11" s="400">
        <v>102</v>
      </c>
      <c r="V11" s="399">
        <v>84</v>
      </c>
      <c r="W11" s="401">
        <v>18</v>
      </c>
      <c r="X11" s="399">
        <v>626</v>
      </c>
      <c r="Y11" s="399">
        <v>62</v>
      </c>
      <c r="Z11" s="399">
        <v>564</v>
      </c>
      <c r="AA11" s="400">
        <v>547</v>
      </c>
      <c r="AB11" s="399">
        <v>56</v>
      </c>
      <c r="AC11" s="401">
        <v>491</v>
      </c>
      <c r="AD11" s="399">
        <v>164</v>
      </c>
      <c r="AE11" s="399">
        <v>42</v>
      </c>
      <c r="AF11" s="399">
        <v>122</v>
      </c>
      <c r="AG11" s="400">
        <v>1201</v>
      </c>
      <c r="AH11" s="399">
        <v>529</v>
      </c>
      <c r="AI11" s="401">
        <v>672</v>
      </c>
      <c r="AJ11" s="399">
        <v>511</v>
      </c>
      <c r="AK11" s="399">
        <v>308</v>
      </c>
      <c r="AL11" s="399">
        <v>203</v>
      </c>
      <c r="AN11" s="12">
        <f>IF(I11+L11+O11+R11+U11+X11+AA11+AD11+AG11+AJ11=F11,0,Y)</f>
        <v>0</v>
      </c>
      <c r="AO11" s="12">
        <f>IF(J11+M11+P11+S11+V11+Y11+AB11+AE11+AH11+AK11=G11,0,Y)</f>
        <v>0</v>
      </c>
      <c r="AP11" s="12">
        <f>IF(K11+N11+Q11+T11+W11+Z11+AC11+AF11+AI11+AL11=H11,0,Y)</f>
        <v>0</v>
      </c>
      <c r="AQ11" s="12">
        <f>IF(SUM(G11:H11)=F11,0,Y)</f>
        <v>0</v>
      </c>
      <c r="AR11" s="12">
        <f>IF(SUM(J11:K11)=I11,0,Y)</f>
        <v>0</v>
      </c>
      <c r="AS11" s="12">
        <f>IF(SUM(M11:N11)=L11,0,Y)</f>
        <v>0</v>
      </c>
      <c r="AT11" s="12">
        <f>IF(SUM(P11:Q11)=O11,0,Y)</f>
        <v>0</v>
      </c>
      <c r="AU11" s="12">
        <f>IF(SUM(S11:T11)=R11,0,Y)</f>
        <v>0</v>
      </c>
      <c r="AV11" s="12">
        <f>IF(SUM(V11:W11)=U11,0,Y)</f>
        <v>0</v>
      </c>
      <c r="AW11" s="12">
        <f>IF(SUM(Y11:Z11)=X11,0,Y)</f>
        <v>0</v>
      </c>
      <c r="AX11" s="12">
        <f>IF(SUM(AB11:AC11)=AA11,0,Y)</f>
        <v>0</v>
      </c>
      <c r="AY11" s="12">
        <f>IF(SUM(AH11:AI11)=AG11,0,Y)</f>
        <v>0</v>
      </c>
      <c r="AZ11" s="12">
        <f>IF(SUM(AK11:AL11)=AJ11,0,Y)</f>
        <v>0</v>
      </c>
    </row>
    <row r="12" spans="1:52" ht="17.100000000000001" customHeight="1" x14ac:dyDescent="0.15">
      <c r="A12" s="12"/>
      <c r="B12" s="12"/>
      <c r="C12" s="12"/>
      <c r="D12" s="12"/>
      <c r="E12" s="279"/>
      <c r="F12" s="16"/>
      <c r="G12" s="17"/>
      <c r="H12" s="17"/>
      <c r="I12" s="20"/>
      <c r="J12" s="17"/>
      <c r="K12" s="18"/>
      <c r="L12" s="17"/>
      <c r="M12" s="17"/>
      <c r="N12" s="17"/>
      <c r="O12" s="20"/>
      <c r="P12" s="17"/>
      <c r="Q12" s="18"/>
      <c r="R12" s="404"/>
      <c r="S12" s="403"/>
      <c r="T12" s="405"/>
      <c r="U12" s="404"/>
      <c r="V12" s="403"/>
      <c r="W12" s="405"/>
      <c r="X12" s="403"/>
      <c r="Y12" s="403"/>
      <c r="Z12" s="403"/>
      <c r="AA12" s="404"/>
      <c r="AB12" s="403"/>
      <c r="AC12" s="405"/>
      <c r="AD12" s="403"/>
      <c r="AE12" s="403"/>
      <c r="AF12" s="403"/>
      <c r="AG12" s="404"/>
      <c r="AH12" s="403"/>
      <c r="AI12" s="405"/>
      <c r="AJ12" s="403"/>
      <c r="AK12" s="403"/>
      <c r="AL12" s="403"/>
    </row>
    <row r="13" spans="1:52" s="233" customFormat="1" ht="17.100000000000001" customHeight="1" x14ac:dyDescent="0.15">
      <c r="A13" s="451" t="s">
        <v>144</v>
      </c>
      <c r="B13" s="451"/>
      <c r="C13" s="451"/>
      <c r="D13" s="451" t="s">
        <v>143</v>
      </c>
      <c r="E13" s="452"/>
      <c r="F13" s="398">
        <v>6269</v>
      </c>
      <c r="G13" s="399">
        <v>2729</v>
      </c>
      <c r="H13" s="399">
        <v>3540</v>
      </c>
      <c r="I13" s="400">
        <v>4250</v>
      </c>
      <c r="J13" s="399">
        <v>2003</v>
      </c>
      <c r="K13" s="401">
        <v>2247</v>
      </c>
      <c r="L13" s="285">
        <v>40</v>
      </c>
      <c r="M13" s="285">
        <v>21</v>
      </c>
      <c r="N13" s="285">
        <v>19</v>
      </c>
      <c r="O13" s="286">
        <v>163</v>
      </c>
      <c r="P13" s="285">
        <v>136</v>
      </c>
      <c r="Q13" s="287">
        <v>27</v>
      </c>
      <c r="R13" s="400">
        <v>349</v>
      </c>
      <c r="S13" s="399">
        <v>131</v>
      </c>
      <c r="T13" s="401">
        <v>218</v>
      </c>
      <c r="U13" s="400">
        <v>30</v>
      </c>
      <c r="V13" s="399">
        <v>22</v>
      </c>
      <c r="W13" s="401">
        <v>8</v>
      </c>
      <c r="X13" s="399">
        <v>153</v>
      </c>
      <c r="Y13" s="399">
        <v>1</v>
      </c>
      <c r="Z13" s="399">
        <v>152</v>
      </c>
      <c r="AA13" s="400">
        <v>528</v>
      </c>
      <c r="AB13" s="399">
        <v>52</v>
      </c>
      <c r="AC13" s="401">
        <v>476</v>
      </c>
      <c r="AD13" s="399">
        <v>15</v>
      </c>
      <c r="AE13" s="399">
        <v>1</v>
      </c>
      <c r="AF13" s="399">
        <v>14</v>
      </c>
      <c r="AG13" s="400">
        <v>636</v>
      </c>
      <c r="AH13" s="399">
        <v>299</v>
      </c>
      <c r="AI13" s="401">
        <v>337</v>
      </c>
      <c r="AJ13" s="399">
        <v>105</v>
      </c>
      <c r="AK13" s="399">
        <v>63</v>
      </c>
      <c r="AL13" s="399">
        <v>42</v>
      </c>
      <c r="AN13" s="12">
        <f>IF(I13+L13+O13+R13+U13+X13+AA13+AD13+AG13+AJ13=F13,0,Y)</f>
        <v>0</v>
      </c>
      <c r="AO13" s="12">
        <f>IF(J13+M13+P13+S13+V13+Y13+AB13+AE13+AH13+AK13=G13,0,Y)</f>
        <v>0</v>
      </c>
      <c r="AP13" s="12">
        <f>IF(K13+N13+Q13+T13+W13+Z13+AC13+AF13+AI13+AL13=H13,0,Y)</f>
        <v>0</v>
      </c>
      <c r="AQ13" s="12">
        <f>IF(SUM(G13:H13)=F13,0,Y)</f>
        <v>0</v>
      </c>
      <c r="AR13" s="12">
        <f>IF(SUM(J13:K13)=I13,0,Y)</f>
        <v>0</v>
      </c>
      <c r="AS13" s="12">
        <f>IF(SUM(M13:N13)=L13,0,Y)</f>
        <v>0</v>
      </c>
      <c r="AT13" s="12">
        <f>IF(SUM(P13:Q13)=O13,0,Y)</f>
        <v>0</v>
      </c>
      <c r="AU13" s="12">
        <f>IF(SUM(S13:T13)=R13,0,Y)</f>
        <v>0</v>
      </c>
      <c r="AV13" s="12">
        <f>IF(SUM(V13:W13)=U13,0,Y)</f>
        <v>0</v>
      </c>
      <c r="AW13" s="12">
        <f>IF(SUM(Y13:Z13)=X13,0,Y)</f>
        <v>0</v>
      </c>
      <c r="AX13" s="12">
        <f>IF(SUM(AB13:AC13)=AA13,0,Y)</f>
        <v>0</v>
      </c>
      <c r="AY13" s="12">
        <f>IF(SUM(AH13:AI13)=AG13,0,Y)</f>
        <v>0</v>
      </c>
      <c r="AZ13" s="12">
        <f>IF(SUM(AK13:AL13)=AJ13,0,Y)</f>
        <v>0</v>
      </c>
    </row>
    <row r="14" spans="1:52" ht="17.100000000000001" customHeight="1" x14ac:dyDescent="0.15">
      <c r="A14" s="12"/>
      <c r="B14" s="459" t="s">
        <v>142</v>
      </c>
      <c r="C14" s="459"/>
      <c r="D14" s="12"/>
      <c r="E14" s="288" t="s">
        <v>4</v>
      </c>
      <c r="F14" s="402">
        <v>1784</v>
      </c>
      <c r="G14" s="403">
        <v>978</v>
      </c>
      <c r="H14" s="403">
        <v>806</v>
      </c>
      <c r="I14" s="404">
        <v>1414</v>
      </c>
      <c r="J14" s="403">
        <v>757</v>
      </c>
      <c r="K14" s="405">
        <v>657</v>
      </c>
      <c r="L14" s="17">
        <v>6</v>
      </c>
      <c r="M14" s="17">
        <v>5</v>
      </c>
      <c r="N14" s="17">
        <v>1</v>
      </c>
      <c r="O14" s="20">
        <v>55</v>
      </c>
      <c r="P14" s="17">
        <v>49</v>
      </c>
      <c r="Q14" s="18">
        <v>6</v>
      </c>
      <c r="R14" s="404">
        <v>89</v>
      </c>
      <c r="S14" s="403">
        <v>50</v>
      </c>
      <c r="T14" s="405">
        <v>39</v>
      </c>
      <c r="U14" s="404">
        <v>2</v>
      </c>
      <c r="V14" s="403">
        <v>1</v>
      </c>
      <c r="W14" s="405">
        <v>1</v>
      </c>
      <c r="X14" s="403">
        <v>24</v>
      </c>
      <c r="Y14" s="403">
        <v>0</v>
      </c>
      <c r="Z14" s="403">
        <v>24</v>
      </c>
      <c r="AA14" s="404">
        <v>0</v>
      </c>
      <c r="AB14" s="403">
        <v>0</v>
      </c>
      <c r="AC14" s="405">
        <v>0</v>
      </c>
      <c r="AD14" s="403">
        <v>5</v>
      </c>
      <c r="AE14" s="403">
        <v>1</v>
      </c>
      <c r="AF14" s="403">
        <v>4</v>
      </c>
      <c r="AG14" s="404">
        <v>170</v>
      </c>
      <c r="AH14" s="403">
        <v>100</v>
      </c>
      <c r="AI14" s="405">
        <v>70</v>
      </c>
      <c r="AJ14" s="403">
        <v>19</v>
      </c>
      <c r="AK14" s="403">
        <v>15</v>
      </c>
      <c r="AL14" s="403">
        <v>4</v>
      </c>
      <c r="AN14" s="12">
        <f>IF(I14+L14+O14+R14+U14+X14+AA14+AD14+AG14+AJ14=F14,0,Y)</f>
        <v>0</v>
      </c>
      <c r="AO14" s="12">
        <f>IF(J14+M14+P14+S14+V14+Y14+AB14+AE14+AH14+AK14=G14,0,Y)</f>
        <v>0</v>
      </c>
      <c r="AP14" s="12">
        <f>IF(K14+N14+Q14+T14+W14+Z14+AC14+AF14+AI14+AL14=H14,0,Y)</f>
        <v>0</v>
      </c>
      <c r="AQ14" s="12">
        <f>IF(SUM(G14:H14)=F14,0,Y)</f>
        <v>0</v>
      </c>
      <c r="AR14" s="12">
        <f>IF(SUM(J14:K14)=I14,0,Y)</f>
        <v>0</v>
      </c>
      <c r="AS14" s="12">
        <f>IF(SUM(M14:N14)=L14,0,Y)</f>
        <v>0</v>
      </c>
      <c r="AT14" s="12">
        <f>IF(SUM(P14:Q14)=O14,0,Y)</f>
        <v>0</v>
      </c>
      <c r="AU14" s="12">
        <f>IF(SUM(S14:T14)=R14,0,Y)</f>
        <v>0</v>
      </c>
      <c r="AV14" s="12">
        <f>IF(SUM(V14:W14)=U14,0,Y)</f>
        <v>0</v>
      </c>
      <c r="AW14" s="12">
        <f>IF(SUM(Y14:Z14)=X14,0,Y)</f>
        <v>0</v>
      </c>
      <c r="AX14" s="12">
        <f>IF(SUM(AB14:AC14)=AA14,0,Y)</f>
        <v>0</v>
      </c>
      <c r="AY14" s="12">
        <f>IF(SUM(AH14:AI14)=AG14,0,Y)</f>
        <v>0</v>
      </c>
      <c r="AZ14" s="12">
        <f>IF(SUM(AK14:AL14)=AJ14,0,Y)</f>
        <v>0</v>
      </c>
    </row>
    <row r="15" spans="1:52" ht="17.100000000000001" customHeight="1" x14ac:dyDescent="0.15">
      <c r="A15" s="12"/>
      <c r="B15" s="12"/>
      <c r="C15" s="12"/>
      <c r="D15" s="12"/>
      <c r="E15" s="288" t="s">
        <v>5</v>
      </c>
      <c r="F15" s="402">
        <v>2933</v>
      </c>
      <c r="G15" s="403">
        <v>1598</v>
      </c>
      <c r="H15" s="403">
        <v>1335</v>
      </c>
      <c r="I15" s="404">
        <v>2281</v>
      </c>
      <c r="J15" s="403">
        <v>1200</v>
      </c>
      <c r="K15" s="405">
        <v>1081</v>
      </c>
      <c r="L15" s="17">
        <v>17</v>
      </c>
      <c r="M15" s="17">
        <v>15</v>
      </c>
      <c r="N15" s="17">
        <v>2</v>
      </c>
      <c r="O15" s="20">
        <v>84</v>
      </c>
      <c r="P15" s="17">
        <v>70</v>
      </c>
      <c r="Q15" s="18">
        <v>14</v>
      </c>
      <c r="R15" s="404">
        <v>104</v>
      </c>
      <c r="S15" s="403">
        <v>75</v>
      </c>
      <c r="T15" s="405">
        <v>29</v>
      </c>
      <c r="U15" s="404">
        <v>1</v>
      </c>
      <c r="V15" s="403">
        <v>1</v>
      </c>
      <c r="W15" s="405">
        <v>0</v>
      </c>
      <c r="X15" s="403">
        <v>24</v>
      </c>
      <c r="Y15" s="403">
        <v>0</v>
      </c>
      <c r="Z15" s="403">
        <v>24</v>
      </c>
      <c r="AA15" s="404">
        <v>0</v>
      </c>
      <c r="AB15" s="403">
        <v>0</v>
      </c>
      <c r="AC15" s="405">
        <v>0</v>
      </c>
      <c r="AD15" s="403">
        <v>2</v>
      </c>
      <c r="AE15" s="403">
        <v>0</v>
      </c>
      <c r="AF15" s="403">
        <v>2</v>
      </c>
      <c r="AG15" s="404">
        <v>359</v>
      </c>
      <c r="AH15" s="403">
        <v>190</v>
      </c>
      <c r="AI15" s="405">
        <v>169</v>
      </c>
      <c r="AJ15" s="403">
        <v>61</v>
      </c>
      <c r="AK15" s="403">
        <v>47</v>
      </c>
      <c r="AL15" s="403">
        <v>14</v>
      </c>
      <c r="AN15" s="12">
        <f>IF(I15+L15+O15+R15+U15+X15+AA15+AD15+AG15+AJ15=F15,0,Y)</f>
        <v>0</v>
      </c>
      <c r="AO15" s="12">
        <f>IF(J15+M15+P15+S15+V15+Y15+AB15+AE15+AH15+AK15=G15,0,Y)</f>
        <v>0</v>
      </c>
      <c r="AP15" s="12">
        <f>IF(K15+N15+Q15+T15+W15+Z15+AC15+AF15+AI15+AL15=H15,0,Y)</f>
        <v>0</v>
      </c>
      <c r="AQ15" s="12">
        <f>IF(SUM(G15:H15)=F15,0,Y)</f>
        <v>0</v>
      </c>
      <c r="AR15" s="12">
        <f>IF(SUM(J15:K15)=I15,0,Y)</f>
        <v>0</v>
      </c>
      <c r="AS15" s="12">
        <f>IF(SUM(M15:N15)=L15,0,Y)</f>
        <v>0</v>
      </c>
      <c r="AT15" s="12">
        <f>IF(SUM(P15:Q15)=O15,0,Y)</f>
        <v>0</v>
      </c>
      <c r="AU15" s="12">
        <f>IF(SUM(S15:T15)=R15,0,Y)</f>
        <v>0</v>
      </c>
      <c r="AV15" s="12">
        <f>IF(SUM(V15:W15)=U15,0,Y)</f>
        <v>0</v>
      </c>
      <c r="AW15" s="12">
        <f>IF(SUM(Y15:Z15)=X15,0,Y)</f>
        <v>0</v>
      </c>
      <c r="AX15" s="12">
        <f>IF(SUM(AB15:AC15)=AA15,0,Y)</f>
        <v>0</v>
      </c>
      <c r="AY15" s="12">
        <f>IF(SUM(AH15:AI15)=AG15,0,Y)</f>
        <v>0</v>
      </c>
      <c r="AZ15" s="12">
        <f>IF(SUM(AK15:AL15)=AJ15,0,Y)</f>
        <v>0</v>
      </c>
    </row>
    <row r="16" spans="1:52" ht="17.100000000000001" customHeight="1" x14ac:dyDescent="0.15">
      <c r="A16" s="12"/>
      <c r="B16" s="12"/>
      <c r="C16" s="12"/>
      <c r="D16" s="12"/>
      <c r="E16" s="288"/>
      <c r="F16" s="402"/>
      <c r="G16" s="403"/>
      <c r="H16" s="403"/>
      <c r="I16" s="404"/>
      <c r="J16" s="403"/>
      <c r="K16" s="405"/>
      <c r="L16" s="17"/>
      <c r="M16" s="17"/>
      <c r="N16" s="17"/>
      <c r="O16" s="20"/>
      <c r="P16" s="17"/>
      <c r="Q16" s="18"/>
      <c r="R16" s="404"/>
      <c r="S16" s="403"/>
      <c r="T16" s="405"/>
      <c r="U16" s="404"/>
      <c r="V16" s="403"/>
      <c r="W16" s="405"/>
      <c r="X16" s="403"/>
      <c r="Y16" s="403"/>
      <c r="Z16" s="403"/>
      <c r="AA16" s="404"/>
      <c r="AB16" s="406"/>
      <c r="AC16" s="405"/>
      <c r="AD16" s="403"/>
      <c r="AE16" s="406"/>
      <c r="AF16" s="403"/>
      <c r="AG16" s="404"/>
      <c r="AH16" s="406"/>
      <c r="AI16" s="405"/>
      <c r="AJ16" s="403"/>
      <c r="AK16" s="403"/>
      <c r="AL16" s="403"/>
      <c r="AN16" s="12"/>
      <c r="AO16" s="12"/>
      <c r="AP16" s="12"/>
    </row>
    <row r="17" spans="1:52" ht="17.100000000000001" customHeight="1" x14ac:dyDescent="0.15">
      <c r="A17" s="12"/>
      <c r="B17" s="12"/>
      <c r="C17" s="12" t="s">
        <v>140</v>
      </c>
      <c r="D17" s="12"/>
      <c r="E17" s="288" t="s">
        <v>4</v>
      </c>
      <c r="F17" s="402">
        <v>699</v>
      </c>
      <c r="G17" s="403">
        <v>351</v>
      </c>
      <c r="H17" s="403">
        <v>348</v>
      </c>
      <c r="I17" s="404">
        <v>620</v>
      </c>
      <c r="J17" s="403">
        <v>310</v>
      </c>
      <c r="K17" s="405">
        <v>310</v>
      </c>
      <c r="L17" s="17">
        <v>4</v>
      </c>
      <c r="M17" s="17">
        <v>3</v>
      </c>
      <c r="N17" s="17">
        <v>1</v>
      </c>
      <c r="O17" s="20">
        <v>3</v>
      </c>
      <c r="P17" s="17">
        <v>3</v>
      </c>
      <c r="Q17" s="18">
        <v>0</v>
      </c>
      <c r="R17" s="404">
        <v>11</v>
      </c>
      <c r="S17" s="403">
        <v>6</v>
      </c>
      <c r="T17" s="405">
        <v>5</v>
      </c>
      <c r="U17" s="404">
        <v>0</v>
      </c>
      <c r="V17" s="403">
        <v>0</v>
      </c>
      <c r="W17" s="405">
        <v>0</v>
      </c>
      <c r="X17" s="403">
        <v>2</v>
      </c>
      <c r="Y17" s="403">
        <v>0</v>
      </c>
      <c r="Z17" s="403">
        <v>2</v>
      </c>
      <c r="AA17" s="404">
        <v>0</v>
      </c>
      <c r="AB17" s="403">
        <v>0</v>
      </c>
      <c r="AC17" s="405">
        <v>0</v>
      </c>
      <c r="AD17" s="403">
        <v>0</v>
      </c>
      <c r="AE17" s="403">
        <v>0</v>
      </c>
      <c r="AF17" s="403">
        <v>0</v>
      </c>
      <c r="AG17" s="404">
        <v>55</v>
      </c>
      <c r="AH17" s="403">
        <v>26</v>
      </c>
      <c r="AI17" s="405">
        <v>29</v>
      </c>
      <c r="AJ17" s="403">
        <v>4</v>
      </c>
      <c r="AK17" s="403">
        <v>3</v>
      </c>
      <c r="AL17" s="403">
        <v>1</v>
      </c>
      <c r="AN17" s="12">
        <f>IF(I17+L17+O17+R17+U17+X17+AA17+AD17+AG17+AJ17=F17,0,Y)</f>
        <v>0</v>
      </c>
      <c r="AO17" s="12">
        <f>IF(J17+M17+P17+S17+V17+Y17+AB17+AE17+AH17+AK17=G17,0,Y)</f>
        <v>0</v>
      </c>
      <c r="AP17" s="12">
        <f>IF(K17+N17+Q17+T17+W17+Z17+AC17+AF17+AI17+AL17=H17,0,Y)</f>
        <v>0</v>
      </c>
      <c r="AQ17" s="12">
        <f>IF(SUM(G17:H17)=F17,0,Y)</f>
        <v>0</v>
      </c>
      <c r="AR17" s="12">
        <f>IF(SUM(J17:K17)=I17,0,Y)</f>
        <v>0</v>
      </c>
      <c r="AS17" s="12">
        <f>IF(SUM(M17:N17)=L17,0,Y)</f>
        <v>0</v>
      </c>
      <c r="AT17" s="12">
        <f>IF(SUM(P17:Q17)=O17,0,Y)</f>
        <v>0</v>
      </c>
      <c r="AU17" s="12">
        <f>IF(SUM(S17:T17)=R17,0,Y)</f>
        <v>0</v>
      </c>
      <c r="AV17" s="12">
        <f>IF(SUM(V17:W17)=U17,0,Y)</f>
        <v>0</v>
      </c>
      <c r="AW17" s="12">
        <f>IF(SUM(Y17:Z17)=X17,0,Y)</f>
        <v>0</v>
      </c>
      <c r="AX17" s="12">
        <f>IF(SUM(AB17:AC17)=AA17,0,Y)</f>
        <v>0</v>
      </c>
      <c r="AY17" s="12">
        <f>IF(SUM(AH17:AI17)=AG17,0,Y)</f>
        <v>0</v>
      </c>
      <c r="AZ17" s="12">
        <f>IF(SUM(AK17:AL17)=AJ17,0,Y)</f>
        <v>0</v>
      </c>
    </row>
    <row r="18" spans="1:52" ht="17.100000000000001" customHeight="1" x14ac:dyDescent="0.15">
      <c r="A18" s="12"/>
      <c r="B18" s="12"/>
      <c r="C18" s="12"/>
      <c r="D18" s="12"/>
      <c r="E18" s="288" t="s">
        <v>5</v>
      </c>
      <c r="F18" s="402">
        <v>714</v>
      </c>
      <c r="G18" s="403">
        <v>442</v>
      </c>
      <c r="H18" s="403">
        <v>272</v>
      </c>
      <c r="I18" s="404">
        <v>623</v>
      </c>
      <c r="J18" s="403">
        <v>385</v>
      </c>
      <c r="K18" s="405">
        <v>238</v>
      </c>
      <c r="L18" s="17">
        <v>0</v>
      </c>
      <c r="M18" s="17">
        <v>0</v>
      </c>
      <c r="N18" s="17">
        <v>0</v>
      </c>
      <c r="O18" s="20">
        <v>3</v>
      </c>
      <c r="P18" s="17">
        <v>3</v>
      </c>
      <c r="Q18" s="18">
        <v>0</v>
      </c>
      <c r="R18" s="404">
        <v>9</v>
      </c>
      <c r="S18" s="403">
        <v>5</v>
      </c>
      <c r="T18" s="405">
        <v>4</v>
      </c>
      <c r="U18" s="404">
        <v>1</v>
      </c>
      <c r="V18" s="403">
        <v>1</v>
      </c>
      <c r="W18" s="405">
        <v>0</v>
      </c>
      <c r="X18" s="403">
        <v>0</v>
      </c>
      <c r="Y18" s="403">
        <v>0</v>
      </c>
      <c r="Z18" s="403">
        <v>0</v>
      </c>
      <c r="AA18" s="404">
        <v>0</v>
      </c>
      <c r="AB18" s="403">
        <v>0</v>
      </c>
      <c r="AC18" s="405">
        <v>0</v>
      </c>
      <c r="AD18" s="403">
        <v>0</v>
      </c>
      <c r="AE18" s="403">
        <v>0</v>
      </c>
      <c r="AF18" s="403">
        <v>0</v>
      </c>
      <c r="AG18" s="404">
        <v>76</v>
      </c>
      <c r="AH18" s="403">
        <v>47</v>
      </c>
      <c r="AI18" s="405">
        <v>29</v>
      </c>
      <c r="AJ18" s="403">
        <v>2</v>
      </c>
      <c r="AK18" s="403">
        <v>1</v>
      </c>
      <c r="AL18" s="403">
        <v>1</v>
      </c>
      <c r="AN18" s="12">
        <f>IF(I18+L18+O18+R18+U18+X18+AA18+AD18+AG18+AJ18=F18,0,Y)</f>
        <v>0</v>
      </c>
      <c r="AO18" s="12">
        <f>IF(J18+M18+P18+S18+V18+Y18+AB18+AE18+AH18+AK18=G18,0,Y)</f>
        <v>0</v>
      </c>
      <c r="AP18" s="12">
        <f>IF(K18+N18+Q18+T18+W18+Z18+AC18+AF18+AI18+AL18=H18,0,Y)</f>
        <v>0</v>
      </c>
      <c r="AQ18" s="12">
        <f>IF(SUM(G18:H18)=F18,0,Y)</f>
        <v>0</v>
      </c>
      <c r="AR18" s="12">
        <f>IF(SUM(J18:K18)=I18,0,Y)</f>
        <v>0</v>
      </c>
      <c r="AS18" s="12">
        <f>IF(SUM(M18:N18)=L18,0,Y)</f>
        <v>0</v>
      </c>
      <c r="AT18" s="12">
        <f>IF(SUM(P18:Q18)=O18,0,Y)</f>
        <v>0</v>
      </c>
      <c r="AU18" s="12">
        <f>IF(SUM(S18:T18)=R18,0,Y)</f>
        <v>0</v>
      </c>
      <c r="AV18" s="12">
        <f>IF(SUM(V18:W18)=U18,0,Y)</f>
        <v>0</v>
      </c>
      <c r="AW18" s="12">
        <f>IF(SUM(Y18:Z18)=X18,0,Y)</f>
        <v>0</v>
      </c>
      <c r="AX18" s="12">
        <f>IF(SUM(AB18:AC18)=AA18,0,Y)</f>
        <v>0</v>
      </c>
      <c r="AY18" s="12">
        <f>IF(SUM(AH18:AI18)=AG18,0,Y)</f>
        <v>0</v>
      </c>
      <c r="AZ18" s="12">
        <f>IF(SUM(AK18:AL18)=AJ18,0,Y)</f>
        <v>0</v>
      </c>
    </row>
    <row r="19" spans="1:52" ht="17.100000000000001" customHeight="1" x14ac:dyDescent="0.15">
      <c r="A19" s="12"/>
      <c r="B19" s="12"/>
      <c r="C19" s="12"/>
      <c r="D19" s="12"/>
      <c r="E19" s="288"/>
      <c r="F19" s="402"/>
      <c r="G19" s="403"/>
      <c r="H19" s="403"/>
      <c r="I19" s="404"/>
      <c r="J19" s="403"/>
      <c r="K19" s="405"/>
      <c r="L19" s="17"/>
      <c r="M19" s="17"/>
      <c r="N19" s="17"/>
      <c r="O19" s="20"/>
      <c r="P19" s="17"/>
      <c r="Q19" s="18"/>
      <c r="R19" s="404"/>
      <c r="S19" s="403"/>
      <c r="T19" s="405"/>
      <c r="U19" s="404"/>
      <c r="V19" s="403"/>
      <c r="W19" s="405"/>
      <c r="X19" s="403"/>
      <c r="Y19" s="403"/>
      <c r="Z19" s="403"/>
      <c r="AA19" s="404"/>
      <c r="AB19" s="403"/>
      <c r="AC19" s="405"/>
      <c r="AD19" s="403"/>
      <c r="AE19" s="403"/>
      <c r="AF19" s="403"/>
      <c r="AG19" s="404"/>
      <c r="AH19" s="403"/>
      <c r="AI19" s="405"/>
      <c r="AJ19" s="403"/>
      <c r="AK19" s="403"/>
      <c r="AL19" s="403"/>
      <c r="AN19" s="12"/>
      <c r="AO19" s="12"/>
      <c r="AP19" s="12"/>
    </row>
    <row r="20" spans="1:52" ht="17.100000000000001" customHeight="1" x14ac:dyDescent="0.15">
      <c r="A20" s="12"/>
      <c r="B20" s="12"/>
      <c r="C20" s="12" t="s">
        <v>139</v>
      </c>
      <c r="D20" s="12"/>
      <c r="E20" s="288" t="s">
        <v>5</v>
      </c>
      <c r="F20" s="402">
        <v>358</v>
      </c>
      <c r="G20" s="403">
        <v>139</v>
      </c>
      <c r="H20" s="403">
        <v>219</v>
      </c>
      <c r="I20" s="404">
        <v>324</v>
      </c>
      <c r="J20" s="403">
        <v>123</v>
      </c>
      <c r="K20" s="405">
        <v>201</v>
      </c>
      <c r="L20" s="17">
        <v>0</v>
      </c>
      <c r="M20" s="17">
        <v>0</v>
      </c>
      <c r="N20" s="17">
        <v>0</v>
      </c>
      <c r="O20" s="20">
        <v>0</v>
      </c>
      <c r="P20" s="17">
        <v>0</v>
      </c>
      <c r="Q20" s="18">
        <v>0</v>
      </c>
      <c r="R20" s="404">
        <v>10</v>
      </c>
      <c r="S20" s="403">
        <v>9</v>
      </c>
      <c r="T20" s="405">
        <v>1</v>
      </c>
      <c r="U20" s="404">
        <v>0</v>
      </c>
      <c r="V20" s="403">
        <v>0</v>
      </c>
      <c r="W20" s="405">
        <v>0</v>
      </c>
      <c r="X20" s="403">
        <v>1</v>
      </c>
      <c r="Y20" s="403">
        <v>0</v>
      </c>
      <c r="Z20" s="403">
        <v>1</v>
      </c>
      <c r="AA20" s="404">
        <v>0</v>
      </c>
      <c r="AB20" s="403">
        <v>0</v>
      </c>
      <c r="AC20" s="405">
        <v>0</v>
      </c>
      <c r="AD20" s="403">
        <v>0</v>
      </c>
      <c r="AE20" s="403">
        <v>0</v>
      </c>
      <c r="AF20" s="403">
        <v>0</v>
      </c>
      <c r="AG20" s="404">
        <v>21</v>
      </c>
      <c r="AH20" s="403">
        <v>6</v>
      </c>
      <c r="AI20" s="405">
        <v>15</v>
      </c>
      <c r="AJ20" s="403">
        <v>2</v>
      </c>
      <c r="AK20" s="403">
        <v>1</v>
      </c>
      <c r="AL20" s="403">
        <v>1</v>
      </c>
      <c r="AN20" s="12">
        <f>IF(I20+L20+O20+R20+U20+X20+AA20+AD20+AG20+AJ20=F20,0,Y)</f>
        <v>0</v>
      </c>
      <c r="AO20" s="12">
        <f>IF(J20+M20+P20+S20+V20+Y20+AB20+AE20+AH20+AK20=G20,0,Y)</f>
        <v>0</v>
      </c>
      <c r="AP20" s="12">
        <f>IF(K20+N20+Q20+T20+W20+Z20+AC20+AF20+AI20+AL20=H20,0,Y)</f>
        <v>0</v>
      </c>
      <c r="AQ20" s="12">
        <f>IF(SUM(G20:H20)=F20,0,Y)</f>
        <v>0</v>
      </c>
      <c r="AR20" s="12">
        <f>IF(SUM(J20:K20)=I20,0,Y)</f>
        <v>0</v>
      </c>
      <c r="AS20" s="12">
        <f>IF(SUM(M20:N20)=L20,0,Y)</f>
        <v>0</v>
      </c>
      <c r="AT20" s="12">
        <f>IF(SUM(P20:Q20)=O20,0,Y)</f>
        <v>0</v>
      </c>
      <c r="AU20" s="12">
        <f>IF(SUM(S20:T20)=R20,0,Y)</f>
        <v>0</v>
      </c>
      <c r="AV20" s="12">
        <f>IF(SUM(V20:W20)=U20,0,Y)</f>
        <v>0</v>
      </c>
      <c r="AW20" s="12">
        <f>IF(SUM(Y20:Z20)=X20,0,Y)</f>
        <v>0</v>
      </c>
      <c r="AX20" s="12">
        <f>IF(SUM(AB20:AC20)=AA20,0,Y)</f>
        <v>0</v>
      </c>
      <c r="AY20" s="12">
        <f>IF(SUM(AH20:AI20)=AG20,0,Y)</f>
        <v>0</v>
      </c>
      <c r="AZ20" s="12">
        <f>IF(SUM(AK20:AL20)=AJ20,0,Y)</f>
        <v>0</v>
      </c>
    </row>
    <row r="21" spans="1:52" ht="17.100000000000001" customHeight="1" x14ac:dyDescent="0.15">
      <c r="A21" s="12"/>
      <c r="B21" s="12"/>
      <c r="C21" s="12"/>
      <c r="D21" s="12"/>
      <c r="E21" s="288"/>
      <c r="F21" s="402"/>
      <c r="G21" s="403"/>
      <c r="H21" s="403"/>
      <c r="I21" s="404"/>
      <c r="J21" s="403"/>
      <c r="K21" s="405"/>
      <c r="L21" s="17"/>
      <c r="M21" s="17"/>
      <c r="N21" s="17"/>
      <c r="O21" s="20"/>
      <c r="P21" s="17"/>
      <c r="Q21" s="18"/>
      <c r="R21" s="404"/>
      <c r="S21" s="403"/>
      <c r="T21" s="405"/>
      <c r="U21" s="404"/>
      <c r="V21" s="403"/>
      <c r="W21" s="405"/>
      <c r="X21" s="403"/>
      <c r="Y21" s="403"/>
      <c r="Z21" s="403"/>
      <c r="AA21" s="404"/>
      <c r="AB21" s="403"/>
      <c r="AC21" s="405"/>
      <c r="AD21" s="403"/>
      <c r="AE21" s="403"/>
      <c r="AF21" s="403"/>
      <c r="AG21" s="404"/>
      <c r="AH21" s="403"/>
      <c r="AI21" s="405"/>
      <c r="AJ21" s="403"/>
      <c r="AK21" s="403"/>
      <c r="AL21" s="403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</row>
    <row r="22" spans="1:52" ht="17.100000000000001" customHeight="1" x14ac:dyDescent="0.15">
      <c r="A22" s="12"/>
      <c r="B22" s="12"/>
      <c r="C22" s="12" t="s">
        <v>138</v>
      </c>
      <c r="D22" s="12"/>
      <c r="E22" s="288" t="s">
        <v>4</v>
      </c>
      <c r="F22" s="402">
        <v>1085</v>
      </c>
      <c r="G22" s="403">
        <v>627</v>
      </c>
      <c r="H22" s="403">
        <v>458</v>
      </c>
      <c r="I22" s="404">
        <v>794</v>
      </c>
      <c r="J22" s="403">
        <v>447</v>
      </c>
      <c r="K22" s="405">
        <v>347</v>
      </c>
      <c r="L22" s="17">
        <v>2</v>
      </c>
      <c r="M22" s="17">
        <v>2</v>
      </c>
      <c r="N22" s="17">
        <v>0</v>
      </c>
      <c r="O22" s="20">
        <v>52</v>
      </c>
      <c r="P22" s="17">
        <v>46</v>
      </c>
      <c r="Q22" s="18">
        <v>6</v>
      </c>
      <c r="R22" s="404">
        <v>78</v>
      </c>
      <c r="S22" s="403">
        <v>44</v>
      </c>
      <c r="T22" s="405">
        <v>34</v>
      </c>
      <c r="U22" s="404">
        <v>2</v>
      </c>
      <c r="V22" s="403">
        <v>1</v>
      </c>
      <c r="W22" s="405">
        <v>1</v>
      </c>
      <c r="X22" s="403">
        <v>22</v>
      </c>
      <c r="Y22" s="403">
        <v>0</v>
      </c>
      <c r="Z22" s="403">
        <v>22</v>
      </c>
      <c r="AA22" s="404">
        <v>0</v>
      </c>
      <c r="AB22" s="403">
        <v>0</v>
      </c>
      <c r="AC22" s="405">
        <v>0</v>
      </c>
      <c r="AD22" s="403">
        <v>5</v>
      </c>
      <c r="AE22" s="403">
        <v>1</v>
      </c>
      <c r="AF22" s="403">
        <v>4</v>
      </c>
      <c r="AG22" s="404">
        <v>115</v>
      </c>
      <c r="AH22" s="403">
        <v>74</v>
      </c>
      <c r="AI22" s="405">
        <v>41</v>
      </c>
      <c r="AJ22" s="403">
        <v>15</v>
      </c>
      <c r="AK22" s="403">
        <v>12</v>
      </c>
      <c r="AL22" s="403">
        <v>3</v>
      </c>
      <c r="AN22" s="12">
        <f>IF(I22+L22+O22+R22+U22+X22+AA22+AD22+AG22+AJ22=F22,0,Y)</f>
        <v>0</v>
      </c>
      <c r="AO22" s="12">
        <f>IF(J22+M22+P22+S22+V22+Y22+AB22+AE22+AH22+AK22=G22,0,Y)</f>
        <v>0</v>
      </c>
      <c r="AP22" s="12">
        <f>IF(K22+N22+Q22+T22+W22+Z22+AC22+AF22+AI22+AL22=H22,0,Y)</f>
        <v>0</v>
      </c>
      <c r="AQ22" s="12">
        <f>IF(SUM(G22:H22)=F22,0,Y)</f>
        <v>0</v>
      </c>
      <c r="AR22" s="12">
        <f>IF(SUM(J22:K22)=I22,0,Y)</f>
        <v>0</v>
      </c>
      <c r="AS22" s="12">
        <f>IF(SUM(M22:N22)=L22,0,Y)</f>
        <v>0</v>
      </c>
      <c r="AT22" s="12">
        <f>IF(SUM(P22:Q22)=O22,0,Y)</f>
        <v>0</v>
      </c>
      <c r="AU22" s="12">
        <f>IF(SUM(S22:T22)=R22,0,Y)</f>
        <v>0</v>
      </c>
      <c r="AV22" s="12">
        <f>IF(SUM(V22:W22)=U22,0,Y)</f>
        <v>0</v>
      </c>
      <c r="AW22" s="12">
        <f>IF(SUM(Y22:Z22)=X22,0,Y)</f>
        <v>0</v>
      </c>
      <c r="AX22" s="12">
        <f>IF(SUM(AB22:AC22)=AA22,0,Y)</f>
        <v>0</v>
      </c>
      <c r="AY22" s="12">
        <f>IF(SUM(AH22:AI22)=AG22,0,Y)</f>
        <v>0</v>
      </c>
      <c r="AZ22" s="12">
        <f>IF(SUM(AK22:AL22)=AJ22,0,Y)</f>
        <v>0</v>
      </c>
    </row>
    <row r="23" spans="1:52" ht="17.100000000000001" customHeight="1" x14ac:dyDescent="0.15">
      <c r="A23" s="12"/>
      <c r="B23" s="12"/>
      <c r="C23" s="12"/>
      <c r="D23" s="12"/>
      <c r="E23" s="288" t="s">
        <v>5</v>
      </c>
      <c r="F23" s="402">
        <v>1861</v>
      </c>
      <c r="G23" s="403">
        <v>1017</v>
      </c>
      <c r="H23" s="403">
        <v>844</v>
      </c>
      <c r="I23" s="404">
        <v>1334</v>
      </c>
      <c r="J23" s="403">
        <v>692</v>
      </c>
      <c r="K23" s="405">
        <v>642</v>
      </c>
      <c r="L23" s="17">
        <v>17</v>
      </c>
      <c r="M23" s="17">
        <v>15</v>
      </c>
      <c r="N23" s="17">
        <v>2</v>
      </c>
      <c r="O23" s="20">
        <v>81</v>
      </c>
      <c r="P23" s="17">
        <v>67</v>
      </c>
      <c r="Q23" s="18">
        <v>14</v>
      </c>
      <c r="R23" s="404">
        <v>85</v>
      </c>
      <c r="S23" s="403">
        <v>61</v>
      </c>
      <c r="T23" s="405">
        <v>24</v>
      </c>
      <c r="U23" s="404">
        <v>0</v>
      </c>
      <c r="V23" s="403">
        <v>0</v>
      </c>
      <c r="W23" s="405">
        <v>0</v>
      </c>
      <c r="X23" s="403">
        <v>23</v>
      </c>
      <c r="Y23" s="403">
        <v>0</v>
      </c>
      <c r="Z23" s="403">
        <v>23</v>
      </c>
      <c r="AA23" s="404">
        <v>0</v>
      </c>
      <c r="AB23" s="403">
        <v>0</v>
      </c>
      <c r="AC23" s="405">
        <v>0</v>
      </c>
      <c r="AD23" s="403">
        <v>2</v>
      </c>
      <c r="AE23" s="403">
        <v>0</v>
      </c>
      <c r="AF23" s="403">
        <v>2</v>
      </c>
      <c r="AG23" s="404">
        <v>262</v>
      </c>
      <c r="AH23" s="403">
        <v>137</v>
      </c>
      <c r="AI23" s="405">
        <v>125</v>
      </c>
      <c r="AJ23" s="403">
        <v>57</v>
      </c>
      <c r="AK23" s="403">
        <v>45</v>
      </c>
      <c r="AL23" s="403">
        <v>12</v>
      </c>
      <c r="AN23" s="12">
        <f>IF(I23+L23+O23+R23+U23+X23+AA23+AD23+AG23+AJ23=F23,0,Y)</f>
        <v>0</v>
      </c>
      <c r="AO23" s="12">
        <f>IF(J23+M23+P23+S23+V23+Y23+AB23+AE23+AH23+AK23=G23,0,Y)</f>
        <v>0</v>
      </c>
      <c r="AP23" s="12">
        <f>IF(K23+N23+Q23+T23+W23+Z23+AC23+AF23+AI23+AL23=H23,0,Y)</f>
        <v>0</v>
      </c>
      <c r="AQ23" s="12">
        <f>IF(SUM(G23:H23)=F23,0,Y)</f>
        <v>0</v>
      </c>
      <c r="AR23" s="12">
        <f>IF(SUM(J23:K23)=I23,0,Y)</f>
        <v>0</v>
      </c>
      <c r="AS23" s="12">
        <f>IF(SUM(M23:N23)=L23,0,Y)</f>
        <v>0</v>
      </c>
      <c r="AT23" s="12">
        <f>IF(SUM(P23:Q23)=O23,0,Y)</f>
        <v>0</v>
      </c>
      <c r="AU23" s="12">
        <f>IF(SUM(S23:T23)=R23,0,Y)</f>
        <v>0</v>
      </c>
      <c r="AV23" s="12">
        <f>IF(SUM(V23:W23)=U23,0,Y)</f>
        <v>0</v>
      </c>
      <c r="AW23" s="12">
        <f>IF(SUM(Y23:Z23)=X23,0,Y)</f>
        <v>0</v>
      </c>
      <c r="AX23" s="12">
        <f>IF(SUM(AB23:AC23)=AA23,0,Y)</f>
        <v>0</v>
      </c>
      <c r="AY23" s="12">
        <f>IF(SUM(AH23:AI23)=AG23,0,Y)</f>
        <v>0</v>
      </c>
      <c r="AZ23" s="12">
        <f>IF(SUM(AK23:AL23)=AJ23,0,Y)</f>
        <v>0</v>
      </c>
    </row>
    <row r="24" spans="1:52" ht="17.100000000000001" customHeight="1" x14ac:dyDescent="0.15">
      <c r="A24" s="12"/>
      <c r="B24" s="12"/>
      <c r="C24" s="12"/>
      <c r="D24" s="12"/>
      <c r="E24" s="288"/>
      <c r="F24" s="402"/>
      <c r="G24" s="403"/>
      <c r="H24" s="403"/>
      <c r="I24" s="404"/>
      <c r="J24" s="403"/>
      <c r="K24" s="405"/>
      <c r="L24" s="17"/>
      <c r="M24" s="17"/>
      <c r="N24" s="17"/>
      <c r="O24" s="20"/>
      <c r="P24" s="17"/>
      <c r="Q24" s="18"/>
      <c r="R24" s="404"/>
      <c r="S24" s="403"/>
      <c r="T24" s="405"/>
      <c r="U24" s="404"/>
      <c r="V24" s="403"/>
      <c r="W24" s="405"/>
      <c r="X24" s="403"/>
      <c r="Y24" s="403"/>
      <c r="Z24" s="403"/>
      <c r="AA24" s="404"/>
      <c r="AB24" s="403"/>
      <c r="AC24" s="405"/>
      <c r="AD24" s="403"/>
      <c r="AE24" s="403"/>
      <c r="AF24" s="403"/>
      <c r="AG24" s="404"/>
      <c r="AH24" s="403"/>
      <c r="AI24" s="405"/>
      <c r="AJ24" s="403"/>
      <c r="AK24" s="403"/>
      <c r="AL24" s="403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</row>
    <row r="25" spans="1:52" ht="17.100000000000001" customHeight="1" x14ac:dyDescent="0.15">
      <c r="A25" s="12"/>
      <c r="B25" s="459" t="s">
        <v>141</v>
      </c>
      <c r="C25" s="459"/>
      <c r="D25" s="12"/>
      <c r="E25" s="288" t="s">
        <v>4</v>
      </c>
      <c r="F25" s="402">
        <v>784</v>
      </c>
      <c r="G25" s="403">
        <v>43</v>
      </c>
      <c r="H25" s="403">
        <v>741</v>
      </c>
      <c r="I25" s="404">
        <v>433</v>
      </c>
      <c r="J25" s="403">
        <v>27</v>
      </c>
      <c r="K25" s="405">
        <v>406</v>
      </c>
      <c r="L25" s="17">
        <v>12</v>
      </c>
      <c r="M25" s="17">
        <v>0</v>
      </c>
      <c r="N25" s="17">
        <v>12</v>
      </c>
      <c r="O25" s="20">
        <v>9</v>
      </c>
      <c r="P25" s="17">
        <v>4</v>
      </c>
      <c r="Q25" s="18">
        <v>5</v>
      </c>
      <c r="R25" s="404">
        <v>135</v>
      </c>
      <c r="S25" s="403">
        <v>5</v>
      </c>
      <c r="T25" s="405">
        <v>130</v>
      </c>
      <c r="U25" s="404">
        <v>1</v>
      </c>
      <c r="V25" s="403">
        <v>0</v>
      </c>
      <c r="W25" s="405">
        <v>1</v>
      </c>
      <c r="X25" s="403">
        <v>87</v>
      </c>
      <c r="Y25" s="403">
        <v>0</v>
      </c>
      <c r="Z25" s="403">
        <v>87</v>
      </c>
      <c r="AA25" s="404">
        <v>0</v>
      </c>
      <c r="AB25" s="403">
        <v>0</v>
      </c>
      <c r="AC25" s="405">
        <v>0</v>
      </c>
      <c r="AD25" s="403">
        <v>7</v>
      </c>
      <c r="AE25" s="403">
        <v>0</v>
      </c>
      <c r="AF25" s="403">
        <v>7</v>
      </c>
      <c r="AG25" s="404">
        <v>81</v>
      </c>
      <c r="AH25" s="403">
        <v>7</v>
      </c>
      <c r="AI25" s="405">
        <v>74</v>
      </c>
      <c r="AJ25" s="403">
        <v>19</v>
      </c>
      <c r="AK25" s="403">
        <v>0</v>
      </c>
      <c r="AL25" s="403">
        <v>19</v>
      </c>
      <c r="AN25" s="12">
        <f>IF(I25+L25+O25+R25+U25+X25+AA25+AD25+AG25+AJ25=F25,0,Y)</f>
        <v>0</v>
      </c>
      <c r="AO25" s="12">
        <f>IF(J25+M25+P25+S25+V25+Y25+AB25+AE25+AH25+AK25=G25,0,Y)</f>
        <v>0</v>
      </c>
      <c r="AP25" s="12">
        <f>IF(K25+N25+Q25+T25+W25+Z25+AC25+AF25+AI25+AL25=H25,0,Y)</f>
        <v>0</v>
      </c>
      <c r="AQ25" s="12">
        <f>IF(SUM(G25:H25)=F25,0,Y)</f>
        <v>0</v>
      </c>
      <c r="AR25" s="12">
        <f>IF(SUM(J25:K25)=I25,0,Y)</f>
        <v>0</v>
      </c>
      <c r="AS25" s="12">
        <f>IF(SUM(M25:N25)=L25,0,Y)</f>
        <v>0</v>
      </c>
      <c r="AT25" s="12">
        <f>IF(SUM(P25:Q25)=O25,0,Y)</f>
        <v>0</v>
      </c>
      <c r="AU25" s="12">
        <f>IF(SUM(S25:T25)=R25,0,Y)</f>
        <v>0</v>
      </c>
      <c r="AV25" s="12">
        <f>IF(SUM(V25:W25)=U25,0,Y)</f>
        <v>0</v>
      </c>
      <c r="AW25" s="12">
        <f>IF(SUM(Y25:Z25)=X25,0,Y)</f>
        <v>0</v>
      </c>
      <c r="AX25" s="12">
        <f>IF(SUM(AB25:AC25)=AA25,0,Y)</f>
        <v>0</v>
      </c>
      <c r="AY25" s="12">
        <f>IF(SUM(AH25:AI25)=AG25,0,Y)</f>
        <v>0</v>
      </c>
      <c r="AZ25" s="12">
        <f>IF(SUM(AK25:AL25)=AJ25,0,Y)</f>
        <v>0</v>
      </c>
    </row>
    <row r="26" spans="1:52" ht="17.100000000000001" customHeight="1" x14ac:dyDescent="0.15">
      <c r="A26" s="12"/>
      <c r="B26" s="12"/>
      <c r="C26" s="12"/>
      <c r="D26" s="12"/>
      <c r="E26" s="288" t="s">
        <v>5</v>
      </c>
      <c r="F26" s="402">
        <v>186</v>
      </c>
      <c r="G26" s="403">
        <v>18</v>
      </c>
      <c r="H26" s="403">
        <v>168</v>
      </c>
      <c r="I26" s="404">
        <v>106</v>
      </c>
      <c r="J26" s="403">
        <v>11</v>
      </c>
      <c r="K26" s="405">
        <v>95</v>
      </c>
      <c r="L26" s="17">
        <v>4</v>
      </c>
      <c r="M26" s="17">
        <v>1</v>
      </c>
      <c r="N26" s="17">
        <v>3</v>
      </c>
      <c r="O26" s="20">
        <v>4</v>
      </c>
      <c r="P26" s="17">
        <v>2</v>
      </c>
      <c r="Q26" s="18">
        <v>2</v>
      </c>
      <c r="R26" s="404">
        <v>19</v>
      </c>
      <c r="S26" s="403">
        <v>0</v>
      </c>
      <c r="T26" s="405">
        <v>19</v>
      </c>
      <c r="U26" s="404">
        <v>0</v>
      </c>
      <c r="V26" s="403">
        <v>0</v>
      </c>
      <c r="W26" s="405">
        <v>0</v>
      </c>
      <c r="X26" s="403">
        <v>18</v>
      </c>
      <c r="Y26" s="403">
        <v>1</v>
      </c>
      <c r="Z26" s="403">
        <v>17</v>
      </c>
      <c r="AA26" s="404">
        <v>2</v>
      </c>
      <c r="AB26" s="403">
        <v>0</v>
      </c>
      <c r="AC26" s="405">
        <v>2</v>
      </c>
      <c r="AD26" s="403">
        <v>1</v>
      </c>
      <c r="AE26" s="403">
        <v>0</v>
      </c>
      <c r="AF26" s="403">
        <v>1</v>
      </c>
      <c r="AG26" s="404">
        <v>26</v>
      </c>
      <c r="AH26" s="403">
        <v>2</v>
      </c>
      <c r="AI26" s="405">
        <v>24</v>
      </c>
      <c r="AJ26" s="403">
        <v>6</v>
      </c>
      <c r="AK26" s="403">
        <v>1</v>
      </c>
      <c r="AL26" s="403">
        <v>5</v>
      </c>
      <c r="AN26" s="12">
        <f>IF(I26+L26+O26+R26+U26+X26+AA26+AD26+AG26+AJ26=F26,0,Y)</f>
        <v>0</v>
      </c>
      <c r="AO26" s="12">
        <f>IF(J26+M26+P26+S26+V26+Y26+AB26+AE26+AH26+AK26=G26,0,Y)</f>
        <v>0</v>
      </c>
      <c r="AP26" s="12">
        <f>IF(K26+N26+Q26+T26+W26+Z26+AC26+AF26+AI26+AL26=H26,0,Y)</f>
        <v>0</v>
      </c>
      <c r="AQ26" s="12">
        <f>IF(SUM(G26:H26)=F26,0,Y)</f>
        <v>0</v>
      </c>
      <c r="AR26" s="12">
        <f>IF(SUM(J26:K26)=I26,0,Y)</f>
        <v>0</v>
      </c>
      <c r="AS26" s="12">
        <f>IF(SUM(M26:N26)=L26,0,Y)</f>
        <v>0</v>
      </c>
      <c r="AT26" s="12">
        <f>IF(SUM(P26:Q26)=O26,0,Y)</f>
        <v>0</v>
      </c>
      <c r="AU26" s="12">
        <f>IF(SUM(S26:T26)=R26,0,Y)</f>
        <v>0</v>
      </c>
      <c r="AV26" s="12">
        <f>IF(SUM(V26:W26)=U26,0,Y)</f>
        <v>0</v>
      </c>
      <c r="AW26" s="12">
        <f>IF(SUM(Y26:Z26)=X26,0,Y)</f>
        <v>0</v>
      </c>
      <c r="AX26" s="12">
        <f>IF(SUM(AB26:AC26)=AA26,0,Y)</f>
        <v>0</v>
      </c>
      <c r="AY26" s="12">
        <f>IF(SUM(AH26:AI26)=AG26,0,Y)</f>
        <v>0</v>
      </c>
      <c r="AZ26" s="12">
        <f>IF(SUM(AK26:AL26)=AJ26,0,Y)</f>
        <v>0</v>
      </c>
    </row>
    <row r="27" spans="1:52" ht="17.100000000000001" customHeight="1" x14ac:dyDescent="0.15">
      <c r="A27" s="12"/>
      <c r="B27" s="12"/>
      <c r="C27" s="12"/>
      <c r="D27" s="12"/>
      <c r="E27" s="288"/>
      <c r="F27" s="402"/>
      <c r="G27" s="403"/>
      <c r="H27" s="403"/>
      <c r="I27" s="404"/>
      <c r="J27" s="403"/>
      <c r="K27" s="405"/>
      <c r="L27" s="17"/>
      <c r="M27" s="17"/>
      <c r="N27" s="17"/>
      <c r="O27" s="20"/>
      <c r="P27" s="17"/>
      <c r="Q27" s="18"/>
      <c r="R27" s="404"/>
      <c r="S27" s="403"/>
      <c r="T27" s="405"/>
      <c r="U27" s="404"/>
      <c r="V27" s="403"/>
      <c r="W27" s="405"/>
      <c r="X27" s="403"/>
      <c r="Y27" s="403"/>
      <c r="Z27" s="403"/>
      <c r="AA27" s="404"/>
      <c r="AB27" s="403"/>
      <c r="AC27" s="405"/>
      <c r="AD27" s="403"/>
      <c r="AE27" s="403"/>
      <c r="AF27" s="403"/>
      <c r="AG27" s="404"/>
      <c r="AH27" s="403"/>
      <c r="AI27" s="405"/>
      <c r="AJ27" s="403"/>
      <c r="AK27" s="403"/>
      <c r="AL27" s="403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</row>
    <row r="28" spans="1:52" ht="17.100000000000001" customHeight="1" x14ac:dyDescent="0.15">
      <c r="A28" s="12"/>
      <c r="B28" s="12"/>
      <c r="C28" s="12" t="s">
        <v>140</v>
      </c>
      <c r="D28" s="12"/>
      <c r="E28" s="288" t="s">
        <v>4</v>
      </c>
      <c r="F28" s="402">
        <v>4</v>
      </c>
      <c r="G28" s="403">
        <v>1</v>
      </c>
      <c r="H28" s="403">
        <v>3</v>
      </c>
      <c r="I28" s="404">
        <v>3</v>
      </c>
      <c r="J28" s="403">
        <v>0</v>
      </c>
      <c r="K28" s="405">
        <v>3</v>
      </c>
      <c r="L28" s="17">
        <v>0</v>
      </c>
      <c r="M28" s="17">
        <v>0</v>
      </c>
      <c r="N28" s="17">
        <v>0</v>
      </c>
      <c r="O28" s="20">
        <v>1</v>
      </c>
      <c r="P28" s="17">
        <v>1</v>
      </c>
      <c r="Q28" s="18">
        <v>0</v>
      </c>
      <c r="R28" s="404">
        <v>0</v>
      </c>
      <c r="S28" s="403">
        <v>0</v>
      </c>
      <c r="T28" s="405">
        <v>0</v>
      </c>
      <c r="U28" s="404">
        <v>0</v>
      </c>
      <c r="V28" s="403">
        <v>0</v>
      </c>
      <c r="W28" s="405">
        <v>0</v>
      </c>
      <c r="X28" s="403">
        <v>0</v>
      </c>
      <c r="Y28" s="403">
        <v>0</v>
      </c>
      <c r="Z28" s="403">
        <v>0</v>
      </c>
      <c r="AA28" s="404">
        <v>0</v>
      </c>
      <c r="AB28" s="403">
        <v>0</v>
      </c>
      <c r="AC28" s="405">
        <v>0</v>
      </c>
      <c r="AD28" s="403">
        <v>0</v>
      </c>
      <c r="AE28" s="403">
        <v>0</v>
      </c>
      <c r="AF28" s="403">
        <v>0</v>
      </c>
      <c r="AG28" s="404">
        <v>0</v>
      </c>
      <c r="AH28" s="403">
        <v>0</v>
      </c>
      <c r="AI28" s="405">
        <v>0</v>
      </c>
      <c r="AJ28" s="403">
        <v>0</v>
      </c>
      <c r="AK28" s="403">
        <v>0</v>
      </c>
      <c r="AL28" s="403">
        <v>0</v>
      </c>
      <c r="AN28" s="12">
        <f>IF(I28+L28+O28+R28+U28+X28+AA28+AD28+AG28+AJ28=F28,0,Y)</f>
        <v>0</v>
      </c>
      <c r="AO28" s="12">
        <f>IF(J28+M28+P28+S28+V28+Y28+AB28+AE28+AH28+AK28=G28,0,Y)</f>
        <v>0</v>
      </c>
      <c r="AP28" s="12">
        <f>IF(K28+N28+Q28+T28+W28+Z28+AC28+AF28+AI28+AL28=H28,0,Y)</f>
        <v>0</v>
      </c>
      <c r="AQ28" s="12">
        <f>IF(SUM(G28:H28)=F28,0,Y)</f>
        <v>0</v>
      </c>
      <c r="AR28" s="12">
        <f>IF(SUM(J28:K28)=I28,0,Y)</f>
        <v>0</v>
      </c>
      <c r="AS28" s="12">
        <f>IF(SUM(M28:N28)=L28,0,Y)</f>
        <v>0</v>
      </c>
      <c r="AT28" s="12">
        <f>IF(SUM(P28:Q28)=O28,0,Y)</f>
        <v>0</v>
      </c>
      <c r="AU28" s="12">
        <f>IF(SUM(S28:T28)=R28,0,Y)</f>
        <v>0</v>
      </c>
      <c r="AV28" s="12">
        <f>IF(SUM(V28:W28)=U28,0,Y)</f>
        <v>0</v>
      </c>
      <c r="AW28" s="12">
        <f>IF(SUM(Y28:Z28)=X28,0,Y)</f>
        <v>0</v>
      </c>
      <c r="AX28" s="12">
        <f>IF(SUM(AB28:AC28)=AA28,0,Y)</f>
        <v>0</v>
      </c>
      <c r="AY28" s="12">
        <f>IF(SUM(AH28:AI28)=AG28,0,Y)</f>
        <v>0</v>
      </c>
      <c r="AZ28" s="12">
        <f>IF(SUM(AK28:AL28)=AJ28,0,Y)</f>
        <v>0</v>
      </c>
    </row>
    <row r="29" spans="1:52" ht="17.100000000000001" customHeight="1" x14ac:dyDescent="0.15">
      <c r="A29" s="12"/>
      <c r="B29" s="12"/>
      <c r="C29" s="12"/>
      <c r="D29" s="12"/>
      <c r="E29" s="288" t="s">
        <v>5</v>
      </c>
      <c r="F29" s="402">
        <v>0</v>
      </c>
      <c r="G29" s="403">
        <v>0</v>
      </c>
      <c r="H29" s="403">
        <v>0</v>
      </c>
      <c r="I29" s="404">
        <v>0</v>
      </c>
      <c r="J29" s="403">
        <v>0</v>
      </c>
      <c r="K29" s="405">
        <v>0</v>
      </c>
      <c r="L29" s="17">
        <v>0</v>
      </c>
      <c r="M29" s="17">
        <v>0</v>
      </c>
      <c r="N29" s="17">
        <v>0</v>
      </c>
      <c r="O29" s="20">
        <v>0</v>
      </c>
      <c r="P29" s="17">
        <v>0</v>
      </c>
      <c r="Q29" s="18">
        <v>0</v>
      </c>
      <c r="R29" s="404">
        <v>0</v>
      </c>
      <c r="S29" s="403">
        <v>0</v>
      </c>
      <c r="T29" s="405">
        <v>0</v>
      </c>
      <c r="U29" s="404">
        <v>0</v>
      </c>
      <c r="V29" s="403">
        <v>0</v>
      </c>
      <c r="W29" s="405">
        <v>0</v>
      </c>
      <c r="X29" s="403">
        <v>0</v>
      </c>
      <c r="Y29" s="403">
        <v>0</v>
      </c>
      <c r="Z29" s="403">
        <v>0</v>
      </c>
      <c r="AA29" s="404">
        <v>0</v>
      </c>
      <c r="AB29" s="403">
        <v>0</v>
      </c>
      <c r="AC29" s="405">
        <v>0</v>
      </c>
      <c r="AD29" s="403">
        <v>0</v>
      </c>
      <c r="AE29" s="403">
        <v>0</v>
      </c>
      <c r="AF29" s="403">
        <v>0</v>
      </c>
      <c r="AG29" s="404">
        <v>0</v>
      </c>
      <c r="AH29" s="403">
        <v>0</v>
      </c>
      <c r="AI29" s="405">
        <v>0</v>
      </c>
      <c r="AJ29" s="403">
        <v>0</v>
      </c>
      <c r="AK29" s="403">
        <v>0</v>
      </c>
      <c r="AL29" s="403">
        <v>0</v>
      </c>
      <c r="AN29" s="12">
        <f>IF(I29+L29+O29+R29+U29+X29+AA29+AD29+AG29+AJ29=F29,0,Y)</f>
        <v>0</v>
      </c>
      <c r="AO29" s="12">
        <f>IF(J29+M29+P29+S29+V29+Y29+AB29+AE29+AH29+AK29=G29,0,Y)</f>
        <v>0</v>
      </c>
      <c r="AP29" s="12">
        <f>IF(K29+N29+Q29+T29+W29+Z29+AC29+AF29+AI29+AL29=H29,0,Y)</f>
        <v>0</v>
      </c>
      <c r="AQ29" s="12">
        <f>IF(SUM(G29:H29)=F29,0,Y)</f>
        <v>0</v>
      </c>
      <c r="AR29" s="12">
        <f>IF(SUM(J29:K29)=I29,0,Y)</f>
        <v>0</v>
      </c>
      <c r="AS29" s="12">
        <f>IF(SUM(M29:N29)=L29,0,Y)</f>
        <v>0</v>
      </c>
      <c r="AT29" s="12">
        <f>IF(SUM(P29:Q29)=O29,0,Y)</f>
        <v>0</v>
      </c>
      <c r="AU29" s="12">
        <f>IF(SUM(S29:T29)=R29,0,Y)</f>
        <v>0</v>
      </c>
      <c r="AV29" s="12">
        <f>IF(SUM(V29:W29)=U29,0,Y)</f>
        <v>0</v>
      </c>
      <c r="AW29" s="12">
        <f>IF(SUM(Y29:Z29)=X29,0,Y)</f>
        <v>0</v>
      </c>
      <c r="AX29" s="12">
        <f>IF(SUM(AB29:AC29)=AA29,0,Y)</f>
        <v>0</v>
      </c>
      <c r="AY29" s="12">
        <f>IF(SUM(AH29:AI29)=AG29,0,Y)</f>
        <v>0</v>
      </c>
      <c r="AZ29" s="12">
        <f>IF(SUM(AK29:AL29)=AJ29,0,Y)</f>
        <v>0</v>
      </c>
    </row>
    <row r="30" spans="1:52" ht="17.100000000000001" customHeight="1" x14ac:dyDescent="0.15">
      <c r="A30" s="12"/>
      <c r="B30" s="12"/>
      <c r="C30" s="12"/>
      <c r="D30" s="12"/>
      <c r="E30" s="288"/>
      <c r="F30" s="402"/>
      <c r="G30" s="403"/>
      <c r="H30" s="403"/>
      <c r="I30" s="404"/>
      <c r="J30" s="403"/>
      <c r="K30" s="405"/>
      <c r="L30" s="17"/>
      <c r="M30" s="17"/>
      <c r="N30" s="17"/>
      <c r="O30" s="20"/>
      <c r="P30" s="17"/>
      <c r="Q30" s="18"/>
      <c r="R30" s="404"/>
      <c r="S30" s="403"/>
      <c r="T30" s="405"/>
      <c r="U30" s="404"/>
      <c r="V30" s="403"/>
      <c r="W30" s="405"/>
      <c r="X30" s="403"/>
      <c r="Y30" s="403"/>
      <c r="Z30" s="403"/>
      <c r="AA30" s="404"/>
      <c r="AB30" s="403"/>
      <c r="AC30" s="405"/>
      <c r="AD30" s="403"/>
      <c r="AE30" s="403"/>
      <c r="AF30" s="403"/>
      <c r="AG30" s="404"/>
      <c r="AH30" s="403"/>
      <c r="AI30" s="405"/>
      <c r="AJ30" s="403"/>
      <c r="AK30" s="403"/>
      <c r="AL30" s="403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</row>
    <row r="31" spans="1:52" ht="17.100000000000001" customHeight="1" x14ac:dyDescent="0.15">
      <c r="A31" s="12"/>
      <c r="B31" s="12"/>
      <c r="C31" s="12" t="s">
        <v>139</v>
      </c>
      <c r="D31" s="12"/>
      <c r="E31" s="288" t="s">
        <v>4</v>
      </c>
      <c r="F31" s="402">
        <v>249</v>
      </c>
      <c r="G31" s="403">
        <v>34</v>
      </c>
      <c r="H31" s="403">
        <v>215</v>
      </c>
      <c r="I31" s="404">
        <v>175</v>
      </c>
      <c r="J31" s="403">
        <v>23</v>
      </c>
      <c r="K31" s="405">
        <v>152</v>
      </c>
      <c r="L31" s="17">
        <v>0</v>
      </c>
      <c r="M31" s="17">
        <v>0</v>
      </c>
      <c r="N31" s="17">
        <v>0</v>
      </c>
      <c r="O31" s="20">
        <v>1</v>
      </c>
      <c r="P31" s="17">
        <v>0</v>
      </c>
      <c r="Q31" s="18">
        <v>1</v>
      </c>
      <c r="R31" s="404">
        <v>35</v>
      </c>
      <c r="S31" s="403">
        <v>5</v>
      </c>
      <c r="T31" s="405">
        <v>30</v>
      </c>
      <c r="U31" s="404">
        <v>0</v>
      </c>
      <c r="V31" s="403">
        <v>0</v>
      </c>
      <c r="W31" s="405">
        <v>0</v>
      </c>
      <c r="X31" s="403">
        <v>5</v>
      </c>
      <c r="Y31" s="403">
        <v>0</v>
      </c>
      <c r="Z31" s="403">
        <v>5</v>
      </c>
      <c r="AA31" s="404">
        <v>0</v>
      </c>
      <c r="AB31" s="403">
        <v>0</v>
      </c>
      <c r="AC31" s="405">
        <v>0</v>
      </c>
      <c r="AD31" s="403">
        <v>0</v>
      </c>
      <c r="AE31" s="403">
        <v>0</v>
      </c>
      <c r="AF31" s="403">
        <v>0</v>
      </c>
      <c r="AG31" s="404">
        <v>30</v>
      </c>
      <c r="AH31" s="403">
        <v>6</v>
      </c>
      <c r="AI31" s="405">
        <v>24</v>
      </c>
      <c r="AJ31" s="403">
        <v>3</v>
      </c>
      <c r="AK31" s="403">
        <v>0</v>
      </c>
      <c r="AL31" s="403">
        <v>3</v>
      </c>
      <c r="AN31" s="12">
        <f>IF(I31+L31+O31+R31+U31+X31+AA31+AD31+AG31+AJ31=F31,0,Y)</f>
        <v>0</v>
      </c>
      <c r="AO31" s="12">
        <f>IF(J31+M31+P31+S31+V31+Y31+AB31+AE31+AH31+AK31=G31,0,Y)</f>
        <v>0</v>
      </c>
      <c r="AP31" s="12">
        <f>IF(K31+N31+Q31+T31+W31+Z31+AC31+AF31+AI31+AL31=H31,0,Y)</f>
        <v>0</v>
      </c>
      <c r="AQ31" s="12">
        <f>IF(SUM(G31:H31)=F31,0,Y)</f>
        <v>0</v>
      </c>
      <c r="AR31" s="12">
        <f>IF(SUM(J31:K31)=I31,0,Y)</f>
        <v>0</v>
      </c>
      <c r="AS31" s="12">
        <f>IF(SUM(M31:N31)=L31,0,Y)</f>
        <v>0</v>
      </c>
      <c r="AT31" s="12">
        <f>IF(SUM(P31:Q31)=O31,0,Y)</f>
        <v>0</v>
      </c>
      <c r="AU31" s="12">
        <f>IF(SUM(S31:T31)=R31,0,Y)</f>
        <v>0</v>
      </c>
      <c r="AV31" s="12">
        <f>IF(SUM(V31:W31)=U31,0,Y)</f>
        <v>0</v>
      </c>
      <c r="AW31" s="12">
        <f>IF(SUM(Y31:Z31)=X31,0,Y)</f>
        <v>0</v>
      </c>
      <c r="AX31" s="12">
        <f>IF(SUM(AB31:AC31)=AA31,0,Y)</f>
        <v>0</v>
      </c>
      <c r="AY31" s="12">
        <f>IF(SUM(AH31:AI31)=AG31,0,Y)</f>
        <v>0</v>
      </c>
      <c r="AZ31" s="12">
        <f>IF(SUM(AK31:AL31)=AJ31,0,Y)</f>
        <v>0</v>
      </c>
    </row>
    <row r="32" spans="1:52" ht="17.100000000000001" customHeight="1" x14ac:dyDescent="0.15">
      <c r="A32" s="12"/>
      <c r="B32" s="12"/>
      <c r="C32" s="12"/>
      <c r="D32" s="12"/>
      <c r="E32" s="288" t="s">
        <v>5</v>
      </c>
      <c r="F32" s="402">
        <v>25</v>
      </c>
      <c r="G32" s="403">
        <v>2</v>
      </c>
      <c r="H32" s="403">
        <v>23</v>
      </c>
      <c r="I32" s="404">
        <v>14</v>
      </c>
      <c r="J32" s="403">
        <v>2</v>
      </c>
      <c r="K32" s="405">
        <v>12</v>
      </c>
      <c r="L32" s="17">
        <v>0</v>
      </c>
      <c r="M32" s="17">
        <v>0</v>
      </c>
      <c r="N32" s="17">
        <v>0</v>
      </c>
      <c r="O32" s="20">
        <v>0</v>
      </c>
      <c r="P32" s="17">
        <v>0</v>
      </c>
      <c r="Q32" s="18">
        <v>0</v>
      </c>
      <c r="R32" s="404">
        <v>3</v>
      </c>
      <c r="S32" s="403">
        <v>0</v>
      </c>
      <c r="T32" s="405">
        <v>3</v>
      </c>
      <c r="U32" s="404">
        <v>0</v>
      </c>
      <c r="V32" s="403">
        <v>0</v>
      </c>
      <c r="W32" s="405">
        <v>0</v>
      </c>
      <c r="X32" s="403">
        <v>0</v>
      </c>
      <c r="Y32" s="403">
        <v>0</v>
      </c>
      <c r="Z32" s="403">
        <v>0</v>
      </c>
      <c r="AA32" s="404">
        <v>0</v>
      </c>
      <c r="AB32" s="403">
        <v>0</v>
      </c>
      <c r="AC32" s="405">
        <v>0</v>
      </c>
      <c r="AD32" s="403">
        <v>0</v>
      </c>
      <c r="AE32" s="403">
        <v>0</v>
      </c>
      <c r="AF32" s="403">
        <v>0</v>
      </c>
      <c r="AG32" s="404">
        <v>8</v>
      </c>
      <c r="AH32" s="403">
        <v>0</v>
      </c>
      <c r="AI32" s="405">
        <v>8</v>
      </c>
      <c r="AJ32" s="403">
        <v>0</v>
      </c>
      <c r="AK32" s="403">
        <v>0</v>
      </c>
      <c r="AL32" s="403">
        <v>0</v>
      </c>
      <c r="AN32" s="12">
        <f>IF(I32+L32+O32+R32+U32+X32+AA32+AD32+AG32+AJ32=F32,0,Y)</f>
        <v>0</v>
      </c>
      <c r="AO32" s="12">
        <f>IF(J32+M32+P32+S32+V32+Y32+AB32+AE32+AH32+AK32=G32,0,Y)</f>
        <v>0</v>
      </c>
      <c r="AP32" s="12">
        <f>IF(K32+N32+Q32+T32+W32+Z32+AC32+AF32+AI32+AL32=H32,0,Y)</f>
        <v>0</v>
      </c>
      <c r="AQ32" s="12">
        <f>IF(SUM(G32:H32)=F32,0,Y)</f>
        <v>0</v>
      </c>
      <c r="AR32" s="12">
        <f>IF(SUM(J32:K32)=I32,0,Y)</f>
        <v>0</v>
      </c>
      <c r="AS32" s="12">
        <f>IF(SUM(M32:N32)=L32,0,Y)</f>
        <v>0</v>
      </c>
      <c r="AT32" s="12">
        <f>IF(SUM(P32:Q32)=O32,0,Y)</f>
        <v>0</v>
      </c>
      <c r="AU32" s="12">
        <f>IF(SUM(S32:T32)=R32,0,Y)</f>
        <v>0</v>
      </c>
      <c r="AV32" s="12">
        <f>IF(SUM(V32:W32)=U32,0,Y)</f>
        <v>0</v>
      </c>
      <c r="AW32" s="12">
        <f>IF(SUM(Y32:Z32)=X32,0,Y)</f>
        <v>0</v>
      </c>
      <c r="AX32" s="12">
        <f>IF(SUM(AB32:AC32)=AA32,0,Y)</f>
        <v>0</v>
      </c>
      <c r="AY32" s="12">
        <f>IF(SUM(AH32:AI32)=AG32,0,Y)</f>
        <v>0</v>
      </c>
      <c r="AZ32" s="12">
        <f>IF(SUM(AK32:AL32)=AJ32,0,Y)</f>
        <v>0</v>
      </c>
    </row>
    <row r="33" spans="1:52" ht="17.100000000000001" customHeight="1" x14ac:dyDescent="0.15">
      <c r="A33" s="12"/>
      <c r="B33" s="12"/>
      <c r="C33" s="12"/>
      <c r="D33" s="12"/>
      <c r="E33" s="288"/>
      <c r="F33" s="402"/>
      <c r="G33" s="403"/>
      <c r="H33" s="403"/>
      <c r="I33" s="404"/>
      <c r="J33" s="403"/>
      <c r="K33" s="405"/>
      <c r="L33" s="17"/>
      <c r="M33" s="17"/>
      <c r="N33" s="17"/>
      <c r="O33" s="20"/>
      <c r="P33" s="17"/>
      <c r="Q33" s="18"/>
      <c r="R33" s="404"/>
      <c r="S33" s="403"/>
      <c r="T33" s="405"/>
      <c r="U33" s="404"/>
      <c r="V33" s="403"/>
      <c r="W33" s="405"/>
      <c r="X33" s="403"/>
      <c r="Y33" s="403"/>
      <c r="Z33" s="403"/>
      <c r="AA33" s="404"/>
      <c r="AB33" s="403"/>
      <c r="AC33" s="405"/>
      <c r="AD33" s="403"/>
      <c r="AE33" s="403"/>
      <c r="AF33" s="403"/>
      <c r="AG33" s="404"/>
      <c r="AH33" s="403"/>
      <c r="AI33" s="405"/>
      <c r="AJ33" s="403"/>
      <c r="AK33" s="403"/>
      <c r="AL33" s="403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</row>
    <row r="34" spans="1:52" ht="17.100000000000001" customHeight="1" x14ac:dyDescent="0.15">
      <c r="A34" s="12"/>
      <c r="B34" s="12"/>
      <c r="C34" s="12" t="s">
        <v>138</v>
      </c>
      <c r="D34" s="12"/>
      <c r="E34" s="288" t="s">
        <v>4</v>
      </c>
      <c r="F34" s="402">
        <v>531</v>
      </c>
      <c r="G34" s="403">
        <v>8</v>
      </c>
      <c r="H34" s="403">
        <v>523</v>
      </c>
      <c r="I34" s="404">
        <v>255</v>
      </c>
      <c r="J34" s="403">
        <v>4</v>
      </c>
      <c r="K34" s="405">
        <v>251</v>
      </c>
      <c r="L34" s="17">
        <v>12</v>
      </c>
      <c r="M34" s="17">
        <v>0</v>
      </c>
      <c r="N34" s="17">
        <v>12</v>
      </c>
      <c r="O34" s="20">
        <v>7</v>
      </c>
      <c r="P34" s="17">
        <v>3</v>
      </c>
      <c r="Q34" s="18">
        <v>4</v>
      </c>
      <c r="R34" s="404">
        <v>100</v>
      </c>
      <c r="S34" s="403">
        <v>0</v>
      </c>
      <c r="T34" s="405">
        <v>100</v>
      </c>
      <c r="U34" s="404">
        <v>1</v>
      </c>
      <c r="V34" s="403">
        <v>0</v>
      </c>
      <c r="W34" s="405">
        <v>1</v>
      </c>
      <c r="X34" s="403">
        <v>82</v>
      </c>
      <c r="Y34" s="403">
        <v>0</v>
      </c>
      <c r="Z34" s="403">
        <v>82</v>
      </c>
      <c r="AA34" s="404">
        <v>0</v>
      </c>
      <c r="AB34" s="403">
        <v>0</v>
      </c>
      <c r="AC34" s="405">
        <v>0</v>
      </c>
      <c r="AD34" s="403">
        <v>7</v>
      </c>
      <c r="AE34" s="403">
        <v>0</v>
      </c>
      <c r="AF34" s="403">
        <v>7</v>
      </c>
      <c r="AG34" s="404">
        <v>51</v>
      </c>
      <c r="AH34" s="403">
        <v>1</v>
      </c>
      <c r="AI34" s="405">
        <v>50</v>
      </c>
      <c r="AJ34" s="403">
        <v>16</v>
      </c>
      <c r="AK34" s="403">
        <v>0</v>
      </c>
      <c r="AL34" s="403">
        <v>16</v>
      </c>
      <c r="AN34" s="12">
        <f>IF(I34+L34+O34+R34+U34+X34+AA34+AD34+AG34+AJ34=F34,0,Y)</f>
        <v>0</v>
      </c>
      <c r="AO34" s="12">
        <f>IF(J34+M34+P34+S34+V34+Y34+AB34+AE34+AH34+AK34=G34,0,Y)</f>
        <v>0</v>
      </c>
      <c r="AP34" s="12">
        <f>IF(K34+N34+Q34+T34+W34+Z34+AC34+AF34+AI34+AL34=H34,0,Y)</f>
        <v>0</v>
      </c>
      <c r="AQ34" s="12">
        <f>IF(SUM(G34:H34)=F34,0,Y)</f>
        <v>0</v>
      </c>
      <c r="AR34" s="12">
        <f>IF(SUM(J34:K34)=I34,0,Y)</f>
        <v>0</v>
      </c>
      <c r="AS34" s="12">
        <f>IF(SUM(M34:N34)=L34,0,Y)</f>
        <v>0</v>
      </c>
      <c r="AT34" s="12">
        <f>IF(SUM(P34:Q34)=O34,0,Y)</f>
        <v>0</v>
      </c>
      <c r="AU34" s="12">
        <f>IF(SUM(S34:T34)=R34,0,Y)</f>
        <v>0</v>
      </c>
      <c r="AV34" s="12">
        <f>IF(SUM(V34:W34)=U34,0,Y)</f>
        <v>0</v>
      </c>
      <c r="AW34" s="12">
        <f>IF(SUM(Y34:Z34)=X34,0,Y)</f>
        <v>0</v>
      </c>
      <c r="AX34" s="12">
        <f>IF(SUM(AB34:AC34)=AA34,0,Y)</f>
        <v>0</v>
      </c>
      <c r="AY34" s="12">
        <f>IF(SUM(AH34:AI34)=AG34,0,Y)</f>
        <v>0</v>
      </c>
      <c r="AZ34" s="12">
        <f>IF(SUM(AK34:AL34)=AJ34,0,Y)</f>
        <v>0</v>
      </c>
    </row>
    <row r="35" spans="1:52" ht="17.100000000000001" customHeight="1" x14ac:dyDescent="0.15">
      <c r="A35" s="12"/>
      <c r="B35" s="12"/>
      <c r="C35" s="12"/>
      <c r="D35" s="12"/>
      <c r="E35" s="288" t="s">
        <v>5</v>
      </c>
      <c r="F35" s="402">
        <v>161</v>
      </c>
      <c r="G35" s="403">
        <v>16</v>
      </c>
      <c r="H35" s="403">
        <v>145</v>
      </c>
      <c r="I35" s="404">
        <v>92</v>
      </c>
      <c r="J35" s="403">
        <v>9</v>
      </c>
      <c r="K35" s="405">
        <v>83</v>
      </c>
      <c r="L35" s="17">
        <v>4</v>
      </c>
      <c r="M35" s="17">
        <v>1</v>
      </c>
      <c r="N35" s="17">
        <v>3</v>
      </c>
      <c r="O35" s="20">
        <v>4</v>
      </c>
      <c r="P35" s="17">
        <v>2</v>
      </c>
      <c r="Q35" s="18">
        <v>2</v>
      </c>
      <c r="R35" s="404">
        <v>16</v>
      </c>
      <c r="S35" s="403">
        <v>0</v>
      </c>
      <c r="T35" s="405">
        <v>16</v>
      </c>
      <c r="U35" s="404">
        <v>0</v>
      </c>
      <c r="V35" s="403">
        <v>0</v>
      </c>
      <c r="W35" s="405">
        <v>0</v>
      </c>
      <c r="X35" s="403">
        <v>18</v>
      </c>
      <c r="Y35" s="403">
        <v>1</v>
      </c>
      <c r="Z35" s="403">
        <v>17</v>
      </c>
      <c r="AA35" s="404">
        <v>2</v>
      </c>
      <c r="AB35" s="403">
        <v>0</v>
      </c>
      <c r="AC35" s="405">
        <v>2</v>
      </c>
      <c r="AD35" s="403">
        <v>1</v>
      </c>
      <c r="AE35" s="403">
        <v>0</v>
      </c>
      <c r="AF35" s="403">
        <v>1</v>
      </c>
      <c r="AG35" s="404">
        <v>18</v>
      </c>
      <c r="AH35" s="403">
        <v>2</v>
      </c>
      <c r="AI35" s="405">
        <v>16</v>
      </c>
      <c r="AJ35" s="403">
        <v>6</v>
      </c>
      <c r="AK35" s="403">
        <v>1</v>
      </c>
      <c r="AL35" s="403">
        <v>5</v>
      </c>
      <c r="AN35" s="12">
        <f>IF(I35+L35+O35+R35+U35+X35+AA35+AD35+AG35+AJ35=F35,0,Y)</f>
        <v>0</v>
      </c>
      <c r="AO35" s="12">
        <f>IF(J35+M35+P35+S35+V35+Y35+AB35+AE35+AH35+AK35=G35,0,Y)</f>
        <v>0</v>
      </c>
      <c r="AP35" s="12">
        <f>IF(K35+N35+Q35+T35+W35+Z35+AC35+AF35+AI35+AL35=H35,0,Y)</f>
        <v>0</v>
      </c>
      <c r="AQ35" s="12">
        <f>IF(SUM(G35:H35)=F35,0,Y)</f>
        <v>0</v>
      </c>
      <c r="AR35" s="12">
        <f>IF(SUM(J35:K35)=I35,0,Y)</f>
        <v>0</v>
      </c>
      <c r="AS35" s="12">
        <f>IF(SUM(M35:N35)=L35,0,Y)</f>
        <v>0</v>
      </c>
      <c r="AT35" s="12">
        <f>IF(SUM(P35:Q35)=O35,0,Y)</f>
        <v>0</v>
      </c>
      <c r="AU35" s="12">
        <f>IF(SUM(S35:T35)=R35,0,Y)</f>
        <v>0</v>
      </c>
      <c r="AV35" s="12">
        <f>IF(SUM(V35:W35)=U35,0,Y)</f>
        <v>0</v>
      </c>
      <c r="AW35" s="12">
        <f>IF(SUM(Y35:Z35)=X35,0,Y)</f>
        <v>0</v>
      </c>
      <c r="AX35" s="12">
        <f>IF(SUM(AB35:AC35)=AA35,0,Y)</f>
        <v>0</v>
      </c>
      <c r="AY35" s="12">
        <f>IF(SUM(AH35:AI35)=AG35,0,Y)</f>
        <v>0</v>
      </c>
      <c r="AZ35" s="12">
        <f>IF(SUM(AK35:AL35)=AJ35,0,Y)</f>
        <v>0</v>
      </c>
    </row>
    <row r="36" spans="1:52" ht="15.75" customHeight="1" x14ac:dyDescent="0.15">
      <c r="A36" s="12"/>
      <c r="B36" s="12"/>
      <c r="C36" s="12"/>
      <c r="D36" s="12"/>
      <c r="E36" s="288"/>
      <c r="F36" s="402"/>
      <c r="G36" s="403"/>
      <c r="H36" s="403"/>
      <c r="I36" s="404"/>
      <c r="J36" s="403"/>
      <c r="K36" s="405"/>
      <c r="L36" s="17"/>
      <c r="M36" s="17"/>
      <c r="N36" s="17"/>
      <c r="O36" s="20"/>
      <c r="P36" s="17"/>
      <c r="Q36" s="18"/>
      <c r="R36" s="404"/>
      <c r="S36" s="403"/>
      <c r="T36" s="405"/>
      <c r="U36" s="404"/>
      <c r="V36" s="403"/>
      <c r="W36" s="405"/>
      <c r="X36" s="403"/>
      <c r="Y36" s="403"/>
      <c r="Z36" s="403"/>
      <c r="AA36" s="404"/>
      <c r="AB36" s="403"/>
      <c r="AC36" s="405"/>
      <c r="AD36" s="403"/>
      <c r="AE36" s="403"/>
      <c r="AF36" s="403"/>
      <c r="AG36" s="404"/>
      <c r="AH36" s="403"/>
      <c r="AI36" s="405"/>
      <c r="AJ36" s="403"/>
      <c r="AK36" s="403"/>
      <c r="AL36" s="403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</row>
    <row r="37" spans="1:52" ht="16.5" hidden="1" customHeight="1" x14ac:dyDescent="0.15">
      <c r="A37" s="12"/>
      <c r="B37" s="12"/>
      <c r="C37" s="12"/>
      <c r="D37" s="12"/>
      <c r="E37" s="288" t="s">
        <v>4</v>
      </c>
      <c r="F37" s="402"/>
      <c r="G37" s="403"/>
      <c r="H37" s="403"/>
      <c r="I37" s="404"/>
      <c r="J37" s="403"/>
      <c r="K37" s="405"/>
      <c r="L37" s="17"/>
      <c r="M37" s="17"/>
      <c r="N37" s="17"/>
      <c r="O37" s="20"/>
      <c r="P37" s="17"/>
      <c r="Q37" s="18"/>
      <c r="R37" s="404"/>
      <c r="S37" s="403"/>
      <c r="T37" s="405"/>
      <c r="U37" s="404"/>
      <c r="V37" s="403"/>
      <c r="W37" s="405"/>
      <c r="X37" s="403"/>
      <c r="Y37" s="403"/>
      <c r="Z37" s="403"/>
      <c r="AA37" s="404"/>
      <c r="AB37" s="403"/>
      <c r="AC37" s="405"/>
      <c r="AD37" s="403"/>
      <c r="AE37" s="403"/>
      <c r="AF37" s="403"/>
      <c r="AG37" s="404"/>
      <c r="AH37" s="403"/>
      <c r="AI37" s="405"/>
      <c r="AJ37" s="403"/>
      <c r="AK37" s="403"/>
      <c r="AL37" s="403"/>
      <c r="AN37" s="12">
        <f>IF(I37+L37+O37+R37+U37+X37+AA37+AD37+AG37+AJ37=F37,0,Y)</f>
        <v>0</v>
      </c>
      <c r="AO37" s="12">
        <f>IF(J37+M37+P37+S37+V37+Y37+AB37+AE37+AH37+AK37=G37,0,Y)</f>
        <v>0</v>
      </c>
      <c r="AP37" s="12">
        <f>IF(K37+N37+Q37+T37+W37+Z37+AC37+AF37+AI37+AL37=H37,0,Y)</f>
        <v>0</v>
      </c>
      <c r="AQ37" s="12">
        <f>IF(SUM(G37:H37)=F37,0,Y)</f>
        <v>0</v>
      </c>
      <c r="AR37" s="12">
        <f>IF(SUM(J37:K37)=I37,0,Y)</f>
        <v>0</v>
      </c>
      <c r="AS37" s="12">
        <f>IF(SUM(M37:N37)=L37,0,Y)</f>
        <v>0</v>
      </c>
      <c r="AT37" s="12">
        <f>IF(SUM(P37:Q37)=O37,0,Y)</f>
        <v>0</v>
      </c>
      <c r="AU37" s="12">
        <f>IF(SUM(S37:T37)=R37,0,Y)</f>
        <v>0</v>
      </c>
      <c r="AV37" s="12">
        <f>IF(SUM(V37:W37)=U37,0,Y)</f>
        <v>0</v>
      </c>
      <c r="AW37" s="12">
        <f>IF(SUM(Y37:Z37)=X37,0,Y)</f>
        <v>0</v>
      </c>
      <c r="AX37" s="12">
        <f>IF(SUM(AB37:AC37)=AA37,0,Y)</f>
        <v>0</v>
      </c>
      <c r="AY37" s="12">
        <f>IF(SUM(AH37:AI37)=AG37,0,Y)</f>
        <v>0</v>
      </c>
      <c r="AZ37" s="12">
        <f>IF(SUM(AK37:AL37)=AJ37,0,Y)</f>
        <v>0</v>
      </c>
    </row>
    <row r="38" spans="1:52" ht="17.100000000000001" customHeight="1" x14ac:dyDescent="0.15">
      <c r="A38" s="12"/>
      <c r="B38" s="459" t="s">
        <v>136</v>
      </c>
      <c r="C38" s="459"/>
      <c r="D38" s="12"/>
      <c r="E38" s="288" t="s">
        <v>5</v>
      </c>
      <c r="F38" s="402">
        <v>0</v>
      </c>
      <c r="G38" s="403">
        <v>0</v>
      </c>
      <c r="H38" s="403">
        <v>0</v>
      </c>
      <c r="I38" s="404">
        <v>0</v>
      </c>
      <c r="J38" s="403">
        <v>0</v>
      </c>
      <c r="K38" s="405">
        <v>0</v>
      </c>
      <c r="L38" s="17">
        <v>0</v>
      </c>
      <c r="M38" s="17">
        <v>0</v>
      </c>
      <c r="N38" s="17">
        <v>0</v>
      </c>
      <c r="O38" s="20">
        <v>0</v>
      </c>
      <c r="P38" s="17">
        <v>0</v>
      </c>
      <c r="Q38" s="18">
        <v>0</v>
      </c>
      <c r="R38" s="404">
        <v>0</v>
      </c>
      <c r="S38" s="403">
        <v>0</v>
      </c>
      <c r="T38" s="405">
        <v>0</v>
      </c>
      <c r="U38" s="404">
        <v>0</v>
      </c>
      <c r="V38" s="403">
        <v>0</v>
      </c>
      <c r="W38" s="405">
        <v>0</v>
      </c>
      <c r="X38" s="403">
        <v>0</v>
      </c>
      <c r="Y38" s="403">
        <v>0</v>
      </c>
      <c r="Z38" s="403">
        <v>0</v>
      </c>
      <c r="AA38" s="404">
        <v>0</v>
      </c>
      <c r="AB38" s="403">
        <v>0</v>
      </c>
      <c r="AC38" s="405">
        <v>0</v>
      </c>
      <c r="AD38" s="403">
        <v>0</v>
      </c>
      <c r="AE38" s="403">
        <v>0</v>
      </c>
      <c r="AF38" s="403">
        <v>0</v>
      </c>
      <c r="AG38" s="404">
        <v>0</v>
      </c>
      <c r="AH38" s="403">
        <v>0</v>
      </c>
      <c r="AI38" s="405">
        <v>0</v>
      </c>
      <c r="AJ38" s="403">
        <v>0</v>
      </c>
      <c r="AK38" s="403">
        <v>0</v>
      </c>
      <c r="AL38" s="403">
        <v>0</v>
      </c>
      <c r="AN38" s="12">
        <f>IF(I38+L38+O38+R38+U38+X38+AA38+AD38+AG38+AJ38=F38,0,Y)</f>
        <v>0</v>
      </c>
      <c r="AO38" s="12">
        <f>IF(J38+M38+P38+S38+V38+Y38+AB38+AE38+AH38+AK38=G38,0,Y)</f>
        <v>0</v>
      </c>
      <c r="AP38" s="12">
        <f>IF(K38+N38+Q38+T38+W38+Z38+AC38+AF38+AI38+AL38=H38,0,Y)</f>
        <v>0</v>
      </c>
      <c r="AQ38" s="12">
        <f>IF(SUM(G38:H38)=F38,0,Y)</f>
        <v>0</v>
      </c>
      <c r="AR38" s="12">
        <f>IF(SUM(J38:K38)=I38,0,Y)</f>
        <v>0</v>
      </c>
      <c r="AS38" s="12">
        <f>IF(SUM(M38:N38)=L38,0,Y)</f>
        <v>0</v>
      </c>
      <c r="AT38" s="12">
        <f>IF(SUM(P38:Q38)=O38,0,Y)</f>
        <v>0</v>
      </c>
      <c r="AU38" s="12">
        <f>IF(SUM(S38:T38)=R38,0,Y)</f>
        <v>0</v>
      </c>
      <c r="AV38" s="12">
        <f>IF(SUM(V38:W38)=U38,0,Y)</f>
        <v>0</v>
      </c>
      <c r="AW38" s="12">
        <f>IF(SUM(Y38:Z38)=X38,0,Y)</f>
        <v>0</v>
      </c>
      <c r="AX38" s="12">
        <f>IF(SUM(AB38:AC38)=AA38,0,Y)</f>
        <v>0</v>
      </c>
      <c r="AY38" s="12">
        <f>IF(SUM(AH38:AI38)=AG38,0,Y)</f>
        <v>0</v>
      </c>
      <c r="AZ38" s="12">
        <f>IF(SUM(AK38:AL38)=AJ38,0,Y)</f>
        <v>0</v>
      </c>
    </row>
    <row r="39" spans="1:52" ht="17.100000000000001" customHeight="1" x14ac:dyDescent="0.15">
      <c r="A39" s="12"/>
      <c r="B39" s="289"/>
      <c r="C39" s="289"/>
      <c r="D39" s="12"/>
      <c r="E39" s="288"/>
      <c r="F39" s="402"/>
      <c r="G39" s="403"/>
      <c r="H39" s="403"/>
      <c r="I39" s="404"/>
      <c r="J39" s="403"/>
      <c r="K39" s="405"/>
      <c r="L39" s="17"/>
      <c r="M39" s="17"/>
      <c r="N39" s="17"/>
      <c r="O39" s="20"/>
      <c r="P39" s="17"/>
      <c r="Q39" s="18"/>
      <c r="R39" s="404"/>
      <c r="S39" s="403"/>
      <c r="T39" s="405"/>
      <c r="U39" s="404"/>
      <c r="V39" s="403"/>
      <c r="W39" s="405"/>
      <c r="X39" s="403"/>
      <c r="Y39" s="403"/>
      <c r="Z39" s="403"/>
      <c r="AA39" s="404"/>
      <c r="AB39" s="403"/>
      <c r="AC39" s="405"/>
      <c r="AD39" s="403"/>
      <c r="AE39" s="403"/>
      <c r="AF39" s="403"/>
      <c r="AG39" s="404"/>
      <c r="AH39" s="403"/>
      <c r="AI39" s="405"/>
      <c r="AJ39" s="403"/>
      <c r="AK39" s="403"/>
      <c r="AL39" s="403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</row>
    <row r="40" spans="1:52" ht="17.100000000000001" customHeight="1" x14ac:dyDescent="0.15">
      <c r="A40" s="12"/>
      <c r="B40" s="12" t="s">
        <v>137</v>
      </c>
      <c r="C40" s="289"/>
      <c r="D40" s="12"/>
      <c r="E40" s="288" t="s">
        <v>4</v>
      </c>
      <c r="F40" s="402">
        <v>0</v>
      </c>
      <c r="G40" s="403">
        <v>0</v>
      </c>
      <c r="H40" s="403">
        <v>0</v>
      </c>
      <c r="I40" s="404">
        <v>0</v>
      </c>
      <c r="J40" s="403">
        <v>0</v>
      </c>
      <c r="K40" s="405">
        <v>0</v>
      </c>
      <c r="L40" s="17">
        <v>0</v>
      </c>
      <c r="M40" s="17">
        <v>0</v>
      </c>
      <c r="N40" s="17">
        <v>0</v>
      </c>
      <c r="O40" s="20">
        <v>0</v>
      </c>
      <c r="P40" s="17">
        <v>0</v>
      </c>
      <c r="Q40" s="18">
        <v>0</v>
      </c>
      <c r="R40" s="404">
        <v>0</v>
      </c>
      <c r="S40" s="403">
        <v>0</v>
      </c>
      <c r="T40" s="405">
        <v>0</v>
      </c>
      <c r="U40" s="404">
        <v>0</v>
      </c>
      <c r="V40" s="403">
        <v>0</v>
      </c>
      <c r="W40" s="405">
        <v>0</v>
      </c>
      <c r="X40" s="403">
        <v>0</v>
      </c>
      <c r="Y40" s="403">
        <v>0</v>
      </c>
      <c r="Z40" s="403">
        <v>0</v>
      </c>
      <c r="AA40" s="404">
        <v>0</v>
      </c>
      <c r="AB40" s="403">
        <v>0</v>
      </c>
      <c r="AC40" s="405">
        <v>0</v>
      </c>
      <c r="AD40" s="403">
        <v>0</v>
      </c>
      <c r="AE40" s="403">
        <v>0</v>
      </c>
      <c r="AF40" s="403">
        <v>0</v>
      </c>
      <c r="AG40" s="404">
        <v>0</v>
      </c>
      <c r="AH40" s="403">
        <v>0</v>
      </c>
      <c r="AI40" s="405">
        <v>0</v>
      </c>
      <c r="AJ40" s="403">
        <v>0</v>
      </c>
      <c r="AK40" s="403">
        <v>0</v>
      </c>
      <c r="AL40" s="403">
        <v>0</v>
      </c>
      <c r="AN40" s="12">
        <f>IF(I40+L40+O40+R40+U40+X40+AA40+AD40+AG40+AJ40=F40,0,Y)</f>
        <v>0</v>
      </c>
      <c r="AO40" s="12">
        <f>IF(J40+M40+P40+S40+V40+Y40+AB40+AE40+AH40+AK40=G40,0,Y)</f>
        <v>0</v>
      </c>
      <c r="AP40" s="12">
        <f>IF(K40+N40+Q40+T40+W40+Z40+AC40+AF40+AI40+AL40=H40,0,Y)</f>
        <v>0</v>
      </c>
      <c r="AQ40" s="12">
        <f>IF(SUM(G40:H40)=F40,0,Y)</f>
        <v>0</v>
      </c>
      <c r="AR40" s="12">
        <f>IF(SUM(J40:K40)=I40,0,Y)</f>
        <v>0</v>
      </c>
      <c r="AS40" s="12">
        <f>IF(SUM(M40:N40)=L40,0,Y)</f>
        <v>0</v>
      </c>
      <c r="AT40" s="12">
        <f>IF(SUM(P40:Q40)=O40,0,Y)</f>
        <v>0</v>
      </c>
      <c r="AU40" s="12">
        <f>IF(SUM(S40:T40)=R40,0,Y)</f>
        <v>0</v>
      </c>
      <c r="AV40" s="12">
        <f>IF(SUM(V40:W40)=U40,0,Y)</f>
        <v>0</v>
      </c>
      <c r="AW40" s="12">
        <f>IF(SUM(Y40:Z40)=X40,0,Y)</f>
        <v>0</v>
      </c>
      <c r="AX40" s="12">
        <f>IF(SUM(AB40:AC40)=AA40,0,Y)</f>
        <v>0</v>
      </c>
      <c r="AY40" s="12">
        <f>IF(SUM(AH40:AI40)=AG40,0,Y)</f>
        <v>0</v>
      </c>
      <c r="AZ40" s="12">
        <f>IF(SUM(AK40:AL40)=AJ40,0,Y)</f>
        <v>0</v>
      </c>
    </row>
    <row r="41" spans="1:52" ht="17.100000000000001" customHeight="1" x14ac:dyDescent="0.15">
      <c r="A41" s="12"/>
      <c r="B41" s="12"/>
      <c r="C41" s="12"/>
      <c r="D41" s="12"/>
      <c r="E41" s="288" t="s">
        <v>5</v>
      </c>
      <c r="F41" s="402">
        <v>4</v>
      </c>
      <c r="G41" s="403">
        <v>2</v>
      </c>
      <c r="H41" s="403">
        <v>2</v>
      </c>
      <c r="I41" s="404">
        <v>1</v>
      </c>
      <c r="J41" s="403">
        <v>1</v>
      </c>
      <c r="K41" s="405">
        <v>0</v>
      </c>
      <c r="L41" s="17">
        <v>1</v>
      </c>
      <c r="M41" s="17">
        <v>0</v>
      </c>
      <c r="N41" s="17">
        <v>1</v>
      </c>
      <c r="O41" s="20">
        <v>1</v>
      </c>
      <c r="P41" s="17">
        <v>1</v>
      </c>
      <c r="Q41" s="18">
        <v>0</v>
      </c>
      <c r="R41" s="404">
        <v>1</v>
      </c>
      <c r="S41" s="403">
        <v>0</v>
      </c>
      <c r="T41" s="405">
        <v>1</v>
      </c>
      <c r="U41" s="404">
        <v>0</v>
      </c>
      <c r="V41" s="403">
        <v>0</v>
      </c>
      <c r="W41" s="405">
        <v>0</v>
      </c>
      <c r="X41" s="403">
        <v>0</v>
      </c>
      <c r="Y41" s="403">
        <v>0</v>
      </c>
      <c r="Z41" s="403">
        <v>0</v>
      </c>
      <c r="AA41" s="404">
        <v>0</v>
      </c>
      <c r="AB41" s="403">
        <v>0</v>
      </c>
      <c r="AC41" s="405">
        <v>0</v>
      </c>
      <c r="AD41" s="403">
        <v>0</v>
      </c>
      <c r="AE41" s="403">
        <v>0</v>
      </c>
      <c r="AF41" s="403">
        <v>0</v>
      </c>
      <c r="AG41" s="404">
        <v>0</v>
      </c>
      <c r="AH41" s="403">
        <v>0</v>
      </c>
      <c r="AI41" s="405">
        <v>0</v>
      </c>
      <c r="AJ41" s="403">
        <v>0</v>
      </c>
      <c r="AK41" s="403">
        <v>0</v>
      </c>
      <c r="AL41" s="403">
        <v>0</v>
      </c>
      <c r="AN41" s="12">
        <f>IF(I41+L41+O41+R41+U41+X41+AA41+AD41+AG41+AJ41=F41,0,Y)</f>
        <v>0</v>
      </c>
      <c r="AO41" s="12">
        <f>IF(J41+M41+P41+S41+V41+Y41+AB41+AE41+AH41+AK41=G41,0,Y)</f>
        <v>0</v>
      </c>
      <c r="AP41" s="12">
        <f>IF(K41+N41+Q41+T41+W41+Z41+AC41+AF41+AI41+AL41=H41,0,Y)</f>
        <v>0</v>
      </c>
      <c r="AQ41" s="12">
        <f>IF(SUM(G41:H41)=F41,0,Y)</f>
        <v>0</v>
      </c>
      <c r="AR41" s="12">
        <f>IF(SUM(J41:K41)=I41,0,Y)</f>
        <v>0</v>
      </c>
      <c r="AS41" s="12">
        <f>IF(SUM(M41:N41)=L41,0,Y)</f>
        <v>0</v>
      </c>
      <c r="AT41" s="12">
        <f>IF(SUM(P41:Q41)=O41,0,Y)</f>
        <v>0</v>
      </c>
      <c r="AU41" s="12">
        <f>IF(SUM(S41:T41)=R41,0,Y)</f>
        <v>0</v>
      </c>
      <c r="AV41" s="12">
        <f>IF(SUM(V41:W41)=U41,0,Y)</f>
        <v>0</v>
      </c>
      <c r="AW41" s="12">
        <f>IF(SUM(Y41:Z41)=X41,0,Y)</f>
        <v>0</v>
      </c>
      <c r="AX41" s="12">
        <f>IF(SUM(AB41:AC41)=AA41,0,Y)</f>
        <v>0</v>
      </c>
      <c r="AY41" s="12">
        <f>IF(SUM(AH41:AI41)=AG41,0,Y)</f>
        <v>0</v>
      </c>
      <c r="AZ41" s="12">
        <f>IF(SUM(AK41:AL41)=AJ41,0,Y)</f>
        <v>0</v>
      </c>
    </row>
    <row r="42" spans="1:52" ht="17.100000000000001" customHeight="1" x14ac:dyDescent="0.15">
      <c r="A42" s="12"/>
      <c r="B42" s="12"/>
      <c r="C42" s="12"/>
      <c r="D42" s="12"/>
      <c r="E42" s="288"/>
      <c r="F42" s="402"/>
      <c r="G42" s="403"/>
      <c r="H42" s="403"/>
      <c r="I42" s="404"/>
      <c r="J42" s="403"/>
      <c r="K42" s="405"/>
      <c r="L42" s="17"/>
      <c r="M42" s="17"/>
      <c r="N42" s="17"/>
      <c r="O42" s="20"/>
      <c r="P42" s="17"/>
      <c r="Q42" s="18"/>
      <c r="R42" s="404"/>
      <c r="S42" s="403"/>
      <c r="T42" s="405"/>
      <c r="U42" s="404"/>
      <c r="V42" s="403"/>
      <c r="W42" s="405"/>
      <c r="X42" s="403"/>
      <c r="Y42" s="403"/>
      <c r="Z42" s="403"/>
      <c r="AA42" s="404"/>
      <c r="AB42" s="403"/>
      <c r="AC42" s="405"/>
      <c r="AD42" s="403"/>
      <c r="AE42" s="403"/>
      <c r="AF42" s="403"/>
      <c r="AG42" s="404"/>
      <c r="AH42" s="403"/>
      <c r="AI42" s="405"/>
      <c r="AJ42" s="403"/>
      <c r="AK42" s="403"/>
      <c r="AL42" s="403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</row>
    <row r="43" spans="1:52" ht="17.100000000000001" customHeight="1" x14ac:dyDescent="0.15">
      <c r="A43" s="12"/>
      <c r="B43" s="459" t="s">
        <v>135</v>
      </c>
      <c r="C43" s="459"/>
      <c r="D43" s="12"/>
      <c r="E43" s="288" t="s">
        <v>4</v>
      </c>
      <c r="F43" s="402">
        <v>578</v>
      </c>
      <c r="G43" s="403">
        <v>90</v>
      </c>
      <c r="H43" s="403">
        <v>488</v>
      </c>
      <c r="I43" s="404">
        <v>15</v>
      </c>
      <c r="J43" s="403">
        <v>7</v>
      </c>
      <c r="K43" s="405">
        <v>8</v>
      </c>
      <c r="L43" s="17">
        <v>0</v>
      </c>
      <c r="M43" s="17">
        <v>0</v>
      </c>
      <c r="N43" s="17">
        <v>0</v>
      </c>
      <c r="O43" s="20">
        <v>10</v>
      </c>
      <c r="P43" s="17">
        <v>10</v>
      </c>
      <c r="Q43" s="18">
        <v>0</v>
      </c>
      <c r="R43" s="404">
        <v>1</v>
      </c>
      <c r="S43" s="403">
        <v>1</v>
      </c>
      <c r="T43" s="405">
        <v>0</v>
      </c>
      <c r="U43" s="404">
        <v>26</v>
      </c>
      <c r="V43" s="403">
        <v>20</v>
      </c>
      <c r="W43" s="405">
        <v>6</v>
      </c>
      <c r="X43" s="403">
        <v>0</v>
      </c>
      <c r="Y43" s="403">
        <v>0</v>
      </c>
      <c r="Z43" s="403">
        <v>0</v>
      </c>
      <c r="AA43" s="404">
        <v>526</v>
      </c>
      <c r="AB43" s="403">
        <v>52</v>
      </c>
      <c r="AC43" s="405">
        <v>474</v>
      </c>
      <c r="AD43" s="403">
        <v>0</v>
      </c>
      <c r="AE43" s="403">
        <v>0</v>
      </c>
      <c r="AF43" s="403">
        <v>0</v>
      </c>
      <c r="AG43" s="404">
        <v>0</v>
      </c>
      <c r="AH43" s="403">
        <v>0</v>
      </c>
      <c r="AI43" s="405">
        <v>0</v>
      </c>
      <c r="AJ43" s="403">
        <v>0</v>
      </c>
      <c r="AK43" s="403">
        <v>0</v>
      </c>
      <c r="AL43" s="403">
        <v>0</v>
      </c>
      <c r="AN43" s="12">
        <f>IF(I43+L43+O43+R43+U43+X43+AA43+AD43+AG43+AJ43=F43,0,Y)</f>
        <v>0</v>
      </c>
      <c r="AO43" s="12">
        <f>IF(J43+M43+P43+S43+V43+Y43+AB43+AE43+AH43+AK43=G43,0,Y)</f>
        <v>0</v>
      </c>
      <c r="AP43" s="12">
        <f>IF(K43+N43+Q43+T43+W43+Z43+AC43+AF43+AI43+AL43=H43,0,Y)</f>
        <v>0</v>
      </c>
      <c r="AQ43" s="12">
        <f>IF(SUM(G43:H43)=F43,0,Y)</f>
        <v>0</v>
      </c>
      <c r="AR43" s="12">
        <f>IF(SUM(J43:K43)=I43,0,Y)</f>
        <v>0</v>
      </c>
      <c r="AS43" s="12">
        <f>IF(SUM(M43:N43)=L43,0,Y)</f>
        <v>0</v>
      </c>
      <c r="AT43" s="12">
        <f>IF(SUM(P43:Q43)=O43,0,Y)</f>
        <v>0</v>
      </c>
      <c r="AU43" s="12">
        <f>IF(SUM(S43:T43)=R43,0,Y)</f>
        <v>0</v>
      </c>
      <c r="AV43" s="12">
        <f>IF(SUM(V43:W43)=U43,0,Y)</f>
        <v>0</v>
      </c>
      <c r="AW43" s="12">
        <f>IF(SUM(Y43:Z43)=X43,0,Y)</f>
        <v>0</v>
      </c>
      <c r="AX43" s="12">
        <f>IF(SUM(AB43:AC43)=AA43,0,Y)</f>
        <v>0</v>
      </c>
      <c r="AY43" s="12">
        <f>IF(SUM(AH43:AI43)=AG43,0,Y)</f>
        <v>0</v>
      </c>
      <c r="AZ43" s="12">
        <f>IF(SUM(AK43:AL43)=AJ43,0,Y)</f>
        <v>0</v>
      </c>
    </row>
    <row r="44" spans="1:52" ht="17.100000000000001" customHeight="1" x14ac:dyDescent="0.15">
      <c r="A44" s="12"/>
      <c r="B44" s="12"/>
      <c r="C44" s="12"/>
      <c r="D44" s="12"/>
      <c r="E44" s="288" t="s">
        <v>5</v>
      </c>
      <c r="F44" s="402">
        <v>0</v>
      </c>
      <c r="G44" s="403">
        <v>0</v>
      </c>
      <c r="H44" s="403">
        <v>0</v>
      </c>
      <c r="I44" s="404">
        <v>0</v>
      </c>
      <c r="J44" s="403">
        <v>0</v>
      </c>
      <c r="K44" s="405">
        <v>0</v>
      </c>
      <c r="L44" s="17">
        <v>0</v>
      </c>
      <c r="M44" s="17">
        <v>0</v>
      </c>
      <c r="N44" s="17">
        <v>0</v>
      </c>
      <c r="O44" s="20">
        <v>0</v>
      </c>
      <c r="P44" s="17">
        <v>0</v>
      </c>
      <c r="Q44" s="18">
        <v>0</v>
      </c>
      <c r="R44" s="404">
        <v>0</v>
      </c>
      <c r="S44" s="403">
        <v>0</v>
      </c>
      <c r="T44" s="405">
        <v>0</v>
      </c>
      <c r="U44" s="404">
        <v>0</v>
      </c>
      <c r="V44" s="403">
        <v>0</v>
      </c>
      <c r="W44" s="405">
        <v>0</v>
      </c>
      <c r="X44" s="403">
        <v>0</v>
      </c>
      <c r="Y44" s="403">
        <v>0</v>
      </c>
      <c r="Z44" s="403">
        <v>0</v>
      </c>
      <c r="AA44" s="404">
        <v>0</v>
      </c>
      <c r="AB44" s="403">
        <v>0</v>
      </c>
      <c r="AC44" s="405">
        <v>0</v>
      </c>
      <c r="AD44" s="403">
        <v>0</v>
      </c>
      <c r="AE44" s="403">
        <v>0</v>
      </c>
      <c r="AF44" s="403">
        <v>0</v>
      </c>
      <c r="AG44" s="404">
        <v>0</v>
      </c>
      <c r="AH44" s="403">
        <v>0</v>
      </c>
      <c r="AI44" s="405">
        <v>0</v>
      </c>
      <c r="AJ44" s="403">
        <v>0</v>
      </c>
      <c r="AK44" s="403">
        <v>0</v>
      </c>
      <c r="AL44" s="403">
        <v>0</v>
      </c>
      <c r="AN44" s="12">
        <f>IF(I44+L44+O44+R44+U44+X44+AA44+AD44+AG44+AJ44=F44,0,Y)</f>
        <v>0</v>
      </c>
      <c r="AO44" s="12">
        <f>IF(J44+M44+P44+S44+V44+Y44+AB44+AE44+AH44+AK44=G44,0,Y)</f>
        <v>0</v>
      </c>
      <c r="AP44" s="12">
        <f>IF(K44+N44+Q44+T44+W44+Z44+AC44+AF44+AI44+AL44=H44,0,Y)</f>
        <v>0</v>
      </c>
      <c r="AQ44" s="12">
        <f>IF(SUM(G44:H44)=F44,0,Y)</f>
        <v>0</v>
      </c>
      <c r="AR44" s="12">
        <f>IF(SUM(J44:K44)=I44,0,Y)</f>
        <v>0</v>
      </c>
      <c r="AS44" s="12">
        <f>IF(SUM(M44:N44)=L44,0,Y)</f>
        <v>0</v>
      </c>
      <c r="AT44" s="12">
        <f>IF(SUM(P44:Q44)=O44,0,Y)</f>
        <v>0</v>
      </c>
      <c r="AU44" s="12">
        <f>IF(SUM(S44:T44)=R44,0,Y)</f>
        <v>0</v>
      </c>
      <c r="AV44" s="12">
        <f>IF(SUM(V44:W44)=U44,0,Y)</f>
        <v>0</v>
      </c>
      <c r="AW44" s="12">
        <f>IF(SUM(Y44:Z44)=X44,0,Y)</f>
        <v>0</v>
      </c>
      <c r="AX44" s="12">
        <f>IF(SUM(AB44:AC44)=AA44,0,Y)</f>
        <v>0</v>
      </c>
      <c r="AY44" s="12">
        <f>IF(SUM(AH44:AI44)=AG44,0,Y)</f>
        <v>0</v>
      </c>
      <c r="AZ44" s="12">
        <f>IF(SUM(AK44:AL44)=AJ44,0,Y)</f>
        <v>0</v>
      </c>
    </row>
    <row r="45" spans="1:52" ht="17.100000000000001" customHeight="1" x14ac:dyDescent="0.15">
      <c r="A45" s="12"/>
      <c r="B45" s="12"/>
      <c r="C45" s="12"/>
      <c r="D45" s="12"/>
      <c r="E45" s="288"/>
      <c r="F45" s="402"/>
      <c r="G45" s="403"/>
      <c r="H45" s="403"/>
      <c r="I45" s="404"/>
      <c r="J45" s="403"/>
      <c r="K45" s="405"/>
      <c r="L45" s="17"/>
      <c r="M45" s="17"/>
      <c r="N45" s="17"/>
      <c r="O45" s="20"/>
      <c r="P45" s="17"/>
      <c r="Q45" s="18"/>
      <c r="R45" s="404"/>
      <c r="S45" s="403"/>
      <c r="T45" s="405"/>
      <c r="U45" s="404"/>
      <c r="V45" s="403"/>
      <c r="W45" s="405"/>
      <c r="X45" s="403"/>
      <c r="Y45" s="403"/>
      <c r="Z45" s="403"/>
      <c r="AA45" s="404"/>
      <c r="AB45" s="403"/>
      <c r="AC45" s="405"/>
      <c r="AD45" s="403"/>
      <c r="AE45" s="403"/>
      <c r="AF45" s="403"/>
      <c r="AG45" s="404"/>
      <c r="AH45" s="403"/>
      <c r="AI45" s="405"/>
      <c r="AJ45" s="403"/>
      <c r="AK45" s="403"/>
      <c r="AL45" s="403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</row>
    <row r="46" spans="1:52" ht="17.100000000000001" customHeight="1" x14ac:dyDescent="0.15">
      <c r="A46" s="12"/>
      <c r="B46" s="12" t="s">
        <v>134</v>
      </c>
      <c r="C46" s="12"/>
      <c r="D46" s="12"/>
      <c r="E46" s="288" t="s">
        <v>4</v>
      </c>
      <c r="F46" s="402">
        <v>0</v>
      </c>
      <c r="G46" s="403">
        <v>0</v>
      </c>
      <c r="H46" s="403">
        <v>0</v>
      </c>
      <c r="I46" s="404">
        <v>0</v>
      </c>
      <c r="J46" s="403">
        <v>0</v>
      </c>
      <c r="K46" s="405">
        <v>0</v>
      </c>
      <c r="L46" s="17">
        <v>0</v>
      </c>
      <c r="M46" s="17">
        <v>0</v>
      </c>
      <c r="N46" s="17">
        <v>0</v>
      </c>
      <c r="O46" s="20">
        <v>0</v>
      </c>
      <c r="P46" s="17">
        <v>0</v>
      </c>
      <c r="Q46" s="18">
        <v>0</v>
      </c>
      <c r="R46" s="404">
        <v>0</v>
      </c>
      <c r="S46" s="403">
        <v>0</v>
      </c>
      <c r="T46" s="405">
        <v>0</v>
      </c>
      <c r="U46" s="404">
        <v>0</v>
      </c>
      <c r="V46" s="403">
        <v>0</v>
      </c>
      <c r="W46" s="405">
        <v>0</v>
      </c>
      <c r="X46" s="403">
        <v>0</v>
      </c>
      <c r="Y46" s="403">
        <v>0</v>
      </c>
      <c r="Z46" s="403">
        <v>0</v>
      </c>
      <c r="AA46" s="404">
        <v>0</v>
      </c>
      <c r="AB46" s="403">
        <v>0</v>
      </c>
      <c r="AC46" s="405">
        <v>0</v>
      </c>
      <c r="AD46" s="403">
        <v>0</v>
      </c>
      <c r="AE46" s="403">
        <v>0</v>
      </c>
      <c r="AF46" s="403">
        <v>0</v>
      </c>
      <c r="AG46" s="404">
        <v>0</v>
      </c>
      <c r="AH46" s="403">
        <v>0</v>
      </c>
      <c r="AI46" s="405">
        <v>0</v>
      </c>
      <c r="AJ46" s="403">
        <v>0</v>
      </c>
      <c r="AK46" s="403">
        <v>0</v>
      </c>
      <c r="AL46" s="403">
        <v>0</v>
      </c>
      <c r="AN46" s="12">
        <f>IF(I46+L46+O46+R46+U46+X46+AA46+AD46+AG46+AJ46=F46,0,Y)</f>
        <v>0</v>
      </c>
      <c r="AO46" s="12">
        <f>IF(J46+M46+P46+S46+V46+Y46+AB46+AE46+AH46+AK46=G46,0,Y)</f>
        <v>0</v>
      </c>
      <c r="AP46" s="12">
        <f>IF(K46+N46+Q46+T46+W46+Z46+AC46+AF46+AI46+AL46=H46,0,Y)</f>
        <v>0</v>
      </c>
      <c r="AQ46" s="12">
        <f>IF(SUM(G46:H46)=F46,0,Y)</f>
        <v>0</v>
      </c>
      <c r="AR46" s="12">
        <f>IF(SUM(J46:K46)=I46,0,Y)</f>
        <v>0</v>
      </c>
      <c r="AS46" s="12">
        <f>IF(SUM(M46:N46)=L46,0,Y)</f>
        <v>0</v>
      </c>
      <c r="AT46" s="12">
        <f>IF(SUM(P46:Q46)=O46,0,Y)</f>
        <v>0</v>
      </c>
      <c r="AU46" s="12">
        <f>IF(SUM(S46:T46)=R46,0,Y)</f>
        <v>0</v>
      </c>
      <c r="AV46" s="12">
        <f>IF(SUM(V46:W46)=U46,0,Y)</f>
        <v>0</v>
      </c>
      <c r="AW46" s="12">
        <f>IF(SUM(Y46:Z46)=X46,0,Y)</f>
        <v>0</v>
      </c>
      <c r="AX46" s="12">
        <f>IF(SUM(AB46:AC46)=AA46,0,Y)</f>
        <v>0</v>
      </c>
      <c r="AY46" s="12">
        <f>IF(SUM(AH46:AI46)=AG46,0,Y)</f>
        <v>0</v>
      </c>
      <c r="AZ46" s="12">
        <f>IF(SUM(AK46:AL46)=AJ46,0,Y)</f>
        <v>0</v>
      </c>
    </row>
    <row r="47" spans="1:52" ht="17.100000000000001" customHeight="1" x14ac:dyDescent="0.15">
      <c r="A47" s="12"/>
      <c r="B47" s="12"/>
      <c r="C47" s="12"/>
      <c r="D47" s="12"/>
      <c r="E47" s="288" t="s">
        <v>5</v>
      </c>
      <c r="F47" s="402">
        <v>0</v>
      </c>
      <c r="G47" s="406">
        <v>0</v>
      </c>
      <c r="H47" s="403">
        <v>0</v>
      </c>
      <c r="I47" s="404">
        <v>0</v>
      </c>
      <c r="J47" s="406">
        <v>0</v>
      </c>
      <c r="K47" s="407">
        <v>0</v>
      </c>
      <c r="L47" s="19">
        <v>0</v>
      </c>
      <c r="M47" s="19">
        <v>0</v>
      </c>
      <c r="N47" s="19">
        <v>0</v>
      </c>
      <c r="O47" s="25">
        <v>0</v>
      </c>
      <c r="P47" s="19">
        <v>0</v>
      </c>
      <c r="Q47" s="24">
        <v>0</v>
      </c>
      <c r="R47" s="435">
        <v>0</v>
      </c>
      <c r="S47" s="406">
        <v>0</v>
      </c>
      <c r="T47" s="407">
        <v>0</v>
      </c>
      <c r="U47" s="435">
        <v>0</v>
      </c>
      <c r="V47" s="406">
        <v>0</v>
      </c>
      <c r="W47" s="407">
        <v>0</v>
      </c>
      <c r="X47" s="406">
        <v>0</v>
      </c>
      <c r="Y47" s="406">
        <v>0</v>
      </c>
      <c r="Z47" s="406">
        <v>0</v>
      </c>
      <c r="AA47" s="435">
        <v>0</v>
      </c>
      <c r="AB47" s="406">
        <v>0</v>
      </c>
      <c r="AC47" s="407">
        <v>0</v>
      </c>
      <c r="AD47" s="406">
        <v>0</v>
      </c>
      <c r="AE47" s="406">
        <v>0</v>
      </c>
      <c r="AF47" s="406">
        <v>0</v>
      </c>
      <c r="AG47" s="435">
        <v>0</v>
      </c>
      <c r="AH47" s="406">
        <v>0</v>
      </c>
      <c r="AI47" s="407">
        <v>0</v>
      </c>
      <c r="AJ47" s="406">
        <v>0</v>
      </c>
      <c r="AK47" s="406">
        <v>0</v>
      </c>
      <c r="AL47" s="406">
        <v>0</v>
      </c>
      <c r="AN47" s="12">
        <f>IF(I47+L47+O47+R47+U47+X47+AA47+AD47+AG47+AJ47=F47,0,Y)</f>
        <v>0</v>
      </c>
      <c r="AO47" s="12">
        <f>IF(J47+M47+P47+S47+V47+Y47+AB47+AE47+AH47+AK47=G47,0,Y)</f>
        <v>0</v>
      </c>
      <c r="AP47" s="12">
        <f>IF(K47+N47+Q47+T47+W47+Z47+AC47+AF47+AI47+AL47=H47,0,Y)</f>
        <v>0</v>
      </c>
      <c r="AQ47" s="12">
        <f>IF(SUM(G47:H47)=F47,0,Y)</f>
        <v>0</v>
      </c>
      <c r="AR47" s="12">
        <f>IF(SUM(J47:K47)=I47,0,Y)</f>
        <v>0</v>
      </c>
      <c r="AS47" s="12">
        <f>IF(SUM(M47:N47)=L47,0,Y)</f>
        <v>0</v>
      </c>
      <c r="AT47" s="12">
        <f>IF(SUM(P47:Q47)=O47,0,Y)</f>
        <v>0</v>
      </c>
      <c r="AU47" s="12">
        <f>IF(SUM(S47:T47)=R47,0,Y)</f>
        <v>0</v>
      </c>
      <c r="AV47" s="12">
        <f>IF(SUM(V47:W47)=U47,0,Y)</f>
        <v>0</v>
      </c>
      <c r="AW47" s="12">
        <f>IF(SUM(Y47:Z47)=X47,0,Y)</f>
        <v>0</v>
      </c>
      <c r="AX47" s="12">
        <f>IF(SUM(AB47:AC47)=AA47,0,Y)</f>
        <v>0</v>
      </c>
      <c r="AY47" s="12">
        <f>IF(SUM(AH47:AI47)=AG47,0,Y)</f>
        <v>0</v>
      </c>
      <c r="AZ47" s="12">
        <f>IF(SUM(AK47:AL47)=AJ47,0,Y)</f>
        <v>0</v>
      </c>
    </row>
    <row r="48" spans="1:52" ht="17.100000000000001" customHeight="1" x14ac:dyDescent="0.15">
      <c r="A48" s="12"/>
      <c r="B48" s="12"/>
      <c r="C48" s="12"/>
      <c r="D48" s="12"/>
      <c r="E48" s="279"/>
      <c r="F48" s="402"/>
      <c r="G48" s="403"/>
      <c r="H48" s="403"/>
      <c r="I48" s="404"/>
      <c r="J48" s="403"/>
      <c r="K48" s="405"/>
      <c r="L48" s="17"/>
      <c r="M48" s="17"/>
      <c r="N48" s="17"/>
      <c r="O48" s="20"/>
      <c r="P48" s="17"/>
      <c r="Q48" s="18"/>
      <c r="R48" s="404"/>
      <c r="S48" s="403"/>
      <c r="T48" s="405"/>
      <c r="U48" s="404"/>
      <c r="V48" s="403"/>
      <c r="W48" s="405"/>
      <c r="X48" s="403"/>
      <c r="Y48" s="403"/>
      <c r="Z48" s="403"/>
      <c r="AA48" s="404"/>
      <c r="AB48" s="403"/>
      <c r="AC48" s="405"/>
      <c r="AD48" s="403"/>
      <c r="AE48" s="403"/>
      <c r="AF48" s="403"/>
      <c r="AG48" s="404"/>
      <c r="AH48" s="403"/>
      <c r="AI48" s="405"/>
      <c r="AJ48" s="403"/>
      <c r="AK48" s="403"/>
      <c r="AL48" s="403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</row>
    <row r="49" spans="1:52" s="233" customFormat="1" ht="17.100000000000001" customHeight="1" x14ac:dyDescent="0.15">
      <c r="A49" s="451" t="s">
        <v>133</v>
      </c>
      <c r="B49" s="460"/>
      <c r="C49" s="460"/>
      <c r="D49" s="460"/>
      <c r="E49" s="452"/>
      <c r="F49" s="398">
        <v>2871</v>
      </c>
      <c r="G49" s="399">
        <v>1185</v>
      </c>
      <c r="H49" s="399">
        <v>1686</v>
      </c>
      <c r="I49" s="400">
        <v>1234</v>
      </c>
      <c r="J49" s="399">
        <v>508</v>
      </c>
      <c r="K49" s="401">
        <v>726</v>
      </c>
      <c r="L49" s="399">
        <v>95</v>
      </c>
      <c r="M49" s="399">
        <v>57</v>
      </c>
      <c r="N49" s="399">
        <v>38</v>
      </c>
      <c r="O49" s="400">
        <v>295</v>
      </c>
      <c r="P49" s="399">
        <v>230</v>
      </c>
      <c r="Q49" s="401">
        <v>65</v>
      </c>
      <c r="R49" s="400">
        <v>594</v>
      </c>
      <c r="S49" s="399">
        <v>199</v>
      </c>
      <c r="T49" s="401">
        <v>395</v>
      </c>
      <c r="U49" s="400">
        <v>5</v>
      </c>
      <c r="V49" s="399">
        <v>5</v>
      </c>
      <c r="W49" s="401">
        <v>0</v>
      </c>
      <c r="X49" s="399">
        <v>205</v>
      </c>
      <c r="Y49" s="399">
        <v>12</v>
      </c>
      <c r="Z49" s="399">
        <v>193</v>
      </c>
      <c r="AA49" s="400">
        <v>15</v>
      </c>
      <c r="AB49" s="399">
        <v>4</v>
      </c>
      <c r="AC49" s="401">
        <v>11</v>
      </c>
      <c r="AD49" s="399">
        <v>35</v>
      </c>
      <c r="AE49" s="399">
        <v>8</v>
      </c>
      <c r="AF49" s="399">
        <v>27</v>
      </c>
      <c r="AG49" s="400">
        <v>242</v>
      </c>
      <c r="AH49" s="399">
        <v>84</v>
      </c>
      <c r="AI49" s="401">
        <v>158</v>
      </c>
      <c r="AJ49" s="399">
        <v>151</v>
      </c>
      <c r="AK49" s="399">
        <v>78</v>
      </c>
      <c r="AL49" s="399">
        <v>73</v>
      </c>
      <c r="AN49" s="12">
        <f>IF(I49+L49+O49+R49+U49+X49+AA49+AD49+AG49+AJ49=F49,0,Y)</f>
        <v>0</v>
      </c>
      <c r="AO49" s="12">
        <f>IF(J49+M49+P49+S49+V49+Y49+AB49+AE49+AH49+AK49=G49,0,Y)</f>
        <v>0</v>
      </c>
      <c r="AP49" s="12">
        <f>IF(K49+N49+Q49+T49+W49+Z49+AC49+AF49+AI49+AL49=H49,0,Y)</f>
        <v>0</v>
      </c>
      <c r="AQ49" s="12">
        <f>IF(SUM(G49:H49)=F49,0,Y)</f>
        <v>0</v>
      </c>
      <c r="AR49" s="12">
        <f>IF(SUM(J49:K49)=I49,0,Y)</f>
        <v>0</v>
      </c>
      <c r="AS49" s="12">
        <f>IF(SUM(M49:N49)=L49,0,Y)</f>
        <v>0</v>
      </c>
      <c r="AT49" s="12">
        <f>IF(SUM(P49:Q49)=O49,0,Y)</f>
        <v>0</v>
      </c>
      <c r="AU49" s="12">
        <f>IF(SUM(S49:T49)=R49,0,Y)</f>
        <v>0</v>
      </c>
      <c r="AV49" s="12">
        <f>IF(SUM(V49:W49)=U49,0,Y)</f>
        <v>0</v>
      </c>
      <c r="AW49" s="12">
        <f>IF(SUM(Y49:Z49)=X49,0,Y)</f>
        <v>0</v>
      </c>
      <c r="AX49" s="12">
        <f>IF(SUM(AB49:AC49)=AA49,0,Y)</f>
        <v>0</v>
      </c>
      <c r="AY49" s="12">
        <f>IF(SUM(AH49:AI49)=AG49,0,Y)</f>
        <v>0</v>
      </c>
      <c r="AZ49" s="12">
        <f>IF(SUM(AK49:AL49)=AJ49,0,Y)</f>
        <v>0</v>
      </c>
    </row>
    <row r="50" spans="1:52" ht="17.100000000000001" customHeight="1" x14ac:dyDescent="0.15">
      <c r="A50" s="12"/>
      <c r="B50" s="12"/>
      <c r="C50" s="12"/>
      <c r="D50" s="12"/>
      <c r="E50" s="279"/>
      <c r="F50" s="21"/>
      <c r="G50" s="23"/>
      <c r="H50" s="23"/>
      <c r="I50" s="22"/>
      <c r="J50" s="23"/>
      <c r="K50" s="290"/>
      <c r="L50" s="23"/>
      <c r="M50" s="23"/>
      <c r="N50" s="23"/>
      <c r="O50" s="22"/>
      <c r="P50" s="23"/>
      <c r="Q50" s="290"/>
      <c r="R50" s="410"/>
      <c r="S50" s="409"/>
      <c r="T50" s="411"/>
      <c r="U50" s="410"/>
      <c r="V50" s="409"/>
      <c r="W50" s="411"/>
      <c r="X50" s="409"/>
      <c r="Y50" s="409"/>
      <c r="Z50" s="409"/>
      <c r="AA50" s="410"/>
      <c r="AB50" s="409"/>
      <c r="AC50" s="411"/>
      <c r="AD50" s="409"/>
      <c r="AE50" s="409"/>
      <c r="AF50" s="409"/>
      <c r="AG50" s="410"/>
      <c r="AH50" s="409"/>
      <c r="AI50" s="411"/>
      <c r="AJ50" s="409"/>
      <c r="AK50" s="409"/>
      <c r="AL50" s="409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</row>
    <row r="51" spans="1:52" s="233" customFormat="1" ht="17.100000000000001" customHeight="1" x14ac:dyDescent="0.15">
      <c r="A51" s="451" t="s">
        <v>67</v>
      </c>
      <c r="B51" s="460"/>
      <c r="C51" s="460"/>
      <c r="D51" s="460"/>
      <c r="E51" s="452"/>
      <c r="F51" s="398">
        <v>678</v>
      </c>
      <c r="G51" s="399">
        <v>489</v>
      </c>
      <c r="H51" s="399">
        <v>189</v>
      </c>
      <c r="I51" s="400">
        <v>572</v>
      </c>
      <c r="J51" s="399">
        <v>423</v>
      </c>
      <c r="K51" s="401">
        <v>149</v>
      </c>
      <c r="L51" s="399">
        <v>5</v>
      </c>
      <c r="M51" s="399">
        <v>2</v>
      </c>
      <c r="N51" s="399">
        <v>3</v>
      </c>
      <c r="O51" s="400">
        <v>6</v>
      </c>
      <c r="P51" s="399">
        <v>5</v>
      </c>
      <c r="Q51" s="401">
        <v>1</v>
      </c>
      <c r="R51" s="400">
        <v>15</v>
      </c>
      <c r="S51" s="399">
        <v>11</v>
      </c>
      <c r="T51" s="401">
        <v>4</v>
      </c>
      <c r="U51" s="400">
        <v>4</v>
      </c>
      <c r="V51" s="399">
        <v>4</v>
      </c>
      <c r="W51" s="401">
        <v>0</v>
      </c>
      <c r="X51" s="399">
        <v>6</v>
      </c>
      <c r="Y51" s="399">
        <v>3</v>
      </c>
      <c r="Z51" s="399">
        <v>3</v>
      </c>
      <c r="AA51" s="400">
        <v>0</v>
      </c>
      <c r="AB51" s="399">
        <v>0</v>
      </c>
      <c r="AC51" s="401">
        <v>0</v>
      </c>
      <c r="AD51" s="399">
        <v>0</v>
      </c>
      <c r="AE51" s="399">
        <v>0</v>
      </c>
      <c r="AF51" s="399">
        <v>0</v>
      </c>
      <c r="AG51" s="400">
        <v>64</v>
      </c>
      <c r="AH51" s="399">
        <v>37</v>
      </c>
      <c r="AI51" s="401">
        <v>27</v>
      </c>
      <c r="AJ51" s="399">
        <v>6</v>
      </c>
      <c r="AK51" s="399">
        <v>4</v>
      </c>
      <c r="AL51" s="399">
        <v>2</v>
      </c>
      <c r="AN51" s="12">
        <f>IF(I51+L51+O51+R51+U51+X51+AA51+AD51+AG51+AJ51=F51,0,Y)</f>
        <v>0</v>
      </c>
      <c r="AO51" s="12">
        <f>IF(J51+M51+P51+S51+V51+Y51+AB51+AE51+AH51+AK51=G51,0,Y)</f>
        <v>0</v>
      </c>
      <c r="AP51" s="12">
        <f>IF(K51+N51+Q51+T51+W51+Z51+AC51+AF51+AI51+AL51=H51,0,Y)</f>
        <v>0</v>
      </c>
      <c r="AQ51" s="12">
        <f>IF(SUM(G51:H51)=F51,0,Y)</f>
        <v>0</v>
      </c>
      <c r="AR51" s="12">
        <f>IF(SUM(J51:K51)=I51,0,Y)</f>
        <v>0</v>
      </c>
      <c r="AS51" s="12">
        <f>IF(SUM(M51:N51)=L51,0,Y)</f>
        <v>0</v>
      </c>
      <c r="AT51" s="12">
        <f>IF(SUM(P51:Q51)=O51,0,Y)</f>
        <v>0</v>
      </c>
      <c r="AU51" s="12">
        <f>IF(SUM(S51:T51)=R51,0,Y)</f>
        <v>0</v>
      </c>
      <c r="AV51" s="12">
        <f>IF(SUM(V51:W51)=U51,0,Y)</f>
        <v>0</v>
      </c>
      <c r="AW51" s="12">
        <f>IF(SUM(Y51:Z51)=X51,0,Y)</f>
        <v>0</v>
      </c>
      <c r="AX51" s="12">
        <f>IF(SUM(AB51:AC51)=AA51,0,Y)</f>
        <v>0</v>
      </c>
      <c r="AY51" s="12">
        <f>IF(SUM(AH51:AI51)=AG51,0,Y)</f>
        <v>0</v>
      </c>
      <c r="AZ51" s="12">
        <f>IF(SUM(AK51:AL51)=AJ51,0,Y)</f>
        <v>0</v>
      </c>
    </row>
    <row r="52" spans="1:52" ht="17.100000000000001" customHeight="1" x14ac:dyDescent="0.15">
      <c r="A52" s="12"/>
      <c r="B52" s="12"/>
      <c r="C52" s="459" t="s">
        <v>132</v>
      </c>
      <c r="D52" s="459"/>
      <c r="E52" s="466"/>
      <c r="F52" s="402">
        <v>598</v>
      </c>
      <c r="G52" s="403">
        <v>443</v>
      </c>
      <c r="H52" s="403">
        <v>155</v>
      </c>
      <c r="I52" s="404">
        <v>534</v>
      </c>
      <c r="J52" s="403">
        <v>405</v>
      </c>
      <c r="K52" s="405">
        <v>129</v>
      </c>
      <c r="L52" s="403">
        <v>1</v>
      </c>
      <c r="M52" s="403">
        <v>1</v>
      </c>
      <c r="N52" s="403">
        <v>0</v>
      </c>
      <c r="O52" s="404">
        <v>2</v>
      </c>
      <c r="P52" s="403">
        <v>1</v>
      </c>
      <c r="Q52" s="405">
        <v>1</v>
      </c>
      <c r="R52" s="404">
        <v>2</v>
      </c>
      <c r="S52" s="403">
        <v>1</v>
      </c>
      <c r="T52" s="405">
        <v>1</v>
      </c>
      <c r="U52" s="404">
        <v>0</v>
      </c>
      <c r="V52" s="403">
        <v>0</v>
      </c>
      <c r="W52" s="405">
        <v>0</v>
      </c>
      <c r="X52" s="403">
        <v>3</v>
      </c>
      <c r="Y52" s="403">
        <v>1</v>
      </c>
      <c r="Z52" s="403">
        <v>2</v>
      </c>
      <c r="AA52" s="404">
        <v>0</v>
      </c>
      <c r="AB52" s="403">
        <v>0</v>
      </c>
      <c r="AC52" s="405">
        <v>0</v>
      </c>
      <c r="AD52" s="403">
        <v>0</v>
      </c>
      <c r="AE52" s="403">
        <v>0</v>
      </c>
      <c r="AF52" s="403">
        <v>0</v>
      </c>
      <c r="AG52" s="404">
        <v>51</v>
      </c>
      <c r="AH52" s="403">
        <v>31</v>
      </c>
      <c r="AI52" s="405">
        <v>20</v>
      </c>
      <c r="AJ52" s="403">
        <v>5</v>
      </c>
      <c r="AK52" s="403">
        <v>3</v>
      </c>
      <c r="AL52" s="403">
        <v>2</v>
      </c>
      <c r="AN52" s="12">
        <f>IF(I52+L52+O52+R52+U52+X52+AA52+AD52+AG52+AJ52=F52,0,Y)</f>
        <v>0</v>
      </c>
      <c r="AO52" s="12">
        <f>IF(J52+M52+P52+S52+V52+Y52+AB52+AE52+AH52+AK52=G52,0,Y)</f>
        <v>0</v>
      </c>
      <c r="AP52" s="12">
        <f>IF(K52+N52+Q52+T52+W52+Z52+AC52+AF52+AI52+AL52=H52,0,Y)</f>
        <v>0</v>
      </c>
      <c r="AQ52" s="12">
        <f>IF(SUM(G52:H52)=F52,0,Y)</f>
        <v>0</v>
      </c>
      <c r="AR52" s="12">
        <f>IF(SUM(J52:K52)=I52,0,Y)</f>
        <v>0</v>
      </c>
      <c r="AS52" s="12">
        <f>IF(SUM(M52:N52)=L52,0,Y)</f>
        <v>0</v>
      </c>
      <c r="AT52" s="12">
        <f>IF(SUM(P52:Q52)=O52,0,Y)</f>
        <v>0</v>
      </c>
      <c r="AU52" s="12">
        <f>IF(SUM(S52:T52)=R52,0,Y)</f>
        <v>0</v>
      </c>
      <c r="AV52" s="12">
        <f>IF(SUM(V52:W52)=U52,0,Y)</f>
        <v>0</v>
      </c>
      <c r="AW52" s="12">
        <f>IF(SUM(Y52:Z52)=X52,0,Y)</f>
        <v>0</v>
      </c>
      <c r="AX52" s="12">
        <f>IF(SUM(AB52:AC52)=AA52,0,Y)</f>
        <v>0</v>
      </c>
      <c r="AY52" s="12">
        <f>IF(SUM(AH52:AI52)=AG52,0,Y)</f>
        <v>0</v>
      </c>
      <c r="AZ52" s="12">
        <f>IF(SUM(AK52:AL52)=AJ52,0,Y)</f>
        <v>0</v>
      </c>
    </row>
    <row r="53" spans="1:52" ht="17.100000000000001" customHeight="1" x14ac:dyDescent="0.15">
      <c r="A53" s="12"/>
      <c r="B53" s="12"/>
      <c r="C53" s="459" t="s">
        <v>68</v>
      </c>
      <c r="D53" s="459"/>
      <c r="E53" s="466"/>
      <c r="F53" s="402">
        <v>80</v>
      </c>
      <c r="G53" s="403">
        <v>46</v>
      </c>
      <c r="H53" s="403">
        <v>34</v>
      </c>
      <c r="I53" s="404">
        <v>38</v>
      </c>
      <c r="J53" s="403">
        <v>18</v>
      </c>
      <c r="K53" s="405">
        <v>20</v>
      </c>
      <c r="L53" s="403">
        <v>4</v>
      </c>
      <c r="M53" s="403">
        <v>1</v>
      </c>
      <c r="N53" s="403">
        <v>3</v>
      </c>
      <c r="O53" s="404">
        <v>4</v>
      </c>
      <c r="P53" s="403">
        <v>4</v>
      </c>
      <c r="Q53" s="405">
        <v>0</v>
      </c>
      <c r="R53" s="404">
        <v>13</v>
      </c>
      <c r="S53" s="403">
        <v>10</v>
      </c>
      <c r="T53" s="405">
        <v>3</v>
      </c>
      <c r="U53" s="404">
        <v>4</v>
      </c>
      <c r="V53" s="403">
        <v>4</v>
      </c>
      <c r="W53" s="405">
        <v>0</v>
      </c>
      <c r="X53" s="403">
        <v>3</v>
      </c>
      <c r="Y53" s="403">
        <v>2</v>
      </c>
      <c r="Z53" s="403">
        <v>1</v>
      </c>
      <c r="AA53" s="404">
        <v>0</v>
      </c>
      <c r="AB53" s="403">
        <v>0</v>
      </c>
      <c r="AC53" s="405">
        <v>0</v>
      </c>
      <c r="AD53" s="403">
        <v>0</v>
      </c>
      <c r="AE53" s="403">
        <v>0</v>
      </c>
      <c r="AF53" s="403">
        <v>0</v>
      </c>
      <c r="AG53" s="404">
        <v>13</v>
      </c>
      <c r="AH53" s="403">
        <v>6</v>
      </c>
      <c r="AI53" s="405">
        <v>7</v>
      </c>
      <c r="AJ53" s="403">
        <v>1</v>
      </c>
      <c r="AK53" s="403">
        <v>1</v>
      </c>
      <c r="AL53" s="403">
        <v>0</v>
      </c>
      <c r="AN53" s="12">
        <f>IF(I53+L53+O53+R53+U53+X53+AA53+AD53+AG53+AJ53=F53,0,Y)</f>
        <v>0</v>
      </c>
      <c r="AO53" s="12">
        <f>IF(J53+M53+P53+S53+V53+Y53+AB53+AE53+AH53+AK53=G53,0,Y)</f>
        <v>0</v>
      </c>
      <c r="AP53" s="12">
        <f>IF(K53+N53+Q53+T53+W53+Z53+AC53+AF53+AI53+AL53=H53,0,Y)</f>
        <v>0</v>
      </c>
      <c r="AQ53" s="12">
        <f>IF(SUM(G53:H53)=F53,0,Y)</f>
        <v>0</v>
      </c>
      <c r="AR53" s="12">
        <f>IF(SUM(J53:K53)=I53,0,Y)</f>
        <v>0</v>
      </c>
      <c r="AS53" s="12">
        <f>IF(SUM(M53:N53)=L53,0,Y)</f>
        <v>0</v>
      </c>
      <c r="AT53" s="12">
        <f>IF(SUM(P53:Q53)=O53,0,Y)</f>
        <v>0</v>
      </c>
      <c r="AU53" s="12">
        <f>IF(SUM(S53:T53)=R53,0,Y)</f>
        <v>0</v>
      </c>
      <c r="AV53" s="12">
        <f>IF(SUM(V53:W53)=U53,0,Y)</f>
        <v>0</v>
      </c>
      <c r="AW53" s="12">
        <f>IF(SUM(Y53:Z53)=X53,0,Y)</f>
        <v>0</v>
      </c>
      <c r="AX53" s="12">
        <f>IF(SUM(AB53:AC53)=AA53,0,Y)</f>
        <v>0</v>
      </c>
      <c r="AY53" s="12">
        <f>IF(SUM(AH53:AI53)=AG53,0,Y)</f>
        <v>0</v>
      </c>
      <c r="AZ53" s="12">
        <f>IF(SUM(AK53:AL53)=AJ53,0,Y)</f>
        <v>0</v>
      </c>
    </row>
    <row r="54" spans="1:52" ht="17.100000000000001" customHeight="1" x14ac:dyDescent="0.15">
      <c r="A54" s="12"/>
      <c r="B54" s="12"/>
      <c r="C54" s="291"/>
      <c r="D54" s="291"/>
      <c r="E54" s="292"/>
      <c r="F54" s="402"/>
      <c r="G54" s="403"/>
      <c r="H54" s="403"/>
      <c r="I54" s="404"/>
      <c r="J54" s="403"/>
      <c r="K54" s="405"/>
      <c r="L54" s="403"/>
      <c r="M54" s="403"/>
      <c r="N54" s="403"/>
      <c r="O54" s="404"/>
      <c r="P54" s="403"/>
      <c r="Q54" s="405"/>
      <c r="R54" s="404"/>
      <c r="S54" s="403"/>
      <c r="T54" s="405"/>
      <c r="U54" s="404"/>
      <c r="V54" s="403"/>
      <c r="W54" s="405"/>
      <c r="X54" s="403"/>
      <c r="Y54" s="403"/>
      <c r="Z54" s="403"/>
      <c r="AA54" s="404"/>
      <c r="AB54" s="403"/>
      <c r="AC54" s="405"/>
      <c r="AD54" s="403"/>
      <c r="AE54" s="403"/>
      <c r="AF54" s="403"/>
      <c r="AG54" s="404"/>
      <c r="AH54" s="403"/>
      <c r="AI54" s="405"/>
      <c r="AJ54" s="403"/>
      <c r="AK54" s="403"/>
      <c r="AL54" s="403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</row>
    <row r="55" spans="1:52" s="233" customFormat="1" ht="17.100000000000001" customHeight="1" x14ac:dyDescent="0.15">
      <c r="A55" s="451" t="s">
        <v>131</v>
      </c>
      <c r="B55" s="460"/>
      <c r="C55" s="460"/>
      <c r="D55" s="460"/>
      <c r="E55" s="452"/>
      <c r="F55" s="398">
        <v>209</v>
      </c>
      <c r="G55" s="399">
        <v>187</v>
      </c>
      <c r="H55" s="399">
        <v>22</v>
      </c>
      <c r="I55" s="400">
        <v>93</v>
      </c>
      <c r="J55" s="399">
        <v>82</v>
      </c>
      <c r="K55" s="401">
        <v>11</v>
      </c>
      <c r="L55" s="399">
        <v>21</v>
      </c>
      <c r="M55" s="399">
        <v>17</v>
      </c>
      <c r="N55" s="399">
        <v>4</v>
      </c>
      <c r="O55" s="400">
        <v>45</v>
      </c>
      <c r="P55" s="399">
        <v>45</v>
      </c>
      <c r="Q55" s="401">
        <v>0</v>
      </c>
      <c r="R55" s="400">
        <v>16</v>
      </c>
      <c r="S55" s="399">
        <v>14</v>
      </c>
      <c r="T55" s="401">
        <v>2</v>
      </c>
      <c r="U55" s="400">
        <v>0</v>
      </c>
      <c r="V55" s="399">
        <v>0</v>
      </c>
      <c r="W55" s="401">
        <v>0</v>
      </c>
      <c r="X55" s="399">
        <v>0</v>
      </c>
      <c r="Y55" s="399">
        <v>0</v>
      </c>
      <c r="Z55" s="399">
        <v>0</v>
      </c>
      <c r="AA55" s="400">
        <v>0</v>
      </c>
      <c r="AB55" s="399">
        <v>0</v>
      </c>
      <c r="AC55" s="401">
        <v>0</v>
      </c>
      <c r="AD55" s="399">
        <v>0</v>
      </c>
      <c r="AE55" s="399">
        <v>0</v>
      </c>
      <c r="AF55" s="399">
        <v>0</v>
      </c>
      <c r="AG55" s="400">
        <v>23</v>
      </c>
      <c r="AH55" s="399">
        <v>21</v>
      </c>
      <c r="AI55" s="401">
        <v>2</v>
      </c>
      <c r="AJ55" s="399">
        <v>11</v>
      </c>
      <c r="AK55" s="399">
        <v>8</v>
      </c>
      <c r="AL55" s="399">
        <v>3</v>
      </c>
      <c r="AN55" s="12">
        <f>IF(I55+L55+O55+R55+U55+X55+AA55+AD55+AG55+AJ55=F55,0,Y)</f>
        <v>0</v>
      </c>
      <c r="AO55" s="12">
        <f>IF(J55+M55+P55+S55+V55+Y55+AB55+AE55+AH55+AK55=G55,0,Y)</f>
        <v>0</v>
      </c>
      <c r="AP55" s="12">
        <f>IF(K55+N55+Q55+T55+W55+Z55+AC55+AF55+AI55+AL55=H55,0,Y)</f>
        <v>0</v>
      </c>
      <c r="AQ55" s="12">
        <f>IF(SUM(G55:H55)=F55,0,Y)</f>
        <v>0</v>
      </c>
      <c r="AR55" s="12">
        <f>IF(SUM(J55:K55)=I55,0,Y)</f>
        <v>0</v>
      </c>
      <c r="AS55" s="12">
        <f>IF(SUM(M55:N55)=L55,0,Y)</f>
        <v>0</v>
      </c>
      <c r="AT55" s="12">
        <f>IF(SUM(P55:Q55)=O55,0,Y)</f>
        <v>0</v>
      </c>
      <c r="AU55" s="12">
        <f>IF(SUM(S55:T55)=R55,0,Y)</f>
        <v>0</v>
      </c>
      <c r="AV55" s="12">
        <f>IF(SUM(V55:W55)=U55,0,Y)</f>
        <v>0</v>
      </c>
      <c r="AW55" s="12">
        <f>IF(SUM(Y55:Z55)=X55,0,Y)</f>
        <v>0</v>
      </c>
      <c r="AX55" s="12">
        <f>IF(SUM(AB55:AC55)=AA55,0,Y)</f>
        <v>0</v>
      </c>
      <c r="AY55" s="12">
        <f>IF(SUM(AH55:AI55)=AG55,0,Y)</f>
        <v>0</v>
      </c>
      <c r="AZ55" s="12">
        <f>IF(SUM(AK55:AL55)=AJ55,0,Y)</f>
        <v>0</v>
      </c>
    </row>
    <row r="56" spans="1:52" ht="17.100000000000001" customHeight="1" x14ac:dyDescent="0.15">
      <c r="A56" s="12"/>
      <c r="B56" s="12"/>
      <c r="C56" s="12"/>
      <c r="D56" s="12"/>
      <c r="E56" s="279"/>
      <c r="F56" s="16"/>
      <c r="G56" s="17"/>
      <c r="H56" s="17"/>
      <c r="I56" s="20"/>
      <c r="J56" s="17"/>
      <c r="K56" s="18"/>
      <c r="L56" s="17"/>
      <c r="M56" s="17"/>
      <c r="N56" s="17"/>
      <c r="O56" s="20"/>
      <c r="P56" s="17"/>
      <c r="Q56" s="18"/>
      <c r="R56" s="404"/>
      <c r="S56" s="403"/>
      <c r="T56" s="405"/>
      <c r="U56" s="404"/>
      <c r="V56" s="403"/>
      <c r="W56" s="405"/>
      <c r="X56" s="403"/>
      <c r="Y56" s="403"/>
      <c r="Z56" s="403"/>
      <c r="AA56" s="404"/>
      <c r="AB56" s="403"/>
      <c r="AC56" s="405"/>
      <c r="AD56" s="403"/>
      <c r="AE56" s="403"/>
      <c r="AF56" s="403"/>
      <c r="AG56" s="404"/>
      <c r="AH56" s="403"/>
      <c r="AI56" s="405"/>
      <c r="AJ56" s="403"/>
      <c r="AK56" s="403"/>
      <c r="AL56" s="403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</row>
    <row r="57" spans="1:52" s="233" customFormat="1" ht="17.100000000000001" customHeight="1" x14ac:dyDescent="0.15">
      <c r="A57" s="451" t="s">
        <v>3</v>
      </c>
      <c r="B57" s="460"/>
      <c r="C57" s="460"/>
      <c r="D57" s="460"/>
      <c r="E57" s="452"/>
      <c r="F57" s="398">
        <v>3967</v>
      </c>
      <c r="G57" s="399">
        <v>2522</v>
      </c>
      <c r="H57" s="399">
        <v>1445</v>
      </c>
      <c r="I57" s="400">
        <v>446</v>
      </c>
      <c r="J57" s="399">
        <v>258</v>
      </c>
      <c r="K57" s="401">
        <v>188</v>
      </c>
      <c r="L57" s="399">
        <v>305</v>
      </c>
      <c r="M57" s="399">
        <v>193</v>
      </c>
      <c r="N57" s="399">
        <v>112</v>
      </c>
      <c r="O57" s="400">
        <v>1449</v>
      </c>
      <c r="P57" s="399">
        <v>1328</v>
      </c>
      <c r="Q57" s="401">
        <v>121</v>
      </c>
      <c r="R57" s="400">
        <v>932</v>
      </c>
      <c r="S57" s="399">
        <v>399</v>
      </c>
      <c r="T57" s="401">
        <v>533</v>
      </c>
      <c r="U57" s="400">
        <v>62</v>
      </c>
      <c r="V57" s="399">
        <v>52</v>
      </c>
      <c r="W57" s="401">
        <v>10</v>
      </c>
      <c r="X57" s="399">
        <v>249</v>
      </c>
      <c r="Y57" s="399">
        <v>46</v>
      </c>
      <c r="Z57" s="399">
        <v>203</v>
      </c>
      <c r="AA57" s="400">
        <v>2</v>
      </c>
      <c r="AB57" s="399">
        <v>0</v>
      </c>
      <c r="AC57" s="401">
        <v>2</v>
      </c>
      <c r="AD57" s="399">
        <v>107</v>
      </c>
      <c r="AE57" s="399">
        <v>31</v>
      </c>
      <c r="AF57" s="399">
        <v>76</v>
      </c>
      <c r="AG57" s="400">
        <v>186</v>
      </c>
      <c r="AH57" s="399">
        <v>64</v>
      </c>
      <c r="AI57" s="401">
        <v>122</v>
      </c>
      <c r="AJ57" s="399">
        <v>229</v>
      </c>
      <c r="AK57" s="399">
        <v>151</v>
      </c>
      <c r="AL57" s="399">
        <v>78</v>
      </c>
      <c r="AN57" s="12">
        <f>IF(I57+L57+O57+R57+U57+X57+AA57+AD57+AG57+AJ57=F57,0,Y)</f>
        <v>0</v>
      </c>
      <c r="AO57" s="12">
        <f>IF(J57+M57+P57+S57+V57+Y57+AB57+AE57+AH57+AK57=G57,0,Y)</f>
        <v>0</v>
      </c>
      <c r="AP57" s="12">
        <f>IF(K57+N57+Q57+T57+W57+Z57+AC57+AF57+AI57+AL57=H57,0,Y)</f>
        <v>0</v>
      </c>
      <c r="AQ57" s="12">
        <f>IF(SUM(G57:H57)=F57,0,Y)</f>
        <v>0</v>
      </c>
      <c r="AR57" s="12">
        <f>IF(SUM(J57:K57)=I57,0,Y)</f>
        <v>0</v>
      </c>
      <c r="AS57" s="12">
        <f>IF(SUM(M57:N57)=L57,0,Y)</f>
        <v>0</v>
      </c>
      <c r="AT57" s="12">
        <f>IF(SUM(P57:Q57)=O57,0,Y)</f>
        <v>0</v>
      </c>
      <c r="AU57" s="12">
        <f>IF(SUM(S57:T57)=R57,0,Y)</f>
        <v>0</v>
      </c>
      <c r="AV57" s="12">
        <f>IF(SUM(V57:W57)=U57,0,Y)</f>
        <v>0</v>
      </c>
      <c r="AW57" s="12">
        <f>IF(SUM(Y57:Z57)=X57,0,Y)</f>
        <v>0</v>
      </c>
      <c r="AX57" s="12">
        <f>IF(SUM(AB57:AC57)=AA57,0,Y)</f>
        <v>0</v>
      </c>
      <c r="AY57" s="12">
        <f>IF(SUM(AH57:AI57)=AG57,0,Y)</f>
        <v>0</v>
      </c>
      <c r="AZ57" s="12">
        <f>IF(SUM(AK57:AL57)=AJ57,0,Y)</f>
        <v>0</v>
      </c>
    </row>
    <row r="58" spans="1:52" s="233" customFormat="1" ht="17.100000000000001" customHeight="1" x14ac:dyDescent="0.15">
      <c r="A58" s="202"/>
      <c r="B58" s="243"/>
      <c r="C58" s="462" t="s">
        <v>377</v>
      </c>
      <c r="D58" s="462"/>
      <c r="E58" s="463"/>
      <c r="F58" s="16">
        <v>3948</v>
      </c>
      <c r="G58" s="17">
        <v>2511</v>
      </c>
      <c r="H58" s="17">
        <v>1437</v>
      </c>
      <c r="I58" s="20">
        <v>435</v>
      </c>
      <c r="J58" s="17">
        <v>253</v>
      </c>
      <c r="K58" s="18">
        <v>182</v>
      </c>
      <c r="L58" s="17">
        <v>305</v>
      </c>
      <c r="M58" s="17">
        <v>193</v>
      </c>
      <c r="N58" s="17">
        <v>112</v>
      </c>
      <c r="O58" s="20">
        <v>1449</v>
      </c>
      <c r="P58" s="17">
        <v>1328</v>
      </c>
      <c r="Q58" s="18">
        <v>121</v>
      </c>
      <c r="R58" s="404">
        <v>928</v>
      </c>
      <c r="S58" s="403">
        <v>395</v>
      </c>
      <c r="T58" s="405">
        <v>533</v>
      </c>
      <c r="U58" s="404">
        <v>62</v>
      </c>
      <c r="V58" s="403">
        <v>52</v>
      </c>
      <c r="W58" s="405">
        <v>10</v>
      </c>
      <c r="X58" s="403">
        <v>246</v>
      </c>
      <c r="Y58" s="403">
        <v>45</v>
      </c>
      <c r="Z58" s="403">
        <v>201</v>
      </c>
      <c r="AA58" s="404">
        <v>2</v>
      </c>
      <c r="AB58" s="403">
        <v>0</v>
      </c>
      <c r="AC58" s="405">
        <v>2</v>
      </c>
      <c r="AD58" s="403">
        <v>107</v>
      </c>
      <c r="AE58" s="403">
        <v>31</v>
      </c>
      <c r="AF58" s="403">
        <v>76</v>
      </c>
      <c r="AG58" s="404">
        <v>185</v>
      </c>
      <c r="AH58" s="403">
        <v>63</v>
      </c>
      <c r="AI58" s="405">
        <v>122</v>
      </c>
      <c r="AJ58" s="403">
        <v>229</v>
      </c>
      <c r="AK58" s="403">
        <v>151</v>
      </c>
      <c r="AL58" s="403">
        <v>78</v>
      </c>
      <c r="AN58" s="12">
        <f>IF(I58+L58+O58+R58+U58+X58+AA58+AD58+AG58+AJ58=F58,0,Y)</f>
        <v>0</v>
      </c>
      <c r="AO58" s="12">
        <f>IF(J58+M58+P58+S58+V58+Y58+AB58+AE58+AH58+AK58=G58,0,Y)</f>
        <v>0</v>
      </c>
      <c r="AP58" s="12">
        <f>IF(K58+N58+Q58+T58+W58+Z58+AC58+AF58+AI58+AL58=H58,0,Y)</f>
        <v>0</v>
      </c>
      <c r="AQ58" s="12">
        <f>IF(SUM(G58:H58)=F58,0,Y)</f>
        <v>0</v>
      </c>
      <c r="AR58" s="12">
        <f>IF(SUM(J58:K58)=I58,0,Y)</f>
        <v>0</v>
      </c>
      <c r="AS58" s="12">
        <f>IF(SUM(M58:N58)=L58,0,Y)</f>
        <v>0</v>
      </c>
      <c r="AT58" s="12">
        <f>IF(SUM(P58:Q58)=O58,0,Y)</f>
        <v>0</v>
      </c>
      <c r="AU58" s="12">
        <f>IF(SUM(S58:T58)=R58,0,Y)</f>
        <v>0</v>
      </c>
      <c r="AV58" s="12">
        <f>IF(SUM(V58:W58)=U58,0,Y)</f>
        <v>0</v>
      </c>
      <c r="AW58" s="12">
        <f>IF(SUM(Y58:Z58)=X58,0,Y)</f>
        <v>0</v>
      </c>
      <c r="AX58" s="12">
        <f>IF(SUM(AB58:AC58)=AA58,0,Y)</f>
        <v>0</v>
      </c>
      <c r="AY58" s="12">
        <f>IF(SUM(AH58:AI58)=AG58,0,Y)</f>
        <v>0</v>
      </c>
      <c r="AZ58" s="12">
        <f>IF(SUM(AK58:AL58)=AJ58,0,Y)</f>
        <v>0</v>
      </c>
    </row>
    <row r="59" spans="1:52" s="233" customFormat="1" ht="17.100000000000001" customHeight="1" x14ac:dyDescent="0.15">
      <c r="A59" s="202"/>
      <c r="B59" s="243"/>
      <c r="C59" s="12" t="s">
        <v>372</v>
      </c>
      <c r="D59" s="12"/>
      <c r="E59" s="279"/>
      <c r="F59" s="16">
        <v>19</v>
      </c>
      <c r="G59" s="17">
        <v>11</v>
      </c>
      <c r="H59" s="17">
        <v>8</v>
      </c>
      <c r="I59" s="20">
        <v>11</v>
      </c>
      <c r="J59" s="17">
        <v>5</v>
      </c>
      <c r="K59" s="18">
        <v>6</v>
      </c>
      <c r="L59" s="17">
        <v>0</v>
      </c>
      <c r="M59" s="17">
        <v>0</v>
      </c>
      <c r="N59" s="17">
        <v>0</v>
      </c>
      <c r="O59" s="20">
        <v>0</v>
      </c>
      <c r="P59" s="17">
        <v>0</v>
      </c>
      <c r="Q59" s="18">
        <v>0</v>
      </c>
      <c r="R59" s="404">
        <v>4</v>
      </c>
      <c r="S59" s="403">
        <v>4</v>
      </c>
      <c r="T59" s="405">
        <v>0</v>
      </c>
      <c r="U59" s="404">
        <v>0</v>
      </c>
      <c r="V59" s="403">
        <v>0</v>
      </c>
      <c r="W59" s="405">
        <v>0</v>
      </c>
      <c r="X59" s="403">
        <v>3</v>
      </c>
      <c r="Y59" s="403">
        <v>1</v>
      </c>
      <c r="Z59" s="403">
        <v>2</v>
      </c>
      <c r="AA59" s="404">
        <v>0</v>
      </c>
      <c r="AB59" s="403">
        <v>0</v>
      </c>
      <c r="AC59" s="405">
        <v>0</v>
      </c>
      <c r="AD59" s="403">
        <v>0</v>
      </c>
      <c r="AE59" s="403">
        <v>0</v>
      </c>
      <c r="AF59" s="403">
        <v>0</v>
      </c>
      <c r="AG59" s="404">
        <v>1</v>
      </c>
      <c r="AH59" s="403">
        <v>1</v>
      </c>
      <c r="AI59" s="405">
        <v>0</v>
      </c>
      <c r="AJ59" s="403">
        <v>0</v>
      </c>
      <c r="AK59" s="403">
        <v>0</v>
      </c>
      <c r="AL59" s="403">
        <v>0</v>
      </c>
      <c r="AN59" s="12">
        <f>IF(I59+L59+O59+R59+U59+X59+AA59+AD59+AG59+AJ59=F59,0,Y)</f>
        <v>0</v>
      </c>
      <c r="AO59" s="12">
        <f>IF(J59+M59+P59+S59+V59+Y59+AB59+AE59+AH59+AK59=G59,0,Y)</f>
        <v>0</v>
      </c>
      <c r="AP59" s="12">
        <f>IF(K59+N59+Q59+T59+W59+Z59+AC59+AF59+AI59+AL59=H59,0,Y)</f>
        <v>0</v>
      </c>
      <c r="AQ59" s="12">
        <f>IF(SUM(G59:H59)=F59,0,Y)</f>
        <v>0</v>
      </c>
      <c r="AR59" s="12">
        <f>IF(SUM(J59:K59)=I59,0,Y)</f>
        <v>0</v>
      </c>
      <c r="AS59" s="12">
        <f>IF(SUM(M59:N59)=L59,0,Y)</f>
        <v>0</v>
      </c>
      <c r="AT59" s="12">
        <f>IF(SUM(P59:Q59)=O59,0,Y)</f>
        <v>0</v>
      </c>
      <c r="AU59" s="12">
        <f>IF(SUM(S59:T59)=R59,0,Y)</f>
        <v>0</v>
      </c>
      <c r="AV59" s="12">
        <f>IF(SUM(V59:W59)=U59,0,Y)</f>
        <v>0</v>
      </c>
      <c r="AW59" s="12">
        <f>IF(SUM(Y59:Z59)=X59,0,Y)</f>
        <v>0</v>
      </c>
      <c r="AX59" s="12">
        <f>IF(SUM(AB59:AC59)=AA59,0,Y)</f>
        <v>0</v>
      </c>
      <c r="AY59" s="12">
        <f>IF(SUM(AH59:AI59)=AG59,0,Y)</f>
        <v>0</v>
      </c>
      <c r="AZ59" s="12">
        <f>IF(SUM(AK59:AL59)=AJ59,0,Y)</f>
        <v>0</v>
      </c>
    </row>
    <row r="60" spans="1:52" ht="17.100000000000001" customHeight="1" x14ac:dyDescent="0.15">
      <c r="A60" s="12"/>
      <c r="B60" s="12"/>
      <c r="C60" s="12"/>
      <c r="D60" s="12"/>
      <c r="E60" s="279"/>
      <c r="F60" s="16"/>
      <c r="G60" s="17"/>
      <c r="H60" s="17"/>
      <c r="I60" s="20"/>
      <c r="J60" s="17"/>
      <c r="K60" s="18"/>
      <c r="L60" s="17"/>
      <c r="M60" s="17"/>
      <c r="N60" s="17"/>
      <c r="O60" s="20"/>
      <c r="P60" s="17"/>
      <c r="Q60" s="18"/>
      <c r="R60" s="404"/>
      <c r="S60" s="403"/>
      <c r="T60" s="405"/>
      <c r="U60" s="404"/>
      <c r="V60" s="403"/>
      <c r="W60" s="405"/>
      <c r="X60" s="403"/>
      <c r="Y60" s="403"/>
      <c r="Z60" s="403"/>
      <c r="AA60" s="404"/>
      <c r="AB60" s="403"/>
      <c r="AC60" s="405"/>
      <c r="AD60" s="403"/>
      <c r="AE60" s="403"/>
      <c r="AF60" s="403"/>
      <c r="AG60" s="404"/>
      <c r="AH60" s="403"/>
      <c r="AI60" s="405"/>
      <c r="AJ60" s="403"/>
      <c r="AK60" s="403"/>
      <c r="AL60" s="403"/>
      <c r="AN60" s="12">
        <f>IF(I60+L60+O60+R60+U60+X60+AA60+AD60+AG60+AJ60=F60,0,Y)</f>
        <v>0</v>
      </c>
      <c r="AO60" s="12">
        <f>IF(J60+M60+P60+S60+V60+Y60+AB60+AE60+AH60+AK60=G60,0,Y)</f>
        <v>0</v>
      </c>
      <c r="AP60" s="12">
        <f>IF(K60+N60+Q60+T60+W60+Z60+AC60+AF60+AI60+AL60=H60,0,Y)</f>
        <v>0</v>
      </c>
      <c r="AQ60" s="12">
        <f>IF(SUM(G60:H60)=F60,0,Y)</f>
        <v>0</v>
      </c>
      <c r="AR60" s="12">
        <f>IF(SUM(J60:K60)=I60,0,Y)</f>
        <v>0</v>
      </c>
      <c r="AS60" s="12">
        <f>IF(SUM(M60:N60)=L60,0,Y)</f>
        <v>0</v>
      </c>
      <c r="AT60" s="12">
        <f>IF(SUM(P60:Q60)=O60,0,Y)</f>
        <v>0</v>
      </c>
      <c r="AU60" s="12">
        <f>IF(SUM(S60:T60)=R60,0,Y)</f>
        <v>0</v>
      </c>
      <c r="AV60" s="12">
        <f>IF(SUM(V60:W60)=U60,0,Y)</f>
        <v>0</v>
      </c>
      <c r="AW60" s="12">
        <f>IF(SUM(Y60:Z60)=X60,0,Y)</f>
        <v>0</v>
      </c>
      <c r="AX60" s="12">
        <f>IF(SUM(AB60:AC60)=AA60,0,Y)</f>
        <v>0</v>
      </c>
      <c r="AY60" s="12">
        <f>IF(SUM(AH60:AI60)=AG60,0,Y)</f>
        <v>0</v>
      </c>
      <c r="AZ60" s="12">
        <f>IF(SUM(AK60:AL60)=AJ60,0,Y)</f>
        <v>0</v>
      </c>
    </row>
    <row r="61" spans="1:52" ht="17.100000000000001" customHeight="1" x14ac:dyDescent="0.15">
      <c r="A61" s="451" t="s">
        <v>374</v>
      </c>
      <c r="B61" s="460"/>
      <c r="C61" s="460"/>
      <c r="D61" s="460"/>
      <c r="E61" s="452"/>
      <c r="F61" s="398">
        <v>82</v>
      </c>
      <c r="G61" s="399">
        <v>32</v>
      </c>
      <c r="H61" s="399">
        <v>50</v>
      </c>
      <c r="I61" s="400">
        <v>22</v>
      </c>
      <c r="J61" s="399">
        <v>6</v>
      </c>
      <c r="K61" s="401">
        <v>16</v>
      </c>
      <c r="L61" s="399">
        <v>4</v>
      </c>
      <c r="M61" s="399">
        <v>3</v>
      </c>
      <c r="N61" s="399">
        <v>1</v>
      </c>
      <c r="O61" s="400">
        <v>15</v>
      </c>
      <c r="P61" s="399">
        <v>12</v>
      </c>
      <c r="Q61" s="401">
        <v>3</v>
      </c>
      <c r="R61" s="400">
        <v>29</v>
      </c>
      <c r="S61" s="399">
        <v>10</v>
      </c>
      <c r="T61" s="401">
        <v>19</v>
      </c>
      <c r="U61" s="400">
        <v>0</v>
      </c>
      <c r="V61" s="399">
        <v>0</v>
      </c>
      <c r="W61" s="401">
        <v>0</v>
      </c>
      <c r="X61" s="399">
        <v>7</v>
      </c>
      <c r="Y61" s="399">
        <v>0</v>
      </c>
      <c r="Z61" s="399">
        <v>7</v>
      </c>
      <c r="AA61" s="400">
        <v>0</v>
      </c>
      <c r="AB61" s="399">
        <v>0</v>
      </c>
      <c r="AC61" s="401">
        <v>0</v>
      </c>
      <c r="AD61" s="399">
        <v>3</v>
      </c>
      <c r="AE61" s="399">
        <v>1</v>
      </c>
      <c r="AF61" s="399">
        <v>2</v>
      </c>
      <c r="AG61" s="400">
        <v>2</v>
      </c>
      <c r="AH61" s="399">
        <v>0</v>
      </c>
      <c r="AI61" s="401">
        <v>2</v>
      </c>
      <c r="AJ61" s="399">
        <v>0</v>
      </c>
      <c r="AK61" s="399">
        <v>0</v>
      </c>
      <c r="AL61" s="399">
        <v>0</v>
      </c>
      <c r="AN61" s="12">
        <f>IF(I61+L61+O61+R61+U61+X61+AA61+AD61+AG61+AJ61=F61,0,Y)</f>
        <v>0</v>
      </c>
      <c r="AO61" s="12">
        <f>IF(J61+M61+P61+S61+V61+Y61+AB61+AE61+AH61+AK61=G61,0,Y)</f>
        <v>0</v>
      </c>
      <c r="AP61" s="12">
        <f>IF(K61+N61+Q61+T61+W61+Z61+AC61+AF61+AI61+AL61=H61,0,Y)</f>
        <v>0</v>
      </c>
      <c r="AQ61" s="12">
        <f>IF(SUM(G61:H61)=F61,0,Y)</f>
        <v>0</v>
      </c>
      <c r="AR61" s="12">
        <f>IF(SUM(J61:K61)=I61,0,Y)</f>
        <v>0</v>
      </c>
      <c r="AS61" s="12">
        <f>IF(SUM(M61:N61)=L61,0,Y)</f>
        <v>0</v>
      </c>
      <c r="AT61" s="12">
        <f>IF(SUM(P61:Q61)=O61,0,Y)</f>
        <v>0</v>
      </c>
      <c r="AU61" s="12">
        <f>IF(SUM(S61:T61)=R61,0,Y)</f>
        <v>0</v>
      </c>
      <c r="AV61" s="12">
        <f>IF(SUM(V61:W61)=U61,0,Y)</f>
        <v>0</v>
      </c>
      <c r="AW61" s="12">
        <f>IF(SUM(Y61:Z61)=X61,0,Y)</f>
        <v>0</v>
      </c>
      <c r="AX61" s="12">
        <f>IF(SUM(AB61:AC61)=AA61,0,Y)</f>
        <v>0</v>
      </c>
      <c r="AY61" s="12">
        <f>IF(SUM(AH61:AI61)=AG61,0,Y)</f>
        <v>0</v>
      </c>
      <c r="AZ61" s="12">
        <f>IF(SUM(AK61:AL61)=AJ61,0,Y)</f>
        <v>0</v>
      </c>
    </row>
    <row r="62" spans="1:52" ht="17.100000000000001" customHeight="1" x14ac:dyDescent="0.15">
      <c r="A62" s="12"/>
      <c r="B62" s="12"/>
      <c r="C62" s="12"/>
      <c r="D62" s="12"/>
      <c r="E62" s="279"/>
      <c r="F62" s="408"/>
      <c r="G62" s="409"/>
      <c r="H62" s="409"/>
      <c r="I62" s="410"/>
      <c r="J62" s="409"/>
      <c r="K62" s="411"/>
      <c r="L62" s="409"/>
      <c r="M62" s="409"/>
      <c r="N62" s="409"/>
      <c r="O62" s="410"/>
      <c r="P62" s="409"/>
      <c r="Q62" s="411"/>
      <c r="R62" s="410"/>
      <c r="S62" s="409"/>
      <c r="T62" s="411"/>
      <c r="U62" s="410"/>
      <c r="V62" s="409"/>
      <c r="W62" s="411"/>
      <c r="X62" s="409"/>
      <c r="Y62" s="409"/>
      <c r="Z62" s="409"/>
      <c r="AA62" s="410"/>
      <c r="AB62" s="409"/>
      <c r="AC62" s="411"/>
      <c r="AD62" s="409"/>
      <c r="AE62" s="409"/>
      <c r="AF62" s="409"/>
      <c r="AG62" s="410"/>
      <c r="AH62" s="409"/>
      <c r="AI62" s="411"/>
      <c r="AJ62" s="409"/>
      <c r="AK62" s="409"/>
      <c r="AL62" s="409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</row>
    <row r="63" spans="1:52" s="233" customFormat="1" ht="17.100000000000001" customHeight="1" x14ac:dyDescent="0.15">
      <c r="A63" s="451" t="s">
        <v>130</v>
      </c>
      <c r="B63" s="460"/>
      <c r="C63" s="460"/>
      <c r="D63" s="460"/>
      <c r="E63" s="452"/>
      <c r="F63" s="398">
        <v>342</v>
      </c>
      <c r="G63" s="399">
        <v>187</v>
      </c>
      <c r="H63" s="399">
        <v>155</v>
      </c>
      <c r="I63" s="400">
        <v>204</v>
      </c>
      <c r="J63" s="399">
        <v>113</v>
      </c>
      <c r="K63" s="401">
        <v>91</v>
      </c>
      <c r="L63" s="399">
        <v>13</v>
      </c>
      <c r="M63" s="399">
        <v>5</v>
      </c>
      <c r="N63" s="399">
        <v>8</v>
      </c>
      <c r="O63" s="400">
        <v>27</v>
      </c>
      <c r="P63" s="399">
        <v>22</v>
      </c>
      <c r="Q63" s="401">
        <v>5</v>
      </c>
      <c r="R63" s="400">
        <v>37</v>
      </c>
      <c r="S63" s="399">
        <v>19</v>
      </c>
      <c r="T63" s="401">
        <v>18</v>
      </c>
      <c r="U63" s="400">
        <v>1</v>
      </c>
      <c r="V63" s="399">
        <v>1</v>
      </c>
      <c r="W63" s="401">
        <v>0</v>
      </c>
      <c r="X63" s="399">
        <v>6</v>
      </c>
      <c r="Y63" s="399">
        <v>0</v>
      </c>
      <c r="Z63" s="399">
        <v>6</v>
      </c>
      <c r="AA63" s="400">
        <v>2</v>
      </c>
      <c r="AB63" s="399">
        <v>0</v>
      </c>
      <c r="AC63" s="401">
        <v>2</v>
      </c>
      <c r="AD63" s="399">
        <v>4</v>
      </c>
      <c r="AE63" s="399">
        <v>1</v>
      </c>
      <c r="AF63" s="399">
        <v>3</v>
      </c>
      <c r="AG63" s="400">
        <v>39</v>
      </c>
      <c r="AH63" s="399">
        <v>22</v>
      </c>
      <c r="AI63" s="401">
        <v>17</v>
      </c>
      <c r="AJ63" s="399">
        <v>9</v>
      </c>
      <c r="AK63" s="399">
        <v>4</v>
      </c>
      <c r="AL63" s="399">
        <v>5</v>
      </c>
      <c r="AN63" s="12">
        <f>IF(I63+L63+O63+R63+U63+X63+AA63+AD63+AG63+AJ63=F63,0,Y)</f>
        <v>0</v>
      </c>
      <c r="AO63" s="12">
        <f>IF(J63+M63+P63+S63+V63+Y63+AB63+AE63+AH63+AK63=G63,0,Y)</f>
        <v>0</v>
      </c>
      <c r="AP63" s="12">
        <f>IF(K63+N63+Q63+T63+W63+Z63+AC63+AF63+AI63+AL63=H63,0,Y)</f>
        <v>0</v>
      </c>
      <c r="AQ63" s="12">
        <f>IF(SUM(G63:H63)=F63,0,Y)</f>
        <v>0</v>
      </c>
      <c r="AR63" s="12">
        <f>IF(SUM(J63:K63)=I63,0,Y)</f>
        <v>0</v>
      </c>
      <c r="AS63" s="12">
        <f>IF(SUM(M63:N63)=L63,0,Y)</f>
        <v>0</v>
      </c>
      <c r="AT63" s="12">
        <f>IF(SUM(P63:Q63)=O63,0,Y)</f>
        <v>0</v>
      </c>
      <c r="AU63" s="12">
        <f>IF(SUM(S63:T63)=R63,0,Y)</f>
        <v>0</v>
      </c>
      <c r="AV63" s="12">
        <f>IF(SUM(V63:W63)=U63,0,Y)</f>
        <v>0</v>
      </c>
      <c r="AW63" s="12">
        <f>IF(SUM(Y63:Z63)=X63,0,Y)</f>
        <v>0</v>
      </c>
      <c r="AX63" s="12">
        <f>IF(SUM(AB63:AC63)=AA63,0,Y)</f>
        <v>0</v>
      </c>
      <c r="AY63" s="12">
        <f>IF(SUM(AH63:AI63)=AG63,0,Y)</f>
        <v>0</v>
      </c>
      <c r="AZ63" s="12">
        <f>IF(SUM(AK63:AL63)=AJ63,0,Y)</f>
        <v>0</v>
      </c>
    </row>
    <row r="64" spans="1:52" ht="16.5" customHeight="1" x14ac:dyDescent="0.15">
      <c r="A64" s="12"/>
      <c r="B64" s="12"/>
      <c r="C64" s="12"/>
      <c r="D64" s="12"/>
      <c r="E64" s="279"/>
      <c r="F64" s="408"/>
      <c r="G64" s="409"/>
      <c r="H64" s="409"/>
      <c r="I64" s="410"/>
      <c r="J64" s="409"/>
      <c r="K64" s="411"/>
      <c r="L64" s="409"/>
      <c r="M64" s="409"/>
      <c r="N64" s="409"/>
      <c r="O64" s="410"/>
      <c r="P64" s="409"/>
      <c r="Q64" s="411"/>
      <c r="R64" s="410"/>
      <c r="S64" s="409"/>
      <c r="T64" s="411"/>
      <c r="U64" s="410"/>
      <c r="V64" s="409"/>
      <c r="W64" s="411"/>
      <c r="X64" s="409"/>
      <c r="Y64" s="409"/>
      <c r="Z64" s="409"/>
      <c r="AA64" s="410"/>
      <c r="AB64" s="409"/>
      <c r="AC64" s="411"/>
      <c r="AD64" s="409"/>
      <c r="AE64" s="409"/>
      <c r="AF64" s="409"/>
      <c r="AG64" s="410"/>
      <c r="AH64" s="409"/>
      <c r="AI64" s="411"/>
      <c r="AJ64" s="409"/>
      <c r="AK64" s="409"/>
      <c r="AL64" s="409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</row>
    <row r="65" spans="1:52" s="242" customFormat="1" ht="16.5" customHeight="1" x14ac:dyDescent="0.15">
      <c r="A65" s="451" t="s">
        <v>69</v>
      </c>
      <c r="B65" s="451"/>
      <c r="C65" s="451"/>
      <c r="D65" s="451"/>
      <c r="E65" s="461"/>
      <c r="F65" s="398">
        <v>9</v>
      </c>
      <c r="G65" s="399">
        <v>2</v>
      </c>
      <c r="H65" s="399">
        <v>7</v>
      </c>
      <c r="I65" s="400">
        <v>0</v>
      </c>
      <c r="J65" s="399">
        <v>0</v>
      </c>
      <c r="K65" s="401">
        <v>0</v>
      </c>
      <c r="L65" s="399">
        <v>0</v>
      </c>
      <c r="M65" s="399">
        <v>0</v>
      </c>
      <c r="N65" s="399">
        <v>0</v>
      </c>
      <c r="O65" s="400">
        <v>0</v>
      </c>
      <c r="P65" s="399">
        <v>0</v>
      </c>
      <c r="Q65" s="401">
        <v>0</v>
      </c>
      <c r="R65" s="400">
        <v>0</v>
      </c>
      <c r="S65" s="399">
        <v>0</v>
      </c>
      <c r="T65" s="401">
        <v>0</v>
      </c>
      <c r="U65" s="400">
        <v>0</v>
      </c>
      <c r="V65" s="399">
        <v>0</v>
      </c>
      <c r="W65" s="401">
        <v>0</v>
      </c>
      <c r="X65" s="399">
        <v>0</v>
      </c>
      <c r="Y65" s="399">
        <v>0</v>
      </c>
      <c r="Z65" s="399">
        <v>0</v>
      </c>
      <c r="AA65" s="400">
        <v>0</v>
      </c>
      <c r="AB65" s="399">
        <v>0</v>
      </c>
      <c r="AC65" s="401">
        <v>0</v>
      </c>
      <c r="AD65" s="399">
        <v>0</v>
      </c>
      <c r="AE65" s="399">
        <v>0</v>
      </c>
      <c r="AF65" s="399">
        <v>0</v>
      </c>
      <c r="AG65" s="400">
        <v>9</v>
      </c>
      <c r="AH65" s="399">
        <v>2</v>
      </c>
      <c r="AI65" s="401">
        <v>7</v>
      </c>
      <c r="AJ65" s="399">
        <v>0</v>
      </c>
      <c r="AK65" s="399">
        <v>0</v>
      </c>
      <c r="AL65" s="399">
        <v>0</v>
      </c>
      <c r="AN65" s="12">
        <f>IF(I65+L65+O65+R65+U65+X65+AA65+AD65+AG65+AJ65=F65,0,Y)</f>
        <v>0</v>
      </c>
      <c r="AO65" s="12">
        <f>IF(J65+M65+P65+S65+V65+Y65+AB65+AE65+AH65+AK65=G65,0,Y)</f>
        <v>0</v>
      </c>
      <c r="AP65" s="12">
        <f>IF(K65+N65+Q65+T65+W65+Z65+AC65+AF65+AI65+AL65=H65,0,Y)</f>
        <v>0</v>
      </c>
      <c r="AQ65" s="12">
        <f>IF(SUM(G65:H65)=F65,0,Y)</f>
        <v>0</v>
      </c>
      <c r="AR65" s="12">
        <f>IF(SUM(J65:K65)=I65,0,Y)</f>
        <v>0</v>
      </c>
      <c r="AS65" s="12">
        <f>IF(SUM(M65:N65)=L65,0,Y)</f>
        <v>0</v>
      </c>
      <c r="AT65" s="12">
        <f>IF(SUM(P65:Q65)=O65,0,Y)</f>
        <v>0</v>
      </c>
      <c r="AU65" s="12">
        <f>IF(SUM(S65:T65)=R65,0,Y)</f>
        <v>0</v>
      </c>
      <c r="AV65" s="12">
        <f>IF(SUM(V65:W65)=U65,0,Y)</f>
        <v>0</v>
      </c>
      <c r="AW65" s="12">
        <f>IF(SUM(Y65:Z65)=X65,0,Y)</f>
        <v>0</v>
      </c>
      <c r="AX65" s="12">
        <f>IF(SUM(AB65:AC65)=AA65,0,Y)</f>
        <v>0</v>
      </c>
      <c r="AY65" s="12">
        <f>IF(SUM(AH65:AI65)=AG65,0,Y)</f>
        <v>0</v>
      </c>
      <c r="AZ65" s="12">
        <f>IF(SUM(AK65:AL65)=AJ65,0,Y)</f>
        <v>0</v>
      </c>
    </row>
    <row r="66" spans="1:52" ht="17.100000000000001" customHeight="1" x14ac:dyDescent="0.15">
      <c r="A66" s="293"/>
      <c r="B66" s="293"/>
      <c r="C66" s="293"/>
      <c r="D66" s="293"/>
      <c r="E66" s="294"/>
      <c r="F66" s="412"/>
      <c r="G66" s="413"/>
      <c r="H66" s="413"/>
      <c r="I66" s="414"/>
      <c r="J66" s="413"/>
      <c r="K66" s="415"/>
      <c r="L66" s="413"/>
      <c r="M66" s="413"/>
      <c r="N66" s="413"/>
      <c r="O66" s="414"/>
      <c r="P66" s="413"/>
      <c r="Q66" s="415"/>
      <c r="R66" s="414"/>
      <c r="S66" s="413"/>
      <c r="T66" s="415"/>
      <c r="U66" s="414"/>
      <c r="V66" s="413"/>
      <c r="W66" s="415"/>
      <c r="X66" s="413"/>
      <c r="Y66" s="413"/>
      <c r="Z66" s="413"/>
      <c r="AA66" s="414"/>
      <c r="AB66" s="413"/>
      <c r="AC66" s="415"/>
      <c r="AD66" s="413"/>
      <c r="AE66" s="413"/>
      <c r="AF66" s="413"/>
      <c r="AG66" s="414"/>
      <c r="AH66" s="413"/>
      <c r="AI66" s="415"/>
      <c r="AJ66" s="413"/>
      <c r="AK66" s="413"/>
      <c r="AL66" s="413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</row>
    <row r="67" spans="1:52" s="233" customFormat="1" ht="17.100000000000001" customHeight="1" x14ac:dyDescent="0.15">
      <c r="A67" s="451" t="s">
        <v>70</v>
      </c>
      <c r="B67" s="451"/>
      <c r="C67" s="451"/>
      <c r="D67" s="295"/>
      <c r="E67" s="296"/>
      <c r="F67" s="408"/>
      <c r="G67" s="409"/>
      <c r="H67" s="409"/>
      <c r="I67" s="410"/>
      <c r="J67" s="409"/>
      <c r="K67" s="411"/>
      <c r="L67" s="409"/>
      <c r="M67" s="409"/>
      <c r="N67" s="409"/>
      <c r="O67" s="410"/>
      <c r="P67" s="409"/>
      <c r="Q67" s="411"/>
      <c r="R67" s="410"/>
      <c r="S67" s="409"/>
      <c r="T67" s="411"/>
      <c r="U67" s="410"/>
      <c r="V67" s="409"/>
      <c r="W67" s="411"/>
      <c r="X67" s="409"/>
      <c r="Y67" s="409"/>
      <c r="Z67" s="409"/>
      <c r="AA67" s="410"/>
      <c r="AB67" s="409"/>
      <c r="AC67" s="411"/>
      <c r="AD67" s="409"/>
      <c r="AE67" s="409"/>
      <c r="AF67" s="409"/>
      <c r="AG67" s="410"/>
      <c r="AH67" s="409"/>
      <c r="AI67" s="411"/>
      <c r="AJ67" s="409"/>
      <c r="AK67" s="409"/>
      <c r="AL67" s="409"/>
      <c r="AM67" s="9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</row>
    <row r="68" spans="1:52" ht="17.100000000000001" customHeight="1" x14ac:dyDescent="0.15">
      <c r="A68" s="12"/>
      <c r="B68" s="291" t="s">
        <v>250</v>
      </c>
      <c r="C68" s="291"/>
      <c r="D68" s="291"/>
      <c r="E68" s="292"/>
      <c r="F68" s="398">
        <v>4</v>
      </c>
      <c r="G68" s="399">
        <v>0</v>
      </c>
      <c r="H68" s="399">
        <v>4</v>
      </c>
      <c r="I68" s="400">
        <v>2</v>
      </c>
      <c r="J68" s="399">
        <v>0</v>
      </c>
      <c r="K68" s="401">
        <v>2</v>
      </c>
      <c r="L68" s="399">
        <v>0</v>
      </c>
      <c r="M68" s="399">
        <v>0</v>
      </c>
      <c r="N68" s="399">
        <v>0</v>
      </c>
      <c r="O68" s="400">
        <v>0</v>
      </c>
      <c r="P68" s="399">
        <v>0</v>
      </c>
      <c r="Q68" s="401">
        <v>0</v>
      </c>
      <c r="R68" s="400">
        <v>1</v>
      </c>
      <c r="S68" s="399">
        <v>0</v>
      </c>
      <c r="T68" s="401">
        <v>1</v>
      </c>
      <c r="U68" s="400">
        <v>0</v>
      </c>
      <c r="V68" s="399">
        <v>0</v>
      </c>
      <c r="W68" s="401">
        <v>0</v>
      </c>
      <c r="X68" s="399">
        <v>1</v>
      </c>
      <c r="Y68" s="399">
        <v>0</v>
      </c>
      <c r="Z68" s="399">
        <v>1</v>
      </c>
      <c r="AA68" s="400">
        <v>0</v>
      </c>
      <c r="AB68" s="399">
        <v>0</v>
      </c>
      <c r="AC68" s="401">
        <v>0</v>
      </c>
      <c r="AD68" s="399">
        <v>0</v>
      </c>
      <c r="AE68" s="399">
        <v>0</v>
      </c>
      <c r="AF68" s="399">
        <v>0</v>
      </c>
      <c r="AG68" s="400">
        <v>0</v>
      </c>
      <c r="AH68" s="399">
        <v>0</v>
      </c>
      <c r="AI68" s="401">
        <v>0</v>
      </c>
      <c r="AJ68" s="399">
        <v>0</v>
      </c>
      <c r="AK68" s="399">
        <v>0</v>
      </c>
      <c r="AL68" s="399">
        <v>0</v>
      </c>
      <c r="AM68" s="233"/>
      <c r="AN68" s="12">
        <f>IF(I68+L68+O68+R68+U68+X68+AA68+AD68+AG68+AJ68=F68,0,Y)</f>
        <v>0</v>
      </c>
      <c r="AO68" s="12">
        <f>IF(J68+M68+P68+S68+V68+Y68+AB68+AE68+AH68+AK68=G68,0,Y)</f>
        <v>0</v>
      </c>
      <c r="AP68" s="12">
        <f>IF(K68+N68+Q68+T68+W68+Z68+AC68+AF68+AI68+AL68=H68,0,Y)</f>
        <v>0</v>
      </c>
      <c r="AQ68" s="12">
        <f>IF(SUM(G68:H68)=F68,0,Y)</f>
        <v>0</v>
      </c>
      <c r="AR68" s="12">
        <f>IF(SUM(J68:K68)=I68,0,Y)</f>
        <v>0</v>
      </c>
      <c r="AS68" s="12">
        <f>IF(SUM(M68:N68)=L68,0,Y)</f>
        <v>0</v>
      </c>
      <c r="AT68" s="12">
        <f>IF(SUM(P68:Q68)=O68,0,Y)</f>
        <v>0</v>
      </c>
      <c r="AU68" s="12">
        <f>IF(SUM(S68:T68)=R68,0,Y)</f>
        <v>0</v>
      </c>
      <c r="AV68" s="12">
        <f>IF(SUM(V68:W68)=U68,0,Y)</f>
        <v>0</v>
      </c>
      <c r="AW68" s="12">
        <f>IF(SUM(Y68:Z68)=X68,0,Y)</f>
        <v>0</v>
      </c>
      <c r="AX68" s="12">
        <f>IF(SUM(AB68:AC68)=AA68,0,Y)</f>
        <v>0</v>
      </c>
      <c r="AY68" s="12">
        <f>IF(SUM(AH68:AI68)=AG68,0,Y)</f>
        <v>0</v>
      </c>
      <c r="AZ68" s="12">
        <f>IF(SUM(AK68:AL68)=AJ68,0,Y)</f>
        <v>0</v>
      </c>
    </row>
    <row r="69" spans="1:52" ht="17.100000000000001" customHeight="1" x14ac:dyDescent="0.15">
      <c r="A69" s="12"/>
      <c r="B69" s="12"/>
      <c r="C69" s="462" t="s">
        <v>377</v>
      </c>
      <c r="D69" s="462"/>
      <c r="E69" s="463"/>
      <c r="F69" s="402">
        <v>4</v>
      </c>
      <c r="G69" s="403">
        <v>0</v>
      </c>
      <c r="H69" s="403">
        <v>4</v>
      </c>
      <c r="I69" s="404">
        <v>2</v>
      </c>
      <c r="J69" s="403">
        <v>0</v>
      </c>
      <c r="K69" s="405">
        <v>2</v>
      </c>
      <c r="L69" s="403">
        <v>0</v>
      </c>
      <c r="M69" s="403">
        <v>0</v>
      </c>
      <c r="N69" s="403">
        <v>0</v>
      </c>
      <c r="O69" s="404">
        <v>0</v>
      </c>
      <c r="P69" s="403">
        <v>0</v>
      </c>
      <c r="Q69" s="405">
        <v>0</v>
      </c>
      <c r="R69" s="404">
        <v>1</v>
      </c>
      <c r="S69" s="403">
        <v>0</v>
      </c>
      <c r="T69" s="405">
        <v>1</v>
      </c>
      <c r="U69" s="404">
        <v>0</v>
      </c>
      <c r="V69" s="403">
        <v>0</v>
      </c>
      <c r="W69" s="405">
        <v>0</v>
      </c>
      <c r="X69" s="403">
        <v>1</v>
      </c>
      <c r="Y69" s="403">
        <v>0</v>
      </c>
      <c r="Z69" s="403">
        <v>1</v>
      </c>
      <c r="AA69" s="404">
        <v>0</v>
      </c>
      <c r="AB69" s="403">
        <v>0</v>
      </c>
      <c r="AC69" s="405">
        <v>0</v>
      </c>
      <c r="AD69" s="403">
        <v>0</v>
      </c>
      <c r="AE69" s="403">
        <v>0</v>
      </c>
      <c r="AF69" s="403">
        <v>0</v>
      </c>
      <c r="AG69" s="404">
        <v>0</v>
      </c>
      <c r="AH69" s="403">
        <v>0</v>
      </c>
      <c r="AI69" s="405">
        <v>0</v>
      </c>
      <c r="AJ69" s="403">
        <v>0</v>
      </c>
      <c r="AK69" s="403">
        <v>0</v>
      </c>
      <c r="AL69" s="403">
        <v>0</v>
      </c>
      <c r="AN69" s="12">
        <f>IF(I69+L69+O69+R69+U69+X69+AA69+AD69+AG69+AJ69=F69,0,Y)</f>
        <v>0</v>
      </c>
      <c r="AO69" s="12">
        <f>IF(J69+M69+P69+S69+V69+Y69+AB69+AE69+AH69+AK69=G69,0,Y)</f>
        <v>0</v>
      </c>
      <c r="AP69" s="12">
        <f>IF(K69+N69+Q69+T69+W69+Z69+AC69+AF69+AI69+AL69=H69,0,Y)</f>
        <v>0</v>
      </c>
      <c r="AQ69" s="12">
        <f>IF(SUM(G69:H69)=F69,0,Y)</f>
        <v>0</v>
      </c>
      <c r="AR69" s="12">
        <f>IF(SUM(J69:K69)=I69,0,Y)</f>
        <v>0</v>
      </c>
      <c r="AS69" s="12">
        <f>IF(SUM(M69:N69)=L69,0,Y)</f>
        <v>0</v>
      </c>
      <c r="AT69" s="12">
        <f>IF(SUM(P69:Q69)=O69,0,Y)</f>
        <v>0</v>
      </c>
      <c r="AU69" s="12">
        <f>IF(SUM(S69:T69)=R69,0,Y)</f>
        <v>0</v>
      </c>
      <c r="AV69" s="12">
        <f>IF(SUM(V69:W69)=U69,0,Y)</f>
        <v>0</v>
      </c>
      <c r="AW69" s="12">
        <f>IF(SUM(Y69:Z69)=X69,0,Y)</f>
        <v>0</v>
      </c>
      <c r="AX69" s="12">
        <f>IF(SUM(AB69:AC69)=AA69,0,Y)</f>
        <v>0</v>
      </c>
      <c r="AY69" s="12">
        <f>IF(SUM(AH69:AI69)=AG69,0,Y)</f>
        <v>0</v>
      </c>
      <c r="AZ69" s="12">
        <f>IF(SUM(AK69:AL69)=AJ69,0,Y)</f>
        <v>0</v>
      </c>
    </row>
    <row r="70" spans="1:52" ht="17.100000000000001" customHeight="1" x14ac:dyDescent="0.15">
      <c r="A70" s="12"/>
      <c r="B70" s="12"/>
      <c r="C70" s="467" t="s">
        <v>373</v>
      </c>
      <c r="D70" s="467"/>
      <c r="E70" s="468"/>
      <c r="F70" s="416">
        <v>0</v>
      </c>
      <c r="G70" s="406">
        <v>0</v>
      </c>
      <c r="H70" s="406">
        <v>0</v>
      </c>
      <c r="I70" s="417">
        <v>0</v>
      </c>
      <c r="J70" s="406">
        <v>0</v>
      </c>
      <c r="K70" s="406">
        <v>0</v>
      </c>
      <c r="L70" s="417">
        <v>0</v>
      </c>
      <c r="M70" s="406">
        <v>0</v>
      </c>
      <c r="N70" s="406">
        <v>0</v>
      </c>
      <c r="O70" s="417">
        <v>0</v>
      </c>
      <c r="P70" s="406">
        <v>0</v>
      </c>
      <c r="Q70" s="407">
        <v>0</v>
      </c>
      <c r="R70" s="435">
        <v>0</v>
      </c>
      <c r="S70" s="406">
        <v>0</v>
      </c>
      <c r="T70" s="406">
        <v>0</v>
      </c>
      <c r="U70" s="417">
        <v>0</v>
      </c>
      <c r="V70" s="406">
        <v>0</v>
      </c>
      <c r="W70" s="406">
        <v>0</v>
      </c>
      <c r="X70" s="417">
        <v>0</v>
      </c>
      <c r="Y70" s="406">
        <v>0</v>
      </c>
      <c r="Z70" s="406">
        <v>0</v>
      </c>
      <c r="AA70" s="417">
        <v>0</v>
      </c>
      <c r="AB70" s="406">
        <v>0</v>
      </c>
      <c r="AC70" s="406">
        <v>0</v>
      </c>
      <c r="AD70" s="417">
        <v>0</v>
      </c>
      <c r="AE70" s="406">
        <v>0</v>
      </c>
      <c r="AF70" s="406">
        <v>0</v>
      </c>
      <c r="AG70" s="417">
        <v>0</v>
      </c>
      <c r="AH70" s="406">
        <v>0</v>
      </c>
      <c r="AI70" s="406">
        <v>0</v>
      </c>
      <c r="AJ70" s="417">
        <v>0</v>
      </c>
      <c r="AK70" s="406">
        <v>0</v>
      </c>
      <c r="AL70" s="406">
        <v>0</v>
      </c>
      <c r="AN70" s="12">
        <f>IF(I70+L70+O70+R70+U70+X70+AA70+AD70+AG70+AJ70=F70,0,Y)</f>
        <v>0</v>
      </c>
      <c r="AO70" s="12">
        <f>IF(J70+M70+P70+S70+V70+Y70+AB70+AE70+AH70+AK70=G70,0,Y)</f>
        <v>0</v>
      </c>
      <c r="AP70" s="12">
        <f>IF(K70+N70+Q70+T70+W70+Z70+AC70+AF70+AI70+AL70=H70,0,Y)</f>
        <v>0</v>
      </c>
      <c r="AQ70" s="12">
        <f>IF(SUM(G70:H70)=F70,0,Y)</f>
        <v>0</v>
      </c>
      <c r="AR70" s="12">
        <f>IF(SUM(J70:K70)=I70,0,Y)</f>
        <v>0</v>
      </c>
      <c r="AS70" s="12">
        <f>IF(SUM(M70:N70)=L70,0,Y)</f>
        <v>0</v>
      </c>
      <c r="AT70" s="12">
        <f>IF(SUM(P70:Q70)=O70,0,Y)</f>
        <v>0</v>
      </c>
      <c r="AU70" s="12">
        <f>IF(SUM(S70:T70)=R70,0,Y)</f>
        <v>0</v>
      </c>
      <c r="AV70" s="12">
        <f>IF(SUM(V70:W70)=U70,0,Y)</f>
        <v>0</v>
      </c>
      <c r="AW70" s="12">
        <f>IF(SUM(Y70:Z70)=X70,0,Y)</f>
        <v>0</v>
      </c>
      <c r="AX70" s="12">
        <f>IF(SUM(AB70:AC70)=AA70,0,Y)</f>
        <v>0</v>
      </c>
      <c r="AY70" s="12">
        <f>IF(SUM(AH70:AI70)=AG70,0,Y)</f>
        <v>0</v>
      </c>
      <c r="AZ70" s="12">
        <f>IF(SUM(AK70:AL70)=AJ70,0,Y)</f>
        <v>0</v>
      </c>
    </row>
    <row r="71" spans="1:52" ht="17.100000000000001" customHeight="1" x14ac:dyDescent="0.15">
      <c r="A71" s="12"/>
      <c r="B71" s="12"/>
      <c r="C71" s="297"/>
      <c r="D71" s="297"/>
      <c r="E71" s="298"/>
      <c r="F71" s="416"/>
      <c r="G71" s="406"/>
      <c r="H71" s="406"/>
      <c r="I71" s="417"/>
      <c r="J71" s="406"/>
      <c r="K71" s="406"/>
      <c r="L71" s="417"/>
      <c r="M71" s="406"/>
      <c r="N71" s="406"/>
      <c r="O71" s="417"/>
      <c r="P71" s="406"/>
      <c r="Q71" s="407"/>
      <c r="R71" s="435"/>
      <c r="S71" s="406"/>
      <c r="T71" s="406"/>
      <c r="U71" s="417"/>
      <c r="V71" s="406"/>
      <c r="W71" s="406"/>
      <c r="X71" s="417"/>
      <c r="Y71" s="406"/>
      <c r="Z71" s="406"/>
      <c r="AA71" s="417"/>
      <c r="AB71" s="406"/>
      <c r="AC71" s="406"/>
      <c r="AD71" s="417"/>
      <c r="AE71" s="406"/>
      <c r="AF71" s="406"/>
      <c r="AG71" s="417"/>
      <c r="AH71" s="406"/>
      <c r="AI71" s="406"/>
      <c r="AJ71" s="417"/>
      <c r="AK71" s="406"/>
      <c r="AL71" s="406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</row>
    <row r="72" spans="1:52" s="233" customFormat="1" ht="17.100000000000001" customHeight="1" x14ac:dyDescent="0.15">
      <c r="A72" s="295"/>
      <c r="B72" s="451" t="s">
        <v>71</v>
      </c>
      <c r="C72" s="460"/>
      <c r="D72" s="460"/>
      <c r="E72" s="452"/>
      <c r="F72" s="418">
        <v>3971</v>
      </c>
      <c r="G72" s="419">
        <v>2522</v>
      </c>
      <c r="H72" s="419">
        <v>1449</v>
      </c>
      <c r="I72" s="420">
        <v>448</v>
      </c>
      <c r="J72" s="419">
        <v>258</v>
      </c>
      <c r="K72" s="419">
        <v>190</v>
      </c>
      <c r="L72" s="420">
        <v>305</v>
      </c>
      <c r="M72" s="419">
        <v>193</v>
      </c>
      <c r="N72" s="419">
        <v>112</v>
      </c>
      <c r="O72" s="420">
        <v>1449</v>
      </c>
      <c r="P72" s="419">
        <v>1328</v>
      </c>
      <c r="Q72" s="421">
        <v>121</v>
      </c>
      <c r="R72" s="436">
        <v>933</v>
      </c>
      <c r="S72" s="419">
        <v>399</v>
      </c>
      <c r="T72" s="419">
        <v>534</v>
      </c>
      <c r="U72" s="420">
        <v>62</v>
      </c>
      <c r="V72" s="419">
        <v>52</v>
      </c>
      <c r="W72" s="419">
        <v>10</v>
      </c>
      <c r="X72" s="420">
        <v>250</v>
      </c>
      <c r="Y72" s="419">
        <v>46</v>
      </c>
      <c r="Z72" s="419">
        <v>204</v>
      </c>
      <c r="AA72" s="420">
        <v>2</v>
      </c>
      <c r="AB72" s="419">
        <v>0</v>
      </c>
      <c r="AC72" s="419">
        <v>2</v>
      </c>
      <c r="AD72" s="420">
        <v>107</v>
      </c>
      <c r="AE72" s="419">
        <v>31</v>
      </c>
      <c r="AF72" s="419">
        <v>76</v>
      </c>
      <c r="AG72" s="420">
        <v>186</v>
      </c>
      <c r="AH72" s="419">
        <v>64</v>
      </c>
      <c r="AI72" s="419">
        <v>122</v>
      </c>
      <c r="AJ72" s="420">
        <v>229</v>
      </c>
      <c r="AK72" s="419">
        <v>151</v>
      </c>
      <c r="AL72" s="419">
        <v>78</v>
      </c>
      <c r="AM72" s="9"/>
      <c r="AN72" s="12">
        <f>IF(I72+L72+O72+R72+U72+X72+AA72+AD72+AG72+AJ72=F72,0,Y)</f>
        <v>0</v>
      </c>
      <c r="AO72" s="12">
        <f>IF(J72+M72+P72+S72+V72+Y72+AB72+AE72+AH72+AK72=G72,0,Y)</f>
        <v>0</v>
      </c>
      <c r="AP72" s="12">
        <f>IF(K72+N72+Q72+T72+W72+Z72+AC72+AF72+AI72+AL72=H72,0,Y)</f>
        <v>0</v>
      </c>
      <c r="AQ72" s="12">
        <f>IF(SUM(G72:H72)=F72,0,Y)</f>
        <v>0</v>
      </c>
      <c r="AR72" s="12">
        <f>IF(SUM(J72:K72)=I72,0,Y)</f>
        <v>0</v>
      </c>
      <c r="AS72" s="12">
        <f>IF(SUM(M72:N72)=L72,0,Y)</f>
        <v>0</v>
      </c>
      <c r="AT72" s="12">
        <f>IF(SUM(P72:Q72)=O72,0,Y)</f>
        <v>0</v>
      </c>
      <c r="AU72" s="12">
        <f>IF(SUM(S72:T72)=R72,0,Y)</f>
        <v>0</v>
      </c>
      <c r="AV72" s="12">
        <f>IF(SUM(V72:W72)=U72,0,Y)</f>
        <v>0</v>
      </c>
      <c r="AW72" s="12">
        <f>IF(SUM(Y72:Z72)=X72,0,Y)</f>
        <v>0</v>
      </c>
      <c r="AX72" s="12">
        <f>IF(SUM(AB72:AC72)=AA72,0,Y)</f>
        <v>0</v>
      </c>
      <c r="AY72" s="12">
        <f>IF(SUM(AH72:AI72)=AG72,0,Y)</f>
        <v>0</v>
      </c>
      <c r="AZ72" s="12">
        <f>IF(SUM(AK72:AL72)=AJ72,0,Y)</f>
        <v>0</v>
      </c>
    </row>
    <row r="73" spans="1:52" ht="17.100000000000001" customHeight="1" x14ac:dyDescent="0.15">
      <c r="A73" s="295"/>
      <c r="B73" s="202"/>
      <c r="C73" s="243"/>
      <c r="D73" s="243"/>
      <c r="E73" s="299"/>
      <c r="F73" s="422"/>
      <c r="G73" s="423"/>
      <c r="H73" s="423"/>
      <c r="I73" s="424"/>
      <c r="J73" s="423"/>
      <c r="K73" s="425"/>
      <c r="L73" s="423"/>
      <c r="M73" s="423"/>
      <c r="N73" s="423"/>
      <c r="O73" s="424"/>
      <c r="P73" s="423"/>
      <c r="Q73" s="425"/>
      <c r="R73" s="424"/>
      <c r="S73" s="423"/>
      <c r="T73" s="425"/>
      <c r="U73" s="424"/>
      <c r="V73" s="423"/>
      <c r="W73" s="425"/>
      <c r="X73" s="423"/>
      <c r="Y73" s="423"/>
      <c r="Z73" s="423"/>
      <c r="AA73" s="424"/>
      <c r="AB73" s="423"/>
      <c r="AC73" s="425"/>
      <c r="AD73" s="423"/>
      <c r="AE73" s="423"/>
      <c r="AF73" s="423"/>
      <c r="AG73" s="424"/>
      <c r="AH73" s="423"/>
      <c r="AI73" s="425"/>
      <c r="AJ73" s="423"/>
      <c r="AK73" s="423"/>
      <c r="AL73" s="423"/>
      <c r="AM73" s="233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</row>
    <row r="74" spans="1:52" ht="17.100000000000001" customHeight="1" x14ac:dyDescent="0.15">
      <c r="A74" s="12"/>
      <c r="B74" s="464" t="s">
        <v>248</v>
      </c>
      <c r="C74" s="464"/>
      <c r="D74" s="464"/>
      <c r="E74" s="465"/>
      <c r="F74" s="402">
        <v>562</v>
      </c>
      <c r="G74" s="403">
        <v>413</v>
      </c>
      <c r="H74" s="426">
        <v>149</v>
      </c>
      <c r="I74" s="403">
        <v>528</v>
      </c>
      <c r="J74" s="403">
        <v>394</v>
      </c>
      <c r="K74" s="426">
        <v>134</v>
      </c>
      <c r="L74" s="403">
        <v>0</v>
      </c>
      <c r="M74" s="403">
        <v>0</v>
      </c>
      <c r="N74" s="426">
        <v>0</v>
      </c>
      <c r="O74" s="403">
        <v>0</v>
      </c>
      <c r="P74" s="403">
        <v>0</v>
      </c>
      <c r="Q74" s="405">
        <v>0</v>
      </c>
      <c r="R74" s="404">
        <v>1</v>
      </c>
      <c r="S74" s="403">
        <v>1</v>
      </c>
      <c r="T74" s="426">
        <v>0</v>
      </c>
      <c r="U74" s="403">
        <v>0</v>
      </c>
      <c r="V74" s="403">
        <v>0</v>
      </c>
      <c r="W74" s="426">
        <v>0</v>
      </c>
      <c r="X74" s="403">
        <v>1</v>
      </c>
      <c r="Y74" s="403">
        <v>0</v>
      </c>
      <c r="Z74" s="426">
        <v>1</v>
      </c>
      <c r="AA74" s="403">
        <v>0</v>
      </c>
      <c r="AB74" s="403">
        <v>0</v>
      </c>
      <c r="AC74" s="426">
        <v>0</v>
      </c>
      <c r="AD74" s="403">
        <v>0</v>
      </c>
      <c r="AE74" s="403">
        <v>0</v>
      </c>
      <c r="AF74" s="426">
        <v>0</v>
      </c>
      <c r="AG74" s="403">
        <v>32</v>
      </c>
      <c r="AH74" s="403">
        <v>18</v>
      </c>
      <c r="AI74" s="426">
        <v>14</v>
      </c>
      <c r="AJ74" s="403">
        <v>0</v>
      </c>
      <c r="AK74" s="403">
        <v>0</v>
      </c>
      <c r="AL74" s="403">
        <v>0</v>
      </c>
      <c r="AN74" s="12">
        <f>IF(I74+L74+O74+R74+U74+X74+AA74+AD74+AG74+AJ74=F74,0,Y)</f>
        <v>0</v>
      </c>
      <c r="AO74" s="12">
        <f>IF(J74+M74+P74+S74+V74+Y74+AB74+AE74+AH74+AK74=G74,0,Y)</f>
        <v>0</v>
      </c>
      <c r="AP74" s="12">
        <f>IF(K74+N74+Q74+T74+W74+Z74+AC74+AF74+AI74+AL74=H74,0,Y)</f>
        <v>0</v>
      </c>
      <c r="AQ74" s="12">
        <f>IF(SUM(G74:H74)=F74,0,Y)</f>
        <v>0</v>
      </c>
      <c r="AR74" s="12">
        <f>IF(SUM(J74:K74)=I74,0,Y)</f>
        <v>0</v>
      </c>
      <c r="AS74" s="12">
        <f>IF(SUM(M74:N74)=L74,0,Y)</f>
        <v>0</v>
      </c>
      <c r="AT74" s="12">
        <f>IF(SUM(P74:Q74)=O74,0,Y)</f>
        <v>0</v>
      </c>
      <c r="AU74" s="12">
        <f>IF(SUM(S74:T74)=R74,0,Y)</f>
        <v>0</v>
      </c>
      <c r="AV74" s="12">
        <f>IF(SUM(V74:W74)=U74,0,Y)</f>
        <v>0</v>
      </c>
      <c r="AW74" s="12">
        <f>IF(SUM(Y74:Z74)=X74,0,Y)</f>
        <v>0</v>
      </c>
      <c r="AX74" s="12">
        <f>IF(SUM(AB74:AC74)=AA74,0,Y)</f>
        <v>0</v>
      </c>
      <c r="AY74" s="12">
        <f>IF(SUM(AH74:AI74)=AG74,0,Y)</f>
        <v>0</v>
      </c>
      <c r="AZ74" s="12">
        <f>IF(SUM(AK74:AL74)=AJ74,0,Y)</f>
        <v>0</v>
      </c>
    </row>
    <row r="75" spans="1:52" ht="17.100000000000001" customHeight="1" x14ac:dyDescent="0.15">
      <c r="A75" s="12"/>
      <c r="B75" s="462" t="s">
        <v>129</v>
      </c>
      <c r="C75" s="462"/>
      <c r="D75" s="462"/>
      <c r="E75" s="463"/>
      <c r="F75" s="402">
        <v>23</v>
      </c>
      <c r="G75" s="403">
        <v>14</v>
      </c>
      <c r="H75" s="426">
        <v>9</v>
      </c>
      <c r="I75" s="403">
        <v>6</v>
      </c>
      <c r="J75" s="403">
        <v>3</v>
      </c>
      <c r="K75" s="426">
        <v>3</v>
      </c>
      <c r="L75" s="403">
        <v>5</v>
      </c>
      <c r="M75" s="403">
        <v>3</v>
      </c>
      <c r="N75" s="426">
        <v>2</v>
      </c>
      <c r="O75" s="403">
        <v>3</v>
      </c>
      <c r="P75" s="403">
        <v>3</v>
      </c>
      <c r="Q75" s="405">
        <v>0</v>
      </c>
      <c r="R75" s="404">
        <v>5</v>
      </c>
      <c r="S75" s="403">
        <v>2</v>
      </c>
      <c r="T75" s="426">
        <v>3</v>
      </c>
      <c r="U75" s="403">
        <v>1</v>
      </c>
      <c r="V75" s="403">
        <v>1</v>
      </c>
      <c r="W75" s="426">
        <v>0</v>
      </c>
      <c r="X75" s="403">
        <v>0</v>
      </c>
      <c r="Y75" s="403">
        <v>0</v>
      </c>
      <c r="Z75" s="426">
        <v>0</v>
      </c>
      <c r="AA75" s="403">
        <v>0</v>
      </c>
      <c r="AB75" s="403">
        <v>0</v>
      </c>
      <c r="AC75" s="426">
        <v>0</v>
      </c>
      <c r="AD75" s="403">
        <v>0</v>
      </c>
      <c r="AE75" s="403">
        <v>0</v>
      </c>
      <c r="AF75" s="426">
        <v>0</v>
      </c>
      <c r="AG75" s="403">
        <v>2</v>
      </c>
      <c r="AH75" s="403">
        <v>1</v>
      </c>
      <c r="AI75" s="426">
        <v>1</v>
      </c>
      <c r="AJ75" s="403">
        <v>1</v>
      </c>
      <c r="AK75" s="403">
        <v>1</v>
      </c>
      <c r="AL75" s="403">
        <v>0</v>
      </c>
      <c r="AN75" s="12">
        <f>IF(I75+L75+O75+R75+U75+X75+AA75+AD75+AG75+AJ75=F75,0,Y)</f>
        <v>0</v>
      </c>
      <c r="AO75" s="12">
        <f>IF(J75+M75+P75+S75+V75+Y75+AB75+AE75+AH75+AK75=G75,0,Y)</f>
        <v>0</v>
      </c>
      <c r="AP75" s="12">
        <f>IF(K75+N75+Q75+T75+W75+Z75+AC75+AF75+AI75+AL75=H75,0,Y)</f>
        <v>0</v>
      </c>
      <c r="AQ75" s="12">
        <f>IF(SUM(G75:H75)=F75,0,Y)</f>
        <v>0</v>
      </c>
      <c r="AR75" s="12">
        <f>IF(SUM(J75:K75)=I75,0,Y)</f>
        <v>0</v>
      </c>
      <c r="AS75" s="12">
        <f>IF(SUM(M75:N75)=L75,0,Y)</f>
        <v>0</v>
      </c>
      <c r="AT75" s="12">
        <f>IF(SUM(P75:Q75)=O75,0,Y)</f>
        <v>0</v>
      </c>
      <c r="AU75" s="12">
        <f>IF(SUM(S75:T75)=R75,0,Y)</f>
        <v>0</v>
      </c>
      <c r="AV75" s="12">
        <f>IF(SUM(V75:W75)=U75,0,Y)</f>
        <v>0</v>
      </c>
      <c r="AW75" s="12">
        <f>IF(SUM(Y75:Z75)=X75,0,Y)</f>
        <v>0</v>
      </c>
      <c r="AX75" s="12">
        <f>IF(SUM(AB75:AC75)=AA75,0,Y)</f>
        <v>0</v>
      </c>
      <c r="AY75" s="12">
        <f>IF(SUM(AH75:AI75)=AG75,0,Y)</f>
        <v>0</v>
      </c>
      <c r="AZ75" s="12">
        <f>IF(SUM(AK75:AL75)=AJ75,0,Y)</f>
        <v>0</v>
      </c>
    </row>
    <row r="76" spans="1:52" ht="17.100000000000001" customHeight="1" x14ac:dyDescent="0.15">
      <c r="A76" s="12"/>
      <c r="B76" s="12"/>
      <c r="C76" s="12"/>
      <c r="D76" s="12"/>
      <c r="E76" s="279"/>
      <c r="F76" s="402"/>
      <c r="G76" s="403"/>
      <c r="H76" s="403"/>
      <c r="I76" s="404"/>
      <c r="J76" s="403"/>
      <c r="K76" s="405"/>
      <c r="L76" s="403"/>
      <c r="M76" s="403"/>
      <c r="N76" s="403"/>
      <c r="O76" s="404"/>
      <c r="P76" s="403"/>
      <c r="Q76" s="405"/>
      <c r="R76" s="404"/>
      <c r="S76" s="403"/>
      <c r="T76" s="405"/>
      <c r="U76" s="404"/>
      <c r="V76" s="403"/>
      <c r="W76" s="405"/>
      <c r="X76" s="403"/>
      <c r="Y76" s="403"/>
      <c r="Z76" s="403"/>
      <c r="AA76" s="404"/>
      <c r="AB76" s="403"/>
      <c r="AC76" s="405"/>
      <c r="AD76" s="403"/>
      <c r="AE76" s="403"/>
      <c r="AF76" s="403"/>
      <c r="AG76" s="404"/>
      <c r="AH76" s="403"/>
      <c r="AI76" s="405"/>
      <c r="AJ76" s="403"/>
      <c r="AK76" s="403"/>
      <c r="AL76" s="403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</row>
    <row r="77" spans="1:52" ht="17.100000000000001" customHeight="1" x14ac:dyDescent="0.15">
      <c r="A77" s="451" t="s">
        <v>128</v>
      </c>
      <c r="B77" s="451"/>
      <c r="C77" s="451"/>
      <c r="D77" s="451"/>
      <c r="E77" s="461"/>
      <c r="F77" s="398">
        <v>6490</v>
      </c>
      <c r="G77" s="399">
        <v>3181</v>
      </c>
      <c r="H77" s="399">
        <v>3309</v>
      </c>
      <c r="I77" s="400">
        <v>4929</v>
      </c>
      <c r="J77" s="399">
        <v>2474</v>
      </c>
      <c r="K77" s="401">
        <v>2455</v>
      </c>
      <c r="L77" s="399">
        <v>40</v>
      </c>
      <c r="M77" s="399">
        <v>22</v>
      </c>
      <c r="N77" s="399">
        <v>18</v>
      </c>
      <c r="O77" s="400">
        <v>157</v>
      </c>
      <c r="P77" s="399">
        <v>130</v>
      </c>
      <c r="Q77" s="401">
        <v>27</v>
      </c>
      <c r="R77" s="400">
        <v>362</v>
      </c>
      <c r="S77" s="399">
        <v>141</v>
      </c>
      <c r="T77" s="401">
        <v>221</v>
      </c>
      <c r="U77" s="400">
        <v>4</v>
      </c>
      <c r="V77" s="399">
        <v>2</v>
      </c>
      <c r="W77" s="401">
        <v>2</v>
      </c>
      <c r="X77" s="399">
        <v>154</v>
      </c>
      <c r="Y77" s="399">
        <v>1</v>
      </c>
      <c r="Z77" s="399">
        <v>153</v>
      </c>
      <c r="AA77" s="400">
        <v>2</v>
      </c>
      <c r="AB77" s="399">
        <v>0</v>
      </c>
      <c r="AC77" s="401">
        <v>2</v>
      </c>
      <c r="AD77" s="399">
        <v>15</v>
      </c>
      <c r="AE77" s="399">
        <v>1</v>
      </c>
      <c r="AF77" s="399">
        <v>14</v>
      </c>
      <c r="AG77" s="400">
        <v>721</v>
      </c>
      <c r="AH77" s="399">
        <v>346</v>
      </c>
      <c r="AI77" s="401">
        <v>375</v>
      </c>
      <c r="AJ77" s="399">
        <v>106</v>
      </c>
      <c r="AK77" s="399">
        <v>64</v>
      </c>
      <c r="AL77" s="399">
        <v>42</v>
      </c>
      <c r="AN77" s="12">
        <f>IF(I77+L77+O77+R77+U77+X77+AA77+AD77+AG77+AJ77=F77,0,Y)</f>
        <v>0</v>
      </c>
      <c r="AO77" s="12">
        <f>IF(J77+M77+P77+S77+V77+Y77+AB77+AE77+AH77+AK77=G77,0,Y)</f>
        <v>0</v>
      </c>
      <c r="AP77" s="12">
        <f>IF(K77+N77+Q77+T77+W77+Z77+AC77+AF77+AI77+AL77=H77,0,Y)</f>
        <v>0</v>
      </c>
      <c r="AQ77" s="12">
        <f>IF(SUM(G77:H77)=F77,0,Y)</f>
        <v>0</v>
      </c>
      <c r="AR77" s="12">
        <f>IF(SUM(J77:K77)=I77,0,Y)</f>
        <v>0</v>
      </c>
      <c r="AS77" s="12">
        <f>IF(SUM(M77:N77)=L77,0,Y)</f>
        <v>0</v>
      </c>
      <c r="AT77" s="12">
        <f>IF(SUM(P77:Q77)=O77,0,Y)</f>
        <v>0</v>
      </c>
      <c r="AU77" s="12">
        <f>IF(SUM(S77:T77)=R77,0,Y)</f>
        <v>0</v>
      </c>
      <c r="AV77" s="12">
        <f>IF(SUM(V77:W77)=U77,0,Y)</f>
        <v>0</v>
      </c>
      <c r="AW77" s="12">
        <f>IF(SUM(Y77:Z77)=X77,0,Y)</f>
        <v>0</v>
      </c>
      <c r="AX77" s="12">
        <f>IF(SUM(AB77:AC77)=AA77,0,Y)</f>
        <v>0</v>
      </c>
      <c r="AY77" s="12">
        <f>IF(SUM(AH77:AI77)=AG77,0,Y)</f>
        <v>0</v>
      </c>
      <c r="AZ77" s="12">
        <f>IF(SUM(AK77:AL77)=AJ77,0,Y)</f>
        <v>0</v>
      </c>
    </row>
    <row r="78" spans="1:52" ht="17.100000000000001" customHeight="1" x14ac:dyDescent="0.15">
      <c r="A78" s="12"/>
      <c r="B78" s="12"/>
      <c r="C78" s="459" t="s">
        <v>127</v>
      </c>
      <c r="D78" s="459"/>
      <c r="E78" s="466"/>
      <c r="F78" s="402">
        <v>5515</v>
      </c>
      <c r="G78" s="403">
        <v>3120</v>
      </c>
      <c r="H78" s="426">
        <v>2395</v>
      </c>
      <c r="I78" s="403">
        <v>4387</v>
      </c>
      <c r="J78" s="403">
        <v>2436</v>
      </c>
      <c r="K78" s="426">
        <v>1951</v>
      </c>
      <c r="L78" s="403">
        <v>24</v>
      </c>
      <c r="M78" s="403">
        <v>21</v>
      </c>
      <c r="N78" s="426">
        <v>3</v>
      </c>
      <c r="O78" s="403">
        <v>144</v>
      </c>
      <c r="P78" s="403">
        <v>124</v>
      </c>
      <c r="Q78" s="405">
        <v>20</v>
      </c>
      <c r="R78" s="404">
        <v>206</v>
      </c>
      <c r="S78" s="403">
        <v>136</v>
      </c>
      <c r="T78" s="426">
        <v>70</v>
      </c>
      <c r="U78" s="403">
        <v>3</v>
      </c>
      <c r="V78" s="403">
        <v>2</v>
      </c>
      <c r="W78" s="426">
        <v>1</v>
      </c>
      <c r="X78" s="403">
        <v>49</v>
      </c>
      <c r="Y78" s="403">
        <v>0</v>
      </c>
      <c r="Z78" s="426">
        <v>49</v>
      </c>
      <c r="AA78" s="403">
        <v>0</v>
      </c>
      <c r="AB78" s="403">
        <v>0</v>
      </c>
      <c r="AC78" s="426">
        <v>0</v>
      </c>
      <c r="AD78" s="403">
        <v>7</v>
      </c>
      <c r="AE78" s="403">
        <v>1</v>
      </c>
      <c r="AF78" s="426">
        <v>6</v>
      </c>
      <c r="AG78" s="403">
        <v>614</v>
      </c>
      <c r="AH78" s="403">
        <v>337</v>
      </c>
      <c r="AI78" s="426">
        <v>277</v>
      </c>
      <c r="AJ78" s="403">
        <v>81</v>
      </c>
      <c r="AK78" s="403">
        <v>63</v>
      </c>
      <c r="AL78" s="403">
        <v>18</v>
      </c>
      <c r="AN78" s="12">
        <f>IF(I78+L78+O78+R78+U78+X78+AA78+AD78+AG78+AJ78=F78,0,Y)</f>
        <v>0</v>
      </c>
      <c r="AO78" s="12">
        <f>IF(J78+M78+P78+S78+V78+Y78+AB78+AE78+AH78+AK78=G78,0,Y)</f>
        <v>0</v>
      </c>
      <c r="AP78" s="12">
        <f>IF(K78+N78+Q78+T78+W78+Z78+AC78+AF78+AI78+AL78=H78,0,Y)</f>
        <v>0</v>
      </c>
      <c r="AQ78" s="12">
        <f>IF(SUM(G78:H78)=F78,0,Y)</f>
        <v>0</v>
      </c>
      <c r="AR78" s="12">
        <f>IF(SUM(J78:K78)=I78,0,Y)</f>
        <v>0</v>
      </c>
      <c r="AS78" s="12">
        <f>IF(SUM(M78:N78)=L78,0,Y)</f>
        <v>0</v>
      </c>
      <c r="AT78" s="12">
        <f>IF(SUM(P78:Q78)=O78,0,Y)</f>
        <v>0</v>
      </c>
      <c r="AU78" s="12">
        <f>IF(SUM(S78:T78)=R78,0,Y)</f>
        <v>0</v>
      </c>
      <c r="AV78" s="12">
        <f>IF(SUM(V78:W78)=U78,0,Y)</f>
        <v>0</v>
      </c>
      <c r="AW78" s="12">
        <f>IF(SUM(Y78:Z78)=X78,0,Y)</f>
        <v>0</v>
      </c>
      <c r="AX78" s="12">
        <f>IF(SUM(AB78:AC78)=AA78,0,Y)</f>
        <v>0</v>
      </c>
      <c r="AY78" s="12">
        <f>IF(SUM(AH78:AI78)=AG78,0,Y)</f>
        <v>0</v>
      </c>
      <c r="AZ78" s="12">
        <f>IF(SUM(AK78:AL78)=AJ78,0,Y)</f>
        <v>0</v>
      </c>
    </row>
    <row r="79" spans="1:52" ht="17.100000000000001" customHeight="1" x14ac:dyDescent="0.15">
      <c r="A79" s="12"/>
      <c r="B79" s="12"/>
      <c r="C79" s="459" t="s">
        <v>126</v>
      </c>
      <c r="D79" s="459"/>
      <c r="E79" s="466"/>
      <c r="F79" s="402">
        <v>975</v>
      </c>
      <c r="G79" s="403">
        <v>61</v>
      </c>
      <c r="H79" s="426">
        <v>914</v>
      </c>
      <c r="I79" s="403">
        <v>542</v>
      </c>
      <c r="J79" s="403">
        <v>38</v>
      </c>
      <c r="K79" s="426">
        <v>504</v>
      </c>
      <c r="L79" s="403">
        <v>16</v>
      </c>
      <c r="M79" s="403">
        <v>1</v>
      </c>
      <c r="N79" s="426">
        <v>15</v>
      </c>
      <c r="O79" s="403">
        <v>13</v>
      </c>
      <c r="P79" s="403">
        <v>6</v>
      </c>
      <c r="Q79" s="405">
        <v>7</v>
      </c>
      <c r="R79" s="404">
        <v>156</v>
      </c>
      <c r="S79" s="403">
        <v>5</v>
      </c>
      <c r="T79" s="426">
        <v>151</v>
      </c>
      <c r="U79" s="403">
        <v>1</v>
      </c>
      <c r="V79" s="403">
        <v>0</v>
      </c>
      <c r="W79" s="426">
        <v>1</v>
      </c>
      <c r="X79" s="403">
        <v>105</v>
      </c>
      <c r="Y79" s="403">
        <v>1</v>
      </c>
      <c r="Z79" s="426">
        <v>104</v>
      </c>
      <c r="AA79" s="403">
        <v>2</v>
      </c>
      <c r="AB79" s="403">
        <v>0</v>
      </c>
      <c r="AC79" s="426">
        <v>2</v>
      </c>
      <c r="AD79" s="403">
        <v>8</v>
      </c>
      <c r="AE79" s="403">
        <v>0</v>
      </c>
      <c r="AF79" s="426">
        <v>8</v>
      </c>
      <c r="AG79" s="403">
        <v>107</v>
      </c>
      <c r="AH79" s="403">
        <v>9</v>
      </c>
      <c r="AI79" s="426">
        <v>98</v>
      </c>
      <c r="AJ79" s="403">
        <v>25</v>
      </c>
      <c r="AK79" s="403">
        <v>1</v>
      </c>
      <c r="AL79" s="403">
        <v>24</v>
      </c>
      <c r="AN79" s="12">
        <f>IF(I79+L79+O79+R79+U79+X79+AA79+AD79+AG79+AJ79=F79,0,Y)</f>
        <v>0</v>
      </c>
      <c r="AO79" s="12">
        <f>IF(J79+M79+P79+S79+V79+Y79+AB79+AE79+AH79+AK79=G79,0,Y)</f>
        <v>0</v>
      </c>
      <c r="AP79" s="12">
        <f>IF(K79+N79+Q79+T79+W79+Z79+AC79+AF79+AI79+AL79=H79,0,Y)</f>
        <v>0</v>
      </c>
      <c r="AQ79" s="12">
        <f>IF(SUM(G79:H79)=F79,0,Y)</f>
        <v>0</v>
      </c>
      <c r="AR79" s="12">
        <f>IF(SUM(J79:K79)=I79,0,Y)</f>
        <v>0</v>
      </c>
      <c r="AS79" s="12">
        <f>IF(SUM(M79:N79)=L79,0,Y)</f>
        <v>0</v>
      </c>
      <c r="AT79" s="12">
        <f>IF(SUM(P79:Q79)=O79,0,Y)</f>
        <v>0</v>
      </c>
      <c r="AU79" s="12">
        <f>IF(SUM(S79:T79)=R79,0,Y)</f>
        <v>0</v>
      </c>
      <c r="AV79" s="12">
        <f>IF(SUM(V79:W79)=U79,0,Y)</f>
        <v>0</v>
      </c>
      <c r="AW79" s="12">
        <f>IF(SUM(Y79:Z79)=X79,0,Y)</f>
        <v>0</v>
      </c>
      <c r="AX79" s="12">
        <f>IF(SUM(AB79:AC79)=AA79,0,Y)</f>
        <v>0</v>
      </c>
      <c r="AY79" s="12">
        <f>IF(SUM(AH79:AI79)=AG79,0,Y)</f>
        <v>0</v>
      </c>
      <c r="AZ79" s="12">
        <f>IF(SUM(AK79:AL79)=AJ79,0,Y)</f>
        <v>0</v>
      </c>
    </row>
    <row r="80" spans="1:52" s="233" customFormat="1" ht="17.100000000000001" customHeight="1" x14ac:dyDescent="0.15">
      <c r="A80" s="12"/>
      <c r="B80" s="12"/>
      <c r="C80" s="12"/>
      <c r="D80" s="12"/>
      <c r="E80" s="279"/>
      <c r="F80" s="427"/>
      <c r="G80" s="428"/>
      <c r="H80" s="428"/>
      <c r="I80" s="429"/>
      <c r="J80" s="428"/>
      <c r="K80" s="430"/>
      <c r="L80" s="428"/>
      <c r="M80" s="428"/>
      <c r="N80" s="428"/>
      <c r="O80" s="429"/>
      <c r="P80" s="428"/>
      <c r="Q80" s="430"/>
      <c r="R80" s="429"/>
      <c r="S80" s="428"/>
      <c r="T80" s="430"/>
      <c r="U80" s="429"/>
      <c r="V80" s="428"/>
      <c r="W80" s="430"/>
      <c r="X80" s="428"/>
      <c r="Y80" s="428"/>
      <c r="Z80" s="428"/>
      <c r="AA80" s="429"/>
      <c r="AB80" s="428"/>
      <c r="AC80" s="430"/>
      <c r="AD80" s="428"/>
      <c r="AE80" s="428"/>
      <c r="AF80" s="428"/>
      <c r="AG80" s="429"/>
      <c r="AH80" s="428"/>
      <c r="AI80" s="430"/>
      <c r="AJ80" s="428"/>
      <c r="AK80" s="428"/>
      <c r="AL80" s="428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</row>
    <row r="81" spans="1:52" s="233" customFormat="1" ht="17.100000000000001" customHeight="1" x14ac:dyDescent="0.15">
      <c r="A81" s="451" t="s">
        <v>125</v>
      </c>
      <c r="B81" s="451"/>
      <c r="C81" s="451"/>
      <c r="D81" s="451"/>
      <c r="E81" s="300" t="s">
        <v>72</v>
      </c>
      <c r="F81" s="431">
        <v>43.453247383378383</v>
      </c>
      <c r="G81" s="432">
        <v>37.215327969453156</v>
      </c>
      <c r="H81" s="432">
        <v>49.901325063433887</v>
      </c>
      <c r="I81" s="433">
        <v>62.307579533792698</v>
      </c>
      <c r="J81" s="432">
        <v>59.033303860890065</v>
      </c>
      <c r="K81" s="434">
        <v>65.548424737456244</v>
      </c>
      <c r="L81" s="432">
        <v>8.2815734989648035</v>
      </c>
      <c r="M81" s="432">
        <v>7.0469798657718119</v>
      </c>
      <c r="N81" s="432">
        <v>10.27027027027027</v>
      </c>
      <c r="O81" s="433">
        <v>8.15</v>
      </c>
      <c r="P81" s="432">
        <v>7.6490438695163103</v>
      </c>
      <c r="Q81" s="434">
        <v>12.162162162162163</v>
      </c>
      <c r="R81" s="433">
        <v>17.697768762677484</v>
      </c>
      <c r="S81" s="432">
        <v>16.73052362707535</v>
      </c>
      <c r="T81" s="434">
        <v>18.334735071488645</v>
      </c>
      <c r="U81" s="433">
        <v>29.411764705882355</v>
      </c>
      <c r="V81" s="432">
        <v>26.190476190476193</v>
      </c>
      <c r="W81" s="434">
        <v>44.444444444444443</v>
      </c>
      <c r="X81" s="432">
        <v>24.440894568690098</v>
      </c>
      <c r="Y81" s="432">
        <v>1.6129032258064515</v>
      </c>
      <c r="Z81" s="432">
        <v>26.950354609929079</v>
      </c>
      <c r="AA81" s="433">
        <v>96.52650822669105</v>
      </c>
      <c r="AB81" s="432">
        <v>92.857142857142861</v>
      </c>
      <c r="AC81" s="434">
        <v>96.945010183299388</v>
      </c>
      <c r="AD81" s="432">
        <v>9.1463414634146343</v>
      </c>
      <c r="AE81" s="432">
        <v>2.3809523809523809</v>
      </c>
      <c r="AF81" s="432">
        <v>11.475409836065573</v>
      </c>
      <c r="AG81" s="433">
        <v>52.955870108243133</v>
      </c>
      <c r="AH81" s="432">
        <v>56.521739130434781</v>
      </c>
      <c r="AI81" s="434">
        <v>50.148809523809526</v>
      </c>
      <c r="AJ81" s="432">
        <v>20.547945205479451</v>
      </c>
      <c r="AK81" s="432">
        <v>20.454545454545457</v>
      </c>
      <c r="AL81" s="432">
        <v>20.689655172413794</v>
      </c>
    </row>
    <row r="82" spans="1:52" ht="17.100000000000001" customHeight="1" x14ac:dyDescent="0.15">
      <c r="A82" s="451" t="s">
        <v>73</v>
      </c>
      <c r="B82" s="451"/>
      <c r="C82" s="451"/>
      <c r="D82" s="451"/>
      <c r="E82" s="300" t="s">
        <v>72</v>
      </c>
      <c r="F82" s="431">
        <v>27.524779926526648</v>
      </c>
      <c r="G82" s="432">
        <v>34.392472385108412</v>
      </c>
      <c r="H82" s="432">
        <v>20.425711869185225</v>
      </c>
      <c r="I82" s="433">
        <v>6.5679519132092068</v>
      </c>
      <c r="J82" s="432">
        <v>7.6038903625110521</v>
      </c>
      <c r="K82" s="434">
        <v>5.5425904317386232</v>
      </c>
      <c r="L82" s="432">
        <v>63.146997929606627</v>
      </c>
      <c r="M82" s="432">
        <v>64.765100671140942</v>
      </c>
      <c r="N82" s="432">
        <v>60.540540540540547</v>
      </c>
      <c r="O82" s="433">
        <v>72.45</v>
      </c>
      <c r="P82" s="432">
        <v>74.690663667041619</v>
      </c>
      <c r="Q82" s="434">
        <v>54.504504504504503</v>
      </c>
      <c r="R82" s="433">
        <v>47.312373225152129</v>
      </c>
      <c r="S82" s="432">
        <v>50.957854406130267</v>
      </c>
      <c r="T82" s="434">
        <v>44.911690496215307</v>
      </c>
      <c r="U82" s="433">
        <v>60.784313725490193</v>
      </c>
      <c r="V82" s="432">
        <v>61.904761904761905</v>
      </c>
      <c r="W82" s="434">
        <v>55.555555555555557</v>
      </c>
      <c r="X82" s="432">
        <v>39.936102236421725</v>
      </c>
      <c r="Y82" s="432">
        <v>74.193548387096769</v>
      </c>
      <c r="Z82" s="432">
        <v>36.170212765957451</v>
      </c>
      <c r="AA82" s="433">
        <v>0.3656307129798903</v>
      </c>
      <c r="AB82" s="432">
        <v>0</v>
      </c>
      <c r="AC82" s="434">
        <v>0.40733197556008144</v>
      </c>
      <c r="AD82" s="432">
        <v>65.243902439024396</v>
      </c>
      <c r="AE82" s="432">
        <v>73.80952380952381</v>
      </c>
      <c r="AF82" s="432">
        <v>62.295081967213115</v>
      </c>
      <c r="AG82" s="433">
        <v>15.487094088259784</v>
      </c>
      <c r="AH82" s="432">
        <v>12.098298676748582</v>
      </c>
      <c r="AI82" s="434">
        <v>18.154761904761905</v>
      </c>
      <c r="AJ82" s="432">
        <v>44.81409001956947</v>
      </c>
      <c r="AK82" s="432">
        <v>49.02597402597403</v>
      </c>
      <c r="AL82" s="432">
        <v>38.423645320197039</v>
      </c>
      <c r="AM82" s="233"/>
      <c r="AN82" s="233"/>
      <c r="AO82" s="233"/>
      <c r="AP82" s="233"/>
      <c r="AQ82" s="233"/>
      <c r="AR82" s="233"/>
      <c r="AS82" s="233"/>
      <c r="AT82" s="233"/>
      <c r="AU82" s="233"/>
      <c r="AV82" s="233"/>
      <c r="AW82" s="233"/>
      <c r="AX82" s="233"/>
      <c r="AY82" s="233"/>
      <c r="AZ82" s="233"/>
    </row>
    <row r="83" spans="1:52" x14ac:dyDescent="0.15">
      <c r="A83" s="26"/>
      <c r="B83" s="26"/>
      <c r="C83" s="26"/>
      <c r="D83" s="26"/>
      <c r="E83" s="26"/>
      <c r="F83" s="301"/>
      <c r="G83" s="26"/>
      <c r="H83" s="26"/>
      <c r="I83" s="302"/>
      <c r="J83" s="26"/>
      <c r="K83" s="303"/>
      <c r="L83" s="26"/>
      <c r="M83" s="26"/>
      <c r="N83" s="26"/>
      <c r="O83" s="302"/>
      <c r="P83" s="26"/>
      <c r="Q83" s="304"/>
      <c r="R83" s="305"/>
      <c r="S83" s="26"/>
      <c r="T83" s="26"/>
      <c r="U83" s="302"/>
      <c r="V83" s="26"/>
      <c r="W83" s="303"/>
      <c r="X83" s="26"/>
      <c r="Y83" s="26"/>
      <c r="Z83" s="26"/>
      <c r="AA83" s="302"/>
      <c r="AB83" s="26"/>
      <c r="AC83" s="303"/>
      <c r="AD83" s="26"/>
      <c r="AE83" s="26"/>
      <c r="AF83" s="26"/>
      <c r="AG83" s="302"/>
      <c r="AH83" s="26"/>
      <c r="AI83" s="303"/>
      <c r="AJ83" s="26"/>
      <c r="AK83" s="26"/>
      <c r="AL83" s="26"/>
    </row>
    <row r="85" spans="1:52" x14ac:dyDescent="0.15">
      <c r="F85" s="306"/>
      <c r="G85" s="306"/>
      <c r="H85" s="306"/>
      <c r="I85" s="306"/>
      <c r="J85" s="306"/>
      <c r="K85" s="306"/>
      <c r="L85" s="306"/>
      <c r="M85" s="306"/>
      <c r="N85" s="306"/>
      <c r="O85" s="306"/>
      <c r="P85" s="306"/>
      <c r="Q85" s="306"/>
      <c r="R85" s="306"/>
      <c r="S85" s="306"/>
      <c r="T85" s="306"/>
      <c r="U85" s="306"/>
      <c r="V85" s="306"/>
      <c r="W85" s="306"/>
      <c r="X85" s="306"/>
      <c r="Y85" s="306"/>
      <c r="Z85" s="306"/>
      <c r="AA85" s="306"/>
      <c r="AB85" s="306"/>
      <c r="AC85" s="306"/>
      <c r="AD85" s="306"/>
      <c r="AE85" s="306"/>
      <c r="AF85" s="306"/>
      <c r="AG85" s="306"/>
      <c r="AH85" s="306"/>
      <c r="AI85" s="306"/>
      <c r="AJ85" s="306"/>
      <c r="AK85" s="306"/>
      <c r="AL85" s="306"/>
    </row>
    <row r="86" spans="1:52" x14ac:dyDescent="0.15">
      <c r="F86" s="306"/>
      <c r="G86" s="306"/>
      <c r="H86" s="306"/>
      <c r="I86" s="306"/>
      <c r="J86" s="306"/>
      <c r="K86" s="306"/>
      <c r="L86" s="306"/>
      <c r="M86" s="306"/>
      <c r="N86" s="306"/>
      <c r="O86" s="306"/>
      <c r="P86" s="306"/>
      <c r="Q86" s="306"/>
      <c r="R86" s="306"/>
      <c r="S86" s="306"/>
      <c r="T86" s="306"/>
      <c r="U86" s="306"/>
      <c r="V86" s="306"/>
      <c r="W86" s="306"/>
      <c r="X86" s="306"/>
      <c r="Y86" s="306"/>
      <c r="Z86" s="306"/>
      <c r="AA86" s="306"/>
      <c r="AB86" s="306"/>
      <c r="AC86" s="306"/>
      <c r="AD86" s="306"/>
      <c r="AE86" s="306"/>
      <c r="AF86" s="306"/>
      <c r="AG86" s="306"/>
      <c r="AH86" s="306"/>
      <c r="AI86" s="306"/>
      <c r="AJ86" s="306"/>
      <c r="AK86" s="306"/>
      <c r="AL86" s="306"/>
    </row>
    <row r="94" spans="1:52" ht="24" x14ac:dyDescent="0.15">
      <c r="A94" s="10"/>
      <c r="B94" s="10"/>
      <c r="C94" s="10"/>
      <c r="D94" s="10"/>
      <c r="E94" s="10"/>
      <c r="F94" s="10"/>
      <c r="G94" s="10"/>
      <c r="H94" s="453"/>
      <c r="I94" s="454"/>
      <c r="J94" s="454"/>
      <c r="K94" s="454"/>
      <c r="L94" s="454"/>
      <c r="M94" s="454"/>
      <c r="N94" s="454"/>
      <c r="O94" s="454"/>
      <c r="P94" s="454"/>
      <c r="Q94" s="454"/>
      <c r="R94" s="454"/>
      <c r="S94" s="454"/>
      <c r="T94" s="454"/>
      <c r="U94" s="454"/>
      <c r="V94" s="454"/>
      <c r="W94" s="454"/>
      <c r="X94" s="454"/>
      <c r="Y94" s="10"/>
      <c r="Z94" s="10"/>
      <c r="AA94" s="10"/>
      <c r="AC94" s="10"/>
      <c r="AD94" s="10"/>
      <c r="AE94" s="10"/>
      <c r="AF94" s="10"/>
      <c r="AG94" s="10"/>
      <c r="AH94" s="10"/>
      <c r="AI94" s="10"/>
      <c r="AJ94" s="10"/>
    </row>
    <row r="95" spans="1:52" s="228" customFormat="1" ht="19.5" customHeight="1" x14ac:dyDescent="0.15">
      <c r="A95" s="11"/>
      <c r="B95" s="11"/>
      <c r="C95" s="11"/>
      <c r="D95" s="11"/>
      <c r="E95" s="267" t="s">
        <v>359</v>
      </c>
      <c r="G95" s="11"/>
      <c r="H95" s="455" t="s">
        <v>161</v>
      </c>
      <c r="I95" s="455"/>
      <c r="J95" s="455"/>
      <c r="K95" s="455"/>
      <c r="L95" s="455"/>
      <c r="M95" s="455"/>
      <c r="N95" s="455"/>
      <c r="O95" s="455"/>
      <c r="P95" s="455"/>
      <c r="Q95" s="455"/>
      <c r="R95" s="455"/>
      <c r="S95" s="455"/>
      <c r="T95" s="455"/>
      <c r="U95" s="455"/>
      <c r="V95" s="455"/>
      <c r="W95" s="455"/>
      <c r="X95" s="455"/>
      <c r="Y95" s="11" t="s">
        <v>57</v>
      </c>
      <c r="Z95" s="11"/>
      <c r="AA95" s="11"/>
      <c r="AC95" s="11"/>
      <c r="AD95" s="11"/>
      <c r="AE95" s="11"/>
      <c r="AF95" s="11"/>
      <c r="AG95" s="11"/>
      <c r="AH95" s="11"/>
      <c r="AI95" s="11"/>
      <c r="AJ95" s="11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</row>
    <row r="96" spans="1:52" ht="18" x14ac:dyDescent="0.15">
      <c r="A96" s="12"/>
      <c r="B96" s="12" t="s">
        <v>162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228"/>
      <c r="AN96" s="228"/>
      <c r="AO96" s="228"/>
      <c r="AP96" s="228"/>
      <c r="AQ96" s="228"/>
      <c r="AR96" s="228"/>
      <c r="AS96" s="228"/>
      <c r="AT96" s="228"/>
      <c r="AU96" s="228"/>
      <c r="AV96" s="228"/>
      <c r="AW96" s="228"/>
      <c r="AX96" s="228"/>
      <c r="AY96" s="228"/>
      <c r="AZ96" s="228"/>
    </row>
    <row r="97" spans="1:53" ht="17.100000000000001" customHeight="1" x14ac:dyDescent="0.15">
      <c r="A97" s="268"/>
      <c r="B97" s="268" t="s">
        <v>159</v>
      </c>
      <c r="C97" s="269"/>
      <c r="D97" s="269"/>
      <c r="E97" s="270"/>
      <c r="F97" s="307" t="s">
        <v>158</v>
      </c>
      <c r="G97" s="307"/>
      <c r="H97" s="308"/>
      <c r="I97" s="307" t="s">
        <v>157</v>
      </c>
      <c r="J97" s="307"/>
      <c r="K97" s="308"/>
      <c r="L97" s="307" t="s">
        <v>156</v>
      </c>
      <c r="M97" s="307"/>
      <c r="N97" s="308"/>
      <c r="O97" s="307" t="s">
        <v>155</v>
      </c>
      <c r="P97" s="307"/>
      <c r="Q97" s="309"/>
      <c r="R97" s="310" t="s">
        <v>154</v>
      </c>
      <c r="S97" s="307"/>
      <c r="T97" s="308"/>
      <c r="U97" s="307" t="s">
        <v>153</v>
      </c>
      <c r="V97" s="307"/>
      <c r="W97" s="308"/>
      <c r="X97" s="307" t="s">
        <v>152</v>
      </c>
      <c r="Y97" s="307"/>
      <c r="Z97" s="308"/>
      <c r="AA97" s="457" t="s">
        <v>151</v>
      </c>
      <c r="AB97" s="450"/>
      <c r="AC97" s="456"/>
      <c r="AD97" s="457" t="s">
        <v>150</v>
      </c>
      <c r="AE97" s="450"/>
      <c r="AF97" s="456"/>
      <c r="AG97" s="311" t="s">
        <v>149</v>
      </c>
      <c r="AH97" s="307"/>
      <c r="AI97" s="307"/>
      <c r="AJ97" s="310" t="s">
        <v>148</v>
      </c>
      <c r="AK97" s="307"/>
      <c r="AL97" s="307"/>
    </row>
    <row r="98" spans="1:53" ht="17.100000000000001" customHeight="1" x14ac:dyDescent="0.15">
      <c r="A98" s="271"/>
      <c r="B98" s="271"/>
      <c r="C98" s="271"/>
      <c r="D98" s="271"/>
      <c r="E98" s="272"/>
      <c r="F98" s="13" t="s">
        <v>63</v>
      </c>
      <c r="G98" s="13" t="s">
        <v>64</v>
      </c>
      <c r="H98" s="13" t="s">
        <v>65</v>
      </c>
      <c r="I98" s="13" t="s">
        <v>63</v>
      </c>
      <c r="J98" s="13" t="s">
        <v>64</v>
      </c>
      <c r="K98" s="13" t="s">
        <v>65</v>
      </c>
      <c r="L98" s="13" t="s">
        <v>63</v>
      </c>
      <c r="M98" s="13" t="s">
        <v>64</v>
      </c>
      <c r="N98" s="13" t="s">
        <v>65</v>
      </c>
      <c r="O98" s="13" t="s">
        <v>63</v>
      </c>
      <c r="P98" s="13" t="s">
        <v>64</v>
      </c>
      <c r="Q98" s="274" t="s">
        <v>65</v>
      </c>
      <c r="R98" s="273" t="s">
        <v>63</v>
      </c>
      <c r="S98" s="13" t="s">
        <v>64</v>
      </c>
      <c r="T98" s="13" t="s">
        <v>65</v>
      </c>
      <c r="U98" s="13" t="s">
        <v>63</v>
      </c>
      <c r="V98" s="13" t="s">
        <v>64</v>
      </c>
      <c r="W98" s="13" t="s">
        <v>65</v>
      </c>
      <c r="X98" s="13" t="s">
        <v>63</v>
      </c>
      <c r="Y98" s="13" t="s">
        <v>64</v>
      </c>
      <c r="Z98" s="13" t="s">
        <v>65</v>
      </c>
      <c r="AA98" s="13" t="s">
        <v>63</v>
      </c>
      <c r="AB98" s="13" t="s">
        <v>64</v>
      </c>
      <c r="AC98" s="13" t="s">
        <v>65</v>
      </c>
      <c r="AD98" s="13" t="s">
        <v>147</v>
      </c>
      <c r="AE98" s="13" t="s">
        <v>146</v>
      </c>
      <c r="AF98" s="13" t="s">
        <v>145</v>
      </c>
      <c r="AG98" s="13" t="s">
        <v>63</v>
      </c>
      <c r="AH98" s="13" t="s">
        <v>64</v>
      </c>
      <c r="AI98" s="275" t="s">
        <v>65</v>
      </c>
      <c r="AJ98" s="276" t="s">
        <v>63</v>
      </c>
      <c r="AK98" s="277" t="s">
        <v>64</v>
      </c>
      <c r="AL98" s="278" t="s">
        <v>65</v>
      </c>
    </row>
    <row r="99" spans="1:53" ht="17.100000000000001" customHeight="1" x14ac:dyDescent="0.15">
      <c r="A99" s="12"/>
      <c r="B99" s="12"/>
      <c r="C99" s="12"/>
      <c r="D99" s="12"/>
      <c r="E99" s="279"/>
      <c r="F99" s="281"/>
      <c r="G99" s="281"/>
      <c r="H99" s="281"/>
      <c r="I99" s="280"/>
      <c r="J99" s="281"/>
      <c r="K99" s="282"/>
      <c r="L99" s="281"/>
      <c r="M99" s="281"/>
      <c r="N99" s="281"/>
      <c r="O99" s="280"/>
      <c r="P99" s="281"/>
      <c r="Q99" s="282"/>
      <c r="R99" s="281"/>
      <c r="S99" s="281"/>
      <c r="T99" s="282"/>
      <c r="U99" s="280"/>
      <c r="V99" s="281"/>
      <c r="W99" s="282"/>
      <c r="X99" s="280"/>
      <c r="Y99" s="281"/>
      <c r="Z99" s="282"/>
      <c r="AA99" s="280"/>
      <c r="AB99" s="281"/>
      <c r="AC99" s="282"/>
      <c r="AD99" s="280"/>
      <c r="AE99" s="281"/>
      <c r="AF99" s="282"/>
      <c r="AG99" s="280"/>
      <c r="AH99" s="281"/>
      <c r="AI99" s="282"/>
      <c r="AJ99" s="312"/>
      <c r="AK99" s="283"/>
      <c r="AL99" s="283"/>
      <c r="BA99" s="233"/>
    </row>
    <row r="100" spans="1:53" s="233" customFormat="1" ht="17.100000000000001" customHeight="1" x14ac:dyDescent="0.15">
      <c r="A100" s="451" t="s">
        <v>66</v>
      </c>
      <c r="B100" s="451"/>
      <c r="C100" s="451"/>
      <c r="D100" s="451"/>
      <c r="E100" s="284"/>
      <c r="F100" s="398">
        <v>9955</v>
      </c>
      <c r="G100" s="399">
        <v>5210</v>
      </c>
      <c r="H100" s="399">
        <v>4745</v>
      </c>
      <c r="I100" s="400">
        <v>4945</v>
      </c>
      <c r="J100" s="399">
        <v>2373</v>
      </c>
      <c r="K100" s="401">
        <v>2572</v>
      </c>
      <c r="L100" s="399">
        <v>483</v>
      </c>
      <c r="M100" s="399">
        <v>298</v>
      </c>
      <c r="N100" s="399">
        <v>185</v>
      </c>
      <c r="O100" s="400">
        <v>1587</v>
      </c>
      <c r="P100" s="399">
        <v>1419</v>
      </c>
      <c r="Q100" s="401">
        <v>168</v>
      </c>
      <c r="R100" s="400">
        <v>1592</v>
      </c>
      <c r="S100" s="399">
        <v>658</v>
      </c>
      <c r="T100" s="401">
        <v>934</v>
      </c>
      <c r="U100" s="400">
        <v>102</v>
      </c>
      <c r="V100" s="399">
        <v>84</v>
      </c>
      <c r="W100" s="401">
        <v>18</v>
      </c>
      <c r="X100" s="399">
        <v>432</v>
      </c>
      <c r="Y100" s="399">
        <v>12</v>
      </c>
      <c r="Z100" s="399">
        <v>420</v>
      </c>
      <c r="AA100" s="400">
        <v>36</v>
      </c>
      <c r="AB100" s="399">
        <v>3</v>
      </c>
      <c r="AC100" s="401">
        <v>33</v>
      </c>
      <c r="AD100" s="399">
        <v>49</v>
      </c>
      <c r="AE100" s="399">
        <v>16</v>
      </c>
      <c r="AF100" s="399">
        <v>33</v>
      </c>
      <c r="AG100" s="400">
        <v>507</v>
      </c>
      <c r="AH100" s="399">
        <v>236</v>
      </c>
      <c r="AI100" s="401">
        <v>271</v>
      </c>
      <c r="AJ100" s="399">
        <v>222</v>
      </c>
      <c r="AK100" s="399">
        <v>111</v>
      </c>
      <c r="AL100" s="399">
        <v>111</v>
      </c>
      <c r="AN100" s="12">
        <f>IF(I100+L100+O100+R100+U100+X100+AA100+AD100+AG100+AJ100=F100,0,Y)</f>
        <v>0</v>
      </c>
      <c r="AO100" s="12">
        <f>IF(J100+M100+P100+S100+V100+Y100+AB100+AE100+AH100+AK100=G100,0,Y)</f>
        <v>0</v>
      </c>
      <c r="AP100" s="12">
        <f>IF(K100+N100+Q100+T100+W100+Z100+AC100+AF100+AI100+AL100=H100,0,Y)</f>
        <v>0</v>
      </c>
      <c r="AQ100" s="12">
        <f>IF(SUM(G100:H100)=F100,0,Y)</f>
        <v>0</v>
      </c>
      <c r="AR100" s="12">
        <f>IF(SUM(J100:K100)=I100,0,Y)</f>
        <v>0</v>
      </c>
      <c r="AS100" s="12">
        <f>IF(SUM(M100:N100)=L100,0,Y)</f>
        <v>0</v>
      </c>
      <c r="AT100" s="12">
        <f>IF(SUM(P100:Q100)=O100,0,Y)</f>
        <v>0</v>
      </c>
      <c r="AU100" s="12">
        <f>IF(SUM(S100:T100)=R100,0,Y)</f>
        <v>0</v>
      </c>
      <c r="AV100" s="12">
        <f>IF(SUM(V100:W100)=U100,0,Y)</f>
        <v>0</v>
      </c>
      <c r="AW100" s="12">
        <f>IF(SUM(Y100:Z100)=X100,0,Y)</f>
        <v>0</v>
      </c>
      <c r="AX100" s="12">
        <f>IF(SUM(AB100:AC100)=AA100,0,Y)</f>
        <v>0</v>
      </c>
      <c r="AY100" s="12">
        <f>IF(SUM(AH100:AI100)=AG100,0,Y)</f>
        <v>0</v>
      </c>
      <c r="AZ100" s="12">
        <f>IF(SUM(AK100:AL100)=AJ100,0,Y)</f>
        <v>0</v>
      </c>
      <c r="BA100" s="9"/>
    </row>
    <row r="101" spans="1:53" ht="17.100000000000001" customHeight="1" x14ac:dyDescent="0.15">
      <c r="A101" s="12"/>
      <c r="B101" s="12"/>
      <c r="C101" s="12"/>
      <c r="D101" s="12"/>
      <c r="E101" s="279"/>
      <c r="F101" s="402"/>
      <c r="G101" s="403"/>
      <c r="H101" s="403"/>
      <c r="I101" s="404"/>
      <c r="J101" s="403"/>
      <c r="K101" s="405"/>
      <c r="L101" s="403"/>
      <c r="M101" s="403"/>
      <c r="N101" s="403"/>
      <c r="O101" s="404"/>
      <c r="P101" s="403"/>
      <c r="Q101" s="405"/>
      <c r="R101" s="404"/>
      <c r="S101" s="403"/>
      <c r="T101" s="405"/>
      <c r="U101" s="404"/>
      <c r="V101" s="403"/>
      <c r="W101" s="405"/>
      <c r="X101" s="403"/>
      <c r="Y101" s="403"/>
      <c r="Z101" s="403"/>
      <c r="AA101" s="404"/>
      <c r="AB101" s="403"/>
      <c r="AC101" s="405"/>
      <c r="AD101" s="403"/>
      <c r="AE101" s="403"/>
      <c r="AF101" s="403"/>
      <c r="AG101" s="404"/>
      <c r="AH101" s="403"/>
      <c r="AI101" s="405"/>
      <c r="AJ101" s="403"/>
      <c r="AK101" s="403"/>
      <c r="AL101" s="403"/>
      <c r="BA101" s="233"/>
    </row>
    <row r="102" spans="1:53" s="233" customFormat="1" ht="17.100000000000001" customHeight="1" x14ac:dyDescent="0.15">
      <c r="A102" s="451" t="s">
        <v>144</v>
      </c>
      <c r="B102" s="451"/>
      <c r="C102" s="451"/>
      <c r="D102" s="451" t="s">
        <v>143</v>
      </c>
      <c r="E102" s="452"/>
      <c r="F102" s="398">
        <v>4127</v>
      </c>
      <c r="G102" s="399">
        <v>1868</v>
      </c>
      <c r="H102" s="399">
        <v>2259</v>
      </c>
      <c r="I102" s="400">
        <v>3195</v>
      </c>
      <c r="J102" s="399">
        <v>1468</v>
      </c>
      <c r="K102" s="401">
        <v>1727</v>
      </c>
      <c r="L102" s="399">
        <v>40</v>
      </c>
      <c r="M102" s="399">
        <v>21</v>
      </c>
      <c r="N102" s="399">
        <v>19</v>
      </c>
      <c r="O102" s="400">
        <v>107</v>
      </c>
      <c r="P102" s="399">
        <v>89</v>
      </c>
      <c r="Q102" s="401">
        <v>18</v>
      </c>
      <c r="R102" s="400">
        <v>299</v>
      </c>
      <c r="S102" s="399">
        <v>119</v>
      </c>
      <c r="T102" s="401">
        <v>180</v>
      </c>
      <c r="U102" s="400">
        <v>30</v>
      </c>
      <c r="V102" s="399">
        <v>22</v>
      </c>
      <c r="W102" s="401">
        <v>8</v>
      </c>
      <c r="X102" s="399">
        <v>119</v>
      </c>
      <c r="Y102" s="399">
        <v>0</v>
      </c>
      <c r="Z102" s="399">
        <v>119</v>
      </c>
      <c r="AA102" s="400">
        <v>23</v>
      </c>
      <c r="AB102" s="399">
        <v>0</v>
      </c>
      <c r="AC102" s="401">
        <v>23</v>
      </c>
      <c r="AD102" s="399">
        <v>3</v>
      </c>
      <c r="AE102" s="399">
        <v>1</v>
      </c>
      <c r="AF102" s="399">
        <v>2</v>
      </c>
      <c r="AG102" s="400">
        <v>269</v>
      </c>
      <c r="AH102" s="399">
        <v>127</v>
      </c>
      <c r="AI102" s="401">
        <v>142</v>
      </c>
      <c r="AJ102" s="399">
        <v>42</v>
      </c>
      <c r="AK102" s="399">
        <v>21</v>
      </c>
      <c r="AL102" s="399">
        <v>21</v>
      </c>
      <c r="AN102" s="12">
        <f>IF(I102+L102+O102+R102+U102+X102+AA102+AD102+AG102+AJ102=F102,0,Y)</f>
        <v>0</v>
      </c>
      <c r="AO102" s="12">
        <f>IF(J102+M102+P102+S102+V102+Y102+AB102+AE102+AH102+AK102=G102,0,Y)</f>
        <v>0</v>
      </c>
      <c r="AP102" s="12">
        <f>IF(K102+N102+Q102+T102+W102+Z102+AC102+AF102+AI102+AL102=H102,0,Y)</f>
        <v>0</v>
      </c>
      <c r="AQ102" s="12">
        <f>IF(SUM(G102:H102)=F102,0,Y)</f>
        <v>0</v>
      </c>
      <c r="AR102" s="12">
        <f>IF(SUM(J102:K102)=I102,0,Y)</f>
        <v>0</v>
      </c>
      <c r="AS102" s="12">
        <f>IF(SUM(M102:N102)=L102,0,Y)</f>
        <v>0</v>
      </c>
      <c r="AT102" s="12">
        <f>IF(SUM(P102:Q102)=O102,0,Y)</f>
        <v>0</v>
      </c>
      <c r="AU102" s="12">
        <f>IF(SUM(S102:T102)=R102,0,Y)</f>
        <v>0</v>
      </c>
      <c r="AV102" s="12">
        <f>IF(SUM(V102:W102)=U102,0,Y)</f>
        <v>0</v>
      </c>
      <c r="AW102" s="12">
        <f>IF(SUM(Y102:Z102)=X102,0,Y)</f>
        <v>0</v>
      </c>
      <c r="AX102" s="12">
        <f>IF(SUM(AB102:AC102)=AA102,0,Y)</f>
        <v>0</v>
      </c>
      <c r="AY102" s="12">
        <f>IF(SUM(AH102:AI102)=AG102,0,Y)</f>
        <v>0</v>
      </c>
      <c r="AZ102" s="12">
        <f>IF(SUM(AK102:AL102)=AJ102,0,Y)</f>
        <v>0</v>
      </c>
      <c r="BA102" s="9"/>
    </row>
    <row r="103" spans="1:53" ht="17.100000000000001" customHeight="1" x14ac:dyDescent="0.15">
      <c r="A103" s="12"/>
      <c r="B103" s="459" t="s">
        <v>142</v>
      </c>
      <c r="C103" s="459"/>
      <c r="D103" s="12"/>
      <c r="E103" s="288" t="s">
        <v>4</v>
      </c>
      <c r="F103" s="402">
        <v>1382</v>
      </c>
      <c r="G103" s="403">
        <v>743</v>
      </c>
      <c r="H103" s="403">
        <v>639</v>
      </c>
      <c r="I103" s="404">
        <v>1152</v>
      </c>
      <c r="J103" s="403">
        <v>601</v>
      </c>
      <c r="K103" s="405">
        <v>551</v>
      </c>
      <c r="L103" s="403">
        <v>6</v>
      </c>
      <c r="M103" s="403">
        <v>5</v>
      </c>
      <c r="N103" s="403">
        <v>1</v>
      </c>
      <c r="O103" s="404">
        <v>36</v>
      </c>
      <c r="P103" s="403">
        <v>31</v>
      </c>
      <c r="Q103" s="405">
        <v>5</v>
      </c>
      <c r="R103" s="404">
        <v>70</v>
      </c>
      <c r="S103" s="403">
        <v>43</v>
      </c>
      <c r="T103" s="405">
        <v>27</v>
      </c>
      <c r="U103" s="404">
        <v>2</v>
      </c>
      <c r="V103" s="403">
        <v>1</v>
      </c>
      <c r="W103" s="405">
        <v>1</v>
      </c>
      <c r="X103" s="403">
        <v>18</v>
      </c>
      <c r="Y103" s="403">
        <v>0</v>
      </c>
      <c r="Z103" s="403">
        <v>18</v>
      </c>
      <c r="AA103" s="404">
        <v>0</v>
      </c>
      <c r="AB103" s="403">
        <v>0</v>
      </c>
      <c r="AC103" s="405">
        <v>0</v>
      </c>
      <c r="AD103" s="403">
        <v>2</v>
      </c>
      <c r="AE103" s="403">
        <v>1</v>
      </c>
      <c r="AF103" s="403">
        <v>1</v>
      </c>
      <c r="AG103" s="404">
        <v>86</v>
      </c>
      <c r="AH103" s="403">
        <v>53</v>
      </c>
      <c r="AI103" s="405">
        <v>33</v>
      </c>
      <c r="AJ103" s="403">
        <v>10</v>
      </c>
      <c r="AK103" s="403">
        <v>8</v>
      </c>
      <c r="AL103" s="403">
        <v>2</v>
      </c>
      <c r="AN103" s="12">
        <f>IF(I103+L103+O103+R103+U103+X103+AA103+AD103+AG103+AJ103=F103,0,Y)</f>
        <v>0</v>
      </c>
      <c r="AO103" s="12">
        <f>IF(J103+M103+P103+S103+V103+Y103+AB103+AE103+AH103+AK103=G103,0,Y)</f>
        <v>0</v>
      </c>
      <c r="AP103" s="12">
        <f>IF(K103+N103+Q103+T103+W103+Z103+AC103+AF103+AI103+AL103=H103,0,Y)</f>
        <v>0</v>
      </c>
      <c r="AQ103" s="12">
        <f>IF(SUM(G103:H103)=F103,0,Y)</f>
        <v>0</v>
      </c>
      <c r="AR103" s="12">
        <f>IF(SUM(J103:K103)=I103,0,Y)</f>
        <v>0</v>
      </c>
      <c r="AS103" s="12">
        <f>IF(SUM(M103:N103)=L103,0,Y)</f>
        <v>0</v>
      </c>
      <c r="AT103" s="12">
        <f>IF(SUM(P103:Q103)=O103,0,Y)</f>
        <v>0</v>
      </c>
      <c r="AU103" s="12">
        <f>IF(SUM(S103:T103)=R103,0,Y)</f>
        <v>0</v>
      </c>
      <c r="AV103" s="12">
        <f>IF(SUM(V103:W103)=U103,0,Y)</f>
        <v>0</v>
      </c>
      <c r="AW103" s="12">
        <f>IF(SUM(Y103:Z103)=X103,0,Y)</f>
        <v>0</v>
      </c>
      <c r="AX103" s="12">
        <f>IF(SUM(AB103:AC103)=AA103,0,Y)</f>
        <v>0</v>
      </c>
      <c r="AY103" s="12">
        <f>IF(SUM(AH103:AI103)=AG103,0,Y)</f>
        <v>0</v>
      </c>
      <c r="AZ103" s="12">
        <f>IF(SUM(AK103:AL103)=AJ103,0,Y)</f>
        <v>0</v>
      </c>
    </row>
    <row r="104" spans="1:53" ht="17.100000000000001" customHeight="1" x14ac:dyDescent="0.15">
      <c r="A104" s="12"/>
      <c r="B104" s="12"/>
      <c r="C104" s="12"/>
      <c r="D104" s="12"/>
      <c r="E104" s="288" t="s">
        <v>5</v>
      </c>
      <c r="F104" s="402">
        <v>1960</v>
      </c>
      <c r="G104" s="403">
        <v>1055</v>
      </c>
      <c r="H104" s="403">
        <v>905</v>
      </c>
      <c r="I104" s="404">
        <v>1620</v>
      </c>
      <c r="J104" s="403">
        <v>833</v>
      </c>
      <c r="K104" s="405">
        <v>787</v>
      </c>
      <c r="L104" s="403">
        <v>17</v>
      </c>
      <c r="M104" s="403">
        <v>15</v>
      </c>
      <c r="N104" s="403">
        <v>2</v>
      </c>
      <c r="O104" s="404">
        <v>61</v>
      </c>
      <c r="P104" s="403">
        <v>53</v>
      </c>
      <c r="Q104" s="405">
        <v>8</v>
      </c>
      <c r="R104" s="404">
        <v>95</v>
      </c>
      <c r="S104" s="403">
        <v>71</v>
      </c>
      <c r="T104" s="405">
        <v>24</v>
      </c>
      <c r="U104" s="404">
        <v>1</v>
      </c>
      <c r="V104" s="403">
        <v>1</v>
      </c>
      <c r="W104" s="405">
        <v>0</v>
      </c>
      <c r="X104" s="403">
        <v>21</v>
      </c>
      <c r="Y104" s="403">
        <v>0</v>
      </c>
      <c r="Z104" s="403">
        <v>21</v>
      </c>
      <c r="AA104" s="404">
        <v>0</v>
      </c>
      <c r="AB104" s="403">
        <v>0</v>
      </c>
      <c r="AC104" s="405">
        <v>0</v>
      </c>
      <c r="AD104" s="403">
        <v>0</v>
      </c>
      <c r="AE104" s="403">
        <v>0</v>
      </c>
      <c r="AF104" s="403">
        <v>0</v>
      </c>
      <c r="AG104" s="404">
        <v>127</v>
      </c>
      <c r="AH104" s="403">
        <v>69</v>
      </c>
      <c r="AI104" s="405">
        <v>58</v>
      </c>
      <c r="AJ104" s="403">
        <v>18</v>
      </c>
      <c r="AK104" s="403">
        <v>13</v>
      </c>
      <c r="AL104" s="403">
        <v>5</v>
      </c>
      <c r="AN104" s="12">
        <f>IF(I104+L104+O104+R104+U104+X104+AA104+AD104+AG104+AJ104=F104,0,Y)</f>
        <v>0</v>
      </c>
      <c r="AO104" s="12">
        <f>IF(J104+M104+P104+S104+V104+Y104+AB104+AE104+AH104+AK104=G104,0,Y)</f>
        <v>0</v>
      </c>
      <c r="AP104" s="12">
        <f>IF(K104+N104+Q104+T104+W104+Z104+AC104+AF104+AI104+AL104=H104,0,Y)</f>
        <v>0</v>
      </c>
      <c r="AQ104" s="12">
        <f>IF(SUM(G104:H104)=F104,0,Y)</f>
        <v>0</v>
      </c>
      <c r="AR104" s="12">
        <f>IF(SUM(J104:K104)=I104,0,Y)</f>
        <v>0</v>
      </c>
      <c r="AS104" s="12">
        <f>IF(SUM(M104:N104)=L104,0,Y)</f>
        <v>0</v>
      </c>
      <c r="AT104" s="12">
        <f>IF(SUM(P104:Q104)=O104,0,Y)</f>
        <v>0</v>
      </c>
      <c r="AU104" s="12">
        <f>IF(SUM(S104:T104)=R104,0,Y)</f>
        <v>0</v>
      </c>
      <c r="AV104" s="12">
        <f>IF(SUM(V104:W104)=U104,0,Y)</f>
        <v>0</v>
      </c>
      <c r="AW104" s="12">
        <f>IF(SUM(Y104:Z104)=X104,0,Y)</f>
        <v>0</v>
      </c>
      <c r="AX104" s="12">
        <f>IF(SUM(AB104:AC104)=AA104,0,Y)</f>
        <v>0</v>
      </c>
      <c r="AY104" s="12">
        <f>IF(SUM(AH104:AI104)=AG104,0,Y)</f>
        <v>0</v>
      </c>
      <c r="AZ104" s="12">
        <f>IF(SUM(AK104:AL104)=AJ104,0,Y)</f>
        <v>0</v>
      </c>
    </row>
    <row r="105" spans="1:53" ht="17.100000000000001" customHeight="1" x14ac:dyDescent="0.15">
      <c r="A105" s="12"/>
      <c r="B105" s="12"/>
      <c r="C105" s="12"/>
      <c r="D105" s="12"/>
      <c r="E105" s="288"/>
      <c r="F105" s="402"/>
      <c r="G105" s="403"/>
      <c r="H105" s="403"/>
      <c r="I105" s="404"/>
      <c r="J105" s="403"/>
      <c r="K105" s="405"/>
      <c r="L105" s="403"/>
      <c r="M105" s="403"/>
      <c r="N105" s="403"/>
      <c r="O105" s="404"/>
      <c r="P105" s="403"/>
      <c r="Q105" s="405"/>
      <c r="R105" s="404"/>
      <c r="S105" s="403"/>
      <c r="T105" s="405"/>
      <c r="U105" s="404"/>
      <c r="V105" s="403"/>
      <c r="W105" s="405"/>
      <c r="X105" s="403"/>
      <c r="Y105" s="403"/>
      <c r="Z105" s="403"/>
      <c r="AA105" s="404"/>
      <c r="AB105" s="406"/>
      <c r="AC105" s="405"/>
      <c r="AD105" s="403"/>
      <c r="AE105" s="406"/>
      <c r="AF105" s="403"/>
      <c r="AG105" s="404"/>
      <c r="AH105" s="406"/>
      <c r="AI105" s="405"/>
      <c r="AJ105" s="403"/>
      <c r="AK105" s="403"/>
      <c r="AL105" s="403"/>
      <c r="AN105" s="12"/>
      <c r="AO105" s="12"/>
      <c r="AP105" s="12"/>
    </row>
    <row r="106" spans="1:53" ht="17.100000000000001" customHeight="1" x14ac:dyDescent="0.15">
      <c r="A106" s="12"/>
      <c r="B106" s="12"/>
      <c r="C106" s="12" t="s">
        <v>140</v>
      </c>
      <c r="D106" s="12"/>
      <c r="E106" s="288" t="s">
        <v>4</v>
      </c>
      <c r="F106" s="402">
        <v>576</v>
      </c>
      <c r="G106" s="403">
        <v>281</v>
      </c>
      <c r="H106" s="403">
        <v>295</v>
      </c>
      <c r="I106" s="404">
        <v>539</v>
      </c>
      <c r="J106" s="403">
        <v>260</v>
      </c>
      <c r="K106" s="405">
        <v>279</v>
      </c>
      <c r="L106" s="403">
        <v>4</v>
      </c>
      <c r="M106" s="403">
        <v>3</v>
      </c>
      <c r="N106" s="403">
        <v>1</v>
      </c>
      <c r="O106" s="404">
        <v>1</v>
      </c>
      <c r="P106" s="403">
        <v>1</v>
      </c>
      <c r="Q106" s="405">
        <v>0</v>
      </c>
      <c r="R106" s="404">
        <v>9</v>
      </c>
      <c r="S106" s="403">
        <v>5</v>
      </c>
      <c r="T106" s="405">
        <v>4</v>
      </c>
      <c r="U106" s="404">
        <v>0</v>
      </c>
      <c r="V106" s="403">
        <v>0</v>
      </c>
      <c r="W106" s="405">
        <v>0</v>
      </c>
      <c r="X106" s="403">
        <v>2</v>
      </c>
      <c r="Y106" s="403">
        <v>0</v>
      </c>
      <c r="Z106" s="403">
        <v>2</v>
      </c>
      <c r="AA106" s="404">
        <v>0</v>
      </c>
      <c r="AB106" s="403">
        <v>0</v>
      </c>
      <c r="AC106" s="405">
        <v>0</v>
      </c>
      <c r="AD106" s="403">
        <v>0</v>
      </c>
      <c r="AE106" s="403">
        <v>0</v>
      </c>
      <c r="AF106" s="403">
        <v>0</v>
      </c>
      <c r="AG106" s="404">
        <v>17</v>
      </c>
      <c r="AH106" s="403">
        <v>9</v>
      </c>
      <c r="AI106" s="405">
        <v>8</v>
      </c>
      <c r="AJ106" s="403">
        <v>4</v>
      </c>
      <c r="AK106" s="403">
        <v>3</v>
      </c>
      <c r="AL106" s="403">
        <v>1</v>
      </c>
      <c r="AN106" s="12">
        <f>IF(I106+L106+O106+R106+U106+X106+AA106+AD106+AG106+AJ106=F106,0,Y)</f>
        <v>0</v>
      </c>
      <c r="AO106" s="12">
        <f>IF(J106+M106+P106+S106+V106+Y106+AB106+AE106+AH106+AK106=G106,0,Y)</f>
        <v>0</v>
      </c>
      <c r="AP106" s="12">
        <f>IF(K106+N106+Q106+T106+W106+Z106+AC106+AF106+AI106+AL106=H106,0,Y)</f>
        <v>0</v>
      </c>
      <c r="AQ106" s="12">
        <f>IF(SUM(G106:H106)=F106,0,Y)</f>
        <v>0</v>
      </c>
      <c r="AR106" s="12">
        <f>IF(SUM(J106:K106)=I106,0,Y)</f>
        <v>0</v>
      </c>
      <c r="AS106" s="12">
        <f>IF(SUM(M106:N106)=L106,0,Y)</f>
        <v>0</v>
      </c>
      <c r="AT106" s="12">
        <f>IF(SUM(P106:Q106)=O106,0,Y)</f>
        <v>0</v>
      </c>
      <c r="AU106" s="12">
        <f>IF(SUM(S106:T106)=R106,0,Y)</f>
        <v>0</v>
      </c>
      <c r="AV106" s="12">
        <f>IF(SUM(V106:W106)=U106,0,Y)</f>
        <v>0</v>
      </c>
      <c r="AW106" s="12">
        <f>IF(SUM(Y106:Z106)=X106,0,Y)</f>
        <v>0</v>
      </c>
      <c r="AX106" s="12">
        <f>IF(SUM(AB106:AC106)=AA106,0,Y)</f>
        <v>0</v>
      </c>
      <c r="AY106" s="12">
        <f>IF(SUM(AH106:AI106)=AG106,0,Y)</f>
        <v>0</v>
      </c>
      <c r="AZ106" s="12">
        <f>IF(SUM(AK106:AL106)=AJ106,0,Y)</f>
        <v>0</v>
      </c>
    </row>
    <row r="107" spans="1:53" ht="17.100000000000001" customHeight="1" x14ac:dyDescent="0.15">
      <c r="A107" s="12"/>
      <c r="B107" s="12"/>
      <c r="C107" s="12"/>
      <c r="D107" s="12"/>
      <c r="E107" s="288" t="s">
        <v>5</v>
      </c>
      <c r="F107" s="402">
        <v>559</v>
      </c>
      <c r="G107" s="403">
        <v>328</v>
      </c>
      <c r="H107" s="403">
        <v>231</v>
      </c>
      <c r="I107" s="404">
        <v>516</v>
      </c>
      <c r="J107" s="403">
        <v>302</v>
      </c>
      <c r="K107" s="405">
        <v>214</v>
      </c>
      <c r="L107" s="403">
        <v>0</v>
      </c>
      <c r="M107" s="403">
        <v>0</v>
      </c>
      <c r="N107" s="403">
        <v>0</v>
      </c>
      <c r="O107" s="404">
        <v>3</v>
      </c>
      <c r="P107" s="403">
        <v>3</v>
      </c>
      <c r="Q107" s="405">
        <v>0</v>
      </c>
      <c r="R107" s="404">
        <v>9</v>
      </c>
      <c r="S107" s="403">
        <v>5</v>
      </c>
      <c r="T107" s="405">
        <v>4</v>
      </c>
      <c r="U107" s="404">
        <v>1</v>
      </c>
      <c r="V107" s="403">
        <v>1</v>
      </c>
      <c r="W107" s="405">
        <v>0</v>
      </c>
      <c r="X107" s="403">
        <v>0</v>
      </c>
      <c r="Y107" s="403">
        <v>0</v>
      </c>
      <c r="Z107" s="403">
        <v>0</v>
      </c>
      <c r="AA107" s="404">
        <v>0</v>
      </c>
      <c r="AB107" s="403">
        <v>0</v>
      </c>
      <c r="AC107" s="405">
        <v>0</v>
      </c>
      <c r="AD107" s="403">
        <v>0</v>
      </c>
      <c r="AE107" s="403">
        <v>0</v>
      </c>
      <c r="AF107" s="403">
        <v>0</v>
      </c>
      <c r="AG107" s="404">
        <v>28</v>
      </c>
      <c r="AH107" s="403">
        <v>16</v>
      </c>
      <c r="AI107" s="405">
        <v>12</v>
      </c>
      <c r="AJ107" s="403">
        <v>2</v>
      </c>
      <c r="AK107" s="403">
        <v>1</v>
      </c>
      <c r="AL107" s="403">
        <v>1</v>
      </c>
      <c r="AN107" s="12">
        <f>IF(I107+L107+O107+R107+U107+X107+AA107+AD107+AG107+AJ107=F107,0,Y)</f>
        <v>0</v>
      </c>
      <c r="AO107" s="12">
        <f>IF(J107+M107+P107+S107+V107+Y107+AB107+AE107+AH107+AK107=G107,0,Y)</f>
        <v>0</v>
      </c>
      <c r="AP107" s="12">
        <f>IF(K107+N107+Q107+T107+W107+Z107+AC107+AF107+AI107+AL107=H107,0,Y)</f>
        <v>0</v>
      </c>
      <c r="AQ107" s="12">
        <f>IF(SUM(G107:H107)=F107,0,Y)</f>
        <v>0</v>
      </c>
      <c r="AR107" s="12">
        <f>IF(SUM(J107:K107)=I107,0,Y)</f>
        <v>0</v>
      </c>
      <c r="AS107" s="12">
        <f>IF(SUM(M107:N107)=L107,0,Y)</f>
        <v>0</v>
      </c>
      <c r="AT107" s="12">
        <f>IF(SUM(P107:Q107)=O107,0,Y)</f>
        <v>0</v>
      </c>
      <c r="AU107" s="12">
        <f>IF(SUM(S107:T107)=R107,0,Y)</f>
        <v>0</v>
      </c>
      <c r="AV107" s="12">
        <f>IF(SUM(V107:W107)=U107,0,Y)</f>
        <v>0</v>
      </c>
      <c r="AW107" s="12">
        <f>IF(SUM(Y107:Z107)=X107,0,Y)</f>
        <v>0</v>
      </c>
      <c r="AX107" s="12">
        <f>IF(SUM(AB107:AC107)=AA107,0,Y)</f>
        <v>0</v>
      </c>
      <c r="AY107" s="12">
        <f>IF(SUM(AH107:AI107)=AG107,0,Y)</f>
        <v>0</v>
      </c>
      <c r="AZ107" s="12">
        <f>IF(SUM(AK107:AL107)=AJ107,0,Y)</f>
        <v>0</v>
      </c>
    </row>
    <row r="108" spans="1:53" ht="17.100000000000001" customHeight="1" x14ac:dyDescent="0.15">
      <c r="A108" s="12"/>
      <c r="B108" s="12"/>
      <c r="C108" s="12"/>
      <c r="D108" s="12"/>
      <c r="E108" s="288"/>
      <c r="F108" s="402"/>
      <c r="G108" s="403"/>
      <c r="H108" s="403"/>
      <c r="I108" s="404"/>
      <c r="J108" s="403"/>
      <c r="K108" s="405"/>
      <c r="L108" s="403"/>
      <c r="M108" s="403"/>
      <c r="N108" s="403"/>
      <c r="O108" s="404"/>
      <c r="P108" s="403"/>
      <c r="Q108" s="405"/>
      <c r="R108" s="404"/>
      <c r="S108" s="403"/>
      <c r="T108" s="405"/>
      <c r="U108" s="404"/>
      <c r="V108" s="403"/>
      <c r="W108" s="405"/>
      <c r="X108" s="403"/>
      <c r="Y108" s="403"/>
      <c r="Z108" s="403"/>
      <c r="AA108" s="404"/>
      <c r="AB108" s="403"/>
      <c r="AC108" s="405"/>
      <c r="AD108" s="403"/>
      <c r="AE108" s="403"/>
      <c r="AF108" s="403"/>
      <c r="AG108" s="404"/>
      <c r="AH108" s="403"/>
      <c r="AI108" s="405"/>
      <c r="AJ108" s="403"/>
      <c r="AK108" s="403"/>
      <c r="AL108" s="403"/>
      <c r="AN108" s="12"/>
      <c r="AO108" s="12"/>
      <c r="AP108" s="12"/>
    </row>
    <row r="109" spans="1:53" ht="17.100000000000001" customHeight="1" x14ac:dyDescent="0.15">
      <c r="A109" s="12"/>
      <c r="B109" s="12"/>
      <c r="C109" s="12" t="s">
        <v>139</v>
      </c>
      <c r="D109" s="12"/>
      <c r="E109" s="288" t="s">
        <v>5</v>
      </c>
      <c r="F109" s="402">
        <v>317</v>
      </c>
      <c r="G109" s="403">
        <v>128</v>
      </c>
      <c r="H109" s="403">
        <v>189</v>
      </c>
      <c r="I109" s="404">
        <v>293</v>
      </c>
      <c r="J109" s="403">
        <v>115</v>
      </c>
      <c r="K109" s="405">
        <v>178</v>
      </c>
      <c r="L109" s="403">
        <v>0</v>
      </c>
      <c r="M109" s="403">
        <v>0</v>
      </c>
      <c r="N109" s="403">
        <v>0</v>
      </c>
      <c r="O109" s="404">
        <v>0</v>
      </c>
      <c r="P109" s="403">
        <v>0</v>
      </c>
      <c r="Q109" s="405">
        <v>0</v>
      </c>
      <c r="R109" s="404">
        <v>10</v>
      </c>
      <c r="S109" s="403">
        <v>9</v>
      </c>
      <c r="T109" s="405">
        <v>1</v>
      </c>
      <c r="U109" s="404">
        <v>0</v>
      </c>
      <c r="V109" s="403">
        <v>0</v>
      </c>
      <c r="W109" s="405">
        <v>0</v>
      </c>
      <c r="X109" s="403">
        <v>1</v>
      </c>
      <c r="Y109" s="403">
        <v>0</v>
      </c>
      <c r="Z109" s="403">
        <v>1</v>
      </c>
      <c r="AA109" s="404">
        <v>0</v>
      </c>
      <c r="AB109" s="403">
        <v>0</v>
      </c>
      <c r="AC109" s="405">
        <v>0</v>
      </c>
      <c r="AD109" s="403">
        <v>0</v>
      </c>
      <c r="AE109" s="403">
        <v>0</v>
      </c>
      <c r="AF109" s="403">
        <v>0</v>
      </c>
      <c r="AG109" s="404">
        <v>11</v>
      </c>
      <c r="AH109" s="403">
        <v>3</v>
      </c>
      <c r="AI109" s="405">
        <v>8</v>
      </c>
      <c r="AJ109" s="403">
        <v>2</v>
      </c>
      <c r="AK109" s="403">
        <v>1</v>
      </c>
      <c r="AL109" s="403">
        <v>1</v>
      </c>
      <c r="AN109" s="12">
        <f>IF(I109+L109+O109+R109+U109+X109+AA109+AD109+AG109+AJ109=F109,0,Y)</f>
        <v>0</v>
      </c>
      <c r="AO109" s="12">
        <f>IF(J109+M109+P109+S109+V109+Y109+AB109+AE109+AH109+AK109=G109,0,Y)</f>
        <v>0</v>
      </c>
      <c r="AP109" s="12">
        <f>IF(K109+N109+Q109+T109+W109+Z109+AC109+AF109+AI109+AL109=H109,0,Y)</f>
        <v>0</v>
      </c>
      <c r="AQ109" s="12">
        <f>IF(SUM(G109:H109)=F109,0,Y)</f>
        <v>0</v>
      </c>
      <c r="AR109" s="12">
        <f>IF(SUM(J109:K109)=I109,0,Y)</f>
        <v>0</v>
      </c>
      <c r="AS109" s="12">
        <f>IF(SUM(M109:N109)=L109,0,Y)</f>
        <v>0</v>
      </c>
      <c r="AT109" s="12">
        <f>IF(SUM(P109:Q109)=O109,0,Y)</f>
        <v>0</v>
      </c>
      <c r="AU109" s="12">
        <f>IF(SUM(S109:T109)=R109,0,Y)</f>
        <v>0</v>
      </c>
      <c r="AV109" s="12">
        <f>IF(SUM(V109:W109)=U109,0,Y)</f>
        <v>0</v>
      </c>
      <c r="AW109" s="12">
        <f>IF(SUM(Y109:Z109)=X109,0,Y)</f>
        <v>0</v>
      </c>
      <c r="AX109" s="12">
        <f>IF(SUM(AB109:AC109)=AA109,0,Y)</f>
        <v>0</v>
      </c>
      <c r="AY109" s="12">
        <f>IF(SUM(AH109:AI109)=AG109,0,Y)</f>
        <v>0</v>
      </c>
      <c r="AZ109" s="12">
        <f>IF(SUM(AK109:AL109)=AJ109,0,Y)</f>
        <v>0</v>
      </c>
    </row>
    <row r="110" spans="1:53" ht="17.100000000000001" customHeight="1" x14ac:dyDescent="0.15">
      <c r="A110" s="12"/>
      <c r="B110" s="12"/>
      <c r="C110" s="12"/>
      <c r="D110" s="12"/>
      <c r="E110" s="288"/>
      <c r="F110" s="402"/>
      <c r="G110" s="403"/>
      <c r="H110" s="403"/>
      <c r="I110" s="404"/>
      <c r="J110" s="403"/>
      <c r="K110" s="405"/>
      <c r="L110" s="403"/>
      <c r="M110" s="403"/>
      <c r="N110" s="403"/>
      <c r="O110" s="404"/>
      <c r="P110" s="403"/>
      <c r="Q110" s="405"/>
      <c r="R110" s="404"/>
      <c r="S110" s="403"/>
      <c r="T110" s="405"/>
      <c r="U110" s="404"/>
      <c r="V110" s="403"/>
      <c r="W110" s="405"/>
      <c r="X110" s="403"/>
      <c r="Y110" s="403"/>
      <c r="Z110" s="403"/>
      <c r="AA110" s="404"/>
      <c r="AB110" s="403"/>
      <c r="AC110" s="405"/>
      <c r="AD110" s="403"/>
      <c r="AE110" s="403"/>
      <c r="AF110" s="403"/>
      <c r="AG110" s="404"/>
      <c r="AH110" s="403"/>
      <c r="AI110" s="405"/>
      <c r="AJ110" s="403"/>
      <c r="AK110" s="403"/>
      <c r="AL110" s="403"/>
      <c r="AN110" s="12"/>
      <c r="AO110" s="12"/>
      <c r="AP110" s="12"/>
    </row>
    <row r="111" spans="1:53" ht="17.100000000000001" customHeight="1" x14ac:dyDescent="0.15">
      <c r="A111" s="12"/>
      <c r="B111" s="12"/>
      <c r="C111" s="12" t="s">
        <v>138</v>
      </c>
      <c r="D111" s="12"/>
      <c r="E111" s="288" t="s">
        <v>4</v>
      </c>
      <c r="F111" s="402">
        <v>806</v>
      </c>
      <c r="G111" s="403">
        <v>462</v>
      </c>
      <c r="H111" s="403">
        <v>344</v>
      </c>
      <c r="I111" s="404">
        <v>613</v>
      </c>
      <c r="J111" s="403">
        <v>341</v>
      </c>
      <c r="K111" s="405">
        <v>272</v>
      </c>
      <c r="L111" s="403">
        <v>2</v>
      </c>
      <c r="M111" s="403">
        <v>2</v>
      </c>
      <c r="N111" s="403">
        <v>0</v>
      </c>
      <c r="O111" s="404">
        <v>35</v>
      </c>
      <c r="P111" s="403">
        <v>30</v>
      </c>
      <c r="Q111" s="405">
        <v>5</v>
      </c>
      <c r="R111" s="404">
        <v>61</v>
      </c>
      <c r="S111" s="403">
        <v>38</v>
      </c>
      <c r="T111" s="405">
        <v>23</v>
      </c>
      <c r="U111" s="404">
        <v>2</v>
      </c>
      <c r="V111" s="403">
        <v>1</v>
      </c>
      <c r="W111" s="405">
        <v>1</v>
      </c>
      <c r="X111" s="403">
        <v>16</v>
      </c>
      <c r="Y111" s="403">
        <v>0</v>
      </c>
      <c r="Z111" s="403">
        <v>16</v>
      </c>
      <c r="AA111" s="404">
        <v>0</v>
      </c>
      <c r="AB111" s="403">
        <v>0</v>
      </c>
      <c r="AC111" s="405">
        <v>0</v>
      </c>
      <c r="AD111" s="403">
        <v>2</v>
      </c>
      <c r="AE111" s="403">
        <v>1</v>
      </c>
      <c r="AF111" s="403">
        <v>1</v>
      </c>
      <c r="AG111" s="404">
        <v>69</v>
      </c>
      <c r="AH111" s="403">
        <v>44</v>
      </c>
      <c r="AI111" s="405">
        <v>25</v>
      </c>
      <c r="AJ111" s="403">
        <v>6</v>
      </c>
      <c r="AK111" s="403">
        <v>5</v>
      </c>
      <c r="AL111" s="403">
        <v>1</v>
      </c>
      <c r="AN111" s="12">
        <f>IF(I111+L111+O111+R111+U111+X111+AA111+AD111+AG111+AJ111=F111,0,Y)</f>
        <v>0</v>
      </c>
      <c r="AO111" s="12">
        <f>IF(J111+M111+P111+S111+V111+Y111+AB111+AE111+AH111+AK111=G111,0,Y)</f>
        <v>0</v>
      </c>
      <c r="AP111" s="12">
        <f>IF(K111+N111+Q111+T111+W111+Z111+AC111+AF111+AI111+AL111=H111,0,Y)</f>
        <v>0</v>
      </c>
      <c r="AQ111" s="12">
        <f>IF(SUM(G111:H111)=F111,0,Y)</f>
        <v>0</v>
      </c>
      <c r="AR111" s="12">
        <f>IF(SUM(J111:K111)=I111,0,Y)</f>
        <v>0</v>
      </c>
      <c r="AS111" s="12">
        <f>IF(SUM(M111:N111)=L111,0,Y)</f>
        <v>0</v>
      </c>
      <c r="AT111" s="12">
        <f>IF(SUM(P111:Q111)=O111,0,Y)</f>
        <v>0</v>
      </c>
      <c r="AU111" s="12">
        <f>IF(SUM(S111:T111)=R111,0,Y)</f>
        <v>0</v>
      </c>
      <c r="AV111" s="12">
        <f>IF(SUM(V111:W111)=U111,0,Y)</f>
        <v>0</v>
      </c>
      <c r="AW111" s="12">
        <f>IF(SUM(Y111:Z111)=X111,0,Y)</f>
        <v>0</v>
      </c>
      <c r="AX111" s="12">
        <f>IF(SUM(AB111:AC111)=AA111,0,Y)</f>
        <v>0</v>
      </c>
      <c r="AY111" s="12">
        <f>IF(SUM(AH111:AI111)=AG111,0,Y)</f>
        <v>0</v>
      </c>
      <c r="AZ111" s="12">
        <f>IF(SUM(AK111:AL111)=AJ111,0,Y)</f>
        <v>0</v>
      </c>
    </row>
    <row r="112" spans="1:53" ht="17.100000000000001" customHeight="1" x14ac:dyDescent="0.15">
      <c r="A112" s="12"/>
      <c r="B112" s="12"/>
      <c r="C112" s="12"/>
      <c r="D112" s="12"/>
      <c r="E112" s="288" t="s">
        <v>5</v>
      </c>
      <c r="F112" s="402">
        <v>1084</v>
      </c>
      <c r="G112" s="403">
        <v>599</v>
      </c>
      <c r="H112" s="403">
        <v>485</v>
      </c>
      <c r="I112" s="404">
        <v>811</v>
      </c>
      <c r="J112" s="403">
        <v>416</v>
      </c>
      <c r="K112" s="405">
        <v>395</v>
      </c>
      <c r="L112" s="403">
        <v>17</v>
      </c>
      <c r="M112" s="403">
        <v>15</v>
      </c>
      <c r="N112" s="403">
        <v>2</v>
      </c>
      <c r="O112" s="404">
        <v>58</v>
      </c>
      <c r="P112" s="403">
        <v>50</v>
      </c>
      <c r="Q112" s="405">
        <v>8</v>
      </c>
      <c r="R112" s="404">
        <v>76</v>
      </c>
      <c r="S112" s="403">
        <v>57</v>
      </c>
      <c r="T112" s="405">
        <v>19</v>
      </c>
      <c r="U112" s="404">
        <v>0</v>
      </c>
      <c r="V112" s="403">
        <v>0</v>
      </c>
      <c r="W112" s="405">
        <v>0</v>
      </c>
      <c r="X112" s="403">
        <v>20</v>
      </c>
      <c r="Y112" s="403">
        <v>0</v>
      </c>
      <c r="Z112" s="403">
        <v>20</v>
      </c>
      <c r="AA112" s="404">
        <v>0</v>
      </c>
      <c r="AB112" s="403">
        <v>0</v>
      </c>
      <c r="AC112" s="405">
        <v>0</v>
      </c>
      <c r="AD112" s="403">
        <v>0</v>
      </c>
      <c r="AE112" s="403">
        <v>0</v>
      </c>
      <c r="AF112" s="403">
        <v>0</v>
      </c>
      <c r="AG112" s="404">
        <v>88</v>
      </c>
      <c r="AH112" s="403">
        <v>50</v>
      </c>
      <c r="AI112" s="405">
        <v>38</v>
      </c>
      <c r="AJ112" s="403">
        <v>14</v>
      </c>
      <c r="AK112" s="403">
        <v>11</v>
      </c>
      <c r="AL112" s="403">
        <v>3</v>
      </c>
      <c r="AN112" s="12">
        <f>IF(I112+L112+O112+R112+U112+X112+AA112+AD112+AG112+AJ112=F112,0,Y)</f>
        <v>0</v>
      </c>
      <c r="AO112" s="12">
        <f>IF(J112+M112+P112+S112+V112+Y112+AB112+AE112+AH112+AK112=G112,0,Y)</f>
        <v>0</v>
      </c>
      <c r="AP112" s="12">
        <f>IF(K112+N112+Q112+T112+W112+Z112+AC112+AF112+AI112+AL112=H112,0,Y)</f>
        <v>0</v>
      </c>
      <c r="AQ112" s="12">
        <f>IF(SUM(G112:H112)=F112,0,Y)</f>
        <v>0</v>
      </c>
      <c r="AR112" s="12">
        <f>IF(SUM(J112:K112)=I112,0,Y)</f>
        <v>0</v>
      </c>
      <c r="AS112" s="12">
        <f>IF(SUM(M112:N112)=L112,0,Y)</f>
        <v>0</v>
      </c>
      <c r="AT112" s="12">
        <f>IF(SUM(P112:Q112)=O112,0,Y)</f>
        <v>0</v>
      </c>
      <c r="AU112" s="12">
        <f>IF(SUM(S112:T112)=R112,0,Y)</f>
        <v>0</v>
      </c>
      <c r="AV112" s="12">
        <f>IF(SUM(V112:W112)=U112,0,Y)</f>
        <v>0</v>
      </c>
      <c r="AW112" s="12">
        <f>IF(SUM(Y112:Z112)=X112,0,Y)</f>
        <v>0</v>
      </c>
      <c r="AX112" s="12">
        <f>IF(SUM(AB112:AC112)=AA112,0,Y)</f>
        <v>0</v>
      </c>
      <c r="AY112" s="12">
        <f>IF(SUM(AH112:AI112)=AG112,0,Y)</f>
        <v>0</v>
      </c>
      <c r="AZ112" s="12">
        <f>IF(SUM(AK112:AL112)=AJ112,0,Y)</f>
        <v>0</v>
      </c>
    </row>
    <row r="113" spans="1:52" ht="17.100000000000001" customHeight="1" x14ac:dyDescent="0.15">
      <c r="A113" s="12"/>
      <c r="B113" s="12"/>
      <c r="C113" s="12"/>
      <c r="D113" s="12"/>
      <c r="E113" s="288"/>
      <c r="F113" s="402"/>
      <c r="G113" s="403"/>
      <c r="H113" s="403"/>
      <c r="I113" s="404"/>
      <c r="J113" s="403"/>
      <c r="K113" s="405"/>
      <c r="L113" s="403"/>
      <c r="M113" s="403"/>
      <c r="N113" s="403"/>
      <c r="O113" s="404"/>
      <c r="P113" s="403"/>
      <c r="Q113" s="405"/>
      <c r="R113" s="404"/>
      <c r="S113" s="403"/>
      <c r="T113" s="405"/>
      <c r="U113" s="404"/>
      <c r="V113" s="403"/>
      <c r="W113" s="405"/>
      <c r="X113" s="403"/>
      <c r="Y113" s="403"/>
      <c r="Z113" s="403"/>
      <c r="AA113" s="404"/>
      <c r="AB113" s="403"/>
      <c r="AC113" s="405"/>
      <c r="AD113" s="403"/>
      <c r="AE113" s="403"/>
      <c r="AF113" s="403"/>
      <c r="AG113" s="404"/>
      <c r="AH113" s="403"/>
      <c r="AI113" s="405"/>
      <c r="AJ113" s="403"/>
      <c r="AK113" s="403"/>
      <c r="AL113" s="403"/>
      <c r="AN113" s="12"/>
      <c r="AO113" s="12"/>
      <c r="AP113" s="12"/>
    </row>
    <row r="114" spans="1:52" ht="17.100000000000001" customHeight="1" x14ac:dyDescent="0.15">
      <c r="A114" s="12"/>
      <c r="B114" s="459" t="s">
        <v>141</v>
      </c>
      <c r="C114" s="459"/>
      <c r="D114" s="12"/>
      <c r="E114" s="288" t="s">
        <v>4</v>
      </c>
      <c r="F114" s="402">
        <v>602</v>
      </c>
      <c r="G114" s="403">
        <v>36</v>
      </c>
      <c r="H114" s="403">
        <v>566</v>
      </c>
      <c r="I114" s="404">
        <v>336</v>
      </c>
      <c r="J114" s="403">
        <v>24</v>
      </c>
      <c r="K114" s="405">
        <v>312</v>
      </c>
      <c r="L114" s="403">
        <v>12</v>
      </c>
      <c r="M114" s="403">
        <v>0</v>
      </c>
      <c r="N114" s="403">
        <v>12</v>
      </c>
      <c r="O114" s="404">
        <v>6</v>
      </c>
      <c r="P114" s="403">
        <v>3</v>
      </c>
      <c r="Q114" s="405">
        <v>3</v>
      </c>
      <c r="R114" s="404">
        <v>119</v>
      </c>
      <c r="S114" s="403">
        <v>5</v>
      </c>
      <c r="T114" s="405">
        <v>114</v>
      </c>
      <c r="U114" s="404">
        <v>1</v>
      </c>
      <c r="V114" s="403">
        <v>0</v>
      </c>
      <c r="W114" s="405">
        <v>1</v>
      </c>
      <c r="X114" s="403">
        <v>72</v>
      </c>
      <c r="Y114" s="403">
        <v>0</v>
      </c>
      <c r="Z114" s="403">
        <v>72</v>
      </c>
      <c r="AA114" s="404">
        <v>0</v>
      </c>
      <c r="AB114" s="403">
        <v>0</v>
      </c>
      <c r="AC114" s="405">
        <v>0</v>
      </c>
      <c r="AD114" s="403">
        <v>1</v>
      </c>
      <c r="AE114" s="403">
        <v>0</v>
      </c>
      <c r="AF114" s="403">
        <v>1</v>
      </c>
      <c r="AG114" s="404">
        <v>45</v>
      </c>
      <c r="AH114" s="403">
        <v>4</v>
      </c>
      <c r="AI114" s="405">
        <v>41</v>
      </c>
      <c r="AJ114" s="403">
        <v>10</v>
      </c>
      <c r="AK114" s="403">
        <v>0</v>
      </c>
      <c r="AL114" s="403">
        <v>10</v>
      </c>
      <c r="AN114" s="12">
        <f>IF(I114+L114+O114+R114+U114+X114+AA114+AD114+AG114+AJ114=F114,0,Y)</f>
        <v>0</v>
      </c>
      <c r="AO114" s="12">
        <f>IF(J114+M114+P114+S114+V114+Y114+AB114+AE114+AH114+AK114=G114,0,Y)</f>
        <v>0</v>
      </c>
      <c r="AP114" s="12">
        <f>IF(K114+N114+Q114+T114+W114+Z114+AC114+AF114+AI114+AL114=H114,0,Y)</f>
        <v>0</v>
      </c>
      <c r="AQ114" s="12">
        <f>IF(SUM(G114:H114)=F114,0,Y)</f>
        <v>0</v>
      </c>
      <c r="AR114" s="12">
        <f>IF(SUM(J114:K114)=I114,0,Y)</f>
        <v>0</v>
      </c>
      <c r="AS114" s="12">
        <f>IF(SUM(M114:N114)=L114,0,Y)</f>
        <v>0</v>
      </c>
      <c r="AT114" s="12">
        <f>IF(SUM(P114:Q114)=O114,0,Y)</f>
        <v>0</v>
      </c>
      <c r="AU114" s="12">
        <f>IF(SUM(S114:T114)=R114,0,Y)</f>
        <v>0</v>
      </c>
      <c r="AV114" s="12">
        <f>IF(SUM(V114:W114)=U114,0,Y)</f>
        <v>0</v>
      </c>
      <c r="AW114" s="12">
        <f>IF(SUM(Y114:Z114)=X114,0,Y)</f>
        <v>0</v>
      </c>
      <c r="AX114" s="12">
        <f>IF(SUM(AB114:AC114)=AA114,0,Y)</f>
        <v>0</v>
      </c>
      <c r="AY114" s="12">
        <f>IF(SUM(AH114:AI114)=AG114,0,Y)</f>
        <v>0</v>
      </c>
      <c r="AZ114" s="12">
        <f>IF(SUM(AK114:AL114)=AJ114,0,Y)</f>
        <v>0</v>
      </c>
    </row>
    <row r="115" spans="1:52" ht="17.100000000000001" customHeight="1" x14ac:dyDescent="0.15">
      <c r="A115" s="12"/>
      <c r="B115" s="12"/>
      <c r="C115" s="12"/>
      <c r="D115" s="12"/>
      <c r="E115" s="288" t="s">
        <v>5</v>
      </c>
      <c r="F115" s="402">
        <v>133</v>
      </c>
      <c r="G115" s="403">
        <v>13</v>
      </c>
      <c r="H115" s="403">
        <v>120</v>
      </c>
      <c r="I115" s="404">
        <v>87</v>
      </c>
      <c r="J115" s="403">
        <v>10</v>
      </c>
      <c r="K115" s="405">
        <v>77</v>
      </c>
      <c r="L115" s="403">
        <v>4</v>
      </c>
      <c r="M115" s="403">
        <v>1</v>
      </c>
      <c r="N115" s="403">
        <v>3</v>
      </c>
      <c r="O115" s="404">
        <v>3</v>
      </c>
      <c r="P115" s="403">
        <v>1</v>
      </c>
      <c r="Q115" s="405">
        <v>2</v>
      </c>
      <c r="R115" s="404">
        <v>14</v>
      </c>
      <c r="S115" s="403">
        <v>0</v>
      </c>
      <c r="T115" s="405">
        <v>14</v>
      </c>
      <c r="U115" s="404">
        <v>0</v>
      </c>
      <c r="V115" s="403">
        <v>0</v>
      </c>
      <c r="W115" s="405">
        <v>0</v>
      </c>
      <c r="X115" s="403">
        <v>8</v>
      </c>
      <c r="Y115" s="403">
        <v>0</v>
      </c>
      <c r="Z115" s="403">
        <v>8</v>
      </c>
      <c r="AA115" s="404">
        <v>2</v>
      </c>
      <c r="AB115" s="403">
        <v>0</v>
      </c>
      <c r="AC115" s="405">
        <v>2</v>
      </c>
      <c r="AD115" s="403">
        <v>0</v>
      </c>
      <c r="AE115" s="403">
        <v>0</v>
      </c>
      <c r="AF115" s="403">
        <v>0</v>
      </c>
      <c r="AG115" s="404">
        <v>11</v>
      </c>
      <c r="AH115" s="403">
        <v>1</v>
      </c>
      <c r="AI115" s="405">
        <v>10</v>
      </c>
      <c r="AJ115" s="403">
        <v>4</v>
      </c>
      <c r="AK115" s="403">
        <v>0</v>
      </c>
      <c r="AL115" s="403">
        <v>4</v>
      </c>
      <c r="AN115" s="12">
        <f>IF(I115+L115+O115+R115+U115+X115+AA115+AD115+AG115+AJ115=F115,0,Y)</f>
        <v>0</v>
      </c>
      <c r="AO115" s="12">
        <f>IF(J115+M115+P115+S115+V115+Y115+AB115+AE115+AH115+AK115=G115,0,Y)</f>
        <v>0</v>
      </c>
      <c r="AP115" s="12">
        <f>IF(K115+N115+Q115+T115+W115+Z115+AC115+AF115+AI115+AL115=H115,0,Y)</f>
        <v>0</v>
      </c>
      <c r="AQ115" s="12">
        <f>IF(SUM(G115:H115)=F115,0,Y)</f>
        <v>0</v>
      </c>
      <c r="AR115" s="12">
        <f>IF(SUM(J115:K115)=I115,0,Y)</f>
        <v>0</v>
      </c>
      <c r="AS115" s="12">
        <f>IF(SUM(M115:N115)=L115,0,Y)</f>
        <v>0</v>
      </c>
      <c r="AT115" s="12">
        <f>IF(SUM(P115:Q115)=O115,0,Y)</f>
        <v>0</v>
      </c>
      <c r="AU115" s="12">
        <f>IF(SUM(S115:T115)=R115,0,Y)</f>
        <v>0</v>
      </c>
      <c r="AV115" s="12">
        <f>IF(SUM(V115:W115)=U115,0,Y)</f>
        <v>0</v>
      </c>
      <c r="AW115" s="12">
        <f>IF(SUM(Y115:Z115)=X115,0,Y)</f>
        <v>0</v>
      </c>
      <c r="AX115" s="12">
        <f>IF(SUM(AB115:AC115)=AA115,0,Y)</f>
        <v>0</v>
      </c>
      <c r="AY115" s="12">
        <f>IF(SUM(AH115:AI115)=AG115,0,Y)</f>
        <v>0</v>
      </c>
      <c r="AZ115" s="12">
        <f>IF(SUM(AK115:AL115)=AJ115,0,Y)</f>
        <v>0</v>
      </c>
    </row>
    <row r="116" spans="1:52" ht="17.100000000000001" customHeight="1" x14ac:dyDescent="0.15">
      <c r="A116" s="12"/>
      <c r="B116" s="12"/>
      <c r="C116" s="12"/>
      <c r="D116" s="12"/>
      <c r="E116" s="288"/>
      <c r="F116" s="402"/>
      <c r="G116" s="403"/>
      <c r="H116" s="403"/>
      <c r="I116" s="404"/>
      <c r="J116" s="403"/>
      <c r="K116" s="405"/>
      <c r="L116" s="403"/>
      <c r="M116" s="403"/>
      <c r="N116" s="403"/>
      <c r="O116" s="404"/>
      <c r="P116" s="403"/>
      <c r="Q116" s="405"/>
      <c r="R116" s="404"/>
      <c r="S116" s="403"/>
      <c r="T116" s="405"/>
      <c r="U116" s="404"/>
      <c r="V116" s="403"/>
      <c r="W116" s="405"/>
      <c r="X116" s="403"/>
      <c r="Y116" s="403"/>
      <c r="Z116" s="403"/>
      <c r="AA116" s="404"/>
      <c r="AB116" s="403"/>
      <c r="AC116" s="405"/>
      <c r="AD116" s="403"/>
      <c r="AE116" s="403"/>
      <c r="AF116" s="403"/>
      <c r="AG116" s="404"/>
      <c r="AH116" s="403"/>
      <c r="AI116" s="405"/>
      <c r="AJ116" s="403"/>
      <c r="AK116" s="403"/>
      <c r="AL116" s="403"/>
      <c r="AN116" s="12"/>
      <c r="AO116" s="12"/>
      <c r="AP116" s="12"/>
    </row>
    <row r="117" spans="1:52" ht="17.100000000000001" customHeight="1" x14ac:dyDescent="0.15">
      <c r="A117" s="12"/>
      <c r="B117" s="12"/>
      <c r="C117" s="12" t="s">
        <v>140</v>
      </c>
      <c r="D117" s="12"/>
      <c r="E117" s="288" t="s">
        <v>4</v>
      </c>
      <c r="F117" s="402">
        <v>4</v>
      </c>
      <c r="G117" s="403">
        <v>1</v>
      </c>
      <c r="H117" s="403">
        <v>3</v>
      </c>
      <c r="I117" s="404">
        <v>3</v>
      </c>
      <c r="J117" s="403">
        <v>0</v>
      </c>
      <c r="K117" s="405">
        <v>3</v>
      </c>
      <c r="L117" s="403">
        <v>0</v>
      </c>
      <c r="M117" s="403">
        <v>0</v>
      </c>
      <c r="N117" s="403">
        <v>0</v>
      </c>
      <c r="O117" s="404">
        <v>1</v>
      </c>
      <c r="P117" s="403">
        <v>1</v>
      </c>
      <c r="Q117" s="405">
        <v>0</v>
      </c>
      <c r="R117" s="404">
        <v>0</v>
      </c>
      <c r="S117" s="403">
        <v>0</v>
      </c>
      <c r="T117" s="405">
        <v>0</v>
      </c>
      <c r="U117" s="404">
        <v>0</v>
      </c>
      <c r="V117" s="403">
        <v>0</v>
      </c>
      <c r="W117" s="405">
        <v>0</v>
      </c>
      <c r="X117" s="403">
        <v>0</v>
      </c>
      <c r="Y117" s="403">
        <v>0</v>
      </c>
      <c r="Z117" s="403">
        <v>0</v>
      </c>
      <c r="AA117" s="404">
        <v>0</v>
      </c>
      <c r="AB117" s="403">
        <v>0</v>
      </c>
      <c r="AC117" s="405">
        <v>0</v>
      </c>
      <c r="AD117" s="403">
        <v>0</v>
      </c>
      <c r="AE117" s="403">
        <v>0</v>
      </c>
      <c r="AF117" s="403">
        <v>0</v>
      </c>
      <c r="AG117" s="404">
        <v>0</v>
      </c>
      <c r="AH117" s="403">
        <v>0</v>
      </c>
      <c r="AI117" s="405">
        <v>0</v>
      </c>
      <c r="AJ117" s="403">
        <v>0</v>
      </c>
      <c r="AK117" s="403">
        <v>0</v>
      </c>
      <c r="AL117" s="403">
        <v>0</v>
      </c>
      <c r="AN117" s="12">
        <f>IF(I117+L117+O117+R117+U117+X117+AA117+AD117+AG117+AJ117=F117,0,Y)</f>
        <v>0</v>
      </c>
      <c r="AO117" s="12">
        <f>IF(J117+M117+P117+S117+V117+Y117+AB117+AE117+AH117+AK117=G117,0,Y)</f>
        <v>0</v>
      </c>
      <c r="AP117" s="12">
        <f>IF(K117+N117+Q117+T117+W117+Z117+AC117+AF117+AI117+AL117=H117,0,Y)</f>
        <v>0</v>
      </c>
      <c r="AQ117" s="12">
        <f>IF(SUM(G117:H117)=F117,0,Y)</f>
        <v>0</v>
      </c>
      <c r="AR117" s="12">
        <f>IF(SUM(J117:K117)=I117,0,Y)</f>
        <v>0</v>
      </c>
      <c r="AS117" s="12">
        <f>IF(SUM(M117:N117)=L117,0,Y)</f>
        <v>0</v>
      </c>
      <c r="AT117" s="12">
        <f>IF(SUM(P117:Q117)=O117,0,Y)</f>
        <v>0</v>
      </c>
      <c r="AU117" s="12">
        <f>IF(SUM(S117:T117)=R117,0,Y)</f>
        <v>0</v>
      </c>
      <c r="AV117" s="12">
        <f>IF(SUM(V117:W117)=U117,0,Y)</f>
        <v>0</v>
      </c>
      <c r="AW117" s="12">
        <f>IF(SUM(Y117:Z117)=X117,0,Y)</f>
        <v>0</v>
      </c>
      <c r="AX117" s="12">
        <f>IF(SUM(AB117:AC117)=AA117,0,Y)</f>
        <v>0</v>
      </c>
      <c r="AY117" s="12">
        <f>IF(SUM(AH117:AI117)=AG117,0,Y)</f>
        <v>0</v>
      </c>
      <c r="AZ117" s="12">
        <f>IF(SUM(AK117:AL117)=AJ117,0,Y)</f>
        <v>0</v>
      </c>
    </row>
    <row r="118" spans="1:52" ht="17.100000000000001" customHeight="1" x14ac:dyDescent="0.15">
      <c r="A118" s="12"/>
      <c r="B118" s="12"/>
      <c r="C118" s="12"/>
      <c r="D118" s="12"/>
      <c r="E118" s="288" t="s">
        <v>5</v>
      </c>
      <c r="F118" s="402">
        <v>0</v>
      </c>
      <c r="G118" s="403">
        <v>0</v>
      </c>
      <c r="H118" s="403">
        <v>0</v>
      </c>
      <c r="I118" s="404">
        <v>0</v>
      </c>
      <c r="J118" s="403">
        <v>0</v>
      </c>
      <c r="K118" s="405">
        <v>0</v>
      </c>
      <c r="L118" s="403">
        <v>0</v>
      </c>
      <c r="M118" s="403">
        <v>0</v>
      </c>
      <c r="N118" s="403">
        <v>0</v>
      </c>
      <c r="O118" s="404">
        <v>0</v>
      </c>
      <c r="P118" s="403">
        <v>0</v>
      </c>
      <c r="Q118" s="405">
        <v>0</v>
      </c>
      <c r="R118" s="404">
        <v>0</v>
      </c>
      <c r="S118" s="403">
        <v>0</v>
      </c>
      <c r="T118" s="405">
        <v>0</v>
      </c>
      <c r="U118" s="404">
        <v>0</v>
      </c>
      <c r="V118" s="403">
        <v>0</v>
      </c>
      <c r="W118" s="405">
        <v>0</v>
      </c>
      <c r="X118" s="403">
        <v>0</v>
      </c>
      <c r="Y118" s="403">
        <v>0</v>
      </c>
      <c r="Z118" s="403">
        <v>0</v>
      </c>
      <c r="AA118" s="404">
        <v>0</v>
      </c>
      <c r="AB118" s="403">
        <v>0</v>
      </c>
      <c r="AC118" s="405">
        <v>0</v>
      </c>
      <c r="AD118" s="403">
        <v>0</v>
      </c>
      <c r="AE118" s="403">
        <v>0</v>
      </c>
      <c r="AF118" s="403">
        <v>0</v>
      </c>
      <c r="AG118" s="404">
        <v>0</v>
      </c>
      <c r="AH118" s="403">
        <v>0</v>
      </c>
      <c r="AI118" s="405">
        <v>0</v>
      </c>
      <c r="AJ118" s="403">
        <v>0</v>
      </c>
      <c r="AK118" s="403">
        <v>0</v>
      </c>
      <c r="AL118" s="403">
        <v>0</v>
      </c>
      <c r="AN118" s="12">
        <f>IF(I118+L118+O118+R118+U118+X118+AA118+AD118+AG118+AJ118=F118,0,Y)</f>
        <v>0</v>
      </c>
      <c r="AO118" s="12">
        <f>IF(J118+M118+P118+S118+V118+Y118+AB118+AE118+AH118+AK118=G118,0,Y)</f>
        <v>0</v>
      </c>
      <c r="AP118" s="12">
        <f>IF(K118+N118+Q118+T118+W118+Z118+AC118+AF118+AI118+AL118=H118,0,Y)</f>
        <v>0</v>
      </c>
      <c r="AQ118" s="12">
        <f>IF(SUM(G118:H118)=F118,0,Y)</f>
        <v>0</v>
      </c>
      <c r="AR118" s="12">
        <f>IF(SUM(J118:K118)=I118,0,Y)</f>
        <v>0</v>
      </c>
      <c r="AS118" s="12">
        <f>IF(SUM(M118:N118)=L118,0,Y)</f>
        <v>0</v>
      </c>
      <c r="AT118" s="12">
        <f>IF(SUM(P118:Q118)=O118,0,Y)</f>
        <v>0</v>
      </c>
      <c r="AU118" s="12">
        <f>IF(SUM(S118:T118)=R118,0,Y)</f>
        <v>0</v>
      </c>
      <c r="AV118" s="12">
        <f>IF(SUM(V118:W118)=U118,0,Y)</f>
        <v>0</v>
      </c>
      <c r="AW118" s="12">
        <f>IF(SUM(Y118:Z118)=X118,0,Y)</f>
        <v>0</v>
      </c>
      <c r="AX118" s="12">
        <f>IF(SUM(AB118:AC118)=AA118,0,Y)</f>
        <v>0</v>
      </c>
      <c r="AY118" s="12">
        <f>IF(SUM(AH118:AI118)=AG118,0,Y)</f>
        <v>0</v>
      </c>
      <c r="AZ118" s="12">
        <f>IF(SUM(AK118:AL118)=AJ118,0,Y)</f>
        <v>0</v>
      </c>
    </row>
    <row r="119" spans="1:52" ht="17.100000000000001" customHeight="1" x14ac:dyDescent="0.15">
      <c r="A119" s="12"/>
      <c r="B119" s="12"/>
      <c r="C119" s="12"/>
      <c r="D119" s="12"/>
      <c r="E119" s="288"/>
      <c r="F119" s="402"/>
      <c r="G119" s="403"/>
      <c r="H119" s="403"/>
      <c r="I119" s="404"/>
      <c r="J119" s="403"/>
      <c r="K119" s="405"/>
      <c r="L119" s="403"/>
      <c r="M119" s="403"/>
      <c r="N119" s="403"/>
      <c r="O119" s="404"/>
      <c r="P119" s="403"/>
      <c r="Q119" s="405"/>
      <c r="R119" s="404"/>
      <c r="S119" s="403"/>
      <c r="T119" s="405"/>
      <c r="U119" s="404"/>
      <c r="V119" s="403"/>
      <c r="W119" s="405"/>
      <c r="X119" s="403"/>
      <c r="Y119" s="403"/>
      <c r="Z119" s="403"/>
      <c r="AA119" s="404"/>
      <c r="AB119" s="403"/>
      <c r="AC119" s="405"/>
      <c r="AD119" s="403"/>
      <c r="AE119" s="403"/>
      <c r="AF119" s="403"/>
      <c r="AG119" s="404"/>
      <c r="AH119" s="403"/>
      <c r="AI119" s="405"/>
      <c r="AJ119" s="403"/>
      <c r="AK119" s="403"/>
      <c r="AL119" s="403"/>
      <c r="AN119" s="12"/>
      <c r="AO119" s="12"/>
      <c r="AP119" s="12"/>
    </row>
    <row r="120" spans="1:52" ht="17.100000000000001" customHeight="1" x14ac:dyDescent="0.15">
      <c r="A120" s="12"/>
      <c r="B120" s="12"/>
      <c r="C120" s="12" t="s">
        <v>139</v>
      </c>
      <c r="D120" s="12"/>
      <c r="E120" s="288" t="s">
        <v>4</v>
      </c>
      <c r="F120" s="402">
        <v>199</v>
      </c>
      <c r="G120" s="403">
        <v>29</v>
      </c>
      <c r="H120" s="403">
        <v>170</v>
      </c>
      <c r="I120" s="404">
        <v>143</v>
      </c>
      <c r="J120" s="403">
        <v>21</v>
      </c>
      <c r="K120" s="405">
        <v>122</v>
      </c>
      <c r="L120" s="403">
        <v>0</v>
      </c>
      <c r="M120" s="403">
        <v>0</v>
      </c>
      <c r="N120" s="403">
        <v>0</v>
      </c>
      <c r="O120" s="404">
        <v>0</v>
      </c>
      <c r="P120" s="403">
        <v>0</v>
      </c>
      <c r="Q120" s="405">
        <v>0</v>
      </c>
      <c r="R120" s="404">
        <v>34</v>
      </c>
      <c r="S120" s="403">
        <v>5</v>
      </c>
      <c r="T120" s="405">
        <v>29</v>
      </c>
      <c r="U120" s="404">
        <v>0</v>
      </c>
      <c r="V120" s="403">
        <v>0</v>
      </c>
      <c r="W120" s="405">
        <v>0</v>
      </c>
      <c r="X120" s="403">
        <v>5</v>
      </c>
      <c r="Y120" s="403">
        <v>0</v>
      </c>
      <c r="Z120" s="403">
        <v>5</v>
      </c>
      <c r="AA120" s="404">
        <v>0</v>
      </c>
      <c r="AB120" s="403">
        <v>0</v>
      </c>
      <c r="AC120" s="405">
        <v>0</v>
      </c>
      <c r="AD120" s="403">
        <v>0</v>
      </c>
      <c r="AE120" s="403">
        <v>0</v>
      </c>
      <c r="AF120" s="403">
        <v>0</v>
      </c>
      <c r="AG120" s="404">
        <v>15</v>
      </c>
      <c r="AH120" s="403">
        <v>3</v>
      </c>
      <c r="AI120" s="405">
        <v>12</v>
      </c>
      <c r="AJ120" s="403">
        <v>2</v>
      </c>
      <c r="AK120" s="403">
        <v>0</v>
      </c>
      <c r="AL120" s="403">
        <v>2</v>
      </c>
      <c r="AN120" s="12">
        <f>IF(I120+L120+O120+R120+U120+X120+AA120+AD120+AG120+AJ120=F120,0,Y)</f>
        <v>0</v>
      </c>
      <c r="AO120" s="12">
        <f>IF(J120+M120+P120+S120+V120+Y120+AB120+AE120+AH120+AK120=G120,0,Y)</f>
        <v>0</v>
      </c>
      <c r="AP120" s="12">
        <f>IF(K120+N120+Q120+T120+W120+Z120+AC120+AF120+AI120+AL120=H120,0,Y)</f>
        <v>0</v>
      </c>
      <c r="AQ120" s="12">
        <f>IF(SUM(G120:H120)=F120,0,Y)</f>
        <v>0</v>
      </c>
      <c r="AR120" s="12">
        <f>IF(SUM(J120:K120)=I120,0,Y)</f>
        <v>0</v>
      </c>
      <c r="AS120" s="12">
        <f>IF(SUM(M120:N120)=L120,0,Y)</f>
        <v>0</v>
      </c>
      <c r="AT120" s="12">
        <f>IF(SUM(P120:Q120)=O120,0,Y)</f>
        <v>0</v>
      </c>
      <c r="AU120" s="12">
        <f>IF(SUM(S120:T120)=R120,0,Y)</f>
        <v>0</v>
      </c>
      <c r="AV120" s="12">
        <f>IF(SUM(V120:W120)=U120,0,Y)</f>
        <v>0</v>
      </c>
      <c r="AW120" s="12">
        <f>IF(SUM(Y120:Z120)=X120,0,Y)</f>
        <v>0</v>
      </c>
      <c r="AX120" s="12">
        <f>IF(SUM(AB120:AC120)=AA120,0,Y)</f>
        <v>0</v>
      </c>
      <c r="AY120" s="12">
        <f>IF(SUM(AH120:AI120)=AG120,0,Y)</f>
        <v>0</v>
      </c>
      <c r="AZ120" s="12">
        <f>IF(SUM(AK120:AL120)=AJ120,0,Y)</f>
        <v>0</v>
      </c>
    </row>
    <row r="121" spans="1:52" ht="17.100000000000001" customHeight="1" x14ac:dyDescent="0.15">
      <c r="A121" s="12"/>
      <c r="B121" s="12"/>
      <c r="C121" s="12"/>
      <c r="D121" s="12"/>
      <c r="E121" s="288" t="s">
        <v>5</v>
      </c>
      <c r="F121" s="402">
        <v>23</v>
      </c>
      <c r="G121" s="403">
        <v>1</v>
      </c>
      <c r="H121" s="403">
        <v>22</v>
      </c>
      <c r="I121" s="404">
        <v>12</v>
      </c>
      <c r="J121" s="403">
        <v>1</v>
      </c>
      <c r="K121" s="405">
        <v>11</v>
      </c>
      <c r="L121" s="403">
        <v>0</v>
      </c>
      <c r="M121" s="403">
        <v>0</v>
      </c>
      <c r="N121" s="403">
        <v>0</v>
      </c>
      <c r="O121" s="404">
        <v>0</v>
      </c>
      <c r="P121" s="403">
        <v>0</v>
      </c>
      <c r="Q121" s="405">
        <v>0</v>
      </c>
      <c r="R121" s="404">
        <v>3</v>
      </c>
      <c r="S121" s="403">
        <v>0</v>
      </c>
      <c r="T121" s="405">
        <v>3</v>
      </c>
      <c r="U121" s="404">
        <v>0</v>
      </c>
      <c r="V121" s="403">
        <v>0</v>
      </c>
      <c r="W121" s="405">
        <v>0</v>
      </c>
      <c r="X121" s="403">
        <v>0</v>
      </c>
      <c r="Y121" s="403">
        <v>0</v>
      </c>
      <c r="Z121" s="403">
        <v>0</v>
      </c>
      <c r="AA121" s="404">
        <v>0</v>
      </c>
      <c r="AB121" s="403">
        <v>0</v>
      </c>
      <c r="AC121" s="405">
        <v>0</v>
      </c>
      <c r="AD121" s="403">
        <v>0</v>
      </c>
      <c r="AE121" s="403">
        <v>0</v>
      </c>
      <c r="AF121" s="403">
        <v>0</v>
      </c>
      <c r="AG121" s="404">
        <v>8</v>
      </c>
      <c r="AH121" s="403">
        <v>0</v>
      </c>
      <c r="AI121" s="405">
        <v>8</v>
      </c>
      <c r="AJ121" s="403">
        <v>0</v>
      </c>
      <c r="AK121" s="403">
        <v>0</v>
      </c>
      <c r="AL121" s="403">
        <v>0</v>
      </c>
      <c r="AN121" s="12">
        <f>IF(I121+L121+O121+R121+U121+X121+AA121+AD121+AG121+AJ121=F121,0,Y)</f>
        <v>0</v>
      </c>
      <c r="AO121" s="12">
        <f>IF(J121+M121+P121+S121+V121+Y121+AB121+AE121+AH121+AK121=G121,0,Y)</f>
        <v>0</v>
      </c>
      <c r="AP121" s="12">
        <f>IF(K121+N121+Q121+T121+W121+Z121+AC121+AF121+AI121+AL121=H121,0,Y)</f>
        <v>0</v>
      </c>
      <c r="AQ121" s="12">
        <f>IF(SUM(G121:H121)=F121,0,Y)</f>
        <v>0</v>
      </c>
      <c r="AR121" s="12">
        <f>IF(SUM(J121:K121)=I121,0,Y)</f>
        <v>0</v>
      </c>
      <c r="AS121" s="12">
        <f>IF(SUM(M121:N121)=L121,0,Y)</f>
        <v>0</v>
      </c>
      <c r="AT121" s="12">
        <f>IF(SUM(P121:Q121)=O121,0,Y)</f>
        <v>0</v>
      </c>
      <c r="AU121" s="12">
        <f>IF(SUM(S121:T121)=R121,0,Y)</f>
        <v>0</v>
      </c>
      <c r="AV121" s="12">
        <f>IF(SUM(V121:W121)=U121,0,Y)</f>
        <v>0</v>
      </c>
      <c r="AW121" s="12">
        <f>IF(SUM(Y121:Z121)=X121,0,Y)</f>
        <v>0</v>
      </c>
      <c r="AX121" s="12">
        <f>IF(SUM(AB121:AC121)=AA121,0,Y)</f>
        <v>0</v>
      </c>
      <c r="AY121" s="12">
        <f>IF(SUM(AH121:AI121)=AG121,0,Y)</f>
        <v>0</v>
      </c>
      <c r="AZ121" s="12">
        <f>IF(SUM(AK121:AL121)=AJ121,0,Y)</f>
        <v>0</v>
      </c>
    </row>
    <row r="122" spans="1:52" ht="17.100000000000001" customHeight="1" x14ac:dyDescent="0.15">
      <c r="A122" s="12"/>
      <c r="B122" s="12"/>
      <c r="C122" s="12"/>
      <c r="D122" s="12"/>
      <c r="E122" s="288"/>
      <c r="F122" s="402"/>
      <c r="G122" s="403"/>
      <c r="H122" s="403"/>
      <c r="I122" s="404"/>
      <c r="J122" s="403"/>
      <c r="K122" s="405"/>
      <c r="L122" s="403"/>
      <c r="M122" s="403"/>
      <c r="N122" s="403"/>
      <c r="O122" s="404"/>
      <c r="P122" s="403"/>
      <c r="Q122" s="405"/>
      <c r="R122" s="404"/>
      <c r="S122" s="403"/>
      <c r="T122" s="405"/>
      <c r="U122" s="404"/>
      <c r="V122" s="403"/>
      <c r="W122" s="405"/>
      <c r="X122" s="403"/>
      <c r="Y122" s="403"/>
      <c r="Z122" s="403"/>
      <c r="AA122" s="404"/>
      <c r="AB122" s="403"/>
      <c r="AC122" s="405"/>
      <c r="AD122" s="403"/>
      <c r="AE122" s="403"/>
      <c r="AF122" s="403"/>
      <c r="AG122" s="404"/>
      <c r="AH122" s="403"/>
      <c r="AI122" s="405"/>
      <c r="AJ122" s="403"/>
      <c r="AK122" s="403"/>
      <c r="AL122" s="403"/>
      <c r="AN122" s="12"/>
      <c r="AO122" s="12"/>
      <c r="AP122" s="12"/>
    </row>
    <row r="123" spans="1:52" ht="17.100000000000001" customHeight="1" x14ac:dyDescent="0.15">
      <c r="A123" s="12"/>
      <c r="B123" s="12"/>
      <c r="C123" s="12" t="s">
        <v>138</v>
      </c>
      <c r="D123" s="12"/>
      <c r="E123" s="288" t="s">
        <v>4</v>
      </c>
      <c r="F123" s="402">
        <v>399</v>
      </c>
      <c r="G123" s="403">
        <v>6</v>
      </c>
      <c r="H123" s="403">
        <v>393</v>
      </c>
      <c r="I123" s="404">
        <v>190</v>
      </c>
      <c r="J123" s="403">
        <v>3</v>
      </c>
      <c r="K123" s="405">
        <v>187</v>
      </c>
      <c r="L123" s="403">
        <v>12</v>
      </c>
      <c r="M123" s="403">
        <v>0</v>
      </c>
      <c r="N123" s="403">
        <v>12</v>
      </c>
      <c r="O123" s="404">
        <v>5</v>
      </c>
      <c r="P123" s="403">
        <v>2</v>
      </c>
      <c r="Q123" s="405">
        <v>3</v>
      </c>
      <c r="R123" s="404">
        <v>85</v>
      </c>
      <c r="S123" s="403">
        <v>0</v>
      </c>
      <c r="T123" s="405">
        <v>85</v>
      </c>
      <c r="U123" s="404">
        <v>1</v>
      </c>
      <c r="V123" s="403">
        <v>0</v>
      </c>
      <c r="W123" s="405">
        <v>1</v>
      </c>
      <c r="X123" s="403">
        <v>67</v>
      </c>
      <c r="Y123" s="403">
        <v>0</v>
      </c>
      <c r="Z123" s="403">
        <v>67</v>
      </c>
      <c r="AA123" s="404">
        <v>0</v>
      </c>
      <c r="AB123" s="403">
        <v>0</v>
      </c>
      <c r="AC123" s="405">
        <v>0</v>
      </c>
      <c r="AD123" s="403">
        <v>1</v>
      </c>
      <c r="AE123" s="403">
        <v>0</v>
      </c>
      <c r="AF123" s="403">
        <v>1</v>
      </c>
      <c r="AG123" s="404">
        <v>30</v>
      </c>
      <c r="AH123" s="403">
        <v>1</v>
      </c>
      <c r="AI123" s="405">
        <v>29</v>
      </c>
      <c r="AJ123" s="403">
        <v>8</v>
      </c>
      <c r="AK123" s="403">
        <v>0</v>
      </c>
      <c r="AL123" s="403">
        <v>8</v>
      </c>
      <c r="AN123" s="12">
        <f>IF(I123+L123+O123+R123+U123+X123+AA123+AD123+AG123+AJ123=F123,0,Y)</f>
        <v>0</v>
      </c>
      <c r="AO123" s="12">
        <f>IF(J123+M123+P123+S123+V123+Y123+AB123+AE123+AH123+AK123=G123,0,Y)</f>
        <v>0</v>
      </c>
      <c r="AP123" s="12">
        <f>IF(K123+N123+Q123+T123+W123+Z123+AC123+AF123+AI123+AL123=H123,0,Y)</f>
        <v>0</v>
      </c>
      <c r="AQ123" s="12">
        <f>IF(SUM(G123:H123)=F123,0,Y)</f>
        <v>0</v>
      </c>
      <c r="AR123" s="12">
        <f>IF(SUM(J123:K123)=I123,0,Y)</f>
        <v>0</v>
      </c>
      <c r="AS123" s="12">
        <f>IF(SUM(M123:N123)=L123,0,Y)</f>
        <v>0</v>
      </c>
      <c r="AT123" s="12">
        <f>IF(SUM(P123:Q123)=O123,0,Y)</f>
        <v>0</v>
      </c>
      <c r="AU123" s="12">
        <f>IF(SUM(S123:T123)=R123,0,Y)</f>
        <v>0</v>
      </c>
      <c r="AV123" s="12">
        <f>IF(SUM(V123:W123)=U123,0,Y)</f>
        <v>0</v>
      </c>
      <c r="AW123" s="12">
        <f>IF(SUM(Y123:Z123)=X123,0,Y)</f>
        <v>0</v>
      </c>
      <c r="AX123" s="12">
        <f>IF(SUM(AB123:AC123)=AA123,0,Y)</f>
        <v>0</v>
      </c>
      <c r="AY123" s="12">
        <f>IF(SUM(AH123:AI123)=AG123,0,Y)</f>
        <v>0</v>
      </c>
      <c r="AZ123" s="12">
        <f>IF(SUM(AK123:AL123)=AJ123,0,Y)</f>
        <v>0</v>
      </c>
    </row>
    <row r="124" spans="1:52" ht="17.100000000000001" customHeight="1" x14ac:dyDescent="0.15">
      <c r="A124" s="12"/>
      <c r="B124" s="12"/>
      <c r="C124" s="12"/>
      <c r="D124" s="12"/>
      <c r="E124" s="288" t="s">
        <v>5</v>
      </c>
      <c r="F124" s="402">
        <v>110</v>
      </c>
      <c r="G124" s="403">
        <v>12</v>
      </c>
      <c r="H124" s="403">
        <v>98</v>
      </c>
      <c r="I124" s="404">
        <v>75</v>
      </c>
      <c r="J124" s="403">
        <v>9</v>
      </c>
      <c r="K124" s="405">
        <v>66</v>
      </c>
      <c r="L124" s="403">
        <v>4</v>
      </c>
      <c r="M124" s="403">
        <v>1</v>
      </c>
      <c r="N124" s="403">
        <v>3</v>
      </c>
      <c r="O124" s="404">
        <v>3</v>
      </c>
      <c r="P124" s="403">
        <v>1</v>
      </c>
      <c r="Q124" s="405">
        <v>2</v>
      </c>
      <c r="R124" s="404">
        <v>11</v>
      </c>
      <c r="S124" s="403">
        <v>0</v>
      </c>
      <c r="T124" s="405">
        <v>11</v>
      </c>
      <c r="U124" s="404">
        <v>0</v>
      </c>
      <c r="V124" s="403">
        <v>0</v>
      </c>
      <c r="W124" s="405">
        <v>0</v>
      </c>
      <c r="X124" s="403">
        <v>8</v>
      </c>
      <c r="Y124" s="403">
        <v>0</v>
      </c>
      <c r="Z124" s="403">
        <v>8</v>
      </c>
      <c r="AA124" s="404">
        <v>2</v>
      </c>
      <c r="AB124" s="403">
        <v>0</v>
      </c>
      <c r="AC124" s="405">
        <v>2</v>
      </c>
      <c r="AD124" s="403">
        <v>0</v>
      </c>
      <c r="AE124" s="403">
        <v>0</v>
      </c>
      <c r="AF124" s="403">
        <v>0</v>
      </c>
      <c r="AG124" s="404">
        <v>3</v>
      </c>
      <c r="AH124" s="403">
        <v>1</v>
      </c>
      <c r="AI124" s="405">
        <v>2</v>
      </c>
      <c r="AJ124" s="403">
        <v>4</v>
      </c>
      <c r="AK124" s="403">
        <v>0</v>
      </c>
      <c r="AL124" s="403">
        <v>4</v>
      </c>
      <c r="AN124" s="12">
        <f>IF(I124+L124+O124+R124+U124+X124+AA124+AD124+AG124+AJ124=F124,0,Y)</f>
        <v>0</v>
      </c>
      <c r="AO124" s="12">
        <f>IF(J124+M124+P124+S124+V124+Y124+AB124+AE124+AH124+AK124=G124,0,Y)</f>
        <v>0</v>
      </c>
      <c r="AP124" s="12">
        <f>IF(K124+N124+Q124+T124+W124+Z124+AC124+AF124+AI124+AL124=H124,0,Y)</f>
        <v>0</v>
      </c>
      <c r="AQ124" s="12">
        <f>IF(SUM(G124:H124)=F124,0,Y)</f>
        <v>0</v>
      </c>
      <c r="AR124" s="12">
        <f>IF(SUM(J124:K124)=I124,0,Y)</f>
        <v>0</v>
      </c>
      <c r="AS124" s="12">
        <f>IF(SUM(M124:N124)=L124,0,Y)</f>
        <v>0</v>
      </c>
      <c r="AT124" s="12">
        <f>IF(SUM(P124:Q124)=O124,0,Y)</f>
        <v>0</v>
      </c>
      <c r="AU124" s="12">
        <f>IF(SUM(S124:T124)=R124,0,Y)</f>
        <v>0</v>
      </c>
      <c r="AV124" s="12">
        <f>IF(SUM(V124:W124)=U124,0,Y)</f>
        <v>0</v>
      </c>
      <c r="AW124" s="12">
        <f>IF(SUM(Y124:Z124)=X124,0,Y)</f>
        <v>0</v>
      </c>
      <c r="AX124" s="12">
        <f>IF(SUM(AB124:AC124)=AA124,0,Y)</f>
        <v>0</v>
      </c>
      <c r="AY124" s="12">
        <f>IF(SUM(AH124:AI124)=AG124,0,Y)</f>
        <v>0</v>
      </c>
      <c r="AZ124" s="12">
        <f>IF(SUM(AK124:AL124)=AJ124,0,Y)</f>
        <v>0</v>
      </c>
    </row>
    <row r="125" spans="1:52" ht="17.100000000000001" customHeight="1" x14ac:dyDescent="0.15">
      <c r="A125" s="12"/>
      <c r="B125" s="12"/>
      <c r="C125" s="12"/>
      <c r="D125" s="12"/>
      <c r="E125" s="288"/>
      <c r="F125" s="402"/>
      <c r="G125" s="403"/>
      <c r="H125" s="403"/>
      <c r="I125" s="404"/>
      <c r="J125" s="403"/>
      <c r="K125" s="405"/>
      <c r="L125" s="403"/>
      <c r="M125" s="403"/>
      <c r="N125" s="403"/>
      <c r="O125" s="404"/>
      <c r="P125" s="403"/>
      <c r="Q125" s="405"/>
      <c r="R125" s="404"/>
      <c r="S125" s="403"/>
      <c r="T125" s="405"/>
      <c r="U125" s="404"/>
      <c r="V125" s="403"/>
      <c r="W125" s="405"/>
      <c r="X125" s="403"/>
      <c r="Y125" s="403"/>
      <c r="Z125" s="403"/>
      <c r="AA125" s="404"/>
      <c r="AB125" s="403"/>
      <c r="AC125" s="405"/>
      <c r="AD125" s="403"/>
      <c r="AE125" s="403"/>
      <c r="AF125" s="403"/>
      <c r="AG125" s="404"/>
      <c r="AH125" s="403"/>
      <c r="AI125" s="405"/>
      <c r="AJ125" s="403"/>
      <c r="AK125" s="403"/>
      <c r="AL125" s="403"/>
      <c r="AN125" s="12"/>
      <c r="AO125" s="12"/>
      <c r="AP125" s="12"/>
    </row>
    <row r="126" spans="1:52" ht="16.5" hidden="1" customHeight="1" x14ac:dyDescent="0.15">
      <c r="A126" s="12"/>
      <c r="B126" s="12"/>
      <c r="C126" s="12"/>
      <c r="D126" s="12"/>
      <c r="E126" s="288" t="s">
        <v>4</v>
      </c>
      <c r="F126" s="402"/>
      <c r="G126" s="403"/>
      <c r="H126" s="403"/>
      <c r="I126" s="404"/>
      <c r="J126" s="403"/>
      <c r="K126" s="405"/>
      <c r="L126" s="403"/>
      <c r="M126" s="403"/>
      <c r="N126" s="403"/>
      <c r="O126" s="404"/>
      <c r="P126" s="403"/>
      <c r="Q126" s="405"/>
      <c r="R126" s="404"/>
      <c r="S126" s="403"/>
      <c r="T126" s="405"/>
      <c r="U126" s="404"/>
      <c r="V126" s="403"/>
      <c r="W126" s="405"/>
      <c r="X126" s="403"/>
      <c r="Y126" s="403"/>
      <c r="Z126" s="403"/>
      <c r="AA126" s="404"/>
      <c r="AB126" s="403"/>
      <c r="AC126" s="405"/>
      <c r="AD126" s="403"/>
      <c r="AE126" s="403"/>
      <c r="AF126" s="403"/>
      <c r="AG126" s="404"/>
      <c r="AH126" s="403"/>
      <c r="AI126" s="405"/>
      <c r="AJ126" s="403"/>
      <c r="AK126" s="403"/>
      <c r="AL126" s="403"/>
      <c r="AN126" s="12">
        <f>IF(I126+L126+O126+R126+U126+X126+AA126+AG126+AJ126=F126,0,Y)</f>
        <v>0</v>
      </c>
      <c r="AO126" s="12">
        <f>IF(J126+M126+P126+S126+V126+Y126+AB126+AH126+AK126=G126,0,Y)</f>
        <v>0</v>
      </c>
      <c r="AP126" s="12">
        <f>IF(K126+N126+Q126+T126+W126+Z126+AC126+AI126+AL126=H126,0,Y)</f>
        <v>0</v>
      </c>
      <c r="AQ126" s="12">
        <f>IF(SUM(G126:H126)=F126,0,Y)</f>
        <v>0</v>
      </c>
      <c r="AR126" s="12">
        <f>IF(SUM(J126:K126)=I126,0,Y)</f>
        <v>0</v>
      </c>
      <c r="AS126" s="12">
        <f>IF(SUM(M126:N126)=L126,0,Y)</f>
        <v>0</v>
      </c>
      <c r="AT126" s="12">
        <f>IF(SUM(P126:Q126)=O126,0,Y)</f>
        <v>0</v>
      </c>
      <c r="AU126" s="12">
        <f>IF(SUM(S126:T126)=R126,0,Y)</f>
        <v>0</v>
      </c>
      <c r="AV126" s="12">
        <f>IF(SUM(V126:W126)=U126,0,Y)</f>
        <v>0</v>
      </c>
      <c r="AW126" s="12">
        <f>IF(SUM(Y126:Z126)=X126,0,Y)</f>
        <v>0</v>
      </c>
      <c r="AX126" s="12">
        <f>IF(SUM(AB126:AC126)=AA126,0,Y)</f>
        <v>0</v>
      </c>
      <c r="AY126" s="12">
        <f>IF(SUM(AH126:AI126)=AG126,0,Y)</f>
        <v>0</v>
      </c>
      <c r="AZ126" s="12">
        <f>IF(SUM(AK126:AL126)=AJ126,0,Y)</f>
        <v>0</v>
      </c>
    </row>
    <row r="127" spans="1:52" ht="17.100000000000001" customHeight="1" x14ac:dyDescent="0.15">
      <c r="A127" s="12"/>
      <c r="B127" s="459" t="s">
        <v>136</v>
      </c>
      <c r="C127" s="459"/>
      <c r="D127" s="12"/>
      <c r="E127" s="288" t="s">
        <v>5</v>
      </c>
      <c r="F127" s="402">
        <v>0</v>
      </c>
      <c r="G127" s="403">
        <v>0</v>
      </c>
      <c r="H127" s="403">
        <v>0</v>
      </c>
      <c r="I127" s="404">
        <v>0</v>
      </c>
      <c r="J127" s="403">
        <v>0</v>
      </c>
      <c r="K127" s="405">
        <v>0</v>
      </c>
      <c r="L127" s="403">
        <v>0</v>
      </c>
      <c r="M127" s="403">
        <v>0</v>
      </c>
      <c r="N127" s="403">
        <v>0</v>
      </c>
      <c r="O127" s="404">
        <v>0</v>
      </c>
      <c r="P127" s="403">
        <v>0</v>
      </c>
      <c r="Q127" s="405">
        <v>0</v>
      </c>
      <c r="R127" s="404">
        <v>0</v>
      </c>
      <c r="S127" s="403">
        <v>0</v>
      </c>
      <c r="T127" s="405">
        <v>0</v>
      </c>
      <c r="U127" s="404">
        <v>0</v>
      </c>
      <c r="V127" s="403">
        <v>0</v>
      </c>
      <c r="W127" s="405">
        <v>0</v>
      </c>
      <c r="X127" s="403">
        <v>0</v>
      </c>
      <c r="Y127" s="403">
        <v>0</v>
      </c>
      <c r="Z127" s="403">
        <v>0</v>
      </c>
      <c r="AA127" s="404">
        <v>0</v>
      </c>
      <c r="AB127" s="403">
        <v>0</v>
      </c>
      <c r="AC127" s="405">
        <v>0</v>
      </c>
      <c r="AD127" s="403">
        <v>0</v>
      </c>
      <c r="AE127" s="403">
        <v>0</v>
      </c>
      <c r="AF127" s="403">
        <v>0</v>
      </c>
      <c r="AG127" s="404">
        <v>0</v>
      </c>
      <c r="AH127" s="403">
        <v>0</v>
      </c>
      <c r="AI127" s="405">
        <v>0</v>
      </c>
      <c r="AJ127" s="403">
        <v>0</v>
      </c>
      <c r="AK127" s="403">
        <v>0</v>
      </c>
      <c r="AL127" s="403">
        <v>0</v>
      </c>
      <c r="AN127" s="12">
        <f>IF(I127+L127+O127+R127+U127+X127+AA127+AD127+AG127+AJ127=F127,0,Y)</f>
        <v>0</v>
      </c>
      <c r="AO127" s="12">
        <f>IF(J127+M127+P127+S127+V127+Y127+AB127+AE127+AH127+AK127=G127,0,Y)</f>
        <v>0</v>
      </c>
      <c r="AP127" s="12">
        <f>IF(K127+N127+Q127+T127+W127+Z127+AC127+AF127+AI127+AL127=H127,0,Y)</f>
        <v>0</v>
      </c>
      <c r="AQ127" s="12">
        <f>IF(SUM(G127:H127)=F127,0,Y)</f>
        <v>0</v>
      </c>
      <c r="AR127" s="12">
        <f>IF(SUM(J127:K127)=I127,0,Y)</f>
        <v>0</v>
      </c>
      <c r="AS127" s="12">
        <f>IF(SUM(M127:N127)=L127,0,Y)</f>
        <v>0</v>
      </c>
      <c r="AT127" s="12">
        <f>IF(SUM(P127:Q127)=O127,0,Y)</f>
        <v>0</v>
      </c>
      <c r="AU127" s="12">
        <f>IF(SUM(S127:T127)=R127,0,Y)</f>
        <v>0</v>
      </c>
      <c r="AV127" s="12">
        <f>IF(SUM(V127:W127)=U127,0,Y)</f>
        <v>0</v>
      </c>
      <c r="AW127" s="12">
        <f>IF(SUM(Y127:Z127)=X127,0,Y)</f>
        <v>0</v>
      </c>
      <c r="AX127" s="12">
        <f>IF(SUM(AB127:AC127)=AA127,0,Y)</f>
        <v>0</v>
      </c>
      <c r="AY127" s="12">
        <f>IF(SUM(AH127:AI127)=AG127,0,Y)</f>
        <v>0</v>
      </c>
      <c r="AZ127" s="12">
        <f>IF(SUM(AK127:AL127)=AJ127,0,Y)</f>
        <v>0</v>
      </c>
    </row>
    <row r="128" spans="1:52" ht="17.100000000000001" customHeight="1" x14ac:dyDescent="0.15">
      <c r="A128" s="12"/>
      <c r="B128" s="289"/>
      <c r="C128" s="289"/>
      <c r="D128" s="12"/>
      <c r="E128" s="288"/>
      <c r="F128" s="402"/>
      <c r="G128" s="403"/>
      <c r="H128" s="403"/>
      <c r="I128" s="404"/>
      <c r="J128" s="403"/>
      <c r="K128" s="405"/>
      <c r="L128" s="403"/>
      <c r="M128" s="403"/>
      <c r="N128" s="403"/>
      <c r="O128" s="404"/>
      <c r="P128" s="403"/>
      <c r="Q128" s="405"/>
      <c r="R128" s="404"/>
      <c r="S128" s="403"/>
      <c r="T128" s="405"/>
      <c r="U128" s="404"/>
      <c r="V128" s="403"/>
      <c r="W128" s="405"/>
      <c r="X128" s="403"/>
      <c r="Y128" s="403"/>
      <c r="Z128" s="403"/>
      <c r="AA128" s="404"/>
      <c r="AB128" s="403"/>
      <c r="AC128" s="405"/>
      <c r="AD128" s="403"/>
      <c r="AE128" s="403"/>
      <c r="AF128" s="403"/>
      <c r="AG128" s="404"/>
      <c r="AH128" s="403"/>
      <c r="AI128" s="405"/>
      <c r="AJ128" s="403"/>
      <c r="AK128" s="403"/>
      <c r="AL128" s="403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</row>
    <row r="129" spans="1:53" ht="17.100000000000001" customHeight="1" x14ac:dyDescent="0.15">
      <c r="A129" s="12"/>
      <c r="B129" s="12" t="s">
        <v>137</v>
      </c>
      <c r="C129" s="289"/>
      <c r="D129" s="12"/>
      <c r="E129" s="288" t="s">
        <v>4</v>
      </c>
      <c r="F129" s="402">
        <v>0</v>
      </c>
      <c r="G129" s="403">
        <v>0</v>
      </c>
      <c r="H129" s="403">
        <v>0</v>
      </c>
      <c r="I129" s="404">
        <v>0</v>
      </c>
      <c r="J129" s="403">
        <v>0</v>
      </c>
      <c r="K129" s="405">
        <v>0</v>
      </c>
      <c r="L129" s="403">
        <v>0</v>
      </c>
      <c r="M129" s="403">
        <v>0</v>
      </c>
      <c r="N129" s="403">
        <v>0</v>
      </c>
      <c r="O129" s="404">
        <v>0</v>
      </c>
      <c r="P129" s="403">
        <v>0</v>
      </c>
      <c r="Q129" s="405">
        <v>0</v>
      </c>
      <c r="R129" s="404">
        <v>0</v>
      </c>
      <c r="S129" s="403">
        <v>0</v>
      </c>
      <c r="T129" s="405">
        <v>0</v>
      </c>
      <c r="U129" s="404">
        <v>0</v>
      </c>
      <c r="V129" s="403">
        <v>0</v>
      </c>
      <c r="W129" s="405">
        <v>0</v>
      </c>
      <c r="X129" s="403">
        <v>0</v>
      </c>
      <c r="Y129" s="403">
        <v>0</v>
      </c>
      <c r="Z129" s="403">
        <v>0</v>
      </c>
      <c r="AA129" s="404">
        <v>0</v>
      </c>
      <c r="AB129" s="403">
        <v>0</v>
      </c>
      <c r="AC129" s="405">
        <v>0</v>
      </c>
      <c r="AD129" s="403">
        <v>0</v>
      </c>
      <c r="AE129" s="403">
        <v>0</v>
      </c>
      <c r="AF129" s="403">
        <v>0</v>
      </c>
      <c r="AG129" s="404">
        <v>0</v>
      </c>
      <c r="AH129" s="403">
        <v>0</v>
      </c>
      <c r="AI129" s="405">
        <v>0</v>
      </c>
      <c r="AJ129" s="403">
        <v>0</v>
      </c>
      <c r="AK129" s="403">
        <v>0</v>
      </c>
      <c r="AL129" s="403">
        <v>0</v>
      </c>
      <c r="AN129" s="12">
        <f>IF(I129+L129+O129+R129+U129+X129+AA129+AD129+AG129+AJ129=F129,0,Y)</f>
        <v>0</v>
      </c>
      <c r="AO129" s="12">
        <f>IF(J129+M129+P129+S129+V129+Y129+AB129+AE129+AH129+AK129=G129,0,Y)</f>
        <v>0</v>
      </c>
      <c r="AP129" s="12">
        <f>IF(K129+N129+Q129+T129+W129+Z129+AC129+AF129+AI129+AL129=H129,0,Y)</f>
        <v>0</v>
      </c>
      <c r="AQ129" s="12">
        <f>IF(SUM(G129:H129)=F129,0,Y)</f>
        <v>0</v>
      </c>
      <c r="AR129" s="12">
        <f>IF(SUM(J129:K129)=I129,0,Y)</f>
        <v>0</v>
      </c>
      <c r="AS129" s="12">
        <f>IF(SUM(M129:N129)=L129,0,Y)</f>
        <v>0</v>
      </c>
      <c r="AT129" s="12">
        <f>IF(SUM(P129:Q129)=O129,0,Y)</f>
        <v>0</v>
      </c>
      <c r="AU129" s="12">
        <f>IF(SUM(S129:T129)=R129,0,Y)</f>
        <v>0</v>
      </c>
      <c r="AV129" s="12">
        <f>IF(SUM(V129:W129)=U129,0,Y)</f>
        <v>0</v>
      </c>
      <c r="AW129" s="12">
        <f>IF(SUM(Y129:Z129)=X129,0,Y)</f>
        <v>0</v>
      </c>
      <c r="AX129" s="12">
        <f>IF(SUM(AB129:AC129)=AA129,0,Y)</f>
        <v>0</v>
      </c>
      <c r="AY129" s="12">
        <f>IF(SUM(AH129:AI129)=AG129,0,Y)</f>
        <v>0</v>
      </c>
      <c r="AZ129" s="12">
        <f>IF(SUM(AK129:AL129)=AJ129,0,Y)</f>
        <v>0</v>
      </c>
    </row>
    <row r="130" spans="1:53" ht="17.100000000000001" customHeight="1" x14ac:dyDescent="0.15">
      <c r="A130" s="12"/>
      <c r="B130" s="12"/>
      <c r="C130" s="12"/>
      <c r="D130" s="12"/>
      <c r="E130" s="288" t="s">
        <v>5</v>
      </c>
      <c r="F130" s="402">
        <v>3</v>
      </c>
      <c r="G130" s="403">
        <v>1</v>
      </c>
      <c r="H130" s="403">
        <v>2</v>
      </c>
      <c r="I130" s="404">
        <v>0</v>
      </c>
      <c r="J130" s="403">
        <v>0</v>
      </c>
      <c r="K130" s="405">
        <v>0</v>
      </c>
      <c r="L130" s="403">
        <v>1</v>
      </c>
      <c r="M130" s="403">
        <v>0</v>
      </c>
      <c r="N130" s="403">
        <v>1</v>
      </c>
      <c r="O130" s="404">
        <v>1</v>
      </c>
      <c r="P130" s="403">
        <v>1</v>
      </c>
      <c r="Q130" s="405">
        <v>0</v>
      </c>
      <c r="R130" s="404">
        <v>1</v>
      </c>
      <c r="S130" s="403">
        <v>0</v>
      </c>
      <c r="T130" s="405">
        <v>1</v>
      </c>
      <c r="U130" s="404">
        <v>0</v>
      </c>
      <c r="V130" s="403">
        <v>0</v>
      </c>
      <c r="W130" s="405">
        <v>0</v>
      </c>
      <c r="X130" s="403">
        <v>0</v>
      </c>
      <c r="Y130" s="403">
        <v>0</v>
      </c>
      <c r="Z130" s="403">
        <v>0</v>
      </c>
      <c r="AA130" s="404">
        <v>0</v>
      </c>
      <c r="AB130" s="403">
        <v>0</v>
      </c>
      <c r="AC130" s="405">
        <v>0</v>
      </c>
      <c r="AD130" s="403">
        <v>0</v>
      </c>
      <c r="AE130" s="403">
        <v>0</v>
      </c>
      <c r="AF130" s="403">
        <v>0</v>
      </c>
      <c r="AG130" s="404">
        <v>0</v>
      </c>
      <c r="AH130" s="403">
        <v>0</v>
      </c>
      <c r="AI130" s="405">
        <v>0</v>
      </c>
      <c r="AJ130" s="403">
        <v>0</v>
      </c>
      <c r="AK130" s="403">
        <v>0</v>
      </c>
      <c r="AL130" s="403">
        <v>0</v>
      </c>
      <c r="AN130" s="12">
        <f>IF(I130+L130+O130+R130+U130+X130+AA130+AD130+AG130+AJ130=F130,0,Y)</f>
        <v>0</v>
      </c>
      <c r="AO130" s="12">
        <f>IF(J130+M130+P130+S130+V130+Y130+AB130+AE130+AH130+AK130=G130,0,Y)</f>
        <v>0</v>
      </c>
      <c r="AP130" s="12">
        <f>IF(K130+N130+Q130+T130+W130+Z130+AC130+AF130+AI130+AL130=H130,0,Y)</f>
        <v>0</v>
      </c>
      <c r="AQ130" s="12">
        <f>IF(SUM(G130:H130)=F130,0,Y)</f>
        <v>0</v>
      </c>
      <c r="AR130" s="12">
        <f>IF(SUM(J130:K130)=I130,0,Y)</f>
        <v>0</v>
      </c>
      <c r="AS130" s="12">
        <f>IF(SUM(M130:N130)=L130,0,Y)</f>
        <v>0</v>
      </c>
      <c r="AT130" s="12">
        <f>IF(SUM(P130:Q130)=O130,0,Y)</f>
        <v>0</v>
      </c>
      <c r="AU130" s="12">
        <f>IF(SUM(S130:T130)=R130,0,Y)</f>
        <v>0</v>
      </c>
      <c r="AV130" s="12">
        <f>IF(SUM(V130:W130)=U130,0,Y)</f>
        <v>0</v>
      </c>
      <c r="AW130" s="12">
        <f>IF(SUM(Y130:Z130)=X130,0,Y)</f>
        <v>0</v>
      </c>
      <c r="AX130" s="12">
        <f>IF(SUM(AB130:AC130)=AA130,0,Y)</f>
        <v>0</v>
      </c>
      <c r="AY130" s="12">
        <f>IF(SUM(AH130:AI130)=AG130,0,Y)</f>
        <v>0</v>
      </c>
      <c r="AZ130" s="12">
        <f>IF(SUM(AK130:AL130)=AJ130,0,Y)</f>
        <v>0</v>
      </c>
    </row>
    <row r="131" spans="1:53" ht="17.100000000000001" customHeight="1" x14ac:dyDescent="0.15">
      <c r="A131" s="12"/>
      <c r="B131" s="12"/>
      <c r="C131" s="12"/>
      <c r="D131" s="12"/>
      <c r="E131" s="288"/>
      <c r="F131" s="402"/>
      <c r="G131" s="403"/>
      <c r="H131" s="403"/>
      <c r="I131" s="404"/>
      <c r="J131" s="403"/>
      <c r="K131" s="405"/>
      <c r="L131" s="403"/>
      <c r="M131" s="403"/>
      <c r="N131" s="403"/>
      <c r="O131" s="404"/>
      <c r="P131" s="403"/>
      <c r="Q131" s="405"/>
      <c r="R131" s="404"/>
      <c r="S131" s="403"/>
      <c r="T131" s="405"/>
      <c r="U131" s="404"/>
      <c r="V131" s="403"/>
      <c r="W131" s="405"/>
      <c r="X131" s="403"/>
      <c r="Y131" s="403"/>
      <c r="Z131" s="403"/>
      <c r="AA131" s="404"/>
      <c r="AB131" s="403"/>
      <c r="AC131" s="405"/>
      <c r="AD131" s="403"/>
      <c r="AE131" s="403"/>
      <c r="AF131" s="403"/>
      <c r="AG131" s="404"/>
      <c r="AH131" s="403"/>
      <c r="AI131" s="405"/>
      <c r="AJ131" s="403"/>
      <c r="AK131" s="403"/>
      <c r="AL131" s="403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</row>
    <row r="132" spans="1:53" ht="17.100000000000001" customHeight="1" x14ac:dyDescent="0.15">
      <c r="A132" s="12"/>
      <c r="B132" s="459" t="s">
        <v>135</v>
      </c>
      <c r="C132" s="459"/>
      <c r="D132" s="12"/>
      <c r="E132" s="288" t="s">
        <v>4</v>
      </c>
      <c r="F132" s="402">
        <v>47</v>
      </c>
      <c r="G132" s="403">
        <v>20</v>
      </c>
      <c r="H132" s="403">
        <v>27</v>
      </c>
      <c r="I132" s="404">
        <v>0</v>
      </c>
      <c r="J132" s="403">
        <v>0</v>
      </c>
      <c r="K132" s="405">
        <v>0</v>
      </c>
      <c r="L132" s="403">
        <v>0</v>
      </c>
      <c r="M132" s="403">
        <v>0</v>
      </c>
      <c r="N132" s="403">
        <v>0</v>
      </c>
      <c r="O132" s="404">
        <v>0</v>
      </c>
      <c r="P132" s="403">
        <v>0</v>
      </c>
      <c r="Q132" s="405">
        <v>0</v>
      </c>
      <c r="R132" s="404">
        <v>0</v>
      </c>
      <c r="S132" s="403">
        <v>0</v>
      </c>
      <c r="T132" s="405">
        <v>0</v>
      </c>
      <c r="U132" s="404">
        <v>26</v>
      </c>
      <c r="V132" s="403">
        <v>20</v>
      </c>
      <c r="W132" s="405">
        <v>6</v>
      </c>
      <c r="X132" s="403">
        <v>0</v>
      </c>
      <c r="Y132" s="403">
        <v>0</v>
      </c>
      <c r="Z132" s="403">
        <v>0</v>
      </c>
      <c r="AA132" s="404">
        <v>21</v>
      </c>
      <c r="AB132" s="403">
        <v>0</v>
      </c>
      <c r="AC132" s="405">
        <v>21</v>
      </c>
      <c r="AD132" s="403">
        <v>0</v>
      </c>
      <c r="AE132" s="403">
        <v>0</v>
      </c>
      <c r="AF132" s="403">
        <v>0</v>
      </c>
      <c r="AG132" s="404">
        <v>0</v>
      </c>
      <c r="AH132" s="403">
        <v>0</v>
      </c>
      <c r="AI132" s="405">
        <v>0</v>
      </c>
      <c r="AJ132" s="403">
        <v>0</v>
      </c>
      <c r="AK132" s="403">
        <v>0</v>
      </c>
      <c r="AL132" s="403">
        <v>0</v>
      </c>
      <c r="AN132" s="12">
        <f>IF(I132+L132+O132+R132+U132+X132+AA132+AD132+AG132+AJ132=F132,0,Y)</f>
        <v>0</v>
      </c>
      <c r="AO132" s="12">
        <f>IF(J132+M132+P132+S132+V132+Y132+AB132+AE132+AH132+AK132=G132,0,Y)</f>
        <v>0</v>
      </c>
      <c r="AP132" s="12">
        <f>IF(K132+N132+Q132+T132+W132+Z132+AC132+AF132+AI132+AL132=H132,0,Y)</f>
        <v>0</v>
      </c>
      <c r="AQ132" s="12">
        <f>IF(SUM(G132:H132)=F132,0,Y)</f>
        <v>0</v>
      </c>
      <c r="AR132" s="12">
        <f>IF(SUM(J132:K132)=I132,0,Y)</f>
        <v>0</v>
      </c>
      <c r="AS132" s="12">
        <f>IF(SUM(M132:N132)=L132,0,Y)</f>
        <v>0</v>
      </c>
      <c r="AT132" s="12">
        <f>IF(SUM(P132:Q132)=O132,0,Y)</f>
        <v>0</v>
      </c>
      <c r="AU132" s="12">
        <f>IF(SUM(S132:T132)=R132,0,Y)</f>
        <v>0</v>
      </c>
      <c r="AV132" s="12">
        <f>IF(SUM(V132:W132)=U132,0,Y)</f>
        <v>0</v>
      </c>
      <c r="AW132" s="12">
        <f>IF(SUM(Y132:Z132)=X132,0,Y)</f>
        <v>0</v>
      </c>
      <c r="AX132" s="12">
        <f>IF(SUM(AB132:AC132)=AA132,0,Y)</f>
        <v>0</v>
      </c>
      <c r="AY132" s="12">
        <f>IF(SUM(AH132:AI132)=AG132,0,Y)</f>
        <v>0</v>
      </c>
      <c r="AZ132" s="12">
        <f>IF(SUM(AK132:AL132)=AJ132,0,Y)</f>
        <v>0</v>
      </c>
    </row>
    <row r="133" spans="1:53" ht="17.100000000000001" customHeight="1" x14ac:dyDescent="0.15">
      <c r="A133" s="12"/>
      <c r="B133" s="12"/>
      <c r="C133" s="12"/>
      <c r="D133" s="12"/>
      <c r="E133" s="288" t="s">
        <v>5</v>
      </c>
      <c r="F133" s="402">
        <v>0</v>
      </c>
      <c r="G133" s="403">
        <v>0</v>
      </c>
      <c r="H133" s="403">
        <v>0</v>
      </c>
      <c r="I133" s="404">
        <v>0</v>
      </c>
      <c r="J133" s="403">
        <v>0</v>
      </c>
      <c r="K133" s="405">
        <v>0</v>
      </c>
      <c r="L133" s="403">
        <v>0</v>
      </c>
      <c r="M133" s="403">
        <v>0</v>
      </c>
      <c r="N133" s="403">
        <v>0</v>
      </c>
      <c r="O133" s="404">
        <v>0</v>
      </c>
      <c r="P133" s="403">
        <v>0</v>
      </c>
      <c r="Q133" s="405">
        <v>0</v>
      </c>
      <c r="R133" s="404">
        <v>0</v>
      </c>
      <c r="S133" s="403">
        <v>0</v>
      </c>
      <c r="T133" s="405">
        <v>0</v>
      </c>
      <c r="U133" s="404">
        <v>0</v>
      </c>
      <c r="V133" s="403">
        <v>0</v>
      </c>
      <c r="W133" s="405">
        <v>0</v>
      </c>
      <c r="X133" s="403">
        <v>0</v>
      </c>
      <c r="Y133" s="403">
        <v>0</v>
      </c>
      <c r="Z133" s="403">
        <v>0</v>
      </c>
      <c r="AA133" s="404">
        <v>0</v>
      </c>
      <c r="AB133" s="403">
        <v>0</v>
      </c>
      <c r="AC133" s="405">
        <v>0</v>
      </c>
      <c r="AD133" s="403">
        <v>0</v>
      </c>
      <c r="AE133" s="403">
        <v>0</v>
      </c>
      <c r="AF133" s="403">
        <v>0</v>
      </c>
      <c r="AG133" s="404">
        <v>0</v>
      </c>
      <c r="AH133" s="403">
        <v>0</v>
      </c>
      <c r="AI133" s="405">
        <v>0</v>
      </c>
      <c r="AJ133" s="403">
        <v>0</v>
      </c>
      <c r="AK133" s="403">
        <v>0</v>
      </c>
      <c r="AL133" s="403">
        <v>0</v>
      </c>
      <c r="AN133" s="12">
        <f>IF(I133+L133+O133+R133+U133+X133+AA133+AD133+AG133+AJ133=F133,0,Y)</f>
        <v>0</v>
      </c>
      <c r="AO133" s="12">
        <f>IF(J133+M133+P133+S133+V133+Y133+AB133+AE133+AH133+AK133=G133,0,Y)</f>
        <v>0</v>
      </c>
      <c r="AP133" s="12">
        <f>IF(K133+N133+Q133+T133+W133+Z133+AC133+AF133+AI133+AL133=H133,0,Y)</f>
        <v>0</v>
      </c>
      <c r="AQ133" s="12">
        <f>IF(SUM(G133:H133)=F133,0,Y)</f>
        <v>0</v>
      </c>
      <c r="AR133" s="12">
        <f>IF(SUM(J133:K133)=I133,0,Y)</f>
        <v>0</v>
      </c>
      <c r="AS133" s="12">
        <f>IF(SUM(M133:N133)=L133,0,Y)</f>
        <v>0</v>
      </c>
      <c r="AT133" s="12">
        <f>IF(SUM(P133:Q133)=O133,0,Y)</f>
        <v>0</v>
      </c>
      <c r="AU133" s="12">
        <f>IF(SUM(S133:T133)=R133,0,Y)</f>
        <v>0</v>
      </c>
      <c r="AV133" s="12">
        <f>IF(SUM(V133:W133)=U133,0,Y)</f>
        <v>0</v>
      </c>
      <c r="AW133" s="12">
        <f>IF(SUM(Y133:Z133)=X133,0,Y)</f>
        <v>0</v>
      </c>
      <c r="AX133" s="12">
        <f>IF(SUM(AB133:AC133)=AA133,0,Y)</f>
        <v>0</v>
      </c>
      <c r="AY133" s="12">
        <f>IF(SUM(AH133:AI133)=AG133,0,Y)</f>
        <v>0</v>
      </c>
      <c r="AZ133" s="12">
        <f>IF(SUM(AK133:AL133)=AJ133,0,Y)</f>
        <v>0</v>
      </c>
    </row>
    <row r="134" spans="1:53" ht="17.100000000000001" customHeight="1" x14ac:dyDescent="0.15">
      <c r="A134" s="12"/>
      <c r="B134" s="12"/>
      <c r="C134" s="12"/>
      <c r="D134" s="12"/>
      <c r="E134" s="288"/>
      <c r="F134" s="402"/>
      <c r="G134" s="403"/>
      <c r="H134" s="403"/>
      <c r="I134" s="404"/>
      <c r="J134" s="403"/>
      <c r="K134" s="405"/>
      <c r="L134" s="403"/>
      <c r="M134" s="403"/>
      <c r="N134" s="403"/>
      <c r="O134" s="404"/>
      <c r="P134" s="403"/>
      <c r="Q134" s="405"/>
      <c r="R134" s="404"/>
      <c r="S134" s="403"/>
      <c r="T134" s="405"/>
      <c r="U134" s="404"/>
      <c r="V134" s="403"/>
      <c r="W134" s="405"/>
      <c r="X134" s="403"/>
      <c r="Y134" s="403"/>
      <c r="Z134" s="403"/>
      <c r="AA134" s="404"/>
      <c r="AB134" s="403"/>
      <c r="AC134" s="405"/>
      <c r="AD134" s="403"/>
      <c r="AE134" s="403"/>
      <c r="AF134" s="403"/>
      <c r="AG134" s="404"/>
      <c r="AH134" s="403"/>
      <c r="AI134" s="405"/>
      <c r="AJ134" s="403"/>
      <c r="AK134" s="403"/>
      <c r="AL134" s="403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</row>
    <row r="135" spans="1:53" ht="17.100000000000001" customHeight="1" x14ac:dyDescent="0.15">
      <c r="A135" s="12"/>
      <c r="B135" s="12" t="s">
        <v>134</v>
      </c>
      <c r="C135" s="12"/>
      <c r="D135" s="12"/>
      <c r="E135" s="288" t="s">
        <v>4</v>
      </c>
      <c r="F135" s="402">
        <v>0</v>
      </c>
      <c r="G135" s="403">
        <v>0</v>
      </c>
      <c r="H135" s="403">
        <v>0</v>
      </c>
      <c r="I135" s="404">
        <v>0</v>
      </c>
      <c r="J135" s="403">
        <v>0</v>
      </c>
      <c r="K135" s="405">
        <v>0</v>
      </c>
      <c r="L135" s="403">
        <v>0</v>
      </c>
      <c r="M135" s="403">
        <v>0</v>
      </c>
      <c r="N135" s="403">
        <v>0</v>
      </c>
      <c r="O135" s="404">
        <v>0</v>
      </c>
      <c r="P135" s="403">
        <v>0</v>
      </c>
      <c r="Q135" s="405">
        <v>0</v>
      </c>
      <c r="R135" s="404">
        <v>0</v>
      </c>
      <c r="S135" s="403">
        <v>0</v>
      </c>
      <c r="T135" s="405">
        <v>0</v>
      </c>
      <c r="U135" s="404">
        <v>0</v>
      </c>
      <c r="V135" s="403">
        <v>0</v>
      </c>
      <c r="W135" s="405">
        <v>0</v>
      </c>
      <c r="X135" s="403">
        <v>0</v>
      </c>
      <c r="Y135" s="403">
        <v>0</v>
      </c>
      <c r="Z135" s="403">
        <v>0</v>
      </c>
      <c r="AA135" s="404">
        <v>0</v>
      </c>
      <c r="AB135" s="403">
        <v>0</v>
      </c>
      <c r="AC135" s="405">
        <v>0</v>
      </c>
      <c r="AD135" s="403">
        <v>0</v>
      </c>
      <c r="AE135" s="403">
        <v>0</v>
      </c>
      <c r="AF135" s="403">
        <v>0</v>
      </c>
      <c r="AG135" s="404">
        <v>0</v>
      </c>
      <c r="AH135" s="403">
        <v>0</v>
      </c>
      <c r="AI135" s="405">
        <v>0</v>
      </c>
      <c r="AJ135" s="403">
        <v>0</v>
      </c>
      <c r="AK135" s="403">
        <v>0</v>
      </c>
      <c r="AL135" s="403">
        <v>0</v>
      </c>
      <c r="AN135" s="12">
        <f>IF(I135+L135+O135+R135+U135+X135+AA135+AD135+AG135+AJ135=F135,0,Y)</f>
        <v>0</v>
      </c>
      <c r="AO135" s="12">
        <f>IF(J135+M135+P135+S135+V135+Y135+AB135+AE135+AH135+AK135=G135,0,Y)</f>
        <v>0</v>
      </c>
      <c r="AP135" s="12">
        <f>IF(K135+N135+Q135+T135+W135+Z135+AC135+AF135+AI135+AL135=H135,0,Y)</f>
        <v>0</v>
      </c>
      <c r="AQ135" s="12">
        <f>IF(SUM(G135:H135)=F135,0,Y)</f>
        <v>0</v>
      </c>
      <c r="AR135" s="12">
        <f>IF(SUM(J135:K135)=I135,0,Y)</f>
        <v>0</v>
      </c>
      <c r="AS135" s="12">
        <f>IF(SUM(M135:N135)=L135,0,Y)</f>
        <v>0</v>
      </c>
      <c r="AT135" s="12">
        <f>IF(SUM(P135:Q135)=O135,0,Y)</f>
        <v>0</v>
      </c>
      <c r="AU135" s="12">
        <f>IF(SUM(S135:T135)=R135,0,Y)</f>
        <v>0</v>
      </c>
      <c r="AV135" s="12">
        <f>IF(SUM(V135:W135)=U135,0,Y)</f>
        <v>0</v>
      </c>
      <c r="AW135" s="12">
        <f>IF(SUM(Y135:Z135)=X135,0,Y)</f>
        <v>0</v>
      </c>
      <c r="AX135" s="12">
        <f>IF(SUM(AB135:AC135)=AA135,0,Y)</f>
        <v>0</v>
      </c>
      <c r="AY135" s="12">
        <f>IF(SUM(AH135:AI135)=AG135,0,Y)</f>
        <v>0</v>
      </c>
      <c r="AZ135" s="12">
        <f>IF(SUM(AK135:AL135)=AJ135,0,Y)</f>
        <v>0</v>
      </c>
    </row>
    <row r="136" spans="1:53" ht="17.100000000000001" customHeight="1" x14ac:dyDescent="0.15">
      <c r="A136" s="12"/>
      <c r="B136" s="12"/>
      <c r="C136" s="12"/>
      <c r="D136" s="12"/>
      <c r="E136" s="288" t="s">
        <v>5</v>
      </c>
      <c r="F136" s="402">
        <v>0</v>
      </c>
      <c r="G136" s="406">
        <v>0</v>
      </c>
      <c r="H136" s="403">
        <v>0</v>
      </c>
      <c r="I136" s="404">
        <v>0</v>
      </c>
      <c r="J136" s="406">
        <v>0</v>
      </c>
      <c r="K136" s="407">
        <v>0</v>
      </c>
      <c r="L136" s="406">
        <v>0</v>
      </c>
      <c r="M136" s="406">
        <v>0</v>
      </c>
      <c r="N136" s="406">
        <v>0</v>
      </c>
      <c r="O136" s="435">
        <v>0</v>
      </c>
      <c r="P136" s="406">
        <v>0</v>
      </c>
      <c r="Q136" s="407">
        <v>0</v>
      </c>
      <c r="R136" s="435">
        <v>0</v>
      </c>
      <c r="S136" s="406">
        <v>0</v>
      </c>
      <c r="T136" s="407">
        <v>0</v>
      </c>
      <c r="U136" s="435">
        <v>0</v>
      </c>
      <c r="V136" s="406">
        <v>0</v>
      </c>
      <c r="W136" s="407">
        <v>0</v>
      </c>
      <c r="X136" s="406">
        <v>0</v>
      </c>
      <c r="Y136" s="406">
        <v>0</v>
      </c>
      <c r="Z136" s="406">
        <v>0</v>
      </c>
      <c r="AA136" s="435">
        <v>0</v>
      </c>
      <c r="AB136" s="406">
        <v>0</v>
      </c>
      <c r="AC136" s="407">
        <v>0</v>
      </c>
      <c r="AD136" s="406">
        <v>0</v>
      </c>
      <c r="AE136" s="406">
        <v>0</v>
      </c>
      <c r="AF136" s="406">
        <v>0</v>
      </c>
      <c r="AG136" s="435">
        <v>0</v>
      </c>
      <c r="AH136" s="406">
        <v>0</v>
      </c>
      <c r="AI136" s="407">
        <v>0</v>
      </c>
      <c r="AJ136" s="406">
        <v>0</v>
      </c>
      <c r="AK136" s="406">
        <v>0</v>
      </c>
      <c r="AL136" s="406">
        <v>0</v>
      </c>
      <c r="AN136" s="12"/>
      <c r="AO136" s="12"/>
      <c r="AP136" s="12"/>
    </row>
    <row r="137" spans="1:53" ht="17.100000000000001" customHeight="1" x14ac:dyDescent="0.15">
      <c r="A137" s="12"/>
      <c r="B137" s="12"/>
      <c r="C137" s="12"/>
      <c r="D137" s="12"/>
      <c r="E137" s="279"/>
      <c r="F137" s="402"/>
      <c r="G137" s="403"/>
      <c r="H137" s="403"/>
      <c r="I137" s="404"/>
      <c r="J137" s="403"/>
      <c r="K137" s="405"/>
      <c r="L137" s="403"/>
      <c r="M137" s="403"/>
      <c r="N137" s="403"/>
      <c r="O137" s="404"/>
      <c r="P137" s="403"/>
      <c r="Q137" s="405"/>
      <c r="R137" s="404"/>
      <c r="S137" s="403"/>
      <c r="T137" s="405"/>
      <c r="U137" s="404"/>
      <c r="V137" s="403"/>
      <c r="W137" s="405"/>
      <c r="X137" s="403"/>
      <c r="Y137" s="403"/>
      <c r="Z137" s="403"/>
      <c r="AA137" s="404"/>
      <c r="AB137" s="403"/>
      <c r="AC137" s="405"/>
      <c r="AD137" s="403"/>
      <c r="AE137" s="403"/>
      <c r="AF137" s="403"/>
      <c r="AG137" s="404"/>
      <c r="AH137" s="403"/>
      <c r="AI137" s="405"/>
      <c r="AJ137" s="403"/>
      <c r="AK137" s="403"/>
      <c r="AL137" s="403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233"/>
    </row>
    <row r="138" spans="1:53" s="233" customFormat="1" ht="17.100000000000001" customHeight="1" x14ac:dyDescent="0.15">
      <c r="A138" s="451" t="s">
        <v>133</v>
      </c>
      <c r="B138" s="460"/>
      <c r="C138" s="460"/>
      <c r="D138" s="460"/>
      <c r="E138" s="452"/>
      <c r="F138" s="398">
        <v>2029</v>
      </c>
      <c r="G138" s="399">
        <v>810</v>
      </c>
      <c r="H138" s="399">
        <v>1219</v>
      </c>
      <c r="I138" s="400">
        <v>904</v>
      </c>
      <c r="J138" s="399">
        <v>352</v>
      </c>
      <c r="K138" s="401">
        <v>552</v>
      </c>
      <c r="L138" s="399">
        <v>95</v>
      </c>
      <c r="M138" s="399">
        <v>57</v>
      </c>
      <c r="N138" s="399">
        <v>38</v>
      </c>
      <c r="O138" s="400">
        <v>171</v>
      </c>
      <c r="P138" s="399">
        <v>137</v>
      </c>
      <c r="Q138" s="401">
        <v>34</v>
      </c>
      <c r="R138" s="400">
        <v>475</v>
      </c>
      <c r="S138" s="399">
        <v>166</v>
      </c>
      <c r="T138" s="401">
        <v>309</v>
      </c>
      <c r="U138" s="400">
        <v>5</v>
      </c>
      <c r="V138" s="399">
        <v>5</v>
      </c>
      <c r="W138" s="401">
        <v>0</v>
      </c>
      <c r="X138" s="399">
        <v>152</v>
      </c>
      <c r="Y138" s="399">
        <v>4</v>
      </c>
      <c r="Z138" s="399">
        <v>148</v>
      </c>
      <c r="AA138" s="400">
        <v>12</v>
      </c>
      <c r="AB138" s="399">
        <v>3</v>
      </c>
      <c r="AC138" s="401">
        <v>9</v>
      </c>
      <c r="AD138" s="399">
        <v>10</v>
      </c>
      <c r="AE138" s="399">
        <v>3</v>
      </c>
      <c r="AF138" s="399">
        <v>7</v>
      </c>
      <c r="AG138" s="400">
        <v>127</v>
      </c>
      <c r="AH138" s="399">
        <v>46</v>
      </c>
      <c r="AI138" s="401">
        <v>81</v>
      </c>
      <c r="AJ138" s="399">
        <v>78</v>
      </c>
      <c r="AK138" s="399">
        <v>37</v>
      </c>
      <c r="AL138" s="399">
        <v>41</v>
      </c>
      <c r="AM138" s="9"/>
      <c r="AN138" s="12">
        <f>IF(I138+L138+O138+R138+U138+X138+AA138+AD138+AG138+AJ138=F138,0,Y)</f>
        <v>0</v>
      </c>
      <c r="AO138" s="12">
        <f>IF(J138+M138+P138+S138+V138+Y138+AB138+AE138+AH138+AK138=G138,0,Y)</f>
        <v>0</v>
      </c>
      <c r="AP138" s="12">
        <f>IF(K138+N138+Q138+T138+W138+Z138+AC138+AF138+AI138+AL138=H138,0,Y)</f>
        <v>0</v>
      </c>
      <c r="AQ138" s="12">
        <f>IF(SUM(G138:H138)=F138,0,Y)</f>
        <v>0</v>
      </c>
      <c r="AR138" s="12">
        <f>IF(SUM(J138:K138)=I138,0,Y)</f>
        <v>0</v>
      </c>
      <c r="AS138" s="12">
        <f>IF(SUM(M138:N138)=L138,0,Y)</f>
        <v>0</v>
      </c>
      <c r="AT138" s="12">
        <f>IF(SUM(P138:Q138)=O138,0,Y)</f>
        <v>0</v>
      </c>
      <c r="AU138" s="12">
        <f>IF(SUM(S138:T138)=R138,0,Y)</f>
        <v>0</v>
      </c>
      <c r="AV138" s="12">
        <f>IF(SUM(V138:W138)=U138,0,Y)</f>
        <v>0</v>
      </c>
      <c r="AW138" s="12">
        <f>IF(SUM(Y138:Z138)=X138,0,Y)</f>
        <v>0</v>
      </c>
      <c r="AX138" s="12">
        <f>IF(SUM(AB138:AC138)=AA138,0,Y)</f>
        <v>0</v>
      </c>
      <c r="AY138" s="12">
        <f>IF(SUM(AH138:AI138)=AG138,0,Y)</f>
        <v>0</v>
      </c>
      <c r="AZ138" s="12">
        <f>IF(SUM(AK138:AL138)=AJ138,0,Y)</f>
        <v>0</v>
      </c>
      <c r="BA138" s="9"/>
    </row>
    <row r="139" spans="1:53" ht="17.100000000000001" customHeight="1" x14ac:dyDescent="0.15">
      <c r="A139" s="12"/>
      <c r="B139" s="12"/>
      <c r="C139" s="12"/>
      <c r="D139" s="12"/>
      <c r="E139" s="279"/>
      <c r="F139" s="408"/>
      <c r="G139" s="409"/>
      <c r="H139" s="409"/>
      <c r="I139" s="410"/>
      <c r="J139" s="409"/>
      <c r="K139" s="411"/>
      <c r="L139" s="409"/>
      <c r="M139" s="409"/>
      <c r="N139" s="409"/>
      <c r="O139" s="410"/>
      <c r="P139" s="409"/>
      <c r="Q139" s="411"/>
      <c r="R139" s="410"/>
      <c r="S139" s="409"/>
      <c r="T139" s="411"/>
      <c r="U139" s="410"/>
      <c r="V139" s="409"/>
      <c r="W139" s="411"/>
      <c r="X139" s="409"/>
      <c r="Y139" s="409"/>
      <c r="Z139" s="409"/>
      <c r="AA139" s="410"/>
      <c r="AB139" s="409"/>
      <c r="AC139" s="411"/>
      <c r="AD139" s="409"/>
      <c r="AE139" s="409"/>
      <c r="AF139" s="409"/>
      <c r="AG139" s="410"/>
      <c r="AH139" s="409"/>
      <c r="AI139" s="411"/>
      <c r="AJ139" s="409"/>
      <c r="AK139" s="409"/>
      <c r="AL139" s="409"/>
      <c r="AN139" s="12"/>
      <c r="AO139" s="12"/>
      <c r="AP139" s="12"/>
      <c r="BA139" s="233"/>
    </row>
    <row r="140" spans="1:53" s="233" customFormat="1" ht="17.100000000000001" customHeight="1" x14ac:dyDescent="0.15">
      <c r="A140" s="451" t="s">
        <v>67</v>
      </c>
      <c r="B140" s="460"/>
      <c r="C140" s="460"/>
      <c r="D140" s="460"/>
      <c r="E140" s="452"/>
      <c r="F140" s="398">
        <v>421</v>
      </c>
      <c r="G140" s="399">
        <v>284</v>
      </c>
      <c r="H140" s="399">
        <v>137</v>
      </c>
      <c r="I140" s="400">
        <v>360</v>
      </c>
      <c r="J140" s="399">
        <v>244</v>
      </c>
      <c r="K140" s="401">
        <v>116</v>
      </c>
      <c r="L140" s="399">
        <v>5</v>
      </c>
      <c r="M140" s="399">
        <v>2</v>
      </c>
      <c r="N140" s="399">
        <v>3</v>
      </c>
      <c r="O140" s="400">
        <v>6</v>
      </c>
      <c r="P140" s="399">
        <v>5</v>
      </c>
      <c r="Q140" s="401">
        <v>1</v>
      </c>
      <c r="R140" s="400">
        <v>13</v>
      </c>
      <c r="S140" s="399">
        <v>9</v>
      </c>
      <c r="T140" s="401">
        <v>4</v>
      </c>
      <c r="U140" s="400">
        <v>4</v>
      </c>
      <c r="V140" s="399">
        <v>4</v>
      </c>
      <c r="W140" s="401">
        <v>0</v>
      </c>
      <c r="X140" s="399">
        <v>6</v>
      </c>
      <c r="Y140" s="399">
        <v>3</v>
      </c>
      <c r="Z140" s="399">
        <v>3</v>
      </c>
      <c r="AA140" s="400">
        <v>0</v>
      </c>
      <c r="AB140" s="399">
        <v>0</v>
      </c>
      <c r="AC140" s="401">
        <v>0</v>
      </c>
      <c r="AD140" s="399">
        <v>0</v>
      </c>
      <c r="AE140" s="399">
        <v>0</v>
      </c>
      <c r="AF140" s="399">
        <v>0</v>
      </c>
      <c r="AG140" s="400">
        <v>26</v>
      </c>
      <c r="AH140" s="399">
        <v>16</v>
      </c>
      <c r="AI140" s="401">
        <v>10</v>
      </c>
      <c r="AJ140" s="399">
        <v>1</v>
      </c>
      <c r="AK140" s="399">
        <v>1</v>
      </c>
      <c r="AL140" s="399">
        <v>0</v>
      </c>
      <c r="AM140" s="9"/>
      <c r="AN140" s="12">
        <f>IF(I140+L140+O140+R140+U140+X140+AA140+AD140+AG140+AJ140=F140,0,Y)</f>
        <v>0</v>
      </c>
      <c r="AO140" s="12">
        <f>IF(J140+M140+P140+S140+V140+Y140+AB140+AE140+AH140+AK140=G140,0,Y)</f>
        <v>0</v>
      </c>
      <c r="AP140" s="12">
        <f>IF(K140+N140+Q140+T140+W140+Z140+AC140+AF140+AI140+AL140=H140,0,Y)</f>
        <v>0</v>
      </c>
      <c r="AQ140" s="12">
        <f>IF(SUM(G140:H140)=F140,0,Y)</f>
        <v>0</v>
      </c>
      <c r="AR140" s="12">
        <f>IF(SUM(J140:K140)=I140,0,Y)</f>
        <v>0</v>
      </c>
      <c r="AS140" s="12">
        <f>IF(SUM(M140:N140)=L140,0,Y)</f>
        <v>0</v>
      </c>
      <c r="AT140" s="12">
        <f>IF(SUM(P140:Q140)=O140,0,Y)</f>
        <v>0</v>
      </c>
      <c r="AU140" s="12">
        <f>IF(SUM(S140:T140)=R140,0,Y)</f>
        <v>0</v>
      </c>
      <c r="AV140" s="12">
        <f>IF(SUM(V140:W140)=U140,0,Y)</f>
        <v>0</v>
      </c>
      <c r="AW140" s="12">
        <f>IF(SUM(Y140:Z140)=X140,0,Y)</f>
        <v>0</v>
      </c>
      <c r="AX140" s="12">
        <f>IF(SUM(AB140:AC140)=AA140,0,Y)</f>
        <v>0</v>
      </c>
      <c r="AY140" s="12">
        <f>IF(SUM(AH140:AI140)=AG140,0,Y)</f>
        <v>0</v>
      </c>
      <c r="AZ140" s="12">
        <f>IF(SUM(AK140:AL140)=AJ140,0,Y)</f>
        <v>0</v>
      </c>
      <c r="BA140" s="9"/>
    </row>
    <row r="141" spans="1:53" ht="17.100000000000001" customHeight="1" x14ac:dyDescent="0.15">
      <c r="A141" s="12"/>
      <c r="B141" s="12"/>
      <c r="C141" s="459" t="s">
        <v>132</v>
      </c>
      <c r="D141" s="459"/>
      <c r="E141" s="466"/>
      <c r="F141" s="402">
        <v>357</v>
      </c>
      <c r="G141" s="403">
        <v>244</v>
      </c>
      <c r="H141" s="403">
        <v>113</v>
      </c>
      <c r="I141" s="404">
        <v>334</v>
      </c>
      <c r="J141" s="403">
        <v>229</v>
      </c>
      <c r="K141" s="405">
        <v>105</v>
      </c>
      <c r="L141" s="403">
        <v>1</v>
      </c>
      <c r="M141" s="403">
        <v>1</v>
      </c>
      <c r="N141" s="403">
        <v>0</v>
      </c>
      <c r="O141" s="404">
        <v>2</v>
      </c>
      <c r="P141" s="403">
        <v>1</v>
      </c>
      <c r="Q141" s="405">
        <v>1</v>
      </c>
      <c r="R141" s="404">
        <v>2</v>
      </c>
      <c r="S141" s="403">
        <v>1</v>
      </c>
      <c r="T141" s="405">
        <v>1</v>
      </c>
      <c r="U141" s="404">
        <v>0</v>
      </c>
      <c r="V141" s="403">
        <v>0</v>
      </c>
      <c r="W141" s="405">
        <v>0</v>
      </c>
      <c r="X141" s="403">
        <v>3</v>
      </c>
      <c r="Y141" s="403">
        <v>1</v>
      </c>
      <c r="Z141" s="403">
        <v>2</v>
      </c>
      <c r="AA141" s="404">
        <v>0</v>
      </c>
      <c r="AB141" s="403">
        <v>0</v>
      </c>
      <c r="AC141" s="405">
        <v>0</v>
      </c>
      <c r="AD141" s="403">
        <v>0</v>
      </c>
      <c r="AE141" s="403">
        <v>0</v>
      </c>
      <c r="AF141" s="403">
        <v>0</v>
      </c>
      <c r="AG141" s="404">
        <v>15</v>
      </c>
      <c r="AH141" s="403">
        <v>11</v>
      </c>
      <c r="AI141" s="405">
        <v>4</v>
      </c>
      <c r="AJ141" s="403">
        <v>0</v>
      </c>
      <c r="AK141" s="403">
        <v>0</v>
      </c>
      <c r="AL141" s="403">
        <v>0</v>
      </c>
      <c r="AM141" s="233"/>
      <c r="AN141" s="12">
        <f>IF(I141+L141+O141+R141+U141+X141+AA141+AD141+AG141+AJ141=F141,0,Y)</f>
        <v>0</v>
      </c>
      <c r="AO141" s="12">
        <f>IF(J141+M141+P141+S141+V141+Y141+AB141+AE141+AH141+AK141=G141,0,Y)</f>
        <v>0</v>
      </c>
      <c r="AP141" s="12">
        <f>IF(K141+N141+Q141+T141+W141+Z141+AC141+AF141+AI141+AL141=H141,0,Y)</f>
        <v>0</v>
      </c>
      <c r="AQ141" s="12">
        <f>IF(SUM(G141:H141)=F141,0,Y)</f>
        <v>0</v>
      </c>
      <c r="AR141" s="12">
        <f>IF(SUM(J141:K141)=I141,0,Y)</f>
        <v>0</v>
      </c>
      <c r="AS141" s="12">
        <f>IF(SUM(M141:N141)=L141,0,Y)</f>
        <v>0</v>
      </c>
      <c r="AT141" s="12">
        <f>IF(SUM(P141:Q141)=O141,0,Y)</f>
        <v>0</v>
      </c>
      <c r="AU141" s="12">
        <f>IF(SUM(S141:T141)=R141,0,Y)</f>
        <v>0</v>
      </c>
      <c r="AV141" s="12">
        <f>IF(SUM(V141:W141)=U141,0,Y)</f>
        <v>0</v>
      </c>
      <c r="AW141" s="12">
        <f>IF(SUM(Y141:Z141)=X141,0,Y)</f>
        <v>0</v>
      </c>
      <c r="AX141" s="12">
        <f>IF(SUM(AB141:AC141)=AA141,0,Y)</f>
        <v>0</v>
      </c>
      <c r="AY141" s="12">
        <f>IF(SUM(AH141:AI141)=AG141,0,Y)</f>
        <v>0</v>
      </c>
      <c r="AZ141" s="12">
        <f>IF(SUM(AK141:AL141)=AJ141,0,Y)</f>
        <v>0</v>
      </c>
    </row>
    <row r="142" spans="1:53" ht="17.100000000000001" customHeight="1" x14ac:dyDescent="0.15">
      <c r="A142" s="12"/>
      <c r="B142" s="12"/>
      <c r="C142" s="459" t="s">
        <v>68</v>
      </c>
      <c r="D142" s="459"/>
      <c r="E142" s="466"/>
      <c r="F142" s="402">
        <v>64</v>
      </c>
      <c r="G142" s="403">
        <v>40</v>
      </c>
      <c r="H142" s="403">
        <v>24</v>
      </c>
      <c r="I142" s="404">
        <v>26</v>
      </c>
      <c r="J142" s="403">
        <v>15</v>
      </c>
      <c r="K142" s="405">
        <v>11</v>
      </c>
      <c r="L142" s="403">
        <v>4</v>
      </c>
      <c r="M142" s="403">
        <v>1</v>
      </c>
      <c r="N142" s="403">
        <v>3</v>
      </c>
      <c r="O142" s="404">
        <v>4</v>
      </c>
      <c r="P142" s="403">
        <v>4</v>
      </c>
      <c r="Q142" s="405">
        <v>0</v>
      </c>
      <c r="R142" s="404">
        <v>11</v>
      </c>
      <c r="S142" s="403">
        <v>8</v>
      </c>
      <c r="T142" s="405">
        <v>3</v>
      </c>
      <c r="U142" s="404">
        <v>4</v>
      </c>
      <c r="V142" s="403">
        <v>4</v>
      </c>
      <c r="W142" s="405"/>
      <c r="X142" s="403">
        <v>3</v>
      </c>
      <c r="Y142" s="403">
        <v>2</v>
      </c>
      <c r="Z142" s="403">
        <v>1</v>
      </c>
      <c r="AA142" s="404">
        <v>0</v>
      </c>
      <c r="AB142" s="403">
        <v>0</v>
      </c>
      <c r="AC142" s="405">
        <v>0</v>
      </c>
      <c r="AD142" s="403">
        <v>0</v>
      </c>
      <c r="AE142" s="403">
        <v>0</v>
      </c>
      <c r="AF142" s="403">
        <v>0</v>
      </c>
      <c r="AG142" s="404">
        <v>11</v>
      </c>
      <c r="AH142" s="403">
        <v>5</v>
      </c>
      <c r="AI142" s="405">
        <v>6</v>
      </c>
      <c r="AJ142" s="403">
        <v>1</v>
      </c>
      <c r="AK142" s="403">
        <v>1</v>
      </c>
      <c r="AL142" s="403">
        <v>0</v>
      </c>
      <c r="AN142" s="12">
        <f>IF(I142+L142+O142+R142+U142+X142+AA142+AD142+AG142+AJ142=F142,0,Y)</f>
        <v>0</v>
      </c>
      <c r="AO142" s="12">
        <f>IF(J142+M142+P142+S142+V142+Y142+AB142+AE142+AH142+AK142=G142,0,Y)</f>
        <v>0</v>
      </c>
      <c r="AP142" s="12">
        <f>IF(K142+N142+Q142+T142+W142+Z142+AC142+AF142+AI142+AL142=H142,0,Y)</f>
        <v>0</v>
      </c>
      <c r="AQ142" s="12">
        <f>IF(SUM(G142:H142)=F142,0,Y)</f>
        <v>0</v>
      </c>
      <c r="AR142" s="12">
        <f>IF(SUM(J142:K142)=I142,0,Y)</f>
        <v>0</v>
      </c>
      <c r="AS142" s="12">
        <f>IF(SUM(M142:N142)=L142,0,Y)</f>
        <v>0</v>
      </c>
      <c r="AT142" s="12">
        <f>IF(SUM(P142:Q142)=O142,0,Y)</f>
        <v>0</v>
      </c>
      <c r="AU142" s="12">
        <f>IF(SUM(S142:T142)=R142,0,Y)</f>
        <v>0</v>
      </c>
      <c r="AV142" s="12">
        <f>IF(SUM(V142:W142)=U142,0,Y)</f>
        <v>0</v>
      </c>
      <c r="AW142" s="12">
        <f>IF(SUM(Y142:Z142)=X142,0,Y)</f>
        <v>0</v>
      </c>
      <c r="AX142" s="12">
        <f>IF(SUM(AB142:AC142)=AA142,0,Y)</f>
        <v>0</v>
      </c>
      <c r="AY142" s="12">
        <f>IF(SUM(AH142:AI142)=AG142,0,Y)</f>
        <v>0</v>
      </c>
      <c r="AZ142" s="12">
        <f>IF(SUM(AK142:AL142)=AJ142,0,Y)</f>
        <v>0</v>
      </c>
    </row>
    <row r="143" spans="1:53" ht="17.100000000000001" customHeight="1" x14ac:dyDescent="0.15">
      <c r="A143" s="12"/>
      <c r="B143" s="12"/>
      <c r="C143" s="291"/>
      <c r="D143" s="291"/>
      <c r="E143" s="292"/>
      <c r="F143" s="402"/>
      <c r="G143" s="403"/>
      <c r="H143" s="403"/>
      <c r="I143" s="404"/>
      <c r="J143" s="403"/>
      <c r="K143" s="405"/>
      <c r="L143" s="403"/>
      <c r="M143" s="403"/>
      <c r="N143" s="403"/>
      <c r="O143" s="404"/>
      <c r="P143" s="403"/>
      <c r="Q143" s="405"/>
      <c r="R143" s="404"/>
      <c r="S143" s="403"/>
      <c r="T143" s="405"/>
      <c r="U143" s="404">
        <v>0</v>
      </c>
      <c r="V143" s="403"/>
      <c r="W143" s="405"/>
      <c r="X143" s="403"/>
      <c r="Y143" s="403"/>
      <c r="Z143" s="403"/>
      <c r="AA143" s="404"/>
      <c r="AB143" s="403"/>
      <c r="AC143" s="405"/>
      <c r="AD143" s="403"/>
      <c r="AE143" s="403"/>
      <c r="AF143" s="403"/>
      <c r="AG143" s="404"/>
      <c r="AH143" s="403"/>
      <c r="AI143" s="405"/>
      <c r="AJ143" s="403"/>
      <c r="AK143" s="403"/>
      <c r="AL143" s="403"/>
      <c r="AM143" s="233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233"/>
    </row>
    <row r="144" spans="1:53" s="233" customFormat="1" ht="17.100000000000001" customHeight="1" x14ac:dyDescent="0.15">
      <c r="A144" s="451" t="s">
        <v>131</v>
      </c>
      <c r="B144" s="460"/>
      <c r="C144" s="460"/>
      <c r="D144" s="460"/>
      <c r="E144" s="452"/>
      <c r="F144" s="398">
        <v>168</v>
      </c>
      <c r="G144" s="399">
        <v>155</v>
      </c>
      <c r="H144" s="399">
        <v>13</v>
      </c>
      <c r="I144" s="400">
        <v>74</v>
      </c>
      <c r="J144" s="399">
        <v>68</v>
      </c>
      <c r="K144" s="401">
        <v>6</v>
      </c>
      <c r="L144" s="399">
        <v>21</v>
      </c>
      <c r="M144" s="399">
        <v>17</v>
      </c>
      <c r="N144" s="399">
        <v>4</v>
      </c>
      <c r="O144" s="400">
        <v>39</v>
      </c>
      <c r="P144" s="399">
        <v>39</v>
      </c>
      <c r="Q144" s="401">
        <v>0</v>
      </c>
      <c r="R144" s="400">
        <v>14</v>
      </c>
      <c r="S144" s="399">
        <v>13</v>
      </c>
      <c r="T144" s="401">
        <v>1</v>
      </c>
      <c r="U144" s="400">
        <v>0</v>
      </c>
      <c r="V144" s="399">
        <v>0</v>
      </c>
      <c r="W144" s="401">
        <v>0</v>
      </c>
      <c r="X144" s="399">
        <v>0</v>
      </c>
      <c r="Y144" s="399">
        <v>0</v>
      </c>
      <c r="Z144" s="399">
        <v>0</v>
      </c>
      <c r="AA144" s="400">
        <v>0</v>
      </c>
      <c r="AB144" s="399">
        <v>0</v>
      </c>
      <c r="AC144" s="401">
        <v>0</v>
      </c>
      <c r="AD144" s="399">
        <v>0</v>
      </c>
      <c r="AE144" s="399">
        <v>0</v>
      </c>
      <c r="AF144" s="399">
        <v>0</v>
      </c>
      <c r="AG144" s="400">
        <v>15</v>
      </c>
      <c r="AH144" s="399">
        <v>14</v>
      </c>
      <c r="AI144" s="401">
        <v>1</v>
      </c>
      <c r="AJ144" s="399">
        <v>5</v>
      </c>
      <c r="AK144" s="399">
        <v>4</v>
      </c>
      <c r="AL144" s="399">
        <v>1</v>
      </c>
      <c r="AM144" s="9"/>
      <c r="AN144" s="12">
        <f>IF(I144+L144+O144+R144+U144+X144+AA144+AD144+AG144+AJ144=F144,0,Y)</f>
        <v>0</v>
      </c>
      <c r="AO144" s="12">
        <f>IF(J144+M144+P144+S144+V144+Y144+AB144+AE144+AH144+AK144=G144,0,Y)</f>
        <v>0</v>
      </c>
      <c r="AP144" s="12">
        <f>IF(K144+N144+Q144+T144+W144+Z144+AC144+AF144+AI144+AL144=H144,0,Y)</f>
        <v>0</v>
      </c>
      <c r="AQ144" s="12">
        <f>IF(SUM(G144:H144)=F144,0,Y)</f>
        <v>0</v>
      </c>
      <c r="AR144" s="12">
        <f>IF(SUM(J144:K144)=I144,0,Y)</f>
        <v>0</v>
      </c>
      <c r="AS144" s="12">
        <f>IF(SUM(M144:N144)=L144,0,Y)</f>
        <v>0</v>
      </c>
      <c r="AT144" s="12">
        <f>IF(SUM(P144:Q144)=O144,0,Y)</f>
        <v>0</v>
      </c>
      <c r="AU144" s="12">
        <f>IF(SUM(S144:T144)=R144,0,Y)</f>
        <v>0</v>
      </c>
      <c r="AV144" s="12">
        <f>IF(SUM(V144:W144)=U144,0,Y)</f>
        <v>0</v>
      </c>
      <c r="AW144" s="12">
        <f>IF(SUM(Y144:Z144)=X144,0,Y)</f>
        <v>0</v>
      </c>
      <c r="AX144" s="12">
        <f>IF(SUM(AB144:AC144)=AA144,0,Y)</f>
        <v>0</v>
      </c>
      <c r="AY144" s="12">
        <f>IF(SUM(AH144:AI144)=AG144,0,Y)</f>
        <v>0</v>
      </c>
      <c r="AZ144" s="12">
        <f>IF(SUM(AK144:AL144)=AJ144,0,Y)</f>
        <v>0</v>
      </c>
      <c r="BA144" s="9"/>
    </row>
    <row r="145" spans="1:54" ht="17.100000000000001" customHeight="1" x14ac:dyDescent="0.15">
      <c r="A145" s="12"/>
      <c r="B145" s="12"/>
      <c r="C145" s="12"/>
      <c r="D145" s="12"/>
      <c r="E145" s="279"/>
      <c r="F145" s="402"/>
      <c r="G145" s="403"/>
      <c r="H145" s="403"/>
      <c r="I145" s="404"/>
      <c r="J145" s="403"/>
      <c r="K145" s="405"/>
      <c r="L145" s="403"/>
      <c r="M145" s="403"/>
      <c r="N145" s="403"/>
      <c r="O145" s="404"/>
      <c r="P145" s="403"/>
      <c r="Q145" s="405"/>
      <c r="R145" s="404"/>
      <c r="S145" s="403"/>
      <c r="T145" s="405"/>
      <c r="U145" s="404"/>
      <c r="V145" s="403"/>
      <c r="W145" s="405"/>
      <c r="X145" s="403"/>
      <c r="Y145" s="403"/>
      <c r="Z145" s="403"/>
      <c r="AA145" s="404"/>
      <c r="AB145" s="403"/>
      <c r="AC145" s="405"/>
      <c r="AD145" s="403"/>
      <c r="AE145" s="403"/>
      <c r="AF145" s="403"/>
      <c r="AG145" s="404"/>
      <c r="AH145" s="403"/>
      <c r="AI145" s="405"/>
      <c r="AJ145" s="403"/>
      <c r="AK145" s="403"/>
      <c r="AL145" s="403"/>
      <c r="AN145" s="12"/>
      <c r="AO145" s="12"/>
      <c r="AP145" s="12"/>
      <c r="BA145" s="233"/>
    </row>
    <row r="146" spans="1:54" s="233" customFormat="1" ht="17.100000000000001" customHeight="1" x14ac:dyDescent="0.15">
      <c r="A146" s="451" t="s">
        <v>3</v>
      </c>
      <c r="B146" s="460"/>
      <c r="C146" s="460"/>
      <c r="D146" s="460"/>
      <c r="E146" s="452"/>
      <c r="F146" s="398">
        <v>2963</v>
      </c>
      <c r="G146" s="399">
        <v>1962</v>
      </c>
      <c r="H146" s="399">
        <v>1001</v>
      </c>
      <c r="I146" s="400">
        <v>270</v>
      </c>
      <c r="J146" s="399">
        <v>161</v>
      </c>
      <c r="K146" s="401">
        <v>109</v>
      </c>
      <c r="L146" s="399">
        <v>305</v>
      </c>
      <c r="M146" s="399">
        <v>193</v>
      </c>
      <c r="N146" s="399">
        <v>112</v>
      </c>
      <c r="O146" s="400">
        <v>1248</v>
      </c>
      <c r="P146" s="399">
        <v>1135</v>
      </c>
      <c r="Q146" s="401">
        <v>113</v>
      </c>
      <c r="R146" s="400">
        <v>747</v>
      </c>
      <c r="S146" s="399">
        <v>332</v>
      </c>
      <c r="T146" s="401">
        <v>415</v>
      </c>
      <c r="U146" s="400">
        <v>62</v>
      </c>
      <c r="V146" s="399">
        <v>52</v>
      </c>
      <c r="W146" s="401">
        <v>10</v>
      </c>
      <c r="X146" s="399">
        <v>147</v>
      </c>
      <c r="Y146" s="399">
        <v>5</v>
      </c>
      <c r="Z146" s="399">
        <v>142</v>
      </c>
      <c r="AA146" s="400">
        <v>1</v>
      </c>
      <c r="AB146" s="399">
        <v>0</v>
      </c>
      <c r="AC146" s="401">
        <v>1</v>
      </c>
      <c r="AD146" s="399">
        <v>35</v>
      </c>
      <c r="AE146" s="399">
        <v>12</v>
      </c>
      <c r="AF146" s="399">
        <v>23</v>
      </c>
      <c r="AG146" s="400">
        <v>56</v>
      </c>
      <c r="AH146" s="399">
        <v>26</v>
      </c>
      <c r="AI146" s="401">
        <v>30</v>
      </c>
      <c r="AJ146" s="399">
        <v>92</v>
      </c>
      <c r="AK146" s="399">
        <v>46</v>
      </c>
      <c r="AL146" s="399">
        <v>46</v>
      </c>
      <c r="AM146" s="9"/>
      <c r="AN146" s="12">
        <f>IF(I146+L146+O146+R146+U146+X146+AA146+AD146+AG146+AJ146=F146,0,Y)</f>
        <v>0</v>
      </c>
      <c r="AO146" s="12">
        <f>IF(J146+M146+P146+S146+V146+Y146+AB146+AE146+AH146+AK146=G146,0,Y)</f>
        <v>0</v>
      </c>
      <c r="AP146" s="12">
        <f>IF(K146+N146+Q146+T146+W146+Z146+AC146+AF146+AI146+AL146=H146,0,Y)</f>
        <v>0</v>
      </c>
      <c r="AQ146" s="12">
        <f>IF(SUM(G146:H146)=F146,0,Y)</f>
        <v>0</v>
      </c>
      <c r="AR146" s="12">
        <f>IF(SUM(J146:K146)=I146,0,Y)</f>
        <v>0</v>
      </c>
      <c r="AS146" s="12">
        <f>IF(SUM(M146:N146)=L146,0,Y)</f>
        <v>0</v>
      </c>
      <c r="AT146" s="12">
        <f>IF(SUM(P146:Q146)=O146,0,Y)</f>
        <v>0</v>
      </c>
      <c r="AU146" s="12">
        <f>IF(SUM(S146:T146)=R146,0,Y)</f>
        <v>0</v>
      </c>
      <c r="AV146" s="12">
        <f>IF(SUM(V146:W146)=U146,0,Y)</f>
        <v>0</v>
      </c>
      <c r="AW146" s="12">
        <f>IF(SUM(Y146:Z146)=X146,0,Y)</f>
        <v>0</v>
      </c>
      <c r="AX146" s="12">
        <f>IF(SUM(AB146:AC146)=AA146,0,Y)</f>
        <v>0</v>
      </c>
      <c r="AY146" s="12">
        <f>IF(SUM(AH146:AI146)=AG146,0,Y)</f>
        <v>0</v>
      </c>
      <c r="AZ146" s="12">
        <f>IF(SUM(AK146:AL146)=AJ146,0,Y)</f>
        <v>0</v>
      </c>
    </row>
    <row r="147" spans="1:54" s="233" customFormat="1" ht="17.100000000000001" customHeight="1" x14ac:dyDescent="0.15">
      <c r="A147" s="202"/>
      <c r="B147" s="243"/>
      <c r="C147" s="462" t="s">
        <v>377</v>
      </c>
      <c r="D147" s="462"/>
      <c r="E147" s="463"/>
      <c r="F147" s="402">
        <v>2957</v>
      </c>
      <c r="G147" s="403">
        <v>1958</v>
      </c>
      <c r="H147" s="403">
        <v>999</v>
      </c>
      <c r="I147" s="404">
        <v>269</v>
      </c>
      <c r="J147" s="403">
        <v>161</v>
      </c>
      <c r="K147" s="405">
        <v>108</v>
      </c>
      <c r="L147" s="403">
        <v>305</v>
      </c>
      <c r="M147" s="403">
        <v>193</v>
      </c>
      <c r="N147" s="403">
        <v>112</v>
      </c>
      <c r="O147" s="404">
        <v>1248</v>
      </c>
      <c r="P147" s="403">
        <v>1135</v>
      </c>
      <c r="Q147" s="405">
        <v>113</v>
      </c>
      <c r="R147" s="404">
        <v>743</v>
      </c>
      <c r="S147" s="403">
        <v>328</v>
      </c>
      <c r="T147" s="405">
        <v>415</v>
      </c>
      <c r="U147" s="404">
        <v>62</v>
      </c>
      <c r="V147" s="403">
        <v>52</v>
      </c>
      <c r="W147" s="405">
        <v>10</v>
      </c>
      <c r="X147" s="403">
        <v>146</v>
      </c>
      <c r="Y147" s="403">
        <v>5</v>
      </c>
      <c r="Z147" s="403">
        <v>141</v>
      </c>
      <c r="AA147" s="404">
        <v>1</v>
      </c>
      <c r="AB147" s="403">
        <v>0</v>
      </c>
      <c r="AC147" s="405">
        <v>1</v>
      </c>
      <c r="AD147" s="403">
        <v>35</v>
      </c>
      <c r="AE147" s="403">
        <v>12</v>
      </c>
      <c r="AF147" s="403">
        <v>23</v>
      </c>
      <c r="AG147" s="404">
        <v>56</v>
      </c>
      <c r="AH147" s="403">
        <v>26</v>
      </c>
      <c r="AI147" s="405">
        <v>30</v>
      </c>
      <c r="AJ147" s="403">
        <v>92</v>
      </c>
      <c r="AK147" s="403">
        <v>46</v>
      </c>
      <c r="AL147" s="403">
        <v>46</v>
      </c>
      <c r="AN147" s="12">
        <f>IF(I147+L147+O147+R147+U147+X147+AA147+AD147+AG147+AJ147=F147,0,Y)</f>
        <v>0</v>
      </c>
      <c r="AO147" s="12">
        <f>IF(J147+M147+P147+S147+V147+Y147+AB147+AE147+AH147+AK147=G147,0,Y)</f>
        <v>0</v>
      </c>
      <c r="AP147" s="12">
        <f>IF(K147+N147+Q147+T147+W147+Z147+AC147+AF147+AI147+AL147=H147,0,Y)</f>
        <v>0</v>
      </c>
      <c r="AQ147" s="12">
        <f>IF(SUM(G147:H147)=F147,0,Y)</f>
        <v>0</v>
      </c>
      <c r="AR147" s="12">
        <f>IF(SUM(J147:K147)=I147,0,Y)</f>
        <v>0</v>
      </c>
      <c r="AS147" s="12">
        <f>IF(SUM(M147:N147)=L147,0,Y)</f>
        <v>0</v>
      </c>
      <c r="AT147" s="12">
        <f>IF(SUM(P147:Q147)=O147,0,Y)</f>
        <v>0</v>
      </c>
      <c r="AU147" s="12">
        <f>IF(SUM(S147:T147)=R147,0,Y)</f>
        <v>0</v>
      </c>
      <c r="AV147" s="12">
        <f>IF(SUM(V147:W147)=U147,0,Y)</f>
        <v>0</v>
      </c>
      <c r="AW147" s="12">
        <f>IF(SUM(Y147:Z147)=X147,0,Y)</f>
        <v>0</v>
      </c>
      <c r="AX147" s="12">
        <f>IF(SUM(AB147:AC147)=AA147,0,Y)</f>
        <v>0</v>
      </c>
      <c r="AY147" s="12">
        <f>IF(SUM(AH147:AI147)=AG147,0,Y)</f>
        <v>0</v>
      </c>
      <c r="AZ147" s="12">
        <f>IF(SUM(AK147:AL147)=AJ147,0,Y)</f>
        <v>0</v>
      </c>
    </row>
    <row r="148" spans="1:54" ht="17.100000000000001" customHeight="1" x14ac:dyDescent="0.15">
      <c r="A148" s="202"/>
      <c r="B148" s="243"/>
      <c r="C148" s="12" t="s">
        <v>372</v>
      </c>
      <c r="D148" s="12"/>
      <c r="E148" s="279"/>
      <c r="F148" s="402">
        <v>6</v>
      </c>
      <c r="G148" s="403">
        <v>4</v>
      </c>
      <c r="H148" s="403">
        <v>2</v>
      </c>
      <c r="I148" s="404">
        <v>1</v>
      </c>
      <c r="J148" s="403">
        <v>0</v>
      </c>
      <c r="K148" s="405">
        <v>1</v>
      </c>
      <c r="L148" s="403">
        <v>0</v>
      </c>
      <c r="M148" s="403">
        <v>0</v>
      </c>
      <c r="N148" s="403">
        <v>0</v>
      </c>
      <c r="O148" s="404">
        <v>0</v>
      </c>
      <c r="P148" s="403">
        <v>0</v>
      </c>
      <c r="Q148" s="405">
        <v>0</v>
      </c>
      <c r="R148" s="404">
        <v>4</v>
      </c>
      <c r="S148" s="403">
        <v>4</v>
      </c>
      <c r="T148" s="405">
        <v>0</v>
      </c>
      <c r="U148" s="404">
        <v>0</v>
      </c>
      <c r="V148" s="403">
        <v>0</v>
      </c>
      <c r="W148" s="405">
        <v>0</v>
      </c>
      <c r="X148" s="403">
        <v>1</v>
      </c>
      <c r="Y148" s="403">
        <v>0</v>
      </c>
      <c r="Z148" s="403">
        <v>1</v>
      </c>
      <c r="AA148" s="404">
        <v>0</v>
      </c>
      <c r="AB148" s="403">
        <v>0</v>
      </c>
      <c r="AC148" s="405">
        <v>0</v>
      </c>
      <c r="AD148" s="403">
        <v>0</v>
      </c>
      <c r="AE148" s="403">
        <v>0</v>
      </c>
      <c r="AF148" s="403">
        <v>0</v>
      </c>
      <c r="AG148" s="404">
        <v>0</v>
      </c>
      <c r="AH148" s="403">
        <v>0</v>
      </c>
      <c r="AI148" s="405">
        <v>0</v>
      </c>
      <c r="AJ148" s="403">
        <v>0</v>
      </c>
      <c r="AK148" s="403">
        <v>0</v>
      </c>
      <c r="AL148" s="403">
        <v>0</v>
      </c>
      <c r="AN148" s="12">
        <f>IF(I148+L148+O148+R148+U148+X148+AA148+AD148+AG148+AJ148=F148,0,Y)</f>
        <v>0</v>
      </c>
      <c r="AO148" s="12">
        <f>IF(J148+M148+P148+S148+V148+Y148+AB148+AE148+AH148+AK148=G148,0,Y)</f>
        <v>0</v>
      </c>
      <c r="AP148" s="12">
        <f>IF(K148+N148+Q148+T148+W148+Z148+AC148+AF148+AI148+AL148=H148,0,Y)</f>
        <v>0</v>
      </c>
      <c r="AQ148" s="12">
        <f>IF(SUM(G148:H148)=F148,0,Y)</f>
        <v>0</v>
      </c>
      <c r="AR148" s="12">
        <f>IF(SUM(J148:K148)=I148,0,Y)</f>
        <v>0</v>
      </c>
      <c r="AS148" s="12">
        <f>IF(SUM(M148:N148)=L148,0,Y)</f>
        <v>0</v>
      </c>
      <c r="AT148" s="12">
        <f>IF(SUM(P148:Q148)=O148,0,Y)</f>
        <v>0</v>
      </c>
      <c r="AU148" s="12">
        <f>IF(SUM(S148:T148)=R148,0,Y)</f>
        <v>0</v>
      </c>
      <c r="AV148" s="12">
        <f>IF(SUM(V148:W148)=U148,0,Y)</f>
        <v>0</v>
      </c>
      <c r="AW148" s="12">
        <f>IF(SUM(Y148:Z148)=X148,0,Y)</f>
        <v>0</v>
      </c>
      <c r="AX148" s="12">
        <f>IF(SUM(AB148:AC148)=AA148,0,Y)</f>
        <v>0</v>
      </c>
      <c r="AY148" s="12">
        <f>IF(SUM(AH148:AI148)=AG148,0,Y)</f>
        <v>0</v>
      </c>
      <c r="AZ148" s="12">
        <f>IF(SUM(AK148:AL148)=AJ148,0,Y)</f>
        <v>0</v>
      </c>
    </row>
    <row r="149" spans="1:54" ht="17.100000000000001" customHeight="1" x14ac:dyDescent="0.15">
      <c r="A149" s="12"/>
      <c r="B149" s="12"/>
      <c r="C149" s="12"/>
      <c r="D149" s="12"/>
      <c r="E149" s="279"/>
      <c r="F149" s="402"/>
      <c r="G149" s="403"/>
      <c r="H149" s="403"/>
      <c r="I149" s="404"/>
      <c r="J149" s="403"/>
      <c r="K149" s="405"/>
      <c r="L149" s="403"/>
      <c r="M149" s="403"/>
      <c r="N149" s="403"/>
      <c r="O149" s="404"/>
      <c r="P149" s="403"/>
      <c r="Q149" s="405"/>
      <c r="R149" s="404"/>
      <c r="S149" s="403"/>
      <c r="T149" s="405"/>
      <c r="U149" s="404"/>
      <c r="V149" s="403"/>
      <c r="W149" s="405"/>
      <c r="X149" s="403"/>
      <c r="Y149" s="403"/>
      <c r="Z149" s="403"/>
      <c r="AA149" s="404"/>
      <c r="AB149" s="403"/>
      <c r="AC149" s="405"/>
      <c r="AD149" s="403"/>
      <c r="AE149" s="403"/>
      <c r="AF149" s="403"/>
      <c r="AG149" s="404"/>
      <c r="AH149" s="403"/>
      <c r="AI149" s="405"/>
      <c r="AJ149" s="403"/>
      <c r="AK149" s="403"/>
      <c r="AL149" s="403"/>
      <c r="AM149" s="233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</row>
    <row r="150" spans="1:54" ht="17.100000000000001" customHeight="1" x14ac:dyDescent="0.15">
      <c r="A150" s="451" t="s">
        <v>374</v>
      </c>
      <c r="B150" s="460"/>
      <c r="C150" s="460"/>
      <c r="D150" s="460"/>
      <c r="E150" s="452"/>
      <c r="F150" s="398">
        <v>46</v>
      </c>
      <c r="G150" s="399">
        <v>14</v>
      </c>
      <c r="H150" s="399">
        <v>32</v>
      </c>
      <c r="I150" s="400">
        <v>12</v>
      </c>
      <c r="J150" s="399">
        <v>5</v>
      </c>
      <c r="K150" s="401">
        <v>7</v>
      </c>
      <c r="L150" s="399">
        <v>4</v>
      </c>
      <c r="M150" s="399">
        <v>3</v>
      </c>
      <c r="N150" s="399">
        <v>1</v>
      </c>
      <c r="O150" s="400">
        <v>0</v>
      </c>
      <c r="P150" s="399">
        <v>0</v>
      </c>
      <c r="Q150" s="401">
        <v>0</v>
      </c>
      <c r="R150" s="400">
        <v>21</v>
      </c>
      <c r="S150" s="399">
        <v>6</v>
      </c>
      <c r="T150" s="401">
        <v>15</v>
      </c>
      <c r="U150" s="400">
        <v>0</v>
      </c>
      <c r="V150" s="399">
        <v>0</v>
      </c>
      <c r="W150" s="401">
        <v>0</v>
      </c>
      <c r="X150" s="399">
        <v>6</v>
      </c>
      <c r="Y150" s="399">
        <v>0</v>
      </c>
      <c r="Z150" s="399">
        <v>6</v>
      </c>
      <c r="AA150" s="400">
        <v>0</v>
      </c>
      <c r="AB150" s="399">
        <v>0</v>
      </c>
      <c r="AC150" s="401">
        <v>0</v>
      </c>
      <c r="AD150" s="399">
        <v>1</v>
      </c>
      <c r="AE150" s="399">
        <v>0</v>
      </c>
      <c r="AF150" s="399">
        <v>1</v>
      </c>
      <c r="AG150" s="400">
        <v>2</v>
      </c>
      <c r="AH150" s="399">
        <v>0</v>
      </c>
      <c r="AI150" s="401">
        <v>2</v>
      </c>
      <c r="AJ150" s="399">
        <v>0</v>
      </c>
      <c r="AK150" s="399">
        <v>0</v>
      </c>
      <c r="AL150" s="399">
        <v>0</v>
      </c>
      <c r="AM150" s="233"/>
      <c r="AN150" s="12">
        <f>IF(I150+L150+O150+R150+U150+X150+AA150+AD150+AG150+AJ150=F150,0,Y)</f>
        <v>0</v>
      </c>
      <c r="AO150" s="12">
        <f>IF(J150+M150+P150+S150+V150+Y150+AB150+AE150+AH150+AK150=G150,0,Y)</f>
        <v>0</v>
      </c>
      <c r="AP150" s="12">
        <f>IF(K150+N150+Q150+T150+W150+Z150+AC150+AF150+AI150+AL150=H150,0,Y)</f>
        <v>0</v>
      </c>
      <c r="AQ150" s="12">
        <f>IF(SUM(G150:H150)=F150,0,Y)</f>
        <v>0</v>
      </c>
      <c r="AR150" s="12">
        <f>IF(SUM(J150:K150)=I150,0,Y)</f>
        <v>0</v>
      </c>
      <c r="AS150" s="12">
        <f>IF(SUM(M150:N150)=L150,0,Y)</f>
        <v>0</v>
      </c>
      <c r="AT150" s="12">
        <f>IF(SUM(P150:Q150)=O150,0,Y)</f>
        <v>0</v>
      </c>
      <c r="AU150" s="12">
        <f>IF(SUM(S150:T150)=R150,0,Y)</f>
        <v>0</v>
      </c>
      <c r="AV150" s="12">
        <f>IF(SUM(V150:W150)=U150,0,Y)</f>
        <v>0</v>
      </c>
      <c r="AW150" s="12">
        <f>IF(SUM(Y150:Z150)=X150,0,Y)</f>
        <v>0</v>
      </c>
      <c r="AX150" s="12">
        <f>IF(SUM(AB150:AC150)=AA150,0,Y)</f>
        <v>0</v>
      </c>
      <c r="AY150" s="12">
        <f>IF(SUM(AH150:AI150)=AG150,0,Y)</f>
        <v>0</v>
      </c>
      <c r="AZ150" s="12">
        <f>IF(SUM(AK150:AL150)=AJ150,0,Y)</f>
        <v>0</v>
      </c>
    </row>
    <row r="151" spans="1:54" ht="17.100000000000001" customHeight="1" x14ac:dyDescent="0.15">
      <c r="A151" s="12"/>
      <c r="B151" s="12"/>
      <c r="C151" s="12"/>
      <c r="D151" s="12"/>
      <c r="E151" s="279"/>
      <c r="F151" s="408"/>
      <c r="G151" s="409"/>
      <c r="H151" s="409"/>
      <c r="I151" s="410"/>
      <c r="J151" s="409"/>
      <c r="K151" s="411"/>
      <c r="L151" s="409"/>
      <c r="M151" s="409"/>
      <c r="N151" s="409"/>
      <c r="O151" s="410"/>
      <c r="P151" s="409"/>
      <c r="Q151" s="411"/>
      <c r="R151" s="410"/>
      <c r="S151" s="409"/>
      <c r="T151" s="411"/>
      <c r="U151" s="410"/>
      <c r="V151" s="409"/>
      <c r="W151" s="411"/>
      <c r="X151" s="409"/>
      <c r="Y151" s="409"/>
      <c r="Z151" s="409"/>
      <c r="AA151" s="410"/>
      <c r="AB151" s="409"/>
      <c r="AC151" s="411"/>
      <c r="AD151" s="409"/>
      <c r="AE151" s="409"/>
      <c r="AF151" s="409"/>
      <c r="AG151" s="410"/>
      <c r="AH151" s="409"/>
      <c r="AI151" s="411"/>
      <c r="AJ151" s="409"/>
      <c r="AK151" s="409"/>
      <c r="AL151" s="409"/>
      <c r="AN151" s="12"/>
      <c r="AO151" s="12"/>
      <c r="AP151" s="12"/>
      <c r="BA151" s="233"/>
    </row>
    <row r="152" spans="1:54" s="233" customFormat="1" ht="17.100000000000001" customHeight="1" x14ac:dyDescent="0.15">
      <c r="A152" s="451" t="s">
        <v>130</v>
      </c>
      <c r="B152" s="460"/>
      <c r="C152" s="460"/>
      <c r="D152" s="460"/>
      <c r="E152" s="452"/>
      <c r="F152" s="398">
        <v>201</v>
      </c>
      <c r="G152" s="399">
        <v>117</v>
      </c>
      <c r="H152" s="399">
        <v>84</v>
      </c>
      <c r="I152" s="400">
        <v>130</v>
      </c>
      <c r="J152" s="399">
        <v>75</v>
      </c>
      <c r="K152" s="401">
        <v>55</v>
      </c>
      <c r="L152" s="399">
        <v>13</v>
      </c>
      <c r="M152" s="399">
        <v>5</v>
      </c>
      <c r="N152" s="399">
        <v>8</v>
      </c>
      <c r="O152" s="400">
        <v>16</v>
      </c>
      <c r="P152" s="399">
        <v>14</v>
      </c>
      <c r="Q152" s="401">
        <v>2</v>
      </c>
      <c r="R152" s="400">
        <v>23</v>
      </c>
      <c r="S152" s="399">
        <v>13</v>
      </c>
      <c r="T152" s="401">
        <v>10</v>
      </c>
      <c r="U152" s="400">
        <v>1</v>
      </c>
      <c r="V152" s="399">
        <v>1</v>
      </c>
      <c r="W152" s="401">
        <v>0</v>
      </c>
      <c r="X152" s="399">
        <v>2</v>
      </c>
      <c r="Y152" s="399">
        <v>0</v>
      </c>
      <c r="Z152" s="399">
        <v>2</v>
      </c>
      <c r="AA152" s="400">
        <v>0</v>
      </c>
      <c r="AB152" s="399">
        <v>0</v>
      </c>
      <c r="AC152" s="401">
        <v>0</v>
      </c>
      <c r="AD152" s="399">
        <v>0</v>
      </c>
      <c r="AE152" s="399">
        <v>0</v>
      </c>
      <c r="AF152" s="399">
        <v>0</v>
      </c>
      <c r="AG152" s="400">
        <v>12</v>
      </c>
      <c r="AH152" s="399">
        <v>7</v>
      </c>
      <c r="AI152" s="401">
        <v>5</v>
      </c>
      <c r="AJ152" s="399">
        <v>4</v>
      </c>
      <c r="AK152" s="399">
        <v>2</v>
      </c>
      <c r="AL152" s="399">
        <v>2</v>
      </c>
      <c r="AM152" s="9"/>
      <c r="AN152" s="12">
        <f>IF(I152+L152+O152+R152+U152+X152+AA152+AD152+AG152+AJ152=F152,0,Y)</f>
        <v>0</v>
      </c>
      <c r="AO152" s="12">
        <f>IF(J152+M152+P152+S152+V152+Y152+AB152+AE152+AH152+AK152=G152,0,Y)</f>
        <v>0</v>
      </c>
      <c r="AP152" s="12">
        <f>IF(K152+N152+Q152+T152+W152+Z152+AC152+AF152+AI152+AL152=H152,0,Y)</f>
        <v>0</v>
      </c>
      <c r="AQ152" s="12">
        <f>IF(SUM(G152:H152)=F152,0,Y)</f>
        <v>0</v>
      </c>
      <c r="AR152" s="12">
        <f>IF(SUM(J152:K152)=I152,0,Y)</f>
        <v>0</v>
      </c>
      <c r="AS152" s="12">
        <f>IF(SUM(M152:N152)=L152,0,Y)</f>
        <v>0</v>
      </c>
      <c r="AT152" s="12">
        <f>IF(SUM(P152:Q152)=O152,0,Y)</f>
        <v>0</v>
      </c>
      <c r="AU152" s="12">
        <f>IF(SUM(S152:T152)=R152,0,Y)</f>
        <v>0</v>
      </c>
      <c r="AV152" s="12">
        <f>IF(SUM(V152:W152)=U152,0,Y)</f>
        <v>0</v>
      </c>
      <c r="AW152" s="12">
        <f>IF(SUM(Y152:Z152)=X152,0,Y)</f>
        <v>0</v>
      </c>
      <c r="AX152" s="12">
        <f>IF(SUM(AB152:AC152)=AA152,0,Y)</f>
        <v>0</v>
      </c>
      <c r="AY152" s="12">
        <f>IF(SUM(AH152:AI152)=AG152,0,Y)</f>
        <v>0</v>
      </c>
      <c r="AZ152" s="12">
        <f>IF(SUM(AK152:AL152)=AJ152,0,Y)</f>
        <v>0</v>
      </c>
      <c r="BA152" s="9"/>
    </row>
    <row r="153" spans="1:54" ht="17.100000000000001" customHeight="1" x14ac:dyDescent="0.15">
      <c r="A153" s="12"/>
      <c r="B153" s="12"/>
      <c r="C153" s="12"/>
      <c r="D153" s="12"/>
      <c r="E153" s="279"/>
      <c r="F153" s="408"/>
      <c r="G153" s="409"/>
      <c r="H153" s="409"/>
      <c r="I153" s="410"/>
      <c r="J153" s="409"/>
      <c r="K153" s="411"/>
      <c r="L153" s="409"/>
      <c r="M153" s="409"/>
      <c r="N153" s="409"/>
      <c r="O153" s="410"/>
      <c r="P153" s="409"/>
      <c r="Q153" s="411"/>
      <c r="R153" s="410"/>
      <c r="S153" s="409"/>
      <c r="T153" s="411"/>
      <c r="U153" s="410"/>
      <c r="V153" s="409"/>
      <c r="W153" s="411"/>
      <c r="X153" s="409"/>
      <c r="Y153" s="409"/>
      <c r="Z153" s="409"/>
      <c r="AA153" s="410"/>
      <c r="AB153" s="409"/>
      <c r="AC153" s="411"/>
      <c r="AD153" s="409"/>
      <c r="AE153" s="409"/>
      <c r="AF153" s="409"/>
      <c r="AG153" s="410"/>
      <c r="AH153" s="409"/>
      <c r="AI153" s="411"/>
      <c r="AJ153" s="409"/>
      <c r="AK153" s="409"/>
      <c r="AL153" s="409"/>
      <c r="AN153" s="12"/>
      <c r="AO153" s="12"/>
      <c r="AP153" s="12"/>
      <c r="BA153" s="242"/>
    </row>
    <row r="154" spans="1:54" s="233" customFormat="1" ht="17.100000000000001" customHeight="1" x14ac:dyDescent="0.15">
      <c r="A154" s="451" t="s">
        <v>69</v>
      </c>
      <c r="B154" s="451"/>
      <c r="C154" s="451"/>
      <c r="D154" s="451"/>
      <c r="E154" s="461"/>
      <c r="F154" s="398">
        <v>0</v>
      </c>
      <c r="G154" s="399">
        <v>0</v>
      </c>
      <c r="H154" s="399">
        <v>0</v>
      </c>
      <c r="I154" s="400">
        <v>0</v>
      </c>
      <c r="J154" s="399">
        <v>0</v>
      </c>
      <c r="K154" s="401">
        <v>0</v>
      </c>
      <c r="L154" s="399">
        <v>0</v>
      </c>
      <c r="M154" s="399">
        <v>0</v>
      </c>
      <c r="N154" s="399">
        <v>0</v>
      </c>
      <c r="O154" s="400">
        <v>0</v>
      </c>
      <c r="P154" s="399">
        <v>0</v>
      </c>
      <c r="Q154" s="401">
        <v>0</v>
      </c>
      <c r="R154" s="400">
        <v>0</v>
      </c>
      <c r="S154" s="399">
        <v>0</v>
      </c>
      <c r="T154" s="401">
        <v>0</v>
      </c>
      <c r="U154" s="400">
        <v>0</v>
      </c>
      <c r="V154" s="399">
        <v>0</v>
      </c>
      <c r="W154" s="401">
        <v>0</v>
      </c>
      <c r="X154" s="399">
        <v>0</v>
      </c>
      <c r="Y154" s="399">
        <v>0</v>
      </c>
      <c r="Z154" s="399">
        <v>0</v>
      </c>
      <c r="AA154" s="400">
        <v>0</v>
      </c>
      <c r="AB154" s="399">
        <v>0</v>
      </c>
      <c r="AC154" s="401">
        <v>0</v>
      </c>
      <c r="AD154" s="399">
        <v>0</v>
      </c>
      <c r="AE154" s="399">
        <v>0</v>
      </c>
      <c r="AF154" s="399">
        <v>0</v>
      </c>
      <c r="AG154" s="400">
        <v>0</v>
      </c>
      <c r="AH154" s="399">
        <v>0</v>
      </c>
      <c r="AI154" s="401">
        <v>0</v>
      </c>
      <c r="AJ154" s="399">
        <v>0</v>
      </c>
      <c r="AK154" s="399">
        <v>0</v>
      </c>
      <c r="AL154" s="399">
        <v>0</v>
      </c>
      <c r="AM154" s="9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9"/>
    </row>
    <row r="155" spans="1:54" ht="17.100000000000001" customHeight="1" x14ac:dyDescent="0.15">
      <c r="A155" s="293"/>
      <c r="B155" s="293"/>
      <c r="C155" s="293"/>
      <c r="D155" s="293"/>
      <c r="E155" s="294"/>
      <c r="F155" s="412"/>
      <c r="G155" s="413"/>
      <c r="H155" s="413"/>
      <c r="I155" s="414"/>
      <c r="J155" s="413"/>
      <c r="K155" s="415"/>
      <c r="L155" s="413"/>
      <c r="M155" s="413"/>
      <c r="N155" s="413"/>
      <c r="O155" s="414"/>
      <c r="P155" s="413"/>
      <c r="Q155" s="415"/>
      <c r="R155" s="414"/>
      <c r="S155" s="413"/>
      <c r="T155" s="415"/>
      <c r="U155" s="414"/>
      <c r="V155" s="413"/>
      <c r="W155" s="415"/>
      <c r="X155" s="413"/>
      <c r="Y155" s="413"/>
      <c r="Z155" s="413"/>
      <c r="AA155" s="414"/>
      <c r="AB155" s="413"/>
      <c r="AC155" s="415"/>
      <c r="AD155" s="413"/>
      <c r="AE155" s="413"/>
      <c r="AF155" s="413"/>
      <c r="AG155" s="414"/>
      <c r="AH155" s="413"/>
      <c r="AI155" s="415"/>
      <c r="AJ155" s="413"/>
      <c r="AK155" s="413"/>
      <c r="AL155" s="413"/>
      <c r="AM155" s="233"/>
      <c r="AN155" s="12"/>
      <c r="AO155" s="12"/>
      <c r="AP155" s="12"/>
      <c r="BA155" s="233"/>
    </row>
    <row r="156" spans="1:54" ht="17.100000000000001" customHeight="1" x14ac:dyDescent="0.15">
      <c r="A156" s="451" t="s">
        <v>70</v>
      </c>
      <c r="B156" s="451"/>
      <c r="C156" s="451"/>
      <c r="D156" s="295"/>
      <c r="E156" s="296"/>
      <c r="F156" s="408"/>
      <c r="G156" s="409"/>
      <c r="H156" s="409"/>
      <c r="I156" s="410"/>
      <c r="J156" s="409"/>
      <c r="K156" s="411"/>
      <c r="L156" s="409"/>
      <c r="M156" s="409"/>
      <c r="N156" s="409"/>
      <c r="O156" s="410"/>
      <c r="P156" s="409"/>
      <c r="Q156" s="411"/>
      <c r="R156" s="410"/>
      <c r="S156" s="409"/>
      <c r="T156" s="411"/>
      <c r="U156" s="410"/>
      <c r="V156" s="409"/>
      <c r="W156" s="411"/>
      <c r="X156" s="409"/>
      <c r="Y156" s="409"/>
      <c r="Z156" s="409"/>
      <c r="AA156" s="410"/>
      <c r="AB156" s="409"/>
      <c r="AC156" s="411"/>
      <c r="AD156" s="409"/>
      <c r="AE156" s="409"/>
      <c r="AF156" s="409"/>
      <c r="AG156" s="410"/>
      <c r="AH156" s="409"/>
      <c r="AI156" s="411"/>
      <c r="AJ156" s="409"/>
      <c r="AK156" s="409"/>
      <c r="AL156" s="409"/>
      <c r="AM156" s="233"/>
      <c r="AN156" s="12"/>
      <c r="AO156" s="12"/>
      <c r="AP156" s="12"/>
    </row>
    <row r="157" spans="1:54" ht="17.100000000000001" customHeight="1" x14ac:dyDescent="0.15">
      <c r="A157" s="12"/>
      <c r="B157" s="291" t="s">
        <v>250</v>
      </c>
      <c r="C157" s="291"/>
      <c r="D157" s="291"/>
      <c r="E157" s="292"/>
      <c r="F157" s="398">
        <v>4</v>
      </c>
      <c r="G157" s="399">
        <v>0</v>
      </c>
      <c r="H157" s="399">
        <v>4</v>
      </c>
      <c r="I157" s="400">
        <v>2</v>
      </c>
      <c r="J157" s="399">
        <v>0</v>
      </c>
      <c r="K157" s="401">
        <v>2</v>
      </c>
      <c r="L157" s="399">
        <v>0</v>
      </c>
      <c r="M157" s="399">
        <v>0</v>
      </c>
      <c r="N157" s="399">
        <v>0</v>
      </c>
      <c r="O157" s="400">
        <v>0</v>
      </c>
      <c r="P157" s="399">
        <v>0</v>
      </c>
      <c r="Q157" s="401">
        <v>0</v>
      </c>
      <c r="R157" s="400">
        <v>1</v>
      </c>
      <c r="S157" s="399">
        <v>0</v>
      </c>
      <c r="T157" s="401">
        <v>1</v>
      </c>
      <c r="U157" s="400">
        <v>0</v>
      </c>
      <c r="V157" s="399">
        <v>0</v>
      </c>
      <c r="W157" s="401">
        <v>0</v>
      </c>
      <c r="X157" s="399">
        <v>1</v>
      </c>
      <c r="Y157" s="399">
        <v>0</v>
      </c>
      <c r="Z157" s="399">
        <v>1</v>
      </c>
      <c r="AA157" s="400">
        <v>0</v>
      </c>
      <c r="AB157" s="399">
        <v>0</v>
      </c>
      <c r="AC157" s="401">
        <v>0</v>
      </c>
      <c r="AD157" s="399">
        <v>0</v>
      </c>
      <c r="AE157" s="399">
        <v>0</v>
      </c>
      <c r="AF157" s="399">
        <v>0</v>
      </c>
      <c r="AG157" s="400">
        <v>0</v>
      </c>
      <c r="AH157" s="399">
        <v>0</v>
      </c>
      <c r="AI157" s="401">
        <v>0</v>
      </c>
      <c r="AJ157" s="399">
        <v>0</v>
      </c>
      <c r="AK157" s="399">
        <v>0</v>
      </c>
      <c r="AL157" s="399">
        <v>0</v>
      </c>
      <c r="AM157" s="233"/>
      <c r="AN157" s="12">
        <f>IF(I157+L157+O157+R157+U157+X157+AA157+AD157+AG157+AJ157=F157,0,Y)</f>
        <v>0</v>
      </c>
      <c r="AO157" s="12">
        <f>IF(J157+M157+P157+S157+V157+Y157+AB157+AE157+AH157+AK157=G157,0,Y)</f>
        <v>0</v>
      </c>
      <c r="AP157" s="12">
        <f>IF(K157+N157+Q157+T157+W157+Z157+AC157+AF157+AI157+AL157=H157,0,Y)</f>
        <v>0</v>
      </c>
      <c r="AQ157" s="12">
        <f>IF(SUM(G157:H157)=F157,0,Y)</f>
        <v>0</v>
      </c>
      <c r="AR157" s="12">
        <f>IF(SUM(J157:K157)=I157,0,Y)</f>
        <v>0</v>
      </c>
      <c r="AS157" s="12">
        <f>IF(SUM(M157:N157)=L157,0,Y)</f>
        <v>0</v>
      </c>
      <c r="AT157" s="12">
        <f>IF(SUM(P157:Q157)=O157,0,Y)</f>
        <v>0</v>
      </c>
      <c r="AU157" s="12">
        <f>IF(SUM(S157:T157)=R157,0,Y)</f>
        <v>0</v>
      </c>
      <c r="AV157" s="12">
        <f>IF(SUM(V157:W157)=U157,0,Y)</f>
        <v>0</v>
      </c>
      <c r="AW157" s="12">
        <f>IF(SUM(Y157:Z157)=X157,0,Y)</f>
        <v>0</v>
      </c>
      <c r="AX157" s="12">
        <f>IF(SUM(AB157:AC157)=AA157,0,Y)</f>
        <v>0</v>
      </c>
      <c r="AY157" s="12">
        <f>IF(SUM(AH157:AI157)=AG157,0,Y)</f>
        <v>0</v>
      </c>
      <c r="AZ157" s="12">
        <f>IF(SUM(AK157:AL157)=AJ157,0,Y)</f>
        <v>0</v>
      </c>
    </row>
    <row r="158" spans="1:54" ht="17.100000000000001" customHeight="1" x14ac:dyDescent="0.15">
      <c r="A158" s="12"/>
      <c r="B158" s="12"/>
      <c r="C158" s="462" t="s">
        <v>377</v>
      </c>
      <c r="D158" s="462"/>
      <c r="E158" s="463"/>
      <c r="F158" s="402">
        <v>4</v>
      </c>
      <c r="G158" s="403">
        <v>0</v>
      </c>
      <c r="H158" s="403">
        <v>4</v>
      </c>
      <c r="I158" s="404">
        <v>2</v>
      </c>
      <c r="J158" s="403">
        <v>0</v>
      </c>
      <c r="K158" s="405">
        <v>2</v>
      </c>
      <c r="L158" s="403">
        <v>0</v>
      </c>
      <c r="M158" s="403">
        <v>0</v>
      </c>
      <c r="N158" s="403">
        <v>0</v>
      </c>
      <c r="O158" s="404">
        <v>0</v>
      </c>
      <c r="P158" s="403">
        <v>0</v>
      </c>
      <c r="Q158" s="405">
        <v>0</v>
      </c>
      <c r="R158" s="404">
        <v>1</v>
      </c>
      <c r="S158" s="403">
        <v>0</v>
      </c>
      <c r="T158" s="405">
        <v>1</v>
      </c>
      <c r="U158" s="404">
        <v>0</v>
      </c>
      <c r="V158" s="403">
        <v>0</v>
      </c>
      <c r="W158" s="405">
        <v>0</v>
      </c>
      <c r="X158" s="403">
        <v>1</v>
      </c>
      <c r="Y158" s="403">
        <v>0</v>
      </c>
      <c r="Z158" s="403">
        <v>1</v>
      </c>
      <c r="AA158" s="404">
        <v>0</v>
      </c>
      <c r="AB158" s="403">
        <v>0</v>
      </c>
      <c r="AC158" s="405">
        <v>0</v>
      </c>
      <c r="AD158" s="403">
        <v>0</v>
      </c>
      <c r="AE158" s="403">
        <v>0</v>
      </c>
      <c r="AF158" s="403">
        <v>0</v>
      </c>
      <c r="AG158" s="404">
        <v>0</v>
      </c>
      <c r="AH158" s="403">
        <v>0</v>
      </c>
      <c r="AI158" s="405">
        <v>0</v>
      </c>
      <c r="AJ158" s="403">
        <v>0</v>
      </c>
      <c r="AK158" s="403">
        <v>0</v>
      </c>
      <c r="AL158" s="403">
        <v>0</v>
      </c>
      <c r="AN158" s="12">
        <f>IF(I158+L158+O158+R158+U158+X158+AA158+AD158+AG158+AJ158=F158,0,Y)</f>
        <v>0</v>
      </c>
      <c r="AO158" s="12">
        <f>IF(J158+M158+P158+S158+V158+Y158+AB158+AE158+AH158+AK158=G158,0,Y)</f>
        <v>0</v>
      </c>
      <c r="AP158" s="12">
        <f>IF(K158+N158+Q158+T158+W158+Z158+AC158+AF158+AI158+AL158=H158,0,Y)</f>
        <v>0</v>
      </c>
      <c r="AQ158" s="12">
        <f>IF(SUM(G158:H158)=F158,0,Y)</f>
        <v>0</v>
      </c>
      <c r="AR158" s="12">
        <f>IF(SUM(J158:K158)=I158,0,Y)</f>
        <v>0</v>
      </c>
      <c r="AS158" s="12">
        <f>IF(SUM(M158:N158)=L158,0,Y)</f>
        <v>0</v>
      </c>
      <c r="AT158" s="12">
        <f>IF(SUM(P158:Q158)=O158,0,Y)</f>
        <v>0</v>
      </c>
      <c r="AU158" s="12">
        <f>IF(SUM(S158:T158)=R158,0,Y)</f>
        <v>0</v>
      </c>
      <c r="AV158" s="12">
        <f>IF(SUM(V158:W158)=U158,0,Y)</f>
        <v>0</v>
      </c>
      <c r="AW158" s="12">
        <f>IF(SUM(Y158:Z158)=X158,0,Y)</f>
        <v>0</v>
      </c>
      <c r="AX158" s="12">
        <f>IF(SUM(AB158:AC158)=AA158,0,Y)</f>
        <v>0</v>
      </c>
      <c r="AY158" s="12">
        <f>IF(SUM(AH158:AI158)=AG158,0,Y)</f>
        <v>0</v>
      </c>
      <c r="AZ158" s="12">
        <f>IF(SUM(AK158:AL158)=AJ158,0,Y)</f>
        <v>0</v>
      </c>
    </row>
    <row r="159" spans="1:54" ht="17.100000000000001" customHeight="1" x14ac:dyDescent="0.15">
      <c r="A159" s="12"/>
      <c r="B159" s="12"/>
      <c r="C159" s="467" t="s">
        <v>373</v>
      </c>
      <c r="D159" s="467"/>
      <c r="E159" s="468"/>
      <c r="F159" s="416">
        <v>0</v>
      </c>
      <c r="G159" s="406">
        <v>0</v>
      </c>
      <c r="H159" s="406">
        <v>0</v>
      </c>
      <c r="I159" s="417">
        <v>0</v>
      </c>
      <c r="J159" s="406">
        <v>0</v>
      </c>
      <c r="K159" s="406">
        <v>0</v>
      </c>
      <c r="L159" s="417">
        <v>0</v>
      </c>
      <c r="M159" s="406">
        <v>0</v>
      </c>
      <c r="N159" s="406">
        <v>0</v>
      </c>
      <c r="O159" s="417">
        <v>0</v>
      </c>
      <c r="P159" s="406">
        <v>0</v>
      </c>
      <c r="Q159" s="407">
        <v>0</v>
      </c>
      <c r="R159" s="435">
        <v>0</v>
      </c>
      <c r="S159" s="406">
        <v>0</v>
      </c>
      <c r="T159" s="406">
        <v>0</v>
      </c>
      <c r="U159" s="417">
        <v>0</v>
      </c>
      <c r="V159" s="406">
        <v>0</v>
      </c>
      <c r="W159" s="406">
        <v>0</v>
      </c>
      <c r="X159" s="417">
        <v>0</v>
      </c>
      <c r="Y159" s="406">
        <v>0</v>
      </c>
      <c r="Z159" s="406">
        <v>0</v>
      </c>
      <c r="AA159" s="417">
        <v>0</v>
      </c>
      <c r="AB159" s="406">
        <v>0</v>
      </c>
      <c r="AC159" s="406">
        <v>0</v>
      </c>
      <c r="AD159" s="417">
        <v>0</v>
      </c>
      <c r="AE159" s="406">
        <v>0</v>
      </c>
      <c r="AF159" s="406">
        <v>0</v>
      </c>
      <c r="AG159" s="417">
        <v>0</v>
      </c>
      <c r="AH159" s="406">
        <v>0</v>
      </c>
      <c r="AI159" s="406">
        <v>0</v>
      </c>
      <c r="AJ159" s="417">
        <v>0</v>
      </c>
      <c r="AK159" s="406">
        <v>0</v>
      </c>
      <c r="AL159" s="406">
        <v>0</v>
      </c>
      <c r="AN159" s="12">
        <f>IF(I159+L159+O159+R159+U159+X159+AA159+AD159+AG159+AJ159=F159,0,Y)</f>
        <v>0</v>
      </c>
      <c r="AO159" s="12">
        <f>IF(J159+M159+P159+S159+V159+Y159+AB159+AE159+AH159+AK159=G159,0,Y)</f>
        <v>0</v>
      </c>
      <c r="AP159" s="12">
        <f>IF(K159+N159+Q159+T159+W159+Z159+AC159+AF159+AI159+AL159=H159,0,Y)</f>
        <v>0</v>
      </c>
      <c r="AQ159" s="12">
        <f>IF(SUM(G159:H159)=F159,0,Y)</f>
        <v>0</v>
      </c>
      <c r="AR159" s="12">
        <f>IF(SUM(J159:K159)=I159,0,Y)</f>
        <v>0</v>
      </c>
      <c r="AS159" s="12">
        <f>IF(SUM(M159:N159)=L159,0,Y)</f>
        <v>0</v>
      </c>
      <c r="AT159" s="12">
        <f>IF(SUM(P159:Q159)=O159,0,Y)</f>
        <v>0</v>
      </c>
      <c r="AU159" s="12">
        <f>IF(SUM(S159:T159)=R159,0,Y)</f>
        <v>0</v>
      </c>
      <c r="AV159" s="12">
        <f>IF(SUM(V159:W159)=U159,0,Y)</f>
        <v>0</v>
      </c>
      <c r="AW159" s="12">
        <f>IF(SUM(Y159:Z159)=X159,0,Y)</f>
        <v>0</v>
      </c>
      <c r="AX159" s="12">
        <f>IF(SUM(AB159:AC159)=AA159,0,Y)</f>
        <v>0</v>
      </c>
      <c r="AY159" s="12">
        <f>IF(SUM(AH159:AI159)=AG159,0,Y)</f>
        <v>0</v>
      </c>
      <c r="AZ159" s="12">
        <f>IF(SUM(AK159:AL159)=AJ159,0,Y)</f>
        <v>0</v>
      </c>
      <c r="BB159" s="233"/>
    </row>
    <row r="160" spans="1:54" s="233" customFormat="1" ht="17.100000000000001" customHeight="1" x14ac:dyDescent="0.15">
      <c r="A160" s="12"/>
      <c r="B160" s="12"/>
      <c r="C160" s="297"/>
      <c r="D160" s="297"/>
      <c r="E160" s="298"/>
      <c r="F160" s="416"/>
      <c r="G160" s="406"/>
      <c r="H160" s="406"/>
      <c r="I160" s="417"/>
      <c r="J160" s="406"/>
      <c r="K160" s="406"/>
      <c r="L160" s="417"/>
      <c r="M160" s="406"/>
      <c r="N160" s="406"/>
      <c r="O160" s="417"/>
      <c r="P160" s="406"/>
      <c r="Q160" s="407"/>
      <c r="R160" s="435"/>
      <c r="S160" s="406"/>
      <c r="T160" s="406"/>
      <c r="U160" s="417"/>
      <c r="V160" s="406"/>
      <c r="W160" s="406"/>
      <c r="X160" s="417"/>
      <c r="Y160" s="406"/>
      <c r="Z160" s="406"/>
      <c r="AA160" s="417"/>
      <c r="AB160" s="406"/>
      <c r="AC160" s="406"/>
      <c r="AD160" s="417"/>
      <c r="AE160" s="406"/>
      <c r="AF160" s="406"/>
      <c r="AG160" s="417"/>
      <c r="AH160" s="406"/>
      <c r="AI160" s="406"/>
      <c r="AJ160" s="417"/>
      <c r="AK160" s="406"/>
      <c r="AL160" s="406"/>
      <c r="AM160" s="9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B160" s="9"/>
    </row>
    <row r="161" spans="1:54" ht="17.100000000000001" customHeight="1" x14ac:dyDescent="0.15">
      <c r="A161" s="295"/>
      <c r="B161" s="451" t="s">
        <v>71</v>
      </c>
      <c r="C161" s="460"/>
      <c r="D161" s="460"/>
      <c r="E161" s="452"/>
      <c r="F161" s="418">
        <v>2967</v>
      </c>
      <c r="G161" s="419">
        <v>1962</v>
      </c>
      <c r="H161" s="419">
        <v>1005</v>
      </c>
      <c r="I161" s="420">
        <v>272</v>
      </c>
      <c r="J161" s="419">
        <v>161</v>
      </c>
      <c r="K161" s="419">
        <v>111</v>
      </c>
      <c r="L161" s="420">
        <v>305</v>
      </c>
      <c r="M161" s="419">
        <v>193</v>
      </c>
      <c r="N161" s="419">
        <v>112</v>
      </c>
      <c r="O161" s="420">
        <v>1248</v>
      </c>
      <c r="P161" s="419">
        <v>1135</v>
      </c>
      <c r="Q161" s="421">
        <v>113</v>
      </c>
      <c r="R161" s="436">
        <v>748</v>
      </c>
      <c r="S161" s="419">
        <v>332</v>
      </c>
      <c r="T161" s="419">
        <v>416</v>
      </c>
      <c r="U161" s="420">
        <v>62</v>
      </c>
      <c r="V161" s="419">
        <v>52</v>
      </c>
      <c r="W161" s="419">
        <v>10</v>
      </c>
      <c r="X161" s="420">
        <v>148</v>
      </c>
      <c r="Y161" s="419">
        <v>5</v>
      </c>
      <c r="Z161" s="419">
        <v>143</v>
      </c>
      <c r="AA161" s="420">
        <v>1</v>
      </c>
      <c r="AB161" s="419">
        <v>0</v>
      </c>
      <c r="AC161" s="419">
        <v>1</v>
      </c>
      <c r="AD161" s="420">
        <v>35</v>
      </c>
      <c r="AE161" s="419">
        <v>12</v>
      </c>
      <c r="AF161" s="419">
        <v>23</v>
      </c>
      <c r="AG161" s="420">
        <v>56</v>
      </c>
      <c r="AH161" s="419">
        <v>26</v>
      </c>
      <c r="AI161" s="419">
        <v>30</v>
      </c>
      <c r="AJ161" s="420">
        <v>92</v>
      </c>
      <c r="AK161" s="419">
        <v>46</v>
      </c>
      <c r="AL161" s="419">
        <v>46</v>
      </c>
      <c r="AN161" s="12">
        <f>IF(I161+L161+O161+R161+U161+X161+AA161+AD161+AG161+AJ161=F161,0,Y)</f>
        <v>0</v>
      </c>
      <c r="AO161" s="12">
        <f>IF(J161+M161+P161+S161+V161+Y161+AB161+AE161+AH161+AK161=G161,0,Y)</f>
        <v>0</v>
      </c>
      <c r="AP161" s="12">
        <f>IF(K161+N161+Q161+T161+W161+Z161+AC161+AF161+AI161+AL161=H161,0,Y)</f>
        <v>0</v>
      </c>
      <c r="AQ161" s="12">
        <f>IF(SUM(G161:H161)=F161,0,Y)</f>
        <v>0</v>
      </c>
      <c r="AR161" s="12">
        <f>IF(SUM(J161:K161)=I161,0,Y)</f>
        <v>0</v>
      </c>
      <c r="AS161" s="12">
        <f>IF(SUM(M161:N161)=L161,0,Y)</f>
        <v>0</v>
      </c>
      <c r="AT161" s="12">
        <f>IF(SUM(P161:Q161)=O161,0,Y)</f>
        <v>0</v>
      </c>
      <c r="AU161" s="12">
        <f>IF(SUM(S161:T161)=R161,0,Y)</f>
        <v>0</v>
      </c>
      <c r="AV161" s="12">
        <f>IF(SUM(V161:W161)=U161,0,Y)</f>
        <v>0</v>
      </c>
      <c r="AW161" s="12">
        <f>IF(SUM(Y161:Z161)=X161,0,Y)</f>
        <v>0</v>
      </c>
      <c r="AX161" s="12">
        <f>IF(SUM(AB161:AC161)=AA161,0,Y)</f>
        <v>0</v>
      </c>
      <c r="AY161" s="12">
        <f>IF(SUM(AH161:AI161)=AG161,0,Y)</f>
        <v>0</v>
      </c>
      <c r="AZ161" s="12">
        <f>IF(SUM(AK161:AL161)=AJ161,0,Y)</f>
        <v>0</v>
      </c>
    </row>
    <row r="162" spans="1:54" ht="17.100000000000001" customHeight="1" x14ac:dyDescent="0.15">
      <c r="A162" s="295"/>
      <c r="B162" s="202"/>
      <c r="C162" s="243"/>
      <c r="D162" s="243"/>
      <c r="E162" s="299"/>
      <c r="F162" s="422"/>
      <c r="G162" s="423"/>
      <c r="H162" s="423"/>
      <c r="I162" s="424"/>
      <c r="J162" s="423"/>
      <c r="K162" s="425"/>
      <c r="L162" s="423"/>
      <c r="M162" s="423"/>
      <c r="N162" s="423"/>
      <c r="O162" s="424"/>
      <c r="P162" s="423"/>
      <c r="Q162" s="425"/>
      <c r="R162" s="424"/>
      <c r="S162" s="423"/>
      <c r="T162" s="425"/>
      <c r="U162" s="424"/>
      <c r="V162" s="423"/>
      <c r="W162" s="425"/>
      <c r="X162" s="423"/>
      <c r="Y162" s="423"/>
      <c r="Z162" s="423"/>
      <c r="AA162" s="424"/>
      <c r="AB162" s="423"/>
      <c r="AC162" s="425"/>
      <c r="AD162" s="423"/>
      <c r="AE162" s="423"/>
      <c r="AF162" s="423"/>
      <c r="AG162" s="424"/>
      <c r="AH162" s="423"/>
      <c r="AI162" s="425"/>
      <c r="AJ162" s="423"/>
      <c r="AK162" s="423"/>
      <c r="AL162" s="423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</row>
    <row r="163" spans="1:54" ht="17.100000000000001" customHeight="1" x14ac:dyDescent="0.15">
      <c r="A163" s="12"/>
      <c r="B163" s="464" t="s">
        <v>248</v>
      </c>
      <c r="C163" s="464"/>
      <c r="D163" s="464"/>
      <c r="E163" s="465"/>
      <c r="F163" s="402">
        <v>335</v>
      </c>
      <c r="G163" s="403">
        <v>227</v>
      </c>
      <c r="H163" s="426">
        <v>108</v>
      </c>
      <c r="I163" s="403">
        <v>322</v>
      </c>
      <c r="J163" s="403">
        <v>217</v>
      </c>
      <c r="K163" s="426">
        <v>105</v>
      </c>
      <c r="L163" s="403">
        <v>0</v>
      </c>
      <c r="M163" s="403">
        <v>0</v>
      </c>
      <c r="N163" s="426">
        <v>0</v>
      </c>
      <c r="O163" s="403">
        <v>0</v>
      </c>
      <c r="P163" s="403">
        <v>0</v>
      </c>
      <c r="Q163" s="405">
        <v>0</v>
      </c>
      <c r="R163" s="404">
        <v>1</v>
      </c>
      <c r="S163" s="403">
        <v>1</v>
      </c>
      <c r="T163" s="426">
        <v>0</v>
      </c>
      <c r="U163" s="403">
        <v>0</v>
      </c>
      <c r="V163" s="403">
        <v>0</v>
      </c>
      <c r="W163" s="426">
        <v>0</v>
      </c>
      <c r="X163" s="403">
        <v>1</v>
      </c>
      <c r="Y163" s="403">
        <v>0</v>
      </c>
      <c r="Z163" s="426">
        <v>1</v>
      </c>
      <c r="AA163" s="403">
        <v>0</v>
      </c>
      <c r="AB163" s="403">
        <v>0</v>
      </c>
      <c r="AC163" s="426">
        <v>0</v>
      </c>
      <c r="AD163" s="403">
        <v>0</v>
      </c>
      <c r="AE163" s="403">
        <v>0</v>
      </c>
      <c r="AF163" s="426">
        <v>0</v>
      </c>
      <c r="AG163" s="403">
        <v>11</v>
      </c>
      <c r="AH163" s="403">
        <v>9</v>
      </c>
      <c r="AI163" s="426">
        <v>2</v>
      </c>
      <c r="AJ163" s="403">
        <v>0</v>
      </c>
      <c r="AK163" s="403">
        <v>0</v>
      </c>
      <c r="AL163" s="403">
        <v>0</v>
      </c>
      <c r="AM163" s="233"/>
      <c r="AN163" s="12">
        <f>IF(I163+L163+O163+R163+U163+X163+AA163+AD163+AG163+AJ163=F163,0,Y)</f>
        <v>0</v>
      </c>
      <c r="AO163" s="12">
        <f>IF(J163+M163+P163+S163+V163+Y163+AB163+AE163+AH163+AK163=G163,0,Y)</f>
        <v>0</v>
      </c>
      <c r="AP163" s="12">
        <f>IF(K163+N163+Q163+T163+W163+Z163+AC163+AF163+AI163+AL163=H163,0,Y)</f>
        <v>0</v>
      </c>
      <c r="AQ163" s="12">
        <f>IF(SUM(G163:H163)=F163,0,Y)</f>
        <v>0</v>
      </c>
      <c r="AR163" s="12">
        <f>IF(SUM(J163:K163)=I163,0,Y)</f>
        <v>0</v>
      </c>
      <c r="AS163" s="12">
        <f>IF(SUM(M163:N163)=L163,0,Y)</f>
        <v>0</v>
      </c>
      <c r="AT163" s="12">
        <f>IF(SUM(P163:Q163)=O163,0,Y)</f>
        <v>0</v>
      </c>
      <c r="AU163" s="12">
        <f>IF(SUM(S163:T163)=R163,0,Y)</f>
        <v>0</v>
      </c>
      <c r="AV163" s="12">
        <f>IF(SUM(V163:W163)=U163,0,Y)</f>
        <v>0</v>
      </c>
      <c r="AW163" s="12">
        <f>IF(SUM(Y163:Z163)=X163,0,Y)</f>
        <v>0</v>
      </c>
      <c r="AX163" s="12">
        <f>IF(SUM(AB163:AC163)=AA163,0,Y)</f>
        <v>0</v>
      </c>
      <c r="AY163" s="12">
        <f>IF(SUM(AH163:AI163)=AG163,0,Y)</f>
        <v>0</v>
      </c>
      <c r="AZ163" s="12">
        <f>IF(SUM(AK163:AL163)=AJ163,0,Y)</f>
        <v>0</v>
      </c>
    </row>
    <row r="164" spans="1:54" ht="17.100000000000001" customHeight="1" x14ac:dyDescent="0.15">
      <c r="A164" s="12"/>
      <c r="B164" s="462" t="s">
        <v>129</v>
      </c>
      <c r="C164" s="462"/>
      <c r="D164" s="462"/>
      <c r="E164" s="463"/>
      <c r="F164" s="402">
        <v>17</v>
      </c>
      <c r="G164" s="403">
        <v>13</v>
      </c>
      <c r="H164" s="426">
        <v>4</v>
      </c>
      <c r="I164" s="403">
        <v>3</v>
      </c>
      <c r="J164" s="403">
        <v>3</v>
      </c>
      <c r="K164" s="426">
        <v>0</v>
      </c>
      <c r="L164" s="403">
        <v>5</v>
      </c>
      <c r="M164" s="403">
        <v>3</v>
      </c>
      <c r="N164" s="426">
        <v>2</v>
      </c>
      <c r="O164" s="403">
        <v>3</v>
      </c>
      <c r="P164" s="403">
        <v>3</v>
      </c>
      <c r="Q164" s="405">
        <v>0</v>
      </c>
      <c r="R164" s="404">
        <v>3</v>
      </c>
      <c r="S164" s="403">
        <v>2</v>
      </c>
      <c r="T164" s="426">
        <v>1</v>
      </c>
      <c r="U164" s="403">
        <v>1</v>
      </c>
      <c r="V164" s="403">
        <v>1</v>
      </c>
      <c r="W164" s="426">
        <v>0</v>
      </c>
      <c r="X164" s="403">
        <v>0</v>
      </c>
      <c r="Y164" s="403">
        <v>0</v>
      </c>
      <c r="Z164" s="426">
        <v>0</v>
      </c>
      <c r="AA164" s="403">
        <v>0</v>
      </c>
      <c r="AB164" s="403">
        <v>0</v>
      </c>
      <c r="AC164" s="426">
        <v>0</v>
      </c>
      <c r="AD164" s="403">
        <v>0</v>
      </c>
      <c r="AE164" s="403">
        <v>0</v>
      </c>
      <c r="AF164" s="426">
        <v>0</v>
      </c>
      <c r="AG164" s="403">
        <v>2</v>
      </c>
      <c r="AH164" s="403">
        <v>1</v>
      </c>
      <c r="AI164" s="426">
        <v>1</v>
      </c>
      <c r="AJ164" s="403">
        <v>0</v>
      </c>
      <c r="AK164" s="403">
        <v>0</v>
      </c>
      <c r="AL164" s="403">
        <v>0</v>
      </c>
      <c r="AN164" s="12">
        <f>IF(I164+L164+O164+R164+U164+X164+AA164+AD164+AG164+AJ164=F164,0,Y)</f>
        <v>0</v>
      </c>
      <c r="AO164" s="12">
        <f>IF(J164+M164+P164+S164+V164+Y164+AB164+AE164+AH164+AK164=G164,0,Y)</f>
        <v>0</v>
      </c>
      <c r="AP164" s="12">
        <f>IF(K164+N164+Q164+T164+W164+Z164+AC164+AF164+AI164+AL164=H164,0,Y)</f>
        <v>0</v>
      </c>
      <c r="AQ164" s="12">
        <f>IF(SUM(G164:H164)=F164,0,Y)</f>
        <v>0</v>
      </c>
      <c r="AR164" s="12">
        <f>IF(SUM(J164:K164)=I164,0,Y)</f>
        <v>0</v>
      </c>
      <c r="AS164" s="12">
        <f>IF(SUM(M164:N164)=L164,0,Y)</f>
        <v>0</v>
      </c>
      <c r="AT164" s="12">
        <f>IF(SUM(P164:Q164)=O164,0,Y)</f>
        <v>0</v>
      </c>
      <c r="AU164" s="12">
        <f>IF(SUM(S164:T164)=R164,0,Y)</f>
        <v>0</v>
      </c>
      <c r="AV164" s="12">
        <f>IF(SUM(V164:W164)=U164,0,Y)</f>
        <v>0</v>
      </c>
      <c r="AW164" s="12">
        <f>IF(SUM(Y164:Z164)=X164,0,Y)</f>
        <v>0</v>
      </c>
      <c r="AX164" s="12">
        <f>IF(SUM(AB164:AC164)=AA164,0,Y)</f>
        <v>0</v>
      </c>
      <c r="AY164" s="12">
        <f>IF(SUM(AH164:AI164)=AG164,0,Y)</f>
        <v>0</v>
      </c>
      <c r="AZ164" s="12">
        <f>IF(SUM(AK164:AL164)=AJ164,0,Y)</f>
        <v>0</v>
      </c>
    </row>
    <row r="165" spans="1:54" ht="17.100000000000001" customHeight="1" x14ac:dyDescent="0.15">
      <c r="A165" s="12"/>
      <c r="B165" s="12"/>
      <c r="C165" s="12"/>
      <c r="D165" s="12"/>
      <c r="E165" s="279"/>
      <c r="F165" s="402"/>
      <c r="G165" s="403"/>
      <c r="H165" s="403"/>
      <c r="I165" s="404"/>
      <c r="J165" s="403"/>
      <c r="K165" s="405"/>
      <c r="L165" s="403"/>
      <c r="M165" s="403"/>
      <c r="N165" s="403"/>
      <c r="O165" s="404"/>
      <c r="P165" s="403"/>
      <c r="Q165" s="405"/>
      <c r="R165" s="404"/>
      <c r="S165" s="403"/>
      <c r="T165" s="405"/>
      <c r="U165" s="404"/>
      <c r="V165" s="403"/>
      <c r="W165" s="405"/>
      <c r="X165" s="403"/>
      <c r="Y165" s="403"/>
      <c r="Z165" s="403"/>
      <c r="AA165" s="404"/>
      <c r="AB165" s="403"/>
      <c r="AC165" s="405"/>
      <c r="AD165" s="403"/>
      <c r="AE165" s="403"/>
      <c r="AF165" s="403"/>
      <c r="AG165" s="404"/>
      <c r="AH165" s="403"/>
      <c r="AI165" s="405"/>
      <c r="AJ165" s="403"/>
      <c r="AK165" s="403"/>
      <c r="AL165" s="403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</row>
    <row r="166" spans="1:54" ht="17.100000000000001" customHeight="1" x14ac:dyDescent="0.15">
      <c r="A166" s="451" t="s">
        <v>128</v>
      </c>
      <c r="B166" s="451"/>
      <c r="C166" s="451"/>
      <c r="D166" s="451"/>
      <c r="E166" s="461"/>
      <c r="F166" s="398">
        <v>4559</v>
      </c>
      <c r="G166" s="399">
        <v>2157</v>
      </c>
      <c r="H166" s="399">
        <v>2402</v>
      </c>
      <c r="I166" s="400">
        <v>3642</v>
      </c>
      <c r="J166" s="399">
        <v>1753</v>
      </c>
      <c r="K166" s="401">
        <v>1889</v>
      </c>
      <c r="L166" s="399">
        <v>40</v>
      </c>
      <c r="M166" s="399">
        <v>22</v>
      </c>
      <c r="N166" s="399">
        <v>18</v>
      </c>
      <c r="O166" s="400">
        <v>111</v>
      </c>
      <c r="P166" s="399">
        <v>93</v>
      </c>
      <c r="Q166" s="401">
        <v>18</v>
      </c>
      <c r="R166" s="400">
        <v>309</v>
      </c>
      <c r="S166" s="399">
        <v>128</v>
      </c>
      <c r="T166" s="401">
        <v>181</v>
      </c>
      <c r="U166" s="400">
        <v>4</v>
      </c>
      <c r="V166" s="399">
        <v>2</v>
      </c>
      <c r="W166" s="401">
        <v>2</v>
      </c>
      <c r="X166" s="399">
        <v>120</v>
      </c>
      <c r="Y166" s="399">
        <v>0</v>
      </c>
      <c r="Z166" s="399">
        <v>120</v>
      </c>
      <c r="AA166" s="400">
        <v>2</v>
      </c>
      <c r="AB166" s="399">
        <v>0</v>
      </c>
      <c r="AC166" s="401">
        <v>2</v>
      </c>
      <c r="AD166" s="399">
        <v>3</v>
      </c>
      <c r="AE166" s="399">
        <v>1</v>
      </c>
      <c r="AF166" s="399">
        <v>2</v>
      </c>
      <c r="AG166" s="400">
        <v>286</v>
      </c>
      <c r="AH166" s="399">
        <v>137</v>
      </c>
      <c r="AI166" s="401">
        <v>149</v>
      </c>
      <c r="AJ166" s="399">
        <v>42</v>
      </c>
      <c r="AK166" s="399">
        <v>21</v>
      </c>
      <c r="AL166" s="399">
        <v>21</v>
      </c>
      <c r="AN166" s="12">
        <f>IF(I166+L166+O166+R166+U166+X166+AA166+AD166+AG166+AJ166=F166,0,Y)</f>
        <v>0</v>
      </c>
      <c r="AO166" s="12">
        <f>IF(J166+M166+P166+S166+V166+Y166+AB166+AE166+AH166+AK166=G166,0,Y)</f>
        <v>0</v>
      </c>
      <c r="AP166" s="12">
        <f>IF(K166+N166+Q166+T166+W166+Z166+AC166+AF166+AI166+AL166=H166,0,Y)</f>
        <v>0</v>
      </c>
      <c r="AQ166" s="12">
        <f>IF(SUM(G166:H166)=F166,0,Y)</f>
        <v>0</v>
      </c>
      <c r="AR166" s="12">
        <f>IF(SUM(J166:K166)=I166,0,Y)</f>
        <v>0</v>
      </c>
      <c r="AS166" s="12">
        <f>IF(SUM(M166:N166)=L166,0,Y)</f>
        <v>0</v>
      </c>
      <c r="AT166" s="12">
        <f>IF(SUM(P166:Q166)=O166,0,Y)</f>
        <v>0</v>
      </c>
      <c r="AU166" s="12">
        <f>IF(SUM(S166:T166)=R166,0,Y)</f>
        <v>0</v>
      </c>
      <c r="AV166" s="12">
        <f>IF(SUM(V166:W166)=U166,0,Y)</f>
        <v>0</v>
      </c>
      <c r="AW166" s="12">
        <f>IF(SUM(Y166:Z166)=X166,0,Y)</f>
        <v>0</v>
      </c>
      <c r="AX166" s="12">
        <f>IF(SUM(AB166:AC166)=AA166,0,Y)</f>
        <v>0</v>
      </c>
      <c r="AY166" s="12">
        <f>IF(SUM(AH166:AI166)=AG166,0,Y)</f>
        <v>0</v>
      </c>
      <c r="AZ166" s="12">
        <f>IF(SUM(AK166:AL166)=AJ166,0,Y)</f>
        <v>0</v>
      </c>
    </row>
    <row r="167" spans="1:54" ht="17.100000000000001" customHeight="1" x14ac:dyDescent="0.15">
      <c r="A167" s="12"/>
      <c r="B167" s="12"/>
      <c r="C167" s="459" t="s">
        <v>127</v>
      </c>
      <c r="D167" s="459"/>
      <c r="E167" s="466"/>
      <c r="F167" s="402">
        <v>3822</v>
      </c>
      <c r="G167" s="403">
        <v>2108</v>
      </c>
      <c r="H167" s="426">
        <v>1714</v>
      </c>
      <c r="I167" s="403">
        <v>3218</v>
      </c>
      <c r="J167" s="403">
        <v>1719</v>
      </c>
      <c r="K167" s="426">
        <v>1499</v>
      </c>
      <c r="L167" s="403">
        <v>24</v>
      </c>
      <c r="M167" s="403">
        <v>21</v>
      </c>
      <c r="N167" s="426">
        <v>3</v>
      </c>
      <c r="O167" s="403">
        <v>102</v>
      </c>
      <c r="P167" s="403">
        <v>89</v>
      </c>
      <c r="Q167" s="405">
        <v>13</v>
      </c>
      <c r="R167" s="404">
        <v>175</v>
      </c>
      <c r="S167" s="403">
        <v>123</v>
      </c>
      <c r="T167" s="426">
        <v>52</v>
      </c>
      <c r="U167" s="403">
        <v>3</v>
      </c>
      <c r="V167" s="403">
        <v>2</v>
      </c>
      <c r="W167" s="426">
        <v>1</v>
      </c>
      <c r="X167" s="403">
        <v>40</v>
      </c>
      <c r="Y167" s="403">
        <v>0</v>
      </c>
      <c r="Z167" s="426">
        <v>40</v>
      </c>
      <c r="AA167" s="403">
        <v>0</v>
      </c>
      <c r="AB167" s="403">
        <v>0</v>
      </c>
      <c r="AC167" s="426">
        <v>0</v>
      </c>
      <c r="AD167" s="403">
        <v>2</v>
      </c>
      <c r="AE167" s="403">
        <v>1</v>
      </c>
      <c r="AF167" s="426">
        <v>1</v>
      </c>
      <c r="AG167" s="403">
        <v>230</v>
      </c>
      <c r="AH167" s="403">
        <v>132</v>
      </c>
      <c r="AI167" s="426">
        <v>98</v>
      </c>
      <c r="AJ167" s="403">
        <v>28</v>
      </c>
      <c r="AK167" s="403">
        <v>21</v>
      </c>
      <c r="AL167" s="403">
        <v>7</v>
      </c>
      <c r="AN167" s="12">
        <f>IF(I167+L167+O167+R167+U167+X167+AA167+AD167+AG167+AJ167=F167,0,Y)</f>
        <v>0</v>
      </c>
      <c r="AO167" s="12">
        <f>IF(J167+M167+P167+S167+V167+Y167+AB167+AE167+AH167+AK167=G167,0,Y)</f>
        <v>0</v>
      </c>
      <c r="AP167" s="12">
        <f>IF(K167+N167+Q167+T167+W167+Z167+AC167+AF167+AI167+AL167=H167,0,Y)</f>
        <v>0</v>
      </c>
      <c r="AQ167" s="12">
        <f>IF(SUM(G167:H167)=F167,0,Y)</f>
        <v>0</v>
      </c>
      <c r="AR167" s="12">
        <f>IF(SUM(J167:K167)=I167,0,Y)</f>
        <v>0</v>
      </c>
      <c r="AS167" s="12">
        <f>IF(SUM(M167:N167)=L167,0,Y)</f>
        <v>0</v>
      </c>
      <c r="AT167" s="12">
        <f>IF(SUM(P167:Q167)=O167,0,Y)</f>
        <v>0</v>
      </c>
      <c r="AU167" s="12">
        <f>IF(SUM(S167:T167)=R167,0,Y)</f>
        <v>0</v>
      </c>
      <c r="AV167" s="12">
        <f>IF(SUM(V167:W167)=U167,0,Y)</f>
        <v>0</v>
      </c>
      <c r="AW167" s="12">
        <f>IF(SUM(Y167:Z167)=X167,0,Y)</f>
        <v>0</v>
      </c>
      <c r="AX167" s="12">
        <f>IF(SUM(AB167:AC167)=AA167,0,Y)</f>
        <v>0</v>
      </c>
      <c r="AY167" s="12">
        <f>IF(SUM(AH167:AI167)=AG167,0,Y)</f>
        <v>0</v>
      </c>
      <c r="AZ167" s="12">
        <f>IF(SUM(AK167:AL167)=AJ167,0,Y)</f>
        <v>0</v>
      </c>
      <c r="BA167" s="233"/>
      <c r="BB167" s="233"/>
    </row>
    <row r="168" spans="1:54" s="233" customFormat="1" ht="17.100000000000001" customHeight="1" x14ac:dyDescent="0.15">
      <c r="A168" s="12"/>
      <c r="B168" s="12"/>
      <c r="C168" s="459" t="s">
        <v>126</v>
      </c>
      <c r="D168" s="459"/>
      <c r="E168" s="466"/>
      <c r="F168" s="402">
        <v>737</v>
      </c>
      <c r="G168" s="403">
        <v>49</v>
      </c>
      <c r="H168" s="426">
        <v>688</v>
      </c>
      <c r="I168" s="403">
        <v>424</v>
      </c>
      <c r="J168" s="403">
        <v>34</v>
      </c>
      <c r="K168" s="426">
        <v>390</v>
      </c>
      <c r="L168" s="403">
        <v>16</v>
      </c>
      <c r="M168" s="403">
        <v>1</v>
      </c>
      <c r="N168" s="426">
        <v>15</v>
      </c>
      <c r="O168" s="403">
        <v>9</v>
      </c>
      <c r="P168" s="403">
        <v>4</v>
      </c>
      <c r="Q168" s="405">
        <v>5</v>
      </c>
      <c r="R168" s="404">
        <v>134</v>
      </c>
      <c r="S168" s="403">
        <v>5</v>
      </c>
      <c r="T168" s="426">
        <v>129</v>
      </c>
      <c r="U168" s="403">
        <v>1</v>
      </c>
      <c r="V168" s="403">
        <v>0</v>
      </c>
      <c r="W168" s="426">
        <v>1</v>
      </c>
      <c r="X168" s="403">
        <v>80</v>
      </c>
      <c r="Y168" s="403">
        <v>0</v>
      </c>
      <c r="Z168" s="426">
        <v>80</v>
      </c>
      <c r="AA168" s="403">
        <v>2</v>
      </c>
      <c r="AB168" s="403">
        <v>0</v>
      </c>
      <c r="AC168" s="426">
        <v>2</v>
      </c>
      <c r="AD168" s="403">
        <v>1</v>
      </c>
      <c r="AE168" s="403">
        <v>0</v>
      </c>
      <c r="AF168" s="426">
        <v>1</v>
      </c>
      <c r="AG168" s="403">
        <v>56</v>
      </c>
      <c r="AH168" s="403">
        <v>5</v>
      </c>
      <c r="AI168" s="426">
        <v>51</v>
      </c>
      <c r="AJ168" s="403">
        <v>14</v>
      </c>
      <c r="AK168" s="403">
        <v>0</v>
      </c>
      <c r="AL168" s="403">
        <v>14</v>
      </c>
      <c r="AM168" s="9"/>
      <c r="AN168" s="12">
        <f>IF(I168+L168+O168+R168+U168+X168+AA168+AD168+AG168+AJ168=F168,0,Y)</f>
        <v>0</v>
      </c>
      <c r="AO168" s="12">
        <f>IF(J168+M168+P168+S168+V168+Y168+AB168+AE168+AH168+AK168=G168,0,Y)</f>
        <v>0</v>
      </c>
      <c r="AP168" s="12">
        <f>IF(K168+N168+Q168+T168+W168+Z168+AC168+AF168+AI168+AL168=H168,0,Y)</f>
        <v>0</v>
      </c>
      <c r="AQ168" s="12">
        <f>IF(SUM(G168:H168)=F168,0,Y)</f>
        <v>0</v>
      </c>
      <c r="AR168" s="12">
        <f>IF(SUM(J168:K168)=I168,0,Y)</f>
        <v>0</v>
      </c>
      <c r="AS168" s="12">
        <f>IF(SUM(M168:N168)=L168,0,Y)</f>
        <v>0</v>
      </c>
      <c r="AT168" s="12">
        <f>IF(SUM(P168:Q168)=O168,0,Y)</f>
        <v>0</v>
      </c>
      <c r="AU168" s="12">
        <f>IF(SUM(S168:T168)=R168,0,Y)</f>
        <v>0</v>
      </c>
      <c r="AV168" s="12">
        <f>IF(SUM(V168:W168)=U168,0,Y)</f>
        <v>0</v>
      </c>
      <c r="AW168" s="12">
        <f>IF(SUM(Y168:Z168)=X168,0,Y)</f>
        <v>0</v>
      </c>
      <c r="AX168" s="12">
        <f>IF(SUM(AB168:AC168)=AA168,0,Y)</f>
        <v>0</v>
      </c>
      <c r="AY168" s="12">
        <f>IF(SUM(AH168:AI168)=AG168,0,Y)</f>
        <v>0</v>
      </c>
      <c r="AZ168" s="12">
        <f>IF(SUM(AK168:AL168)=AJ168,0,Y)</f>
        <v>0</v>
      </c>
    </row>
    <row r="169" spans="1:54" s="233" customFormat="1" ht="17.100000000000001" customHeight="1" x14ac:dyDescent="0.15">
      <c r="A169" s="12"/>
      <c r="B169" s="12"/>
      <c r="C169" s="12"/>
      <c r="D169" s="12"/>
      <c r="E169" s="279"/>
      <c r="F169" s="427"/>
      <c r="G169" s="428"/>
      <c r="H169" s="428"/>
      <c r="I169" s="429"/>
      <c r="J169" s="428"/>
      <c r="K169" s="430"/>
      <c r="L169" s="428"/>
      <c r="M169" s="428"/>
      <c r="N169" s="428"/>
      <c r="O169" s="429"/>
      <c r="P169" s="428"/>
      <c r="Q169" s="430"/>
      <c r="R169" s="429"/>
      <c r="S169" s="428"/>
      <c r="T169" s="430"/>
      <c r="U169" s="429"/>
      <c r="V169" s="428"/>
      <c r="W169" s="430"/>
      <c r="X169" s="428"/>
      <c r="Y169" s="428"/>
      <c r="Z169" s="428"/>
      <c r="AA169" s="429"/>
      <c r="AB169" s="428"/>
      <c r="AC169" s="430"/>
      <c r="AD169" s="428"/>
      <c r="AE169" s="428"/>
      <c r="AF169" s="428"/>
      <c r="AG169" s="429"/>
      <c r="AH169" s="428"/>
      <c r="AI169" s="430"/>
      <c r="AJ169" s="428"/>
      <c r="AK169" s="428"/>
      <c r="AL169" s="428"/>
      <c r="AM169" s="9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9"/>
      <c r="BB169" s="9"/>
    </row>
    <row r="170" spans="1:54" ht="17.100000000000001" customHeight="1" x14ac:dyDescent="0.15">
      <c r="A170" s="451" t="s">
        <v>125</v>
      </c>
      <c r="B170" s="451"/>
      <c r="C170" s="451"/>
      <c r="D170" s="451"/>
      <c r="E170" s="300" t="s">
        <v>72</v>
      </c>
      <c r="F170" s="437">
        <v>41.456554495228524</v>
      </c>
      <c r="G170" s="438">
        <v>35.854126679462574</v>
      </c>
      <c r="H170" s="438">
        <v>47.608008429926244</v>
      </c>
      <c r="I170" s="439">
        <v>64.610717896865523</v>
      </c>
      <c r="J170" s="438">
        <v>61.862621154656551</v>
      </c>
      <c r="K170" s="440">
        <v>67.1461897356143</v>
      </c>
      <c r="L170" s="438">
        <v>8.2815734989648035</v>
      </c>
      <c r="M170" s="438">
        <v>7.0469798657718119</v>
      </c>
      <c r="N170" s="438">
        <v>10.27027027027027</v>
      </c>
      <c r="O170" s="439">
        <v>6.7422810333963454</v>
      </c>
      <c r="P170" s="438">
        <v>6.2720225510923182</v>
      </c>
      <c r="Q170" s="440">
        <v>10.714285714285714</v>
      </c>
      <c r="R170" s="439">
        <v>18.781407035175878</v>
      </c>
      <c r="S170" s="438">
        <v>18.085106382978726</v>
      </c>
      <c r="T170" s="440">
        <v>19.271948608137045</v>
      </c>
      <c r="U170" s="439">
        <v>29.411764705882355</v>
      </c>
      <c r="V170" s="438">
        <v>26.190476190476193</v>
      </c>
      <c r="W170" s="440">
        <v>44.444444444444443</v>
      </c>
      <c r="X170" s="438">
        <v>27.546296296296298</v>
      </c>
      <c r="Y170" s="438">
        <v>0</v>
      </c>
      <c r="Z170" s="438">
        <v>28.333333333333332</v>
      </c>
      <c r="AA170" s="439">
        <v>63.888888888888886</v>
      </c>
      <c r="AB170" s="438">
        <v>0</v>
      </c>
      <c r="AC170" s="440">
        <v>69.696969696969703</v>
      </c>
      <c r="AD170" s="438">
        <v>6.1224489795918364</v>
      </c>
      <c r="AE170" s="438">
        <v>6.25</v>
      </c>
      <c r="AF170" s="438">
        <v>6.0606060606060606</v>
      </c>
      <c r="AG170" s="439">
        <v>53.057199211045372</v>
      </c>
      <c r="AH170" s="438">
        <v>53.813559322033896</v>
      </c>
      <c r="AI170" s="440">
        <v>52.398523985239855</v>
      </c>
      <c r="AJ170" s="438">
        <v>18.918918918918919</v>
      </c>
      <c r="AK170" s="438">
        <v>18.918918918918919</v>
      </c>
      <c r="AL170" s="438">
        <v>18.918918918918919</v>
      </c>
    </row>
    <row r="171" spans="1:54" ht="14.25" customHeight="1" x14ac:dyDescent="0.15">
      <c r="A171" s="451" t="s">
        <v>73</v>
      </c>
      <c r="B171" s="451"/>
      <c r="C171" s="451"/>
      <c r="D171" s="451"/>
      <c r="E171" s="300" t="s">
        <v>72</v>
      </c>
      <c r="F171" s="437">
        <v>29.804118533400302</v>
      </c>
      <c r="G171" s="438">
        <v>37.658349328214975</v>
      </c>
      <c r="H171" s="438">
        <v>21.180189673340358</v>
      </c>
      <c r="I171" s="439">
        <v>5.5005055611729015</v>
      </c>
      <c r="J171" s="438">
        <v>6.7846607669616521</v>
      </c>
      <c r="K171" s="440">
        <v>4.3157076205287712</v>
      </c>
      <c r="L171" s="438">
        <v>63.146997929606627</v>
      </c>
      <c r="M171" s="438">
        <v>64.765100671140942</v>
      </c>
      <c r="N171" s="438">
        <v>60.540540540540547</v>
      </c>
      <c r="O171" s="439">
        <v>78.638941398865782</v>
      </c>
      <c r="P171" s="438">
        <v>79.985905567300918</v>
      </c>
      <c r="Q171" s="440">
        <v>67.261904761904773</v>
      </c>
      <c r="R171" s="439">
        <v>46.984924623115575</v>
      </c>
      <c r="S171" s="438">
        <v>50.455927051671736</v>
      </c>
      <c r="T171" s="440">
        <v>44.539614561027832</v>
      </c>
      <c r="U171" s="439">
        <v>60.784313725490193</v>
      </c>
      <c r="V171" s="438">
        <v>61.904761904761905</v>
      </c>
      <c r="W171" s="440">
        <v>55.555555555555557</v>
      </c>
      <c r="X171" s="438">
        <v>34.25925925925926</v>
      </c>
      <c r="Y171" s="438">
        <v>41.666666666666671</v>
      </c>
      <c r="Z171" s="438">
        <v>34.047619047619051</v>
      </c>
      <c r="AA171" s="439">
        <v>2.7777777777777777</v>
      </c>
      <c r="AB171" s="438">
        <v>0</v>
      </c>
      <c r="AC171" s="440">
        <v>3.0303030303030303</v>
      </c>
      <c r="AD171" s="438">
        <v>71.428571428571431</v>
      </c>
      <c r="AE171" s="438">
        <v>75</v>
      </c>
      <c r="AF171" s="438">
        <v>69.696969696969703</v>
      </c>
      <c r="AG171" s="439">
        <v>11.045364891518737</v>
      </c>
      <c r="AH171" s="438">
        <v>11.016949152542372</v>
      </c>
      <c r="AI171" s="440">
        <v>11.07011070110701</v>
      </c>
      <c r="AJ171" s="438">
        <v>41.441441441441441</v>
      </c>
      <c r="AK171" s="438">
        <v>41.441441441441441</v>
      </c>
      <c r="AL171" s="438">
        <v>41.441441441441441</v>
      </c>
      <c r="AM171" s="233"/>
      <c r="AN171" s="233"/>
      <c r="AO171" s="233"/>
      <c r="AP171" s="233"/>
      <c r="AQ171" s="233"/>
      <c r="AR171" s="233"/>
      <c r="AS171" s="233"/>
      <c r="AT171" s="233"/>
      <c r="AU171" s="233"/>
      <c r="AV171" s="233"/>
      <c r="AW171" s="233"/>
      <c r="AX171" s="233"/>
      <c r="AY171" s="233"/>
      <c r="AZ171" s="233"/>
    </row>
    <row r="172" spans="1:54" x14ac:dyDescent="0.15">
      <c r="A172" s="26"/>
      <c r="B172" s="26"/>
      <c r="C172" s="26"/>
      <c r="D172" s="26"/>
      <c r="E172" s="26"/>
      <c r="F172" s="301"/>
      <c r="G172" s="26"/>
      <c r="H172" s="26"/>
      <c r="I172" s="302"/>
      <c r="J172" s="26"/>
      <c r="K172" s="303"/>
      <c r="L172" s="26"/>
      <c r="M172" s="26"/>
      <c r="N172" s="26"/>
      <c r="O172" s="302"/>
      <c r="P172" s="26"/>
      <c r="Q172" s="304"/>
      <c r="R172" s="305"/>
      <c r="S172" s="26"/>
      <c r="T172" s="26"/>
      <c r="U172" s="302"/>
      <c r="V172" s="26"/>
      <c r="W172" s="303"/>
      <c r="X172" s="26"/>
      <c r="Y172" s="26"/>
      <c r="Z172" s="26"/>
      <c r="AA172" s="302"/>
      <c r="AB172" s="26"/>
      <c r="AC172" s="303"/>
      <c r="AD172" s="26"/>
      <c r="AE172" s="26"/>
      <c r="AF172" s="26"/>
      <c r="AG172" s="302"/>
      <c r="AH172" s="26"/>
      <c r="AI172" s="303"/>
      <c r="AJ172" s="26"/>
      <c r="AK172" s="26"/>
      <c r="AL172" s="26"/>
      <c r="AM172" s="233"/>
      <c r="AN172" s="233"/>
      <c r="AO172" s="233"/>
      <c r="AP172" s="233"/>
      <c r="AQ172" s="233"/>
      <c r="AR172" s="233"/>
      <c r="AS172" s="233"/>
      <c r="AT172" s="233"/>
      <c r="AU172" s="233"/>
      <c r="AV172" s="233"/>
      <c r="AW172" s="233"/>
      <c r="AX172" s="233"/>
      <c r="AY172" s="233"/>
      <c r="AZ172" s="233"/>
    </row>
    <row r="173" spans="1:54" x14ac:dyDescent="0.15">
      <c r="AL173" s="12"/>
    </row>
    <row r="174" spans="1:54" x14ac:dyDescent="0.15">
      <c r="F174" s="306"/>
      <c r="G174" s="306"/>
      <c r="H174" s="306"/>
      <c r="I174" s="306"/>
      <c r="J174" s="306"/>
      <c r="K174" s="306"/>
      <c r="L174" s="306"/>
      <c r="M174" s="306"/>
      <c r="N174" s="306"/>
      <c r="O174" s="306"/>
      <c r="P174" s="306"/>
      <c r="Q174" s="306"/>
      <c r="R174" s="306"/>
      <c r="S174" s="306"/>
      <c r="T174" s="306"/>
      <c r="U174" s="306"/>
      <c r="V174" s="306"/>
      <c r="W174" s="306"/>
      <c r="X174" s="306"/>
      <c r="Y174" s="306"/>
      <c r="Z174" s="306"/>
      <c r="AA174" s="306"/>
      <c r="AB174" s="306"/>
      <c r="AC174" s="306"/>
      <c r="AD174" s="306"/>
      <c r="AE174" s="306"/>
      <c r="AF174" s="306"/>
      <c r="AG174" s="306"/>
      <c r="AH174" s="306"/>
      <c r="AI174" s="306"/>
      <c r="AJ174" s="306"/>
      <c r="AK174" s="306"/>
      <c r="AL174" s="306"/>
    </row>
    <row r="175" spans="1:54" x14ac:dyDescent="0.15">
      <c r="F175" s="306"/>
      <c r="G175" s="306"/>
      <c r="H175" s="306"/>
      <c r="I175" s="306"/>
      <c r="J175" s="306"/>
      <c r="K175" s="306"/>
      <c r="L175" s="306"/>
      <c r="M175" s="306"/>
      <c r="N175" s="306"/>
      <c r="O175" s="306"/>
      <c r="P175" s="306"/>
      <c r="Q175" s="306"/>
      <c r="R175" s="306"/>
      <c r="S175" s="306"/>
      <c r="T175" s="306"/>
      <c r="U175" s="306"/>
      <c r="V175" s="306"/>
      <c r="W175" s="306"/>
      <c r="X175" s="306"/>
      <c r="Y175" s="306"/>
      <c r="Z175" s="306"/>
      <c r="AA175" s="306"/>
      <c r="AB175" s="306"/>
      <c r="AC175" s="306"/>
      <c r="AD175" s="306"/>
      <c r="AE175" s="306"/>
      <c r="AF175" s="306"/>
      <c r="AG175" s="306"/>
      <c r="AH175" s="306"/>
      <c r="AI175" s="306"/>
      <c r="AJ175" s="306"/>
      <c r="AK175" s="306"/>
      <c r="AL175" s="306"/>
    </row>
    <row r="180" spans="1:58" x14ac:dyDescent="0.15"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</row>
    <row r="181" spans="1:58" x14ac:dyDescent="0.1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</row>
    <row r="182" spans="1:58" ht="14.25" customHeight="1" x14ac:dyDescent="0.1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</row>
    <row r="183" spans="1:58" s="228" customFormat="1" ht="19.5" customHeight="1" x14ac:dyDescent="0.1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C183" s="9"/>
      <c r="BD183" s="9"/>
      <c r="BE183" s="9"/>
      <c r="BF183" s="9"/>
    </row>
    <row r="184" spans="1:58" ht="24" x14ac:dyDescent="0.15">
      <c r="A184" s="10"/>
      <c r="B184" s="10"/>
      <c r="C184" s="10"/>
      <c r="D184" s="10"/>
      <c r="E184" s="10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BC184" s="228"/>
      <c r="BD184" s="228"/>
      <c r="BE184" s="228"/>
      <c r="BF184" s="228"/>
    </row>
    <row r="185" spans="1:58" ht="17.100000000000001" customHeight="1" x14ac:dyDescent="0.15">
      <c r="A185" s="11"/>
      <c r="B185" s="11"/>
      <c r="C185" s="11"/>
      <c r="D185" s="11"/>
      <c r="E185" s="267" t="s">
        <v>359</v>
      </c>
      <c r="F185" s="11"/>
      <c r="G185" s="11"/>
      <c r="H185" s="455" t="s">
        <v>161</v>
      </c>
      <c r="I185" s="455"/>
      <c r="J185" s="455"/>
      <c r="K185" s="455"/>
      <c r="L185" s="455"/>
      <c r="M185" s="455"/>
      <c r="N185" s="455"/>
      <c r="O185" s="455"/>
      <c r="P185" s="455"/>
      <c r="Q185" s="455"/>
      <c r="R185" s="455"/>
      <c r="S185" s="455"/>
      <c r="T185" s="455"/>
      <c r="U185" s="455"/>
      <c r="V185" s="455"/>
      <c r="W185" s="455"/>
      <c r="X185" s="455"/>
      <c r="Y185" s="11" t="s">
        <v>122</v>
      </c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</row>
    <row r="186" spans="1:58" ht="17.100000000000001" customHeight="1" x14ac:dyDescent="0.15">
      <c r="A186" s="26"/>
      <c r="B186" s="12" t="s">
        <v>160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26"/>
    </row>
    <row r="187" spans="1:58" ht="17.100000000000001" customHeight="1" x14ac:dyDescent="0.15">
      <c r="A187" s="268"/>
      <c r="B187" s="268" t="s">
        <v>159</v>
      </c>
      <c r="C187" s="269"/>
      <c r="D187" s="269"/>
      <c r="E187" s="270"/>
      <c r="F187" s="310" t="s">
        <v>158</v>
      </c>
      <c r="G187" s="307"/>
      <c r="H187" s="308"/>
      <c r="I187" s="307" t="s">
        <v>157</v>
      </c>
      <c r="J187" s="307"/>
      <c r="K187" s="308"/>
      <c r="L187" s="307" t="s">
        <v>156</v>
      </c>
      <c r="M187" s="307"/>
      <c r="N187" s="308"/>
      <c r="O187" s="307" t="s">
        <v>155</v>
      </c>
      <c r="P187" s="307"/>
      <c r="Q187" s="309"/>
      <c r="R187" s="310" t="s">
        <v>154</v>
      </c>
      <c r="S187" s="307"/>
      <c r="T187" s="308"/>
      <c r="U187" s="307" t="s">
        <v>153</v>
      </c>
      <c r="V187" s="307"/>
      <c r="W187" s="308"/>
      <c r="X187" s="307" t="s">
        <v>152</v>
      </c>
      <c r="Y187" s="307"/>
      <c r="Z187" s="308"/>
      <c r="AA187" s="457" t="s">
        <v>151</v>
      </c>
      <c r="AB187" s="450"/>
      <c r="AC187" s="456"/>
      <c r="AD187" s="457" t="s">
        <v>150</v>
      </c>
      <c r="AE187" s="450"/>
      <c r="AF187" s="456"/>
      <c r="AG187" s="311" t="s">
        <v>149</v>
      </c>
      <c r="AH187" s="307"/>
      <c r="AI187" s="307"/>
      <c r="AJ187" s="311" t="s">
        <v>148</v>
      </c>
      <c r="AK187" s="307"/>
      <c r="AL187" s="307"/>
      <c r="AM187" s="228"/>
      <c r="AN187" s="228"/>
      <c r="AO187" s="228"/>
      <c r="AP187" s="228"/>
      <c r="AQ187" s="228"/>
      <c r="AR187" s="228"/>
      <c r="AS187" s="228"/>
      <c r="AT187" s="228"/>
      <c r="AU187" s="228"/>
      <c r="AV187" s="228"/>
      <c r="AW187" s="228"/>
      <c r="AX187" s="228"/>
      <c r="AY187" s="228"/>
      <c r="AZ187" s="228"/>
    </row>
    <row r="188" spans="1:58" s="233" customFormat="1" ht="17.100000000000001" customHeight="1" x14ac:dyDescent="0.15">
      <c r="A188" s="271"/>
      <c r="B188" s="271"/>
      <c r="C188" s="271"/>
      <c r="D188" s="271"/>
      <c r="E188" s="272"/>
      <c r="F188" s="273" t="s">
        <v>63</v>
      </c>
      <c r="G188" s="13" t="s">
        <v>64</v>
      </c>
      <c r="H188" s="13" t="s">
        <v>65</v>
      </c>
      <c r="I188" s="13" t="s">
        <v>63</v>
      </c>
      <c r="J188" s="13" t="s">
        <v>64</v>
      </c>
      <c r="K188" s="13" t="s">
        <v>65</v>
      </c>
      <c r="L188" s="13" t="s">
        <v>63</v>
      </c>
      <c r="M188" s="13" t="s">
        <v>64</v>
      </c>
      <c r="N188" s="13" t="s">
        <v>65</v>
      </c>
      <c r="O188" s="13" t="s">
        <v>63</v>
      </c>
      <c r="P188" s="13" t="s">
        <v>64</v>
      </c>
      <c r="Q188" s="274" t="s">
        <v>65</v>
      </c>
      <c r="R188" s="273" t="s">
        <v>63</v>
      </c>
      <c r="S188" s="13" t="s">
        <v>64</v>
      </c>
      <c r="T188" s="13" t="s">
        <v>65</v>
      </c>
      <c r="U188" s="13" t="s">
        <v>63</v>
      </c>
      <c r="V188" s="13" t="s">
        <v>64</v>
      </c>
      <c r="W188" s="13" t="s">
        <v>65</v>
      </c>
      <c r="X188" s="13" t="s">
        <v>63</v>
      </c>
      <c r="Y188" s="13" t="s">
        <v>64</v>
      </c>
      <c r="Z188" s="13" t="s">
        <v>65</v>
      </c>
      <c r="AA188" s="13" t="s">
        <v>63</v>
      </c>
      <c r="AB188" s="13" t="s">
        <v>64</v>
      </c>
      <c r="AC188" s="13" t="s">
        <v>65</v>
      </c>
      <c r="AD188" s="13" t="s">
        <v>147</v>
      </c>
      <c r="AE188" s="13" t="s">
        <v>146</v>
      </c>
      <c r="AF188" s="13" t="s">
        <v>145</v>
      </c>
      <c r="AG188" s="13" t="s">
        <v>63</v>
      </c>
      <c r="AH188" s="13" t="s">
        <v>64</v>
      </c>
      <c r="AI188" s="275" t="s">
        <v>65</v>
      </c>
      <c r="AJ188" s="313" t="s">
        <v>63</v>
      </c>
      <c r="AK188" s="13" t="s">
        <v>64</v>
      </c>
      <c r="AL188" s="275" t="s">
        <v>65</v>
      </c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C188" s="9"/>
      <c r="BD188" s="9"/>
      <c r="BE188" s="9"/>
      <c r="BF188" s="9"/>
    </row>
    <row r="189" spans="1:58" ht="17.100000000000001" customHeight="1" x14ac:dyDescent="0.15">
      <c r="A189" s="12"/>
      <c r="B189" s="12"/>
      <c r="C189" s="12"/>
      <c r="D189" s="12"/>
      <c r="E189" s="279"/>
      <c r="F189" s="14"/>
      <c r="G189" s="15"/>
      <c r="H189" s="15"/>
      <c r="I189" s="280"/>
      <c r="J189" s="281"/>
      <c r="K189" s="282"/>
      <c r="L189" s="15"/>
      <c r="M189" s="15"/>
      <c r="N189" s="15"/>
      <c r="O189" s="280"/>
      <c r="P189" s="281"/>
      <c r="Q189" s="282"/>
      <c r="R189" s="280"/>
      <c r="S189" s="281"/>
      <c r="T189" s="282"/>
      <c r="U189" s="280"/>
      <c r="V189" s="281"/>
      <c r="W189" s="282"/>
      <c r="X189" s="15"/>
      <c r="Y189" s="15"/>
      <c r="Z189" s="15"/>
      <c r="AA189" s="280"/>
      <c r="AB189" s="281"/>
      <c r="AC189" s="282"/>
      <c r="AD189" s="15"/>
      <c r="AE189" s="15"/>
      <c r="AF189" s="15"/>
      <c r="AG189" s="280"/>
      <c r="AH189" s="281"/>
      <c r="AI189" s="282"/>
      <c r="AJ189" s="283"/>
      <c r="AK189" s="283"/>
      <c r="AL189" s="283"/>
      <c r="BC189" s="233"/>
      <c r="BD189" s="233"/>
      <c r="BE189" s="233"/>
      <c r="BF189" s="233"/>
    </row>
    <row r="190" spans="1:58" s="233" customFormat="1" ht="17.100000000000001" customHeight="1" x14ac:dyDescent="0.15">
      <c r="A190" s="451" t="s">
        <v>66</v>
      </c>
      <c r="B190" s="451"/>
      <c r="C190" s="451"/>
      <c r="D190" s="451"/>
      <c r="E190" s="284"/>
      <c r="F190" s="398">
        <v>4472</v>
      </c>
      <c r="G190" s="399">
        <v>2123</v>
      </c>
      <c r="H190" s="399">
        <v>2349</v>
      </c>
      <c r="I190" s="400">
        <v>1876</v>
      </c>
      <c r="J190" s="399">
        <v>1020</v>
      </c>
      <c r="K190" s="401">
        <v>856</v>
      </c>
      <c r="L190" s="399">
        <v>0</v>
      </c>
      <c r="M190" s="399">
        <v>0</v>
      </c>
      <c r="N190" s="399">
        <v>0</v>
      </c>
      <c r="O190" s="400">
        <v>413</v>
      </c>
      <c r="P190" s="399">
        <v>359</v>
      </c>
      <c r="Q190" s="401">
        <v>54</v>
      </c>
      <c r="R190" s="400">
        <v>380</v>
      </c>
      <c r="S190" s="399">
        <v>125</v>
      </c>
      <c r="T190" s="401">
        <v>255</v>
      </c>
      <c r="U190" s="400">
        <v>0</v>
      </c>
      <c r="V190" s="399">
        <v>0</v>
      </c>
      <c r="W190" s="401">
        <v>0</v>
      </c>
      <c r="X190" s="399">
        <v>194</v>
      </c>
      <c r="Y190" s="399">
        <v>50</v>
      </c>
      <c r="Z190" s="399">
        <v>144</v>
      </c>
      <c r="AA190" s="400">
        <v>511</v>
      </c>
      <c r="AB190" s="399">
        <v>53</v>
      </c>
      <c r="AC190" s="401">
        <v>458</v>
      </c>
      <c r="AD190" s="399">
        <v>115</v>
      </c>
      <c r="AE190" s="399">
        <v>26</v>
      </c>
      <c r="AF190" s="399">
        <v>89</v>
      </c>
      <c r="AG190" s="400">
        <v>694</v>
      </c>
      <c r="AH190" s="399">
        <v>293</v>
      </c>
      <c r="AI190" s="401">
        <v>401</v>
      </c>
      <c r="AJ190" s="399">
        <v>289</v>
      </c>
      <c r="AK190" s="399">
        <v>197</v>
      </c>
      <c r="AL190" s="399">
        <v>92</v>
      </c>
      <c r="AM190" s="9"/>
      <c r="AN190" s="12">
        <f>IF(I190+L190+O190+R190+U190+X190+AA190+AG190+AJ190+AD190=F190,0,Y)</f>
        <v>0</v>
      </c>
      <c r="AO190" s="12">
        <f>IF(J190+M190+P190+S190+V190+Y190+AB190+AH190+AK190+AE190=G190,0,Y)</f>
        <v>0</v>
      </c>
      <c r="AP190" s="12">
        <f>IF(K190+N190+Q190+T190+W190+Z190+AC190+AI190+AL190+AF190=H190,0,Y)</f>
        <v>0</v>
      </c>
      <c r="AQ190" s="12">
        <f>IF(SUM(G190:H190)=F190,0,Y)</f>
        <v>0</v>
      </c>
      <c r="AR190" s="12">
        <f>IF(SUM(J190:K190)=I190,0,Y)</f>
        <v>0</v>
      </c>
      <c r="AS190" s="12">
        <f>IF(SUM(M190:N190)=L190,0,Y)</f>
        <v>0</v>
      </c>
      <c r="AT190" s="12">
        <f>IF(SUM(P190:Q190)=O190,0,Y)</f>
        <v>0</v>
      </c>
      <c r="AU190" s="12">
        <f>IF(SUM(S190:T190)=R190,0,Y)</f>
        <v>0</v>
      </c>
      <c r="AV190" s="12">
        <f>IF(SUM(V190:W190)=U190,0,Y)</f>
        <v>0</v>
      </c>
      <c r="AW190" s="12">
        <f>IF(SUM(Y190:Z190)=X190,0,Y)</f>
        <v>0</v>
      </c>
      <c r="AX190" s="12">
        <f>IF(SUM(AB190:AC190)=AA190,0,Y)</f>
        <v>0</v>
      </c>
      <c r="AY190" s="12">
        <f>IF(SUM(AH190:AI190)=AG190,0,Y)</f>
        <v>0</v>
      </c>
      <c r="AZ190" s="12">
        <f>IF(SUM(AK190:AL190)=AJ190,0,Y)</f>
        <v>0</v>
      </c>
      <c r="BC190" s="9"/>
      <c r="BD190" s="9"/>
      <c r="BE190" s="9"/>
      <c r="BF190" s="9"/>
    </row>
    <row r="191" spans="1:58" ht="17.100000000000001" customHeight="1" x14ac:dyDescent="0.15">
      <c r="A191" s="12"/>
      <c r="B191" s="12"/>
      <c r="C191" s="12"/>
      <c r="D191" s="12"/>
      <c r="E191" s="279"/>
      <c r="F191" s="402"/>
      <c r="G191" s="403"/>
      <c r="H191" s="403"/>
      <c r="I191" s="404"/>
      <c r="J191" s="403"/>
      <c r="K191" s="405"/>
      <c r="L191" s="403"/>
      <c r="M191" s="403"/>
      <c r="N191" s="403"/>
      <c r="O191" s="404"/>
      <c r="P191" s="403"/>
      <c r="Q191" s="405"/>
      <c r="R191" s="404"/>
      <c r="S191" s="403"/>
      <c r="T191" s="405"/>
      <c r="U191" s="404"/>
      <c r="V191" s="403"/>
      <c r="W191" s="405"/>
      <c r="X191" s="403"/>
      <c r="Y191" s="403"/>
      <c r="Z191" s="403"/>
      <c r="AA191" s="404"/>
      <c r="AB191" s="403"/>
      <c r="AC191" s="405"/>
      <c r="AD191" s="403"/>
      <c r="AE191" s="403"/>
      <c r="AF191" s="403"/>
      <c r="AG191" s="404"/>
      <c r="AH191" s="403"/>
      <c r="AI191" s="405"/>
      <c r="AJ191" s="403"/>
      <c r="AK191" s="403"/>
      <c r="AL191" s="403"/>
      <c r="AM191" s="314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C191" s="233"/>
      <c r="BD191" s="233"/>
      <c r="BE191" s="233"/>
      <c r="BF191" s="233"/>
    </row>
    <row r="192" spans="1:58" ht="17.100000000000001" customHeight="1" x14ac:dyDescent="0.15">
      <c r="A192" s="451" t="s">
        <v>144</v>
      </c>
      <c r="B192" s="451"/>
      <c r="C192" s="451"/>
      <c r="D192" s="451" t="s">
        <v>143</v>
      </c>
      <c r="E192" s="452"/>
      <c r="F192" s="398">
        <v>2142</v>
      </c>
      <c r="G192" s="399">
        <v>861</v>
      </c>
      <c r="H192" s="399">
        <v>1281</v>
      </c>
      <c r="I192" s="400">
        <v>1055</v>
      </c>
      <c r="J192" s="399">
        <v>535</v>
      </c>
      <c r="K192" s="401">
        <v>520</v>
      </c>
      <c r="L192" s="399">
        <v>0</v>
      </c>
      <c r="M192" s="399">
        <v>0</v>
      </c>
      <c r="N192" s="399">
        <v>0</v>
      </c>
      <c r="O192" s="400">
        <v>56</v>
      </c>
      <c r="P192" s="399">
        <v>47</v>
      </c>
      <c r="Q192" s="401">
        <v>9</v>
      </c>
      <c r="R192" s="400">
        <v>50</v>
      </c>
      <c r="S192" s="399">
        <v>12</v>
      </c>
      <c r="T192" s="401">
        <v>38</v>
      </c>
      <c r="U192" s="400">
        <v>0</v>
      </c>
      <c r="V192" s="399">
        <v>0</v>
      </c>
      <c r="W192" s="401">
        <v>0</v>
      </c>
      <c r="X192" s="399">
        <v>34</v>
      </c>
      <c r="Y192" s="399">
        <v>1</v>
      </c>
      <c r="Z192" s="399">
        <v>33</v>
      </c>
      <c r="AA192" s="400">
        <v>505</v>
      </c>
      <c r="AB192" s="399">
        <v>52</v>
      </c>
      <c r="AC192" s="401">
        <v>453</v>
      </c>
      <c r="AD192" s="399">
        <v>12</v>
      </c>
      <c r="AE192" s="399">
        <v>0</v>
      </c>
      <c r="AF192" s="399">
        <v>12</v>
      </c>
      <c r="AG192" s="400">
        <v>367</v>
      </c>
      <c r="AH192" s="399">
        <v>172</v>
      </c>
      <c r="AI192" s="401">
        <v>195</v>
      </c>
      <c r="AJ192" s="399">
        <v>63</v>
      </c>
      <c r="AK192" s="399">
        <v>42</v>
      </c>
      <c r="AL192" s="399">
        <v>21</v>
      </c>
      <c r="AN192" s="12">
        <f>IF(I192+L192+O192+R192+U192+X192+AA192+AG192+AJ192+AD192=F192,0,Y)</f>
        <v>0</v>
      </c>
      <c r="AO192" s="12">
        <f>IF(J192+M192+P192+S192+V192+Y192+AB192+AH192+AK192+AE192=G192,0,Y)</f>
        <v>0</v>
      </c>
      <c r="AP192" s="12">
        <f>IF(K192+N192+Q192+T192+W192+Z192+AC192+AI192+AL192+AF192=H192,0,Y)</f>
        <v>0</v>
      </c>
      <c r="AQ192" s="12">
        <f>IF(SUM(G192:H192)=F192,0,Y)</f>
        <v>0</v>
      </c>
      <c r="AR192" s="12">
        <f>IF(SUM(J192:K192)=I192,0,Y)</f>
        <v>0</v>
      </c>
      <c r="AS192" s="12">
        <f>IF(SUM(M192:N192)=L192,0,Y)</f>
        <v>0</v>
      </c>
      <c r="AT192" s="12">
        <f>IF(SUM(P192:Q192)=O192,0,Y)</f>
        <v>0</v>
      </c>
      <c r="AU192" s="12">
        <f>IF(SUM(S192:T192)=R192,0,Y)</f>
        <v>0</v>
      </c>
      <c r="AV192" s="12">
        <f>IF(SUM(V192:W192)=U192,0,Y)</f>
        <v>0</v>
      </c>
      <c r="AW192" s="12">
        <f>IF(SUM(Y192:Z192)=X192,0,Y)</f>
        <v>0</v>
      </c>
      <c r="AX192" s="12">
        <f>IF(SUM(AB192:AC192)=AA192,0,Y)</f>
        <v>0</v>
      </c>
      <c r="AY192" s="12">
        <f>IF(SUM(AH192:AI192)=AG192,0,Y)</f>
        <v>0</v>
      </c>
      <c r="AZ192" s="12">
        <f>IF(SUM(AK192:AL192)=AJ192,0,Y)</f>
        <v>0</v>
      </c>
      <c r="BA192" s="233"/>
    </row>
    <row r="193" spans="1:52" ht="17.100000000000001" customHeight="1" x14ac:dyDescent="0.15">
      <c r="A193" s="12"/>
      <c r="B193" s="459" t="s">
        <v>142</v>
      </c>
      <c r="C193" s="459"/>
      <c r="D193" s="12"/>
      <c r="E193" s="288" t="s">
        <v>4</v>
      </c>
      <c r="F193" s="402">
        <v>402</v>
      </c>
      <c r="G193" s="403">
        <v>235</v>
      </c>
      <c r="H193" s="403">
        <v>167</v>
      </c>
      <c r="I193" s="404">
        <v>262</v>
      </c>
      <c r="J193" s="403">
        <v>156</v>
      </c>
      <c r="K193" s="405">
        <v>106</v>
      </c>
      <c r="L193" s="403">
        <v>0</v>
      </c>
      <c r="M193" s="403">
        <v>0</v>
      </c>
      <c r="N193" s="403">
        <v>0</v>
      </c>
      <c r="O193" s="404">
        <v>19</v>
      </c>
      <c r="P193" s="403">
        <v>18</v>
      </c>
      <c r="Q193" s="405">
        <v>1</v>
      </c>
      <c r="R193" s="404">
        <v>19</v>
      </c>
      <c r="S193" s="403">
        <v>7</v>
      </c>
      <c r="T193" s="405">
        <v>12</v>
      </c>
      <c r="U193" s="404">
        <v>0</v>
      </c>
      <c r="V193" s="403">
        <v>0</v>
      </c>
      <c r="W193" s="405">
        <v>0</v>
      </c>
      <c r="X193" s="403">
        <v>6</v>
      </c>
      <c r="Y193" s="403">
        <v>0</v>
      </c>
      <c r="Z193" s="403">
        <v>6</v>
      </c>
      <c r="AA193" s="404">
        <v>0</v>
      </c>
      <c r="AB193" s="403">
        <v>0</v>
      </c>
      <c r="AC193" s="405">
        <v>0</v>
      </c>
      <c r="AD193" s="403">
        <v>3</v>
      </c>
      <c r="AE193" s="403">
        <v>0</v>
      </c>
      <c r="AF193" s="403">
        <v>3</v>
      </c>
      <c r="AG193" s="404">
        <v>84</v>
      </c>
      <c r="AH193" s="403">
        <v>47</v>
      </c>
      <c r="AI193" s="405">
        <v>37</v>
      </c>
      <c r="AJ193" s="403">
        <v>9</v>
      </c>
      <c r="AK193" s="403">
        <v>7</v>
      </c>
      <c r="AL193" s="403">
        <v>2</v>
      </c>
      <c r="AM193" s="233"/>
      <c r="AN193" s="12">
        <f>IF(I193+L193+O193+R193+U193+X193+AA193+AG193+AJ193+AD193=F193,0,Y)</f>
        <v>0</v>
      </c>
      <c r="AO193" s="12">
        <f>IF(J193+M193+P193+S193+V193+Y193+AB193+AH193+AK193+AE193=G193,0,Y)</f>
        <v>0</v>
      </c>
      <c r="AP193" s="12">
        <f>IF(K193+N193+Q193+T193+W193+Z193+AC193+AI193+AL193+AF193=H193,0,Y)</f>
        <v>0</v>
      </c>
      <c r="AQ193" s="12">
        <f>IF(SUM(G193:H193)=F193,0,Y)</f>
        <v>0</v>
      </c>
      <c r="AR193" s="12">
        <f>IF(SUM(J193:K193)=I193,0,Y)</f>
        <v>0</v>
      </c>
      <c r="AS193" s="12">
        <f>IF(SUM(M193:N193)=L193,0,Y)</f>
        <v>0</v>
      </c>
      <c r="AT193" s="12">
        <f>IF(SUM(P193:Q193)=O193,0,Y)</f>
        <v>0</v>
      </c>
      <c r="AU193" s="12">
        <f>IF(SUM(S193:T193)=R193,0,Y)</f>
        <v>0</v>
      </c>
      <c r="AV193" s="12">
        <f>IF(SUM(V193:W193)=U193,0,Y)</f>
        <v>0</v>
      </c>
      <c r="AW193" s="12">
        <f>IF(SUM(Y193:Z193)=X193,0,Y)</f>
        <v>0</v>
      </c>
      <c r="AX193" s="12">
        <f>IF(SUM(AB193:AC193)=AA193,0,Y)</f>
        <v>0</v>
      </c>
      <c r="AY193" s="12">
        <f>IF(SUM(AH193:AI193)=AG193,0,Y)</f>
        <v>0</v>
      </c>
      <c r="AZ193" s="12">
        <f>IF(SUM(AK193:AL193)=AJ193,0,Y)</f>
        <v>0</v>
      </c>
    </row>
    <row r="194" spans="1:52" ht="17.100000000000001" customHeight="1" x14ac:dyDescent="0.15">
      <c r="A194" s="12"/>
      <c r="B194" s="12"/>
      <c r="C194" s="12"/>
      <c r="D194" s="12"/>
      <c r="E194" s="288" t="s">
        <v>5</v>
      </c>
      <c r="F194" s="402">
        <v>973</v>
      </c>
      <c r="G194" s="403">
        <v>543</v>
      </c>
      <c r="H194" s="403">
        <v>430</v>
      </c>
      <c r="I194" s="404">
        <v>661</v>
      </c>
      <c r="J194" s="403">
        <v>367</v>
      </c>
      <c r="K194" s="405">
        <v>294</v>
      </c>
      <c r="L194" s="403">
        <v>0</v>
      </c>
      <c r="M194" s="403">
        <v>0</v>
      </c>
      <c r="N194" s="403">
        <v>0</v>
      </c>
      <c r="O194" s="404">
        <v>23</v>
      </c>
      <c r="P194" s="403">
        <v>17</v>
      </c>
      <c r="Q194" s="405">
        <v>6</v>
      </c>
      <c r="R194" s="404">
        <v>9</v>
      </c>
      <c r="S194" s="403">
        <v>4</v>
      </c>
      <c r="T194" s="405">
        <v>5</v>
      </c>
      <c r="U194" s="404">
        <v>0</v>
      </c>
      <c r="V194" s="403">
        <v>0</v>
      </c>
      <c r="W194" s="405">
        <v>0</v>
      </c>
      <c r="X194" s="403">
        <v>3</v>
      </c>
      <c r="Y194" s="403">
        <v>0</v>
      </c>
      <c r="Z194" s="403">
        <v>3</v>
      </c>
      <c r="AA194" s="404">
        <v>0</v>
      </c>
      <c r="AB194" s="403">
        <v>0</v>
      </c>
      <c r="AC194" s="405">
        <v>0</v>
      </c>
      <c r="AD194" s="403">
        <v>2</v>
      </c>
      <c r="AE194" s="403">
        <v>0</v>
      </c>
      <c r="AF194" s="403">
        <v>2</v>
      </c>
      <c r="AG194" s="404">
        <v>232</v>
      </c>
      <c r="AH194" s="403">
        <v>121</v>
      </c>
      <c r="AI194" s="405">
        <v>111</v>
      </c>
      <c r="AJ194" s="403">
        <v>43</v>
      </c>
      <c r="AK194" s="403">
        <v>34</v>
      </c>
      <c r="AL194" s="403">
        <v>9</v>
      </c>
      <c r="AN194" s="12">
        <f>IF(I194+L194+O194+R194+U194+X194+AA194+AG194+AJ194+AD194=F194,0,Y)</f>
        <v>0</v>
      </c>
      <c r="AO194" s="12">
        <f>IF(J194+M194+P194+S194+V194+Y194+AB194+AH194+AK194+AE194=G194,0,Y)</f>
        <v>0</v>
      </c>
      <c r="AP194" s="12">
        <f>IF(K194+N194+Q194+T194+W194+Z194+AC194+AI194+AL194+AF194=H194,0,Y)</f>
        <v>0</v>
      </c>
      <c r="AQ194" s="12">
        <f>IF(SUM(G194:H194)=F194,0,Y)</f>
        <v>0</v>
      </c>
      <c r="AR194" s="12">
        <f>IF(SUM(J194:K194)=I194,0,Y)</f>
        <v>0</v>
      </c>
      <c r="AS194" s="12">
        <f>IF(SUM(M194:N194)=L194,0,Y)</f>
        <v>0</v>
      </c>
      <c r="AT194" s="12">
        <f>IF(SUM(P194:Q194)=O194,0,Y)</f>
        <v>0</v>
      </c>
      <c r="AU194" s="12">
        <f>IF(SUM(S194:T194)=R194,0,Y)</f>
        <v>0</v>
      </c>
      <c r="AV194" s="12">
        <f>IF(SUM(V194:W194)=U194,0,Y)</f>
        <v>0</v>
      </c>
      <c r="AW194" s="12">
        <f>IF(SUM(Y194:Z194)=X194,0,Y)</f>
        <v>0</v>
      </c>
      <c r="AX194" s="12">
        <f>IF(SUM(AB194:AC194)=AA194,0,Y)</f>
        <v>0</v>
      </c>
      <c r="AY194" s="12">
        <f>IF(SUM(AH194:AI194)=AG194,0,Y)</f>
        <v>0</v>
      </c>
      <c r="AZ194" s="12">
        <f>IF(SUM(AK194:AL194)=AJ194,0,Y)</f>
        <v>0</v>
      </c>
    </row>
    <row r="195" spans="1:52" ht="17.100000000000001" customHeight="1" x14ac:dyDescent="0.15">
      <c r="A195" s="12"/>
      <c r="B195" s="12"/>
      <c r="C195" s="12"/>
      <c r="D195" s="12"/>
      <c r="E195" s="288"/>
      <c r="F195" s="402"/>
      <c r="G195" s="403"/>
      <c r="H195" s="403"/>
      <c r="I195" s="404"/>
      <c r="J195" s="403"/>
      <c r="K195" s="405"/>
      <c r="L195" s="403"/>
      <c r="M195" s="403"/>
      <c r="N195" s="403"/>
      <c r="O195" s="404"/>
      <c r="P195" s="403"/>
      <c r="Q195" s="405"/>
      <c r="R195" s="404"/>
      <c r="S195" s="403"/>
      <c r="T195" s="405"/>
      <c r="U195" s="404"/>
      <c r="V195" s="403"/>
      <c r="W195" s="405"/>
      <c r="X195" s="403"/>
      <c r="Y195" s="403"/>
      <c r="Z195" s="403"/>
      <c r="AA195" s="404"/>
      <c r="AB195" s="406"/>
      <c r="AC195" s="405"/>
      <c r="AD195" s="403"/>
      <c r="AE195" s="406"/>
      <c r="AF195" s="403"/>
      <c r="AG195" s="404"/>
      <c r="AH195" s="406"/>
      <c r="AI195" s="405"/>
      <c r="AJ195" s="403"/>
      <c r="AK195" s="403"/>
      <c r="AL195" s="403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</row>
    <row r="196" spans="1:52" ht="17.100000000000001" customHeight="1" x14ac:dyDescent="0.15">
      <c r="A196" s="12"/>
      <c r="B196" s="12"/>
      <c r="C196" s="12" t="s">
        <v>140</v>
      </c>
      <c r="D196" s="12"/>
      <c r="E196" s="288" t="s">
        <v>4</v>
      </c>
      <c r="F196" s="402">
        <v>123</v>
      </c>
      <c r="G196" s="403">
        <v>70</v>
      </c>
      <c r="H196" s="403">
        <v>53</v>
      </c>
      <c r="I196" s="404">
        <v>81</v>
      </c>
      <c r="J196" s="403">
        <v>50</v>
      </c>
      <c r="K196" s="405">
        <v>31</v>
      </c>
      <c r="L196" s="403">
        <v>0</v>
      </c>
      <c r="M196" s="403">
        <v>0</v>
      </c>
      <c r="N196" s="403">
        <v>0</v>
      </c>
      <c r="O196" s="404">
        <v>2</v>
      </c>
      <c r="P196" s="403">
        <v>2</v>
      </c>
      <c r="Q196" s="405">
        <v>0</v>
      </c>
      <c r="R196" s="404">
        <v>2</v>
      </c>
      <c r="S196" s="403">
        <v>1</v>
      </c>
      <c r="T196" s="405">
        <v>1</v>
      </c>
      <c r="U196" s="404">
        <v>0</v>
      </c>
      <c r="V196" s="403">
        <v>0</v>
      </c>
      <c r="W196" s="405">
        <v>0</v>
      </c>
      <c r="X196" s="403">
        <v>0</v>
      </c>
      <c r="Y196" s="403">
        <v>0</v>
      </c>
      <c r="Z196" s="403">
        <v>0</v>
      </c>
      <c r="AA196" s="404">
        <v>0</v>
      </c>
      <c r="AB196" s="403">
        <v>0</v>
      </c>
      <c r="AC196" s="405">
        <v>0</v>
      </c>
      <c r="AD196" s="403">
        <v>0</v>
      </c>
      <c r="AE196" s="403">
        <v>0</v>
      </c>
      <c r="AF196" s="403">
        <v>0</v>
      </c>
      <c r="AG196" s="404">
        <v>38</v>
      </c>
      <c r="AH196" s="403">
        <v>17</v>
      </c>
      <c r="AI196" s="405">
        <v>21</v>
      </c>
      <c r="AJ196" s="403">
        <v>0</v>
      </c>
      <c r="AK196" s="403">
        <v>0</v>
      </c>
      <c r="AL196" s="403">
        <v>0</v>
      </c>
      <c r="AN196" s="12">
        <f>IF(I196+L196+O196+R196+U196+X196+AA196+AG196+AJ196+AD196=F196,0,Y)</f>
        <v>0</v>
      </c>
      <c r="AO196" s="12">
        <f>IF(J196+M196+P196+S196+V196+Y196+AB196+AH196+AK196+AE196=G196,0,Y)</f>
        <v>0</v>
      </c>
      <c r="AP196" s="12">
        <f>IF(K196+N196+Q196+T196+W196+Z196+AC196+AI196+AL196+AF196=H196,0,Y)</f>
        <v>0</v>
      </c>
      <c r="AQ196" s="12">
        <f>IF(SUM(G196:H196)=F196,0,Y)</f>
        <v>0</v>
      </c>
      <c r="AR196" s="12">
        <f>IF(SUM(J196:K196)=I196,0,Y)</f>
        <v>0</v>
      </c>
      <c r="AS196" s="12">
        <f>IF(SUM(M196:N196)=L196,0,Y)</f>
        <v>0</v>
      </c>
      <c r="AT196" s="12">
        <f>IF(SUM(P196:Q196)=O196,0,Y)</f>
        <v>0</v>
      </c>
      <c r="AU196" s="12">
        <f>IF(SUM(S196:T196)=R196,0,Y)</f>
        <v>0</v>
      </c>
      <c r="AV196" s="12">
        <f>IF(SUM(V196:W196)=U196,0,Y)</f>
        <v>0</v>
      </c>
      <c r="AW196" s="12">
        <f>IF(SUM(Y196:Z196)=X196,0,Y)</f>
        <v>0</v>
      </c>
      <c r="AX196" s="12">
        <f>IF(SUM(AB196:AC196)=AA196,0,Y)</f>
        <v>0</v>
      </c>
      <c r="AY196" s="12">
        <f>IF(SUM(AH196:AI196)=AG196,0,Y)</f>
        <v>0</v>
      </c>
      <c r="AZ196" s="12">
        <f>IF(SUM(AK196:AL196)=AJ196,0,Y)</f>
        <v>0</v>
      </c>
    </row>
    <row r="197" spans="1:52" ht="17.100000000000001" customHeight="1" x14ac:dyDescent="0.15">
      <c r="A197" s="12"/>
      <c r="B197" s="12"/>
      <c r="C197" s="12"/>
      <c r="D197" s="12"/>
      <c r="E197" s="288" t="s">
        <v>5</v>
      </c>
      <c r="F197" s="402">
        <v>155</v>
      </c>
      <c r="G197" s="403">
        <v>114</v>
      </c>
      <c r="H197" s="403">
        <v>41</v>
      </c>
      <c r="I197" s="404">
        <v>107</v>
      </c>
      <c r="J197" s="403">
        <v>83</v>
      </c>
      <c r="K197" s="405">
        <v>24</v>
      </c>
      <c r="L197" s="403">
        <v>0</v>
      </c>
      <c r="M197" s="403">
        <v>0</v>
      </c>
      <c r="N197" s="403">
        <v>0</v>
      </c>
      <c r="O197" s="404">
        <v>0</v>
      </c>
      <c r="P197" s="403">
        <v>0</v>
      </c>
      <c r="Q197" s="405">
        <v>0</v>
      </c>
      <c r="R197" s="404">
        <v>0</v>
      </c>
      <c r="S197" s="403">
        <v>0</v>
      </c>
      <c r="T197" s="405">
        <v>0</v>
      </c>
      <c r="U197" s="404">
        <v>0</v>
      </c>
      <c r="V197" s="403">
        <v>0</v>
      </c>
      <c r="W197" s="405">
        <v>0</v>
      </c>
      <c r="X197" s="403">
        <v>0</v>
      </c>
      <c r="Y197" s="403">
        <v>0</v>
      </c>
      <c r="Z197" s="403">
        <v>0</v>
      </c>
      <c r="AA197" s="404">
        <v>0</v>
      </c>
      <c r="AB197" s="403">
        <v>0</v>
      </c>
      <c r="AC197" s="405">
        <v>0</v>
      </c>
      <c r="AD197" s="403">
        <v>0</v>
      </c>
      <c r="AE197" s="403">
        <v>0</v>
      </c>
      <c r="AF197" s="403">
        <v>0</v>
      </c>
      <c r="AG197" s="404">
        <v>48</v>
      </c>
      <c r="AH197" s="403">
        <v>31</v>
      </c>
      <c r="AI197" s="405">
        <v>17</v>
      </c>
      <c r="AJ197" s="403">
        <v>0</v>
      </c>
      <c r="AK197" s="403">
        <v>0</v>
      </c>
      <c r="AL197" s="403">
        <v>0</v>
      </c>
      <c r="AN197" s="12">
        <f>IF(I197+L197+O197+R197+U197+X197+AA197+AG197+AJ197+AD197=F197,0,Y)</f>
        <v>0</v>
      </c>
      <c r="AO197" s="12">
        <f>IF(J197+M197+P197+S197+V197+Y197+AB197+AH197+AK197+AE197=G197,0,Y)</f>
        <v>0</v>
      </c>
      <c r="AP197" s="12">
        <f>IF(K197+N197+Q197+T197+W197+Z197+AC197+AI197+AL197+AF197=H197,0,Y)</f>
        <v>0</v>
      </c>
      <c r="AQ197" s="12">
        <f>IF(SUM(G197:H197)=F197,0,Y)</f>
        <v>0</v>
      </c>
      <c r="AR197" s="12">
        <f>IF(SUM(J197:K197)=I197,0,Y)</f>
        <v>0</v>
      </c>
      <c r="AS197" s="12">
        <f>IF(SUM(M197:N197)=L197,0,Y)</f>
        <v>0</v>
      </c>
      <c r="AT197" s="12">
        <f>IF(SUM(P197:Q197)=O197,0,Y)</f>
        <v>0</v>
      </c>
      <c r="AU197" s="12">
        <f>IF(SUM(S197:T197)=R197,0,Y)</f>
        <v>0</v>
      </c>
      <c r="AV197" s="12">
        <f>IF(SUM(V197:W197)=U197,0,Y)</f>
        <v>0</v>
      </c>
      <c r="AW197" s="12">
        <f>IF(SUM(Y197:Z197)=X197,0,Y)</f>
        <v>0</v>
      </c>
      <c r="AX197" s="12">
        <f>IF(SUM(AB197:AC197)=AA197,0,Y)</f>
        <v>0</v>
      </c>
      <c r="AY197" s="12">
        <f>IF(SUM(AH197:AI197)=AG197,0,Y)</f>
        <v>0</v>
      </c>
      <c r="AZ197" s="12">
        <f>IF(SUM(AK197:AL197)=AJ197,0,Y)</f>
        <v>0</v>
      </c>
    </row>
    <row r="198" spans="1:52" ht="17.100000000000001" customHeight="1" x14ac:dyDescent="0.15">
      <c r="A198" s="12"/>
      <c r="B198" s="12"/>
      <c r="C198" s="12"/>
      <c r="D198" s="12"/>
      <c r="E198" s="288"/>
      <c r="F198" s="402"/>
      <c r="G198" s="403"/>
      <c r="H198" s="403"/>
      <c r="I198" s="404"/>
      <c r="J198" s="403"/>
      <c r="K198" s="405"/>
      <c r="L198" s="403"/>
      <c r="M198" s="403"/>
      <c r="N198" s="403"/>
      <c r="O198" s="404"/>
      <c r="P198" s="403"/>
      <c r="Q198" s="405"/>
      <c r="R198" s="404"/>
      <c r="S198" s="403"/>
      <c r="T198" s="405"/>
      <c r="U198" s="404"/>
      <c r="V198" s="403"/>
      <c r="W198" s="405"/>
      <c r="X198" s="403"/>
      <c r="Y198" s="403"/>
      <c r="Z198" s="403"/>
      <c r="AA198" s="404"/>
      <c r="AB198" s="403"/>
      <c r="AC198" s="405"/>
      <c r="AD198" s="403"/>
      <c r="AE198" s="403"/>
      <c r="AF198" s="403"/>
      <c r="AG198" s="404"/>
      <c r="AH198" s="403"/>
      <c r="AI198" s="405"/>
      <c r="AJ198" s="403"/>
      <c r="AK198" s="403"/>
      <c r="AL198" s="403"/>
      <c r="AN198" s="12"/>
      <c r="AO198" s="12"/>
      <c r="AP198" s="12"/>
    </row>
    <row r="199" spans="1:52" ht="17.100000000000001" customHeight="1" x14ac:dyDescent="0.15">
      <c r="A199" s="12"/>
      <c r="B199" s="12"/>
      <c r="C199" s="12" t="s">
        <v>139</v>
      </c>
      <c r="D199" s="12"/>
      <c r="E199" s="288" t="s">
        <v>5</v>
      </c>
      <c r="F199" s="402">
        <v>41</v>
      </c>
      <c r="G199" s="403">
        <v>11</v>
      </c>
      <c r="H199" s="403">
        <v>30</v>
      </c>
      <c r="I199" s="404">
        <v>31</v>
      </c>
      <c r="J199" s="403">
        <v>8</v>
      </c>
      <c r="K199" s="405">
        <v>23</v>
      </c>
      <c r="L199" s="403">
        <v>0</v>
      </c>
      <c r="M199" s="403">
        <v>0</v>
      </c>
      <c r="N199" s="403">
        <v>0</v>
      </c>
      <c r="O199" s="404">
        <v>0</v>
      </c>
      <c r="P199" s="403">
        <v>0</v>
      </c>
      <c r="Q199" s="405">
        <v>0</v>
      </c>
      <c r="R199" s="404">
        <v>0</v>
      </c>
      <c r="S199" s="403">
        <v>0</v>
      </c>
      <c r="T199" s="405">
        <v>0</v>
      </c>
      <c r="U199" s="404">
        <v>0</v>
      </c>
      <c r="V199" s="403">
        <v>0</v>
      </c>
      <c r="W199" s="405">
        <v>0</v>
      </c>
      <c r="X199" s="403">
        <v>0</v>
      </c>
      <c r="Y199" s="403">
        <v>0</v>
      </c>
      <c r="Z199" s="403">
        <v>0</v>
      </c>
      <c r="AA199" s="404">
        <v>0</v>
      </c>
      <c r="AB199" s="403">
        <v>0</v>
      </c>
      <c r="AC199" s="405">
        <v>0</v>
      </c>
      <c r="AD199" s="403">
        <v>0</v>
      </c>
      <c r="AE199" s="403">
        <v>0</v>
      </c>
      <c r="AF199" s="403">
        <v>0</v>
      </c>
      <c r="AG199" s="404">
        <v>10</v>
      </c>
      <c r="AH199" s="403">
        <v>3</v>
      </c>
      <c r="AI199" s="405">
        <v>7</v>
      </c>
      <c r="AJ199" s="403">
        <v>0</v>
      </c>
      <c r="AK199" s="403">
        <v>0</v>
      </c>
      <c r="AL199" s="403">
        <v>0</v>
      </c>
      <c r="AN199" s="12">
        <f>IF(I199+L199+O199+R199+U199+X199+AA199+AG199+AJ199+AD199=F199,0,Y)</f>
        <v>0</v>
      </c>
      <c r="AO199" s="12">
        <f>IF(J199+M199+P199+S199+V199+Y199+AB199+AH199+AK199+AE199=G199,0,Y)</f>
        <v>0</v>
      </c>
      <c r="AP199" s="12">
        <f>IF(K199+N199+Q199+T199+W199+Z199+AC199+AI199+AL199+AF199=H199,0,Y)</f>
        <v>0</v>
      </c>
      <c r="AQ199" s="12">
        <f>IF(SUM(G199:H199)=F199,0,Y)</f>
        <v>0</v>
      </c>
      <c r="AR199" s="12">
        <f>IF(SUM(J199:K199)=I199,0,Y)</f>
        <v>0</v>
      </c>
      <c r="AS199" s="12">
        <f>IF(SUM(M199:N199)=L199,0,Y)</f>
        <v>0</v>
      </c>
      <c r="AT199" s="12">
        <f>IF(SUM(P199:Q199)=O199,0,Y)</f>
        <v>0</v>
      </c>
      <c r="AU199" s="12">
        <f>IF(SUM(S199:T199)=R199,0,Y)</f>
        <v>0</v>
      </c>
      <c r="AV199" s="12">
        <f>IF(SUM(V199:W199)=U199,0,Y)</f>
        <v>0</v>
      </c>
      <c r="AW199" s="12">
        <f>IF(SUM(Y199:Z199)=X199,0,Y)</f>
        <v>0</v>
      </c>
      <c r="AX199" s="12">
        <f>IF(SUM(AB199:AC199)=AA199,0,Y)</f>
        <v>0</v>
      </c>
      <c r="AY199" s="12">
        <f>IF(SUM(AH199:AI199)=AG199,0,Y)</f>
        <v>0</v>
      </c>
      <c r="AZ199" s="12">
        <f>IF(SUM(AK199:AL199)=AJ199,0,Y)</f>
        <v>0</v>
      </c>
    </row>
    <row r="200" spans="1:52" ht="17.100000000000001" customHeight="1" x14ac:dyDescent="0.15">
      <c r="A200" s="12"/>
      <c r="B200" s="12"/>
      <c r="C200" s="12"/>
      <c r="D200" s="12"/>
      <c r="E200" s="288"/>
      <c r="F200" s="402"/>
      <c r="G200" s="403"/>
      <c r="H200" s="403"/>
      <c r="I200" s="404"/>
      <c r="J200" s="403"/>
      <c r="K200" s="405"/>
      <c r="L200" s="403"/>
      <c r="M200" s="403"/>
      <c r="N200" s="403"/>
      <c r="O200" s="404"/>
      <c r="P200" s="403"/>
      <c r="Q200" s="405"/>
      <c r="R200" s="404"/>
      <c r="S200" s="403"/>
      <c r="T200" s="405"/>
      <c r="U200" s="404"/>
      <c r="V200" s="403"/>
      <c r="W200" s="405"/>
      <c r="X200" s="403"/>
      <c r="Y200" s="403"/>
      <c r="Z200" s="403"/>
      <c r="AA200" s="404"/>
      <c r="AB200" s="403"/>
      <c r="AC200" s="405"/>
      <c r="AD200" s="403"/>
      <c r="AE200" s="403"/>
      <c r="AF200" s="403"/>
      <c r="AG200" s="404"/>
      <c r="AH200" s="403"/>
      <c r="AI200" s="405"/>
      <c r="AJ200" s="403"/>
      <c r="AK200" s="403"/>
      <c r="AL200" s="403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</row>
    <row r="201" spans="1:52" ht="17.100000000000001" customHeight="1" x14ac:dyDescent="0.15">
      <c r="A201" s="12"/>
      <c r="B201" s="12"/>
      <c r="C201" s="12" t="s">
        <v>138</v>
      </c>
      <c r="D201" s="12"/>
      <c r="E201" s="288" t="s">
        <v>4</v>
      </c>
      <c r="F201" s="402">
        <v>279</v>
      </c>
      <c r="G201" s="403">
        <v>165</v>
      </c>
      <c r="H201" s="403">
        <v>114</v>
      </c>
      <c r="I201" s="404">
        <v>181</v>
      </c>
      <c r="J201" s="403">
        <v>106</v>
      </c>
      <c r="K201" s="405">
        <v>75</v>
      </c>
      <c r="L201" s="403">
        <v>0</v>
      </c>
      <c r="M201" s="403">
        <v>0</v>
      </c>
      <c r="N201" s="403">
        <v>0</v>
      </c>
      <c r="O201" s="404">
        <v>17</v>
      </c>
      <c r="P201" s="403">
        <v>16</v>
      </c>
      <c r="Q201" s="405">
        <v>1</v>
      </c>
      <c r="R201" s="404">
        <v>17</v>
      </c>
      <c r="S201" s="403">
        <v>6</v>
      </c>
      <c r="T201" s="405">
        <v>11</v>
      </c>
      <c r="U201" s="404">
        <v>0</v>
      </c>
      <c r="V201" s="403">
        <v>0</v>
      </c>
      <c r="W201" s="405">
        <v>0</v>
      </c>
      <c r="X201" s="403">
        <v>6</v>
      </c>
      <c r="Y201" s="403">
        <v>0</v>
      </c>
      <c r="Z201" s="403">
        <v>6</v>
      </c>
      <c r="AA201" s="404">
        <v>0</v>
      </c>
      <c r="AB201" s="403">
        <v>0</v>
      </c>
      <c r="AC201" s="405">
        <v>0</v>
      </c>
      <c r="AD201" s="403">
        <v>3</v>
      </c>
      <c r="AE201" s="403">
        <v>0</v>
      </c>
      <c r="AF201" s="403">
        <v>3</v>
      </c>
      <c r="AG201" s="404">
        <v>46</v>
      </c>
      <c r="AH201" s="403">
        <v>30</v>
      </c>
      <c r="AI201" s="405">
        <v>16</v>
      </c>
      <c r="AJ201" s="403">
        <v>9</v>
      </c>
      <c r="AK201" s="403">
        <v>7</v>
      </c>
      <c r="AL201" s="403">
        <v>2</v>
      </c>
      <c r="AN201" s="12">
        <f>IF(I201+L201+O201+R201+U201+X201+AA201+AG201+AJ201+AD201=F201,0,Y)</f>
        <v>0</v>
      </c>
      <c r="AO201" s="12">
        <f>IF(J201+M201+P201+S201+V201+Y201+AB201+AH201+AK201+AE201=G201,0,Y)</f>
        <v>0</v>
      </c>
      <c r="AP201" s="12">
        <f>IF(K201+N201+Q201+T201+W201+Z201+AC201+AI201+AL201+AF201=H201,0,Y)</f>
        <v>0</v>
      </c>
      <c r="AQ201" s="12">
        <f>IF(SUM(G201:H201)=F201,0,Y)</f>
        <v>0</v>
      </c>
      <c r="AR201" s="12">
        <f>IF(SUM(J201:K201)=I201,0,Y)</f>
        <v>0</v>
      </c>
      <c r="AS201" s="12">
        <f>IF(SUM(M201:N201)=L201,0,Y)</f>
        <v>0</v>
      </c>
      <c r="AT201" s="12">
        <f>IF(SUM(P201:Q201)=O201,0,Y)</f>
        <v>0</v>
      </c>
      <c r="AU201" s="12">
        <f>IF(SUM(S201:T201)=R201,0,Y)</f>
        <v>0</v>
      </c>
      <c r="AV201" s="12">
        <f>IF(SUM(V201:W201)=U201,0,Y)</f>
        <v>0</v>
      </c>
      <c r="AW201" s="12">
        <f>IF(SUM(Y201:Z201)=X201,0,Y)</f>
        <v>0</v>
      </c>
      <c r="AX201" s="12">
        <f>IF(SUM(AB201:AC201)=AA201,0,Y)</f>
        <v>0</v>
      </c>
      <c r="AY201" s="12">
        <f>IF(SUM(AH201:AI201)=AG201,0,Y)</f>
        <v>0</v>
      </c>
      <c r="AZ201" s="12">
        <f>IF(SUM(AK201:AL201)=AJ201,0,Y)</f>
        <v>0</v>
      </c>
    </row>
    <row r="202" spans="1:52" ht="17.100000000000001" customHeight="1" x14ac:dyDescent="0.15">
      <c r="A202" s="12"/>
      <c r="B202" s="12"/>
      <c r="C202" s="12"/>
      <c r="D202" s="12"/>
      <c r="E202" s="288" t="s">
        <v>5</v>
      </c>
      <c r="F202" s="402">
        <v>777</v>
      </c>
      <c r="G202" s="403">
        <v>418</v>
      </c>
      <c r="H202" s="403">
        <v>359</v>
      </c>
      <c r="I202" s="404">
        <v>523</v>
      </c>
      <c r="J202" s="403">
        <v>276</v>
      </c>
      <c r="K202" s="405">
        <v>247</v>
      </c>
      <c r="L202" s="403">
        <v>0</v>
      </c>
      <c r="M202" s="403">
        <v>0</v>
      </c>
      <c r="N202" s="403">
        <v>0</v>
      </c>
      <c r="O202" s="404">
        <v>23</v>
      </c>
      <c r="P202" s="403">
        <v>17</v>
      </c>
      <c r="Q202" s="405">
        <v>6</v>
      </c>
      <c r="R202" s="404">
        <v>9</v>
      </c>
      <c r="S202" s="403">
        <v>4</v>
      </c>
      <c r="T202" s="405">
        <v>5</v>
      </c>
      <c r="U202" s="404">
        <v>0</v>
      </c>
      <c r="V202" s="403">
        <v>0</v>
      </c>
      <c r="W202" s="405">
        <v>0</v>
      </c>
      <c r="X202" s="403">
        <v>3</v>
      </c>
      <c r="Y202" s="403">
        <v>0</v>
      </c>
      <c r="Z202" s="403">
        <v>3</v>
      </c>
      <c r="AA202" s="404">
        <v>0</v>
      </c>
      <c r="AB202" s="403">
        <v>0</v>
      </c>
      <c r="AC202" s="405">
        <v>0</v>
      </c>
      <c r="AD202" s="403">
        <v>2</v>
      </c>
      <c r="AE202" s="403">
        <v>0</v>
      </c>
      <c r="AF202" s="403">
        <v>2</v>
      </c>
      <c r="AG202" s="404">
        <v>174</v>
      </c>
      <c r="AH202" s="403">
        <v>87</v>
      </c>
      <c r="AI202" s="405">
        <v>87</v>
      </c>
      <c r="AJ202" s="403">
        <v>43</v>
      </c>
      <c r="AK202" s="403">
        <v>34</v>
      </c>
      <c r="AL202" s="403">
        <v>9</v>
      </c>
      <c r="AN202" s="12">
        <f>IF(I202+L202+O202+R202+U202+X202+AA202+AG202+AJ202+AD202=F202,0,Y)</f>
        <v>0</v>
      </c>
      <c r="AO202" s="12">
        <f>IF(J202+M202+P202+S202+V202+Y202+AB202+AH202+AK202+AE202=G202,0,Y)</f>
        <v>0</v>
      </c>
      <c r="AP202" s="12">
        <f>IF(K202+N202+Q202+T202+W202+Z202+AC202+AI202+AL202+AF202=H202,0,Y)</f>
        <v>0</v>
      </c>
      <c r="AQ202" s="12">
        <f>IF(SUM(G202:H202)=F202,0,Y)</f>
        <v>0</v>
      </c>
      <c r="AR202" s="12">
        <f>IF(SUM(J202:K202)=I202,0,Y)</f>
        <v>0</v>
      </c>
      <c r="AS202" s="12">
        <f>IF(SUM(M202:N202)=L202,0,Y)</f>
        <v>0</v>
      </c>
      <c r="AT202" s="12">
        <f>IF(SUM(P202:Q202)=O202,0,Y)</f>
        <v>0</v>
      </c>
      <c r="AU202" s="12">
        <f>IF(SUM(S202:T202)=R202,0,Y)</f>
        <v>0</v>
      </c>
      <c r="AV202" s="12">
        <f>IF(SUM(V202:W202)=U202,0,Y)</f>
        <v>0</v>
      </c>
      <c r="AW202" s="12">
        <f>IF(SUM(Y202:Z202)=X202,0,Y)</f>
        <v>0</v>
      </c>
      <c r="AX202" s="12">
        <f>IF(SUM(AB202:AC202)=AA202,0,Y)</f>
        <v>0</v>
      </c>
      <c r="AY202" s="12">
        <f>IF(SUM(AH202:AI202)=AG202,0,Y)</f>
        <v>0</v>
      </c>
      <c r="AZ202" s="12">
        <f>IF(SUM(AK202:AL202)=AJ202,0,Y)</f>
        <v>0</v>
      </c>
    </row>
    <row r="203" spans="1:52" ht="17.100000000000001" customHeight="1" x14ac:dyDescent="0.15">
      <c r="A203" s="12"/>
      <c r="B203" s="12"/>
      <c r="C203" s="12"/>
      <c r="D203" s="12"/>
      <c r="E203" s="288"/>
      <c r="F203" s="402"/>
      <c r="G203" s="403"/>
      <c r="H203" s="403"/>
      <c r="I203" s="404"/>
      <c r="J203" s="403"/>
      <c r="K203" s="405"/>
      <c r="L203" s="403"/>
      <c r="M203" s="403"/>
      <c r="N203" s="403"/>
      <c r="O203" s="404"/>
      <c r="P203" s="403"/>
      <c r="Q203" s="405"/>
      <c r="R203" s="404"/>
      <c r="S203" s="403"/>
      <c r="T203" s="405"/>
      <c r="U203" s="404"/>
      <c r="V203" s="403"/>
      <c r="W203" s="405"/>
      <c r="X203" s="403"/>
      <c r="Y203" s="403"/>
      <c r="Z203" s="403"/>
      <c r="AA203" s="404"/>
      <c r="AB203" s="403"/>
      <c r="AC203" s="405"/>
      <c r="AD203" s="403"/>
      <c r="AE203" s="403"/>
      <c r="AF203" s="403"/>
      <c r="AG203" s="404"/>
      <c r="AH203" s="403"/>
      <c r="AI203" s="405"/>
      <c r="AJ203" s="403"/>
      <c r="AK203" s="403"/>
      <c r="AL203" s="403"/>
      <c r="AN203" s="12"/>
      <c r="AO203" s="12"/>
      <c r="AP203" s="12"/>
    </row>
    <row r="204" spans="1:52" ht="17.100000000000001" customHeight="1" x14ac:dyDescent="0.15">
      <c r="A204" s="12"/>
      <c r="B204" s="459" t="s">
        <v>141</v>
      </c>
      <c r="C204" s="459"/>
      <c r="D204" s="12"/>
      <c r="E204" s="288" t="s">
        <v>4</v>
      </c>
      <c r="F204" s="402">
        <v>182</v>
      </c>
      <c r="G204" s="403">
        <v>7</v>
      </c>
      <c r="H204" s="403">
        <v>175</v>
      </c>
      <c r="I204" s="404">
        <v>97</v>
      </c>
      <c r="J204" s="403">
        <v>3</v>
      </c>
      <c r="K204" s="405">
        <v>94</v>
      </c>
      <c r="L204" s="403">
        <v>0</v>
      </c>
      <c r="M204" s="403">
        <v>0</v>
      </c>
      <c r="N204" s="403">
        <v>0</v>
      </c>
      <c r="O204" s="404">
        <v>3</v>
      </c>
      <c r="P204" s="403">
        <v>1</v>
      </c>
      <c r="Q204" s="405">
        <v>2</v>
      </c>
      <c r="R204" s="404">
        <v>16</v>
      </c>
      <c r="S204" s="403">
        <v>0</v>
      </c>
      <c r="T204" s="405">
        <v>16</v>
      </c>
      <c r="U204" s="404">
        <v>0</v>
      </c>
      <c r="V204" s="403">
        <v>0</v>
      </c>
      <c r="W204" s="405">
        <v>0</v>
      </c>
      <c r="X204" s="403">
        <v>15</v>
      </c>
      <c r="Y204" s="403">
        <v>0</v>
      </c>
      <c r="Z204" s="403">
        <v>15</v>
      </c>
      <c r="AA204" s="404">
        <v>0</v>
      </c>
      <c r="AB204" s="403">
        <v>0</v>
      </c>
      <c r="AC204" s="405">
        <v>0</v>
      </c>
      <c r="AD204" s="403">
        <v>6</v>
      </c>
      <c r="AE204" s="403">
        <v>0</v>
      </c>
      <c r="AF204" s="403">
        <v>6</v>
      </c>
      <c r="AG204" s="404">
        <v>36</v>
      </c>
      <c r="AH204" s="403">
        <v>3</v>
      </c>
      <c r="AI204" s="405">
        <v>33</v>
      </c>
      <c r="AJ204" s="403">
        <v>9</v>
      </c>
      <c r="AK204" s="403">
        <v>0</v>
      </c>
      <c r="AL204" s="403">
        <v>9</v>
      </c>
      <c r="AN204" s="12">
        <f>IF(I204+L204+O204+R204+U204+X204+AA204+AG204+AJ204+AD204=F204,0,Y)</f>
        <v>0</v>
      </c>
      <c r="AO204" s="12">
        <f>IF(J204+M204+P204+S204+V204+Y204+AB204+AH204+AK204+AE204=G204,0,Y)</f>
        <v>0</v>
      </c>
      <c r="AP204" s="12">
        <f>IF(K204+N204+Q204+T204+W204+Z204+AC204+AI204+AL204+AF204=H204,0,Y)</f>
        <v>0</v>
      </c>
      <c r="AQ204" s="12">
        <f>IF(SUM(G204:H204)=F204,0,Y)</f>
        <v>0</v>
      </c>
      <c r="AR204" s="12">
        <f>IF(SUM(J204:K204)=I204,0,Y)</f>
        <v>0</v>
      </c>
      <c r="AS204" s="12">
        <f>IF(SUM(M204:N204)=L204,0,Y)</f>
        <v>0</v>
      </c>
      <c r="AT204" s="12">
        <f>IF(SUM(P204:Q204)=O204,0,Y)</f>
        <v>0</v>
      </c>
      <c r="AU204" s="12">
        <f>IF(SUM(S204:T204)=R204,0,Y)</f>
        <v>0</v>
      </c>
      <c r="AV204" s="12">
        <f>IF(SUM(V204:W204)=U204,0,Y)</f>
        <v>0</v>
      </c>
      <c r="AW204" s="12">
        <f>IF(SUM(Y204:Z204)=X204,0,Y)</f>
        <v>0</v>
      </c>
      <c r="AX204" s="12">
        <f>IF(SUM(AB204:AC204)=AA204,0,Y)</f>
        <v>0</v>
      </c>
      <c r="AY204" s="12">
        <f>IF(SUM(AH204:AI204)=AG204,0,Y)</f>
        <v>0</v>
      </c>
      <c r="AZ204" s="12">
        <f>IF(SUM(AK204:AL204)=AJ204,0,Y)</f>
        <v>0</v>
      </c>
    </row>
    <row r="205" spans="1:52" ht="17.100000000000001" customHeight="1" x14ac:dyDescent="0.15">
      <c r="A205" s="12"/>
      <c r="B205" s="12"/>
      <c r="C205" s="12"/>
      <c r="D205" s="12"/>
      <c r="E205" s="288" t="s">
        <v>5</v>
      </c>
      <c r="F205" s="402">
        <v>53</v>
      </c>
      <c r="G205" s="403">
        <v>5</v>
      </c>
      <c r="H205" s="403">
        <v>48</v>
      </c>
      <c r="I205" s="404">
        <v>19</v>
      </c>
      <c r="J205" s="403">
        <v>1</v>
      </c>
      <c r="K205" s="405">
        <v>18</v>
      </c>
      <c r="L205" s="403">
        <v>0</v>
      </c>
      <c r="M205" s="403">
        <v>0</v>
      </c>
      <c r="N205" s="403">
        <v>0</v>
      </c>
      <c r="O205" s="404">
        <v>1</v>
      </c>
      <c r="P205" s="403">
        <v>1</v>
      </c>
      <c r="Q205" s="405">
        <v>0</v>
      </c>
      <c r="R205" s="404">
        <v>5</v>
      </c>
      <c r="S205" s="403">
        <v>0</v>
      </c>
      <c r="T205" s="405">
        <v>5</v>
      </c>
      <c r="U205" s="404">
        <v>0</v>
      </c>
      <c r="V205" s="403">
        <v>0</v>
      </c>
      <c r="W205" s="405">
        <v>0</v>
      </c>
      <c r="X205" s="403">
        <v>10</v>
      </c>
      <c r="Y205" s="403">
        <v>1</v>
      </c>
      <c r="Z205" s="403">
        <v>9</v>
      </c>
      <c r="AA205" s="404">
        <v>0</v>
      </c>
      <c r="AB205" s="403">
        <v>0</v>
      </c>
      <c r="AC205" s="405">
        <v>0</v>
      </c>
      <c r="AD205" s="403">
        <v>1</v>
      </c>
      <c r="AE205" s="403">
        <v>0</v>
      </c>
      <c r="AF205" s="403">
        <v>1</v>
      </c>
      <c r="AG205" s="404">
        <v>15</v>
      </c>
      <c r="AH205" s="403">
        <v>1</v>
      </c>
      <c r="AI205" s="405">
        <v>14</v>
      </c>
      <c r="AJ205" s="403">
        <v>2</v>
      </c>
      <c r="AK205" s="403">
        <v>1</v>
      </c>
      <c r="AL205" s="403">
        <v>1</v>
      </c>
      <c r="AN205" s="12">
        <f>IF(I205+L205+O205+R205+U205+X205+AA205+AG205+AJ205+AD205=F205,0,Y)</f>
        <v>0</v>
      </c>
      <c r="AO205" s="12">
        <f>IF(J205+M205+P205+S205+V205+Y205+AB205+AH205+AK205+AE205=G205,0,Y)</f>
        <v>0</v>
      </c>
      <c r="AP205" s="12">
        <f>IF(K205+N205+Q205+T205+W205+Z205+AC205+AI205+AL205+AF205=H205,0,Y)</f>
        <v>0</v>
      </c>
      <c r="AQ205" s="12">
        <f>IF(SUM(G205:H205)=F205,0,Y)</f>
        <v>0</v>
      </c>
      <c r="AR205" s="12">
        <f>IF(SUM(J205:K205)=I205,0,Y)</f>
        <v>0</v>
      </c>
      <c r="AS205" s="12">
        <f>IF(SUM(M205:N205)=L205,0,Y)</f>
        <v>0</v>
      </c>
      <c r="AT205" s="12">
        <f>IF(SUM(P205:Q205)=O205,0,Y)</f>
        <v>0</v>
      </c>
      <c r="AU205" s="12">
        <f>IF(SUM(S205:T205)=R205,0,Y)</f>
        <v>0</v>
      </c>
      <c r="AV205" s="12">
        <f>IF(SUM(V205:W205)=U205,0,Y)</f>
        <v>0</v>
      </c>
      <c r="AW205" s="12">
        <f>IF(SUM(Y205:Z205)=X205,0,Y)</f>
        <v>0</v>
      </c>
      <c r="AX205" s="12">
        <f>IF(SUM(AB205:AC205)=AA205,0,Y)</f>
        <v>0</v>
      </c>
      <c r="AY205" s="12">
        <f>IF(SUM(AH205:AI205)=AG205,0,Y)</f>
        <v>0</v>
      </c>
      <c r="AZ205" s="12">
        <f>IF(SUM(AK205:AL205)=AJ205,0,Y)</f>
        <v>0</v>
      </c>
    </row>
    <row r="206" spans="1:52" ht="17.100000000000001" customHeight="1" x14ac:dyDescent="0.15">
      <c r="A206" s="12"/>
      <c r="B206" s="12"/>
      <c r="C206" s="12"/>
      <c r="D206" s="12"/>
      <c r="E206" s="288"/>
      <c r="F206" s="402"/>
      <c r="G206" s="403"/>
      <c r="H206" s="403"/>
      <c r="I206" s="404"/>
      <c r="J206" s="403"/>
      <c r="K206" s="405"/>
      <c r="L206" s="403"/>
      <c r="M206" s="403"/>
      <c r="N206" s="403"/>
      <c r="O206" s="404"/>
      <c r="P206" s="403"/>
      <c r="Q206" s="405"/>
      <c r="R206" s="404"/>
      <c r="S206" s="403"/>
      <c r="T206" s="405"/>
      <c r="U206" s="404"/>
      <c r="V206" s="403"/>
      <c r="W206" s="405"/>
      <c r="X206" s="403"/>
      <c r="Y206" s="403"/>
      <c r="Z206" s="403"/>
      <c r="AA206" s="404"/>
      <c r="AB206" s="403"/>
      <c r="AC206" s="405"/>
      <c r="AD206" s="403"/>
      <c r="AE206" s="403"/>
      <c r="AF206" s="403"/>
      <c r="AG206" s="404"/>
      <c r="AH206" s="403"/>
      <c r="AI206" s="405"/>
      <c r="AJ206" s="403"/>
      <c r="AK206" s="403"/>
      <c r="AL206" s="403"/>
      <c r="AN206" s="12"/>
      <c r="AO206" s="12"/>
      <c r="AP206" s="12"/>
    </row>
    <row r="207" spans="1:52" ht="17.100000000000001" customHeight="1" x14ac:dyDescent="0.15">
      <c r="A207" s="12"/>
      <c r="B207" s="12"/>
      <c r="C207" s="12" t="s">
        <v>140</v>
      </c>
      <c r="D207" s="12"/>
      <c r="E207" s="288" t="s">
        <v>4</v>
      </c>
      <c r="F207" s="402">
        <v>0</v>
      </c>
      <c r="G207" s="403">
        <v>0</v>
      </c>
      <c r="H207" s="403">
        <v>0</v>
      </c>
      <c r="I207" s="404">
        <v>0</v>
      </c>
      <c r="J207" s="403">
        <v>0</v>
      </c>
      <c r="K207" s="405">
        <v>0</v>
      </c>
      <c r="L207" s="403">
        <v>0</v>
      </c>
      <c r="M207" s="403">
        <v>0</v>
      </c>
      <c r="N207" s="403">
        <v>0</v>
      </c>
      <c r="O207" s="404">
        <v>0</v>
      </c>
      <c r="P207" s="403">
        <v>0</v>
      </c>
      <c r="Q207" s="405">
        <v>0</v>
      </c>
      <c r="R207" s="404">
        <v>0</v>
      </c>
      <c r="S207" s="403">
        <v>0</v>
      </c>
      <c r="T207" s="405">
        <v>0</v>
      </c>
      <c r="U207" s="404">
        <v>0</v>
      </c>
      <c r="V207" s="403">
        <v>0</v>
      </c>
      <c r="W207" s="405">
        <v>0</v>
      </c>
      <c r="X207" s="403">
        <v>0</v>
      </c>
      <c r="Y207" s="403">
        <v>0</v>
      </c>
      <c r="Z207" s="403">
        <v>0</v>
      </c>
      <c r="AA207" s="404">
        <v>0</v>
      </c>
      <c r="AB207" s="403">
        <v>0</v>
      </c>
      <c r="AC207" s="405">
        <v>0</v>
      </c>
      <c r="AD207" s="403">
        <v>0</v>
      </c>
      <c r="AE207" s="403">
        <v>0</v>
      </c>
      <c r="AF207" s="403">
        <v>0</v>
      </c>
      <c r="AG207" s="404">
        <v>0</v>
      </c>
      <c r="AH207" s="403">
        <v>0</v>
      </c>
      <c r="AI207" s="405">
        <v>0</v>
      </c>
      <c r="AJ207" s="403">
        <v>0</v>
      </c>
      <c r="AK207" s="403">
        <v>0</v>
      </c>
      <c r="AL207" s="403">
        <v>0</v>
      </c>
      <c r="AN207" s="12">
        <f>IF(I207+L207+O207+R207+U207+X207+AA207+AG207+AJ207+AD207=F207,0,Y)</f>
        <v>0</v>
      </c>
      <c r="AO207" s="12">
        <f>IF(J207+M207+P207+S207+V207+Y207+AB207+AH207+AK207+AE207=G207,0,Y)</f>
        <v>0</v>
      </c>
      <c r="AP207" s="12">
        <f>IF(K207+N207+Q207+T207+W207+Z207+AC207+AI207+AL207+AF207=H207,0,Y)</f>
        <v>0</v>
      </c>
      <c r="AQ207" s="12">
        <f>IF(SUM(G207:H207)=F207,0,Y)</f>
        <v>0</v>
      </c>
      <c r="AR207" s="12">
        <f>IF(SUM(J207:K207)=I207,0,Y)</f>
        <v>0</v>
      </c>
      <c r="AS207" s="12">
        <f>IF(SUM(M207:N207)=L207,0,Y)</f>
        <v>0</v>
      </c>
      <c r="AT207" s="12">
        <f>IF(SUM(P207:Q207)=O207,0,Y)</f>
        <v>0</v>
      </c>
      <c r="AU207" s="12">
        <f>IF(SUM(S207:T207)=R207,0,Y)</f>
        <v>0</v>
      </c>
      <c r="AV207" s="12">
        <f>IF(SUM(V207:W207)=U207,0,Y)</f>
        <v>0</v>
      </c>
      <c r="AW207" s="12">
        <f>IF(SUM(Y207:Z207)=X207,0,Y)</f>
        <v>0</v>
      </c>
      <c r="AX207" s="12">
        <f>IF(SUM(AB207:AC207)=AA207,0,Y)</f>
        <v>0</v>
      </c>
      <c r="AY207" s="12">
        <f>IF(SUM(AH207:AI207)=AG207,0,Y)</f>
        <v>0</v>
      </c>
      <c r="AZ207" s="12">
        <f>IF(SUM(AK207:AL207)=AJ207,0,Y)</f>
        <v>0</v>
      </c>
    </row>
    <row r="208" spans="1:52" ht="17.100000000000001" customHeight="1" x14ac:dyDescent="0.15">
      <c r="A208" s="12"/>
      <c r="B208" s="12"/>
      <c r="C208" s="12"/>
      <c r="D208" s="12"/>
      <c r="E208" s="288" t="s">
        <v>5</v>
      </c>
      <c r="F208" s="402">
        <v>0</v>
      </c>
      <c r="G208" s="403">
        <v>0</v>
      </c>
      <c r="H208" s="403">
        <v>0</v>
      </c>
      <c r="I208" s="404">
        <v>0</v>
      </c>
      <c r="J208" s="403">
        <v>0</v>
      </c>
      <c r="K208" s="405">
        <v>0</v>
      </c>
      <c r="L208" s="403">
        <v>0</v>
      </c>
      <c r="M208" s="403">
        <v>0</v>
      </c>
      <c r="N208" s="403">
        <v>0</v>
      </c>
      <c r="O208" s="404">
        <v>0</v>
      </c>
      <c r="P208" s="403">
        <v>0</v>
      </c>
      <c r="Q208" s="405">
        <v>0</v>
      </c>
      <c r="R208" s="404">
        <v>0</v>
      </c>
      <c r="S208" s="403">
        <v>0</v>
      </c>
      <c r="T208" s="405">
        <v>0</v>
      </c>
      <c r="U208" s="404">
        <v>0</v>
      </c>
      <c r="V208" s="403">
        <v>0</v>
      </c>
      <c r="W208" s="405">
        <v>0</v>
      </c>
      <c r="X208" s="403">
        <v>0</v>
      </c>
      <c r="Y208" s="403">
        <v>0</v>
      </c>
      <c r="Z208" s="403">
        <v>0</v>
      </c>
      <c r="AA208" s="404">
        <v>0</v>
      </c>
      <c r="AB208" s="403">
        <v>0</v>
      </c>
      <c r="AC208" s="405">
        <v>0</v>
      </c>
      <c r="AD208" s="403">
        <v>0</v>
      </c>
      <c r="AE208" s="403">
        <v>0</v>
      </c>
      <c r="AF208" s="403">
        <v>0</v>
      </c>
      <c r="AG208" s="404">
        <v>0</v>
      </c>
      <c r="AH208" s="403">
        <v>0</v>
      </c>
      <c r="AI208" s="405">
        <v>0</v>
      </c>
      <c r="AJ208" s="403">
        <v>0</v>
      </c>
      <c r="AK208" s="403">
        <v>0</v>
      </c>
      <c r="AL208" s="403">
        <v>0</v>
      </c>
      <c r="AN208" s="12">
        <f>IF(I208+L208+O208+R208+U208+X208+AA208+AG208+AJ208+AD208=F208,0,Y)</f>
        <v>0</v>
      </c>
      <c r="AO208" s="12">
        <f>IF(J208+M208+P208+S208+V208+Y208+AB208+AH208+AK208+AE208=G208,0,Y)</f>
        <v>0</v>
      </c>
      <c r="AP208" s="12">
        <f>IF(K208+N208+Q208+T208+W208+Z208+AC208+AI208+AL208+AF208=H208,0,Y)</f>
        <v>0</v>
      </c>
      <c r="AQ208" s="12">
        <f>IF(SUM(G208:H208)=F208,0,Y)</f>
        <v>0</v>
      </c>
      <c r="AR208" s="12">
        <f>IF(SUM(J208:K208)=I208,0,Y)</f>
        <v>0</v>
      </c>
      <c r="AS208" s="12">
        <f>IF(SUM(M208:N208)=L208,0,Y)</f>
        <v>0</v>
      </c>
      <c r="AT208" s="12">
        <f>IF(SUM(P208:Q208)=O208,0,Y)</f>
        <v>0</v>
      </c>
      <c r="AU208" s="12">
        <f>IF(SUM(S208:T208)=R208,0,Y)</f>
        <v>0</v>
      </c>
      <c r="AV208" s="12">
        <f>IF(SUM(V208:W208)=U208,0,Y)</f>
        <v>0</v>
      </c>
      <c r="AW208" s="12">
        <f>IF(SUM(Y208:Z208)=X208,0,Y)</f>
        <v>0</v>
      </c>
      <c r="AX208" s="12">
        <f>IF(SUM(AB208:AC208)=AA208,0,Y)</f>
        <v>0</v>
      </c>
      <c r="AY208" s="12">
        <f>IF(SUM(AH208:AI208)=AG208,0,Y)</f>
        <v>0</v>
      </c>
      <c r="AZ208" s="12">
        <f>IF(SUM(AK208:AL208)=AJ208,0,Y)</f>
        <v>0</v>
      </c>
    </row>
    <row r="209" spans="1:52" ht="17.100000000000001" customHeight="1" x14ac:dyDescent="0.15">
      <c r="A209" s="12"/>
      <c r="B209" s="12"/>
      <c r="C209" s="12"/>
      <c r="D209" s="12"/>
      <c r="E209" s="288"/>
      <c r="F209" s="402"/>
      <c r="G209" s="403"/>
      <c r="H209" s="403"/>
      <c r="I209" s="404"/>
      <c r="J209" s="403"/>
      <c r="K209" s="405"/>
      <c r="L209" s="403"/>
      <c r="M209" s="403"/>
      <c r="N209" s="403"/>
      <c r="O209" s="404"/>
      <c r="P209" s="403"/>
      <c r="Q209" s="405"/>
      <c r="R209" s="404"/>
      <c r="S209" s="403"/>
      <c r="T209" s="405"/>
      <c r="U209" s="404"/>
      <c r="V209" s="403"/>
      <c r="W209" s="405"/>
      <c r="X209" s="403"/>
      <c r="Y209" s="403"/>
      <c r="Z209" s="403"/>
      <c r="AA209" s="404"/>
      <c r="AB209" s="403"/>
      <c r="AC209" s="405"/>
      <c r="AD209" s="403"/>
      <c r="AE209" s="403"/>
      <c r="AF209" s="403"/>
      <c r="AG209" s="404"/>
      <c r="AH209" s="403"/>
      <c r="AI209" s="405"/>
      <c r="AJ209" s="403"/>
      <c r="AK209" s="403"/>
      <c r="AL209" s="403"/>
      <c r="AN209" s="12"/>
      <c r="AO209" s="12"/>
      <c r="AP209" s="12"/>
    </row>
    <row r="210" spans="1:52" ht="17.100000000000001" customHeight="1" x14ac:dyDescent="0.15">
      <c r="A210" s="12"/>
      <c r="B210" s="12"/>
      <c r="C210" s="12" t="s">
        <v>139</v>
      </c>
      <c r="D210" s="12"/>
      <c r="E210" s="288" t="s">
        <v>4</v>
      </c>
      <c r="F210" s="402">
        <v>50</v>
      </c>
      <c r="G210" s="403">
        <v>5</v>
      </c>
      <c r="H210" s="403">
        <v>45</v>
      </c>
      <c r="I210" s="404">
        <v>32</v>
      </c>
      <c r="J210" s="403">
        <v>2</v>
      </c>
      <c r="K210" s="405">
        <v>30</v>
      </c>
      <c r="L210" s="403">
        <v>0</v>
      </c>
      <c r="M210" s="403">
        <v>0</v>
      </c>
      <c r="N210" s="403">
        <v>0</v>
      </c>
      <c r="O210" s="404">
        <v>1</v>
      </c>
      <c r="P210" s="403">
        <v>0</v>
      </c>
      <c r="Q210" s="405">
        <v>1</v>
      </c>
      <c r="R210" s="404">
        <v>1</v>
      </c>
      <c r="S210" s="403">
        <v>0</v>
      </c>
      <c r="T210" s="405">
        <v>1</v>
      </c>
      <c r="U210" s="404">
        <v>0</v>
      </c>
      <c r="V210" s="403">
        <v>0</v>
      </c>
      <c r="W210" s="405">
        <v>0</v>
      </c>
      <c r="X210" s="403">
        <v>0</v>
      </c>
      <c r="Y210" s="403">
        <v>0</v>
      </c>
      <c r="Z210" s="403">
        <v>0</v>
      </c>
      <c r="AA210" s="404">
        <v>0</v>
      </c>
      <c r="AB210" s="403">
        <v>0</v>
      </c>
      <c r="AC210" s="405">
        <v>0</v>
      </c>
      <c r="AD210" s="403">
        <v>0</v>
      </c>
      <c r="AE210" s="403">
        <v>0</v>
      </c>
      <c r="AF210" s="403">
        <v>0</v>
      </c>
      <c r="AG210" s="404">
        <v>15</v>
      </c>
      <c r="AH210" s="403">
        <v>3</v>
      </c>
      <c r="AI210" s="405">
        <v>12</v>
      </c>
      <c r="AJ210" s="403">
        <v>1</v>
      </c>
      <c r="AK210" s="403">
        <v>0</v>
      </c>
      <c r="AL210" s="403">
        <v>1</v>
      </c>
      <c r="AN210" s="12">
        <f>IF(I210+L210+O210+R210+U210+X210+AA210+AG210+AJ210+AD210=F210,0,Y)</f>
        <v>0</v>
      </c>
      <c r="AO210" s="12">
        <f>IF(J210+M210+P210+S210+V210+Y210+AB210+AH210+AK210+AE210=G210,0,Y)</f>
        <v>0</v>
      </c>
      <c r="AP210" s="12">
        <f>IF(K210+N210+Q210+T210+W210+Z210+AC210+AI210+AL210+AF210=H210,0,Y)</f>
        <v>0</v>
      </c>
      <c r="AQ210" s="12">
        <f>IF(SUM(G210:H210)=F210,0,Y)</f>
        <v>0</v>
      </c>
      <c r="AR210" s="12">
        <f>IF(SUM(J210:K210)=I210,0,Y)</f>
        <v>0</v>
      </c>
      <c r="AS210" s="12">
        <f>IF(SUM(M210:N210)=L210,0,Y)</f>
        <v>0</v>
      </c>
      <c r="AT210" s="12">
        <f>IF(SUM(P210:Q210)=O210,0,Y)</f>
        <v>0</v>
      </c>
      <c r="AU210" s="12">
        <f>IF(SUM(S210:T210)=R210,0,Y)</f>
        <v>0</v>
      </c>
      <c r="AV210" s="12">
        <f>IF(SUM(V210:W210)=U210,0,Y)</f>
        <v>0</v>
      </c>
      <c r="AW210" s="12">
        <f>IF(SUM(Y210:Z210)=X210,0,Y)</f>
        <v>0</v>
      </c>
      <c r="AX210" s="12">
        <f>IF(SUM(AB210:AC210)=AA210,0,Y)</f>
        <v>0</v>
      </c>
      <c r="AY210" s="12">
        <f>IF(SUM(AH210:AI210)=AG210,0,Y)</f>
        <v>0</v>
      </c>
      <c r="AZ210" s="12">
        <f>IF(SUM(AK210:AL210)=AJ210,0,Y)</f>
        <v>0</v>
      </c>
    </row>
    <row r="211" spans="1:52" ht="17.100000000000001" customHeight="1" x14ac:dyDescent="0.15">
      <c r="A211" s="12"/>
      <c r="B211" s="12"/>
      <c r="C211" s="12"/>
      <c r="D211" s="12"/>
      <c r="E211" s="288" t="s">
        <v>5</v>
      </c>
      <c r="F211" s="402">
        <v>2</v>
      </c>
      <c r="G211" s="403">
        <v>1</v>
      </c>
      <c r="H211" s="403">
        <v>1</v>
      </c>
      <c r="I211" s="404">
        <v>2</v>
      </c>
      <c r="J211" s="403">
        <v>1</v>
      </c>
      <c r="K211" s="405">
        <v>1</v>
      </c>
      <c r="L211" s="403">
        <v>0</v>
      </c>
      <c r="M211" s="403">
        <v>0</v>
      </c>
      <c r="N211" s="403">
        <v>0</v>
      </c>
      <c r="O211" s="404">
        <v>0</v>
      </c>
      <c r="P211" s="403">
        <v>0</v>
      </c>
      <c r="Q211" s="405">
        <v>0</v>
      </c>
      <c r="R211" s="404">
        <v>0</v>
      </c>
      <c r="S211" s="403">
        <v>0</v>
      </c>
      <c r="T211" s="405">
        <v>0</v>
      </c>
      <c r="U211" s="404">
        <v>0</v>
      </c>
      <c r="V211" s="403">
        <v>0</v>
      </c>
      <c r="W211" s="405">
        <v>0</v>
      </c>
      <c r="X211" s="403">
        <v>0</v>
      </c>
      <c r="Y211" s="403">
        <v>0</v>
      </c>
      <c r="Z211" s="403">
        <v>0</v>
      </c>
      <c r="AA211" s="404">
        <v>0</v>
      </c>
      <c r="AB211" s="403">
        <v>0</v>
      </c>
      <c r="AC211" s="405">
        <v>0</v>
      </c>
      <c r="AD211" s="403">
        <v>0</v>
      </c>
      <c r="AE211" s="403">
        <v>0</v>
      </c>
      <c r="AF211" s="403">
        <v>0</v>
      </c>
      <c r="AG211" s="404">
        <v>0</v>
      </c>
      <c r="AH211" s="403">
        <v>0</v>
      </c>
      <c r="AI211" s="405">
        <v>0</v>
      </c>
      <c r="AJ211" s="403">
        <v>0</v>
      </c>
      <c r="AK211" s="403">
        <v>0</v>
      </c>
      <c r="AL211" s="403">
        <v>0</v>
      </c>
      <c r="AN211" s="12">
        <f>IF(I211+L211+O211+R211+U211+X211+AA211+AG211+AJ211+AD211=F211,0,Y)</f>
        <v>0</v>
      </c>
      <c r="AO211" s="12">
        <f>IF(J211+M211+P211+S211+V211+Y211+AB211+AH211+AK211+AE211=G211,0,Y)</f>
        <v>0</v>
      </c>
      <c r="AP211" s="12">
        <f>IF(K211+N211+Q211+T211+W211+Z211+AC211+AI211+AL211+AF211=H211,0,Y)</f>
        <v>0</v>
      </c>
      <c r="AQ211" s="12">
        <f>IF(SUM(G211:H211)=F211,0,Y)</f>
        <v>0</v>
      </c>
      <c r="AR211" s="12">
        <f>IF(SUM(J211:K211)=I211,0,Y)</f>
        <v>0</v>
      </c>
      <c r="AS211" s="12">
        <f>IF(SUM(M211:N211)=L211,0,Y)</f>
        <v>0</v>
      </c>
      <c r="AT211" s="12">
        <f>IF(SUM(P211:Q211)=O211,0,Y)</f>
        <v>0</v>
      </c>
      <c r="AU211" s="12">
        <f>IF(SUM(S211:T211)=R211,0,Y)</f>
        <v>0</v>
      </c>
      <c r="AV211" s="12">
        <f>IF(SUM(V211:W211)=U211,0,Y)</f>
        <v>0</v>
      </c>
      <c r="AW211" s="12">
        <f>IF(SUM(Y211:Z211)=X211,0,Y)</f>
        <v>0</v>
      </c>
      <c r="AX211" s="12">
        <f>IF(SUM(AB211:AC211)=AA211,0,Y)</f>
        <v>0</v>
      </c>
      <c r="AY211" s="12">
        <f>IF(SUM(AH211:AI211)=AG211,0,Y)</f>
        <v>0</v>
      </c>
      <c r="AZ211" s="12">
        <f>IF(SUM(AK211:AL211)=AJ211,0,Y)</f>
        <v>0</v>
      </c>
    </row>
    <row r="212" spans="1:52" ht="17.100000000000001" customHeight="1" x14ac:dyDescent="0.15">
      <c r="A212" s="12"/>
      <c r="B212" s="12"/>
      <c r="C212" s="12"/>
      <c r="D212" s="12"/>
      <c r="E212" s="288"/>
      <c r="F212" s="402"/>
      <c r="G212" s="403"/>
      <c r="H212" s="403"/>
      <c r="I212" s="404"/>
      <c r="J212" s="403"/>
      <c r="K212" s="405"/>
      <c r="L212" s="403"/>
      <c r="M212" s="403"/>
      <c r="N212" s="403"/>
      <c r="O212" s="404"/>
      <c r="P212" s="403"/>
      <c r="Q212" s="405"/>
      <c r="R212" s="404"/>
      <c r="S212" s="403"/>
      <c r="T212" s="405"/>
      <c r="U212" s="404"/>
      <c r="V212" s="403"/>
      <c r="W212" s="405"/>
      <c r="X212" s="403"/>
      <c r="Y212" s="403"/>
      <c r="Z212" s="403"/>
      <c r="AA212" s="404"/>
      <c r="AB212" s="403"/>
      <c r="AC212" s="405"/>
      <c r="AD212" s="403"/>
      <c r="AE212" s="403"/>
      <c r="AF212" s="403"/>
      <c r="AG212" s="404"/>
      <c r="AH212" s="403"/>
      <c r="AI212" s="405"/>
      <c r="AJ212" s="403"/>
      <c r="AK212" s="403"/>
      <c r="AL212" s="403"/>
      <c r="AN212" s="12"/>
      <c r="AO212" s="12"/>
      <c r="AP212" s="12"/>
    </row>
    <row r="213" spans="1:52" ht="15.75" customHeight="1" x14ac:dyDescent="0.15">
      <c r="A213" s="12"/>
      <c r="B213" s="12"/>
      <c r="C213" s="12" t="s">
        <v>138</v>
      </c>
      <c r="D213" s="12"/>
      <c r="E213" s="288" t="s">
        <v>4</v>
      </c>
      <c r="F213" s="402">
        <v>132</v>
      </c>
      <c r="G213" s="403">
        <v>2</v>
      </c>
      <c r="H213" s="403">
        <v>130</v>
      </c>
      <c r="I213" s="404">
        <v>65</v>
      </c>
      <c r="J213" s="403">
        <v>1</v>
      </c>
      <c r="K213" s="405">
        <v>64</v>
      </c>
      <c r="L213" s="403">
        <v>0</v>
      </c>
      <c r="M213" s="403">
        <v>0</v>
      </c>
      <c r="N213" s="403">
        <v>0</v>
      </c>
      <c r="O213" s="404">
        <v>2</v>
      </c>
      <c r="P213" s="403">
        <v>1</v>
      </c>
      <c r="Q213" s="405">
        <v>1</v>
      </c>
      <c r="R213" s="404">
        <v>15</v>
      </c>
      <c r="S213" s="403">
        <v>0</v>
      </c>
      <c r="T213" s="405">
        <v>15</v>
      </c>
      <c r="U213" s="404">
        <v>0</v>
      </c>
      <c r="V213" s="403">
        <v>0</v>
      </c>
      <c r="W213" s="405">
        <v>0</v>
      </c>
      <c r="X213" s="403">
        <v>15</v>
      </c>
      <c r="Y213" s="403">
        <v>0</v>
      </c>
      <c r="Z213" s="403">
        <v>15</v>
      </c>
      <c r="AA213" s="404">
        <v>0</v>
      </c>
      <c r="AB213" s="403">
        <v>0</v>
      </c>
      <c r="AC213" s="405">
        <v>0</v>
      </c>
      <c r="AD213" s="403">
        <v>6</v>
      </c>
      <c r="AE213" s="403">
        <v>0</v>
      </c>
      <c r="AF213" s="403">
        <v>6</v>
      </c>
      <c r="AG213" s="404">
        <v>21</v>
      </c>
      <c r="AH213" s="403">
        <v>0</v>
      </c>
      <c r="AI213" s="405">
        <v>21</v>
      </c>
      <c r="AJ213" s="403">
        <v>8</v>
      </c>
      <c r="AK213" s="403">
        <v>0</v>
      </c>
      <c r="AL213" s="403">
        <v>8</v>
      </c>
      <c r="AN213" s="12">
        <f>IF(I213+L213+O213+R213+U213+X213+AA213+AG213+AJ213+AD213=F213,0,Y)</f>
        <v>0</v>
      </c>
      <c r="AO213" s="12">
        <f>IF(J213+M213+P213+S213+V213+Y213+AB213+AH213+AK213+AE213=G213,0,Y)</f>
        <v>0</v>
      </c>
      <c r="AP213" s="12">
        <f>IF(K213+N213+Q213+T213+W213+Z213+AC213+AI213+AL213+AF213=H213,0,Y)</f>
        <v>0</v>
      </c>
      <c r="AQ213" s="12">
        <f>IF(SUM(G213:H213)=F213,0,Y)</f>
        <v>0</v>
      </c>
      <c r="AR213" s="12">
        <f>IF(SUM(J213:K213)=I213,0,Y)</f>
        <v>0</v>
      </c>
      <c r="AS213" s="12">
        <f>IF(SUM(M213:N213)=L213,0,Y)</f>
        <v>0</v>
      </c>
      <c r="AT213" s="12">
        <f>IF(SUM(P213:Q213)=O213,0,Y)</f>
        <v>0</v>
      </c>
      <c r="AU213" s="12">
        <f>IF(SUM(S213:T213)=R213,0,Y)</f>
        <v>0</v>
      </c>
      <c r="AV213" s="12">
        <f>IF(SUM(V213:W213)=U213,0,Y)</f>
        <v>0</v>
      </c>
      <c r="AW213" s="12">
        <f>IF(SUM(Y213:Z213)=X213,0,Y)</f>
        <v>0</v>
      </c>
      <c r="AX213" s="12">
        <f>IF(SUM(AB213:AC213)=AA213,0,Y)</f>
        <v>0</v>
      </c>
      <c r="AY213" s="12">
        <f>IF(SUM(AH213:AI213)=AG213,0,Y)</f>
        <v>0</v>
      </c>
      <c r="AZ213" s="12">
        <f>IF(SUM(AK213:AL213)=AJ213,0,Y)</f>
        <v>0</v>
      </c>
    </row>
    <row r="214" spans="1:52" ht="9.75" hidden="1" customHeight="1" x14ac:dyDescent="0.15">
      <c r="A214" s="12"/>
      <c r="B214" s="12"/>
      <c r="C214" s="12"/>
      <c r="D214" s="12"/>
      <c r="E214" s="288" t="s">
        <v>5</v>
      </c>
      <c r="F214" s="402">
        <v>51</v>
      </c>
      <c r="G214" s="403">
        <v>4</v>
      </c>
      <c r="H214" s="403">
        <v>47</v>
      </c>
      <c r="I214" s="404">
        <v>17</v>
      </c>
      <c r="J214" s="403">
        <v>0</v>
      </c>
      <c r="K214" s="405">
        <v>17</v>
      </c>
      <c r="L214" s="403">
        <v>0</v>
      </c>
      <c r="M214" s="403">
        <v>0</v>
      </c>
      <c r="N214" s="403">
        <v>0</v>
      </c>
      <c r="O214" s="404">
        <v>1</v>
      </c>
      <c r="P214" s="403">
        <v>1</v>
      </c>
      <c r="Q214" s="405">
        <v>0</v>
      </c>
      <c r="R214" s="404">
        <v>5</v>
      </c>
      <c r="S214" s="403">
        <v>0</v>
      </c>
      <c r="T214" s="405">
        <v>5</v>
      </c>
      <c r="U214" s="404">
        <v>0</v>
      </c>
      <c r="V214" s="403">
        <v>0</v>
      </c>
      <c r="W214" s="405">
        <v>0</v>
      </c>
      <c r="X214" s="403">
        <v>10</v>
      </c>
      <c r="Y214" s="403">
        <v>1</v>
      </c>
      <c r="Z214" s="403">
        <v>9</v>
      </c>
      <c r="AA214" s="404">
        <v>0</v>
      </c>
      <c r="AB214" s="403">
        <v>0</v>
      </c>
      <c r="AC214" s="405">
        <v>0</v>
      </c>
      <c r="AD214" s="403">
        <v>1</v>
      </c>
      <c r="AE214" s="403">
        <v>0</v>
      </c>
      <c r="AF214" s="403">
        <v>1</v>
      </c>
      <c r="AG214" s="404">
        <v>15</v>
      </c>
      <c r="AH214" s="403">
        <v>1</v>
      </c>
      <c r="AI214" s="405">
        <v>14</v>
      </c>
      <c r="AJ214" s="403">
        <v>2</v>
      </c>
      <c r="AK214" s="403">
        <v>1</v>
      </c>
      <c r="AL214" s="403">
        <v>1</v>
      </c>
      <c r="AN214" s="12">
        <f>IF(I211+L211+O211+R211+U211+X211+AA211+AG211+AJ211=F211,0,Y)</f>
        <v>0</v>
      </c>
      <c r="AO214" s="12">
        <f>IF(J211+M211+P211+S211+V211+Y211+AB211+AH211+AK211=G211,0,Y)</f>
        <v>0</v>
      </c>
      <c r="AP214" s="12">
        <f>IF(K211+N211+Q211+T211+W211+Z211+AC211+AI211+AL211=H211,0,Y)</f>
        <v>0</v>
      </c>
      <c r="AQ214" s="12">
        <f>IF(SUM(G211:H211)=F211,0,Y)</f>
        <v>0</v>
      </c>
      <c r="AR214" s="12">
        <f>IF(SUM(J211:K211)=I211,0,Y)</f>
        <v>0</v>
      </c>
      <c r="AS214" s="12">
        <f>IF(SUM(M211:N211)=L211,0,Y)</f>
        <v>0</v>
      </c>
      <c r="AT214" s="12">
        <f>IF(SUM(P211:Q211)=O211,0,Y)</f>
        <v>0</v>
      </c>
      <c r="AU214" s="12">
        <f>IF(SUM(S211:T211)=R211,0,Y)</f>
        <v>0</v>
      </c>
      <c r="AV214" s="12">
        <f>IF(SUM(V211:W211)=U211,0,Y)</f>
        <v>0</v>
      </c>
      <c r="AW214" s="12">
        <f>IF(SUM(Y211:Z211)=X211,0,Y)</f>
        <v>0</v>
      </c>
      <c r="AX214" s="12">
        <f>IF(SUM(AB211:AC211)=AA211,0,Y)</f>
        <v>0</v>
      </c>
      <c r="AY214" s="12">
        <f>IF(SUM(AH211:AI211)=AG211,0,Y)</f>
        <v>0</v>
      </c>
      <c r="AZ214" s="12">
        <f>IF(SUM(AK211:AL211)=AJ211,0,Y)</f>
        <v>0</v>
      </c>
    </row>
    <row r="215" spans="1:52" ht="17.100000000000001" customHeight="1" x14ac:dyDescent="0.15">
      <c r="A215" s="12"/>
      <c r="B215" s="12"/>
      <c r="C215" s="12"/>
      <c r="D215" s="12"/>
      <c r="E215" s="288"/>
      <c r="F215" s="402"/>
      <c r="G215" s="403"/>
      <c r="H215" s="403"/>
      <c r="I215" s="404"/>
      <c r="J215" s="403"/>
      <c r="K215" s="405"/>
      <c r="L215" s="403"/>
      <c r="M215" s="403"/>
      <c r="N215" s="403"/>
      <c r="O215" s="404"/>
      <c r="P215" s="403"/>
      <c r="Q215" s="405"/>
      <c r="R215" s="404"/>
      <c r="S215" s="403"/>
      <c r="T215" s="405"/>
      <c r="U215" s="404"/>
      <c r="V215" s="403"/>
      <c r="W215" s="405"/>
      <c r="X215" s="403"/>
      <c r="Y215" s="403"/>
      <c r="Z215" s="403"/>
      <c r="AA215" s="404"/>
      <c r="AB215" s="403"/>
      <c r="AC215" s="405"/>
      <c r="AD215" s="403"/>
      <c r="AE215" s="403"/>
      <c r="AF215" s="403"/>
      <c r="AG215" s="404"/>
      <c r="AH215" s="403"/>
      <c r="AI215" s="405"/>
      <c r="AJ215" s="403"/>
      <c r="AK215" s="403"/>
      <c r="AL215" s="403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</row>
    <row r="216" spans="1:52" ht="17.100000000000001" customHeight="1" x14ac:dyDescent="0.15">
      <c r="A216" s="12"/>
      <c r="B216" s="12"/>
      <c r="C216" s="12"/>
      <c r="D216" s="12"/>
      <c r="E216" s="288"/>
      <c r="F216" s="402">
        <v>0</v>
      </c>
      <c r="G216" s="403">
        <v>0</v>
      </c>
      <c r="H216" s="403">
        <v>0</v>
      </c>
      <c r="I216" s="404">
        <v>0</v>
      </c>
      <c r="J216" s="403">
        <v>0</v>
      </c>
      <c r="K216" s="405">
        <v>0</v>
      </c>
      <c r="L216" s="403">
        <v>0</v>
      </c>
      <c r="M216" s="403">
        <v>0</v>
      </c>
      <c r="N216" s="403">
        <v>0</v>
      </c>
      <c r="O216" s="404">
        <v>0</v>
      </c>
      <c r="P216" s="403">
        <v>0</v>
      </c>
      <c r="Q216" s="405">
        <v>0</v>
      </c>
      <c r="R216" s="404">
        <v>0</v>
      </c>
      <c r="S216" s="403">
        <v>0</v>
      </c>
      <c r="T216" s="405">
        <v>0</v>
      </c>
      <c r="U216" s="404">
        <v>0</v>
      </c>
      <c r="V216" s="403">
        <v>0</v>
      </c>
      <c r="W216" s="405">
        <v>0</v>
      </c>
      <c r="X216" s="403">
        <v>0</v>
      </c>
      <c r="Y216" s="403">
        <v>0</v>
      </c>
      <c r="Z216" s="403">
        <v>0</v>
      </c>
      <c r="AA216" s="404">
        <v>0</v>
      </c>
      <c r="AB216" s="403">
        <v>0</v>
      </c>
      <c r="AC216" s="405">
        <v>0</v>
      </c>
      <c r="AD216" s="403">
        <v>0</v>
      </c>
      <c r="AE216" s="403">
        <v>0</v>
      </c>
      <c r="AF216" s="403">
        <v>0</v>
      </c>
      <c r="AG216" s="404">
        <v>0</v>
      </c>
      <c r="AH216" s="403">
        <v>0</v>
      </c>
      <c r="AI216" s="405">
        <v>0</v>
      </c>
      <c r="AJ216" s="403">
        <v>0</v>
      </c>
      <c r="AK216" s="403">
        <v>0</v>
      </c>
      <c r="AL216" s="403">
        <v>0</v>
      </c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</row>
    <row r="217" spans="1:52" ht="17.100000000000001" customHeight="1" x14ac:dyDescent="0.15">
      <c r="A217" s="12"/>
      <c r="B217" s="459" t="s">
        <v>136</v>
      </c>
      <c r="C217" s="459"/>
      <c r="D217" s="12"/>
      <c r="E217" s="288" t="s">
        <v>5</v>
      </c>
      <c r="F217" s="402">
        <v>0</v>
      </c>
      <c r="G217" s="403">
        <v>0</v>
      </c>
      <c r="H217" s="403">
        <v>0</v>
      </c>
      <c r="I217" s="404">
        <v>0</v>
      </c>
      <c r="J217" s="403">
        <v>0</v>
      </c>
      <c r="K217" s="405">
        <v>0</v>
      </c>
      <c r="L217" s="403">
        <v>0</v>
      </c>
      <c r="M217" s="403">
        <v>0</v>
      </c>
      <c r="N217" s="403">
        <v>0</v>
      </c>
      <c r="O217" s="404">
        <v>0</v>
      </c>
      <c r="P217" s="403">
        <v>0</v>
      </c>
      <c r="Q217" s="405">
        <v>0</v>
      </c>
      <c r="R217" s="404">
        <v>0</v>
      </c>
      <c r="S217" s="403">
        <v>0</v>
      </c>
      <c r="T217" s="405">
        <v>0</v>
      </c>
      <c r="U217" s="404">
        <v>0</v>
      </c>
      <c r="V217" s="403">
        <v>0</v>
      </c>
      <c r="W217" s="405">
        <v>0</v>
      </c>
      <c r="X217" s="403">
        <v>0</v>
      </c>
      <c r="Y217" s="403">
        <v>0</v>
      </c>
      <c r="Z217" s="403">
        <v>0</v>
      </c>
      <c r="AA217" s="404">
        <v>0</v>
      </c>
      <c r="AB217" s="403">
        <v>0</v>
      </c>
      <c r="AC217" s="405">
        <v>0</v>
      </c>
      <c r="AD217" s="403">
        <v>0</v>
      </c>
      <c r="AE217" s="403">
        <v>0</v>
      </c>
      <c r="AF217" s="403">
        <v>0</v>
      </c>
      <c r="AG217" s="404">
        <v>0</v>
      </c>
      <c r="AH217" s="403">
        <v>0</v>
      </c>
      <c r="AI217" s="405">
        <v>0</v>
      </c>
      <c r="AJ217" s="403">
        <v>0</v>
      </c>
      <c r="AK217" s="403">
        <v>0</v>
      </c>
      <c r="AL217" s="403">
        <v>0</v>
      </c>
      <c r="AN217" s="12">
        <f>IF(I217+L217+O217+R217+U217+X217+AA217+AG217+AJ217+AD217=F217,0,Y)</f>
        <v>0</v>
      </c>
      <c r="AO217" s="12">
        <f>IF(J217+M217+P217+S217+V217+Y217+AB217+AH217+AK217+AE217=G217,0,Y)</f>
        <v>0</v>
      </c>
      <c r="AP217" s="12">
        <f>IF(K217+N217+Q217+T217+W217+Z217+AC217+AI217+AL217+AF217=H217,0,Y)</f>
        <v>0</v>
      </c>
      <c r="AQ217" s="12">
        <f>IF(SUM(G217:H217)=F217,0,Y)</f>
        <v>0</v>
      </c>
      <c r="AR217" s="12">
        <f>IF(SUM(J217:K217)=I217,0,Y)</f>
        <v>0</v>
      </c>
      <c r="AS217" s="12">
        <f>IF(SUM(M217:N217)=L217,0,Y)</f>
        <v>0</v>
      </c>
      <c r="AT217" s="12">
        <f>IF(SUM(P217:Q217)=O217,0,Y)</f>
        <v>0</v>
      </c>
      <c r="AU217" s="12">
        <f>IF(SUM(S217:T217)=R217,0,Y)</f>
        <v>0</v>
      </c>
      <c r="AV217" s="12">
        <f>IF(SUM(V217:W217)=U217,0,Y)</f>
        <v>0</v>
      </c>
      <c r="AW217" s="12">
        <f>IF(SUM(Y217:Z217)=X217,0,Y)</f>
        <v>0</v>
      </c>
      <c r="AX217" s="12">
        <f>IF(SUM(AB217:AC217)=AA217,0,Y)</f>
        <v>0</v>
      </c>
      <c r="AY217" s="12">
        <f>IF(SUM(AH217:AI217)=AG217,0,Y)</f>
        <v>0</v>
      </c>
      <c r="AZ217" s="12">
        <f>IF(SUM(AK217:AL217)=AJ217,0,Y)</f>
        <v>0</v>
      </c>
    </row>
    <row r="218" spans="1:52" ht="17.100000000000001" customHeight="1" x14ac:dyDescent="0.15">
      <c r="A218" s="12"/>
      <c r="B218" s="289"/>
      <c r="C218" s="289"/>
      <c r="D218" s="12"/>
      <c r="E218" s="288"/>
      <c r="F218" s="402"/>
      <c r="G218" s="403"/>
      <c r="H218" s="403"/>
      <c r="I218" s="404"/>
      <c r="J218" s="403"/>
      <c r="K218" s="405"/>
      <c r="L218" s="403"/>
      <c r="M218" s="403"/>
      <c r="N218" s="403"/>
      <c r="O218" s="404"/>
      <c r="P218" s="403"/>
      <c r="Q218" s="405"/>
      <c r="R218" s="404"/>
      <c r="S218" s="403"/>
      <c r="T218" s="405"/>
      <c r="U218" s="404"/>
      <c r="V218" s="403"/>
      <c r="W218" s="405"/>
      <c r="X218" s="403"/>
      <c r="Y218" s="403"/>
      <c r="Z218" s="403"/>
      <c r="AA218" s="404"/>
      <c r="AB218" s="403"/>
      <c r="AC218" s="405"/>
      <c r="AD218" s="403"/>
      <c r="AE218" s="403"/>
      <c r="AF218" s="403"/>
      <c r="AG218" s="404"/>
      <c r="AH218" s="403"/>
      <c r="AI218" s="405"/>
      <c r="AJ218" s="403"/>
      <c r="AK218" s="403"/>
      <c r="AL218" s="403"/>
      <c r="AN218" s="12"/>
      <c r="AO218" s="12"/>
      <c r="AP218" s="12"/>
    </row>
    <row r="219" spans="1:52" ht="17.100000000000001" customHeight="1" x14ac:dyDescent="0.15">
      <c r="A219" s="12"/>
      <c r="B219" s="12" t="s">
        <v>137</v>
      </c>
      <c r="C219" s="289"/>
      <c r="D219" s="12"/>
      <c r="E219" s="288" t="s">
        <v>4</v>
      </c>
      <c r="F219" s="402"/>
      <c r="G219" s="403"/>
      <c r="H219" s="403"/>
      <c r="I219" s="404"/>
      <c r="J219" s="403"/>
      <c r="K219" s="405"/>
      <c r="L219" s="403"/>
      <c r="M219" s="403"/>
      <c r="N219" s="403"/>
      <c r="O219" s="404"/>
      <c r="P219" s="403"/>
      <c r="Q219" s="405"/>
      <c r="R219" s="404"/>
      <c r="S219" s="403"/>
      <c r="T219" s="405"/>
      <c r="U219" s="404"/>
      <c r="V219" s="403"/>
      <c r="W219" s="405"/>
      <c r="X219" s="403"/>
      <c r="Y219" s="403"/>
      <c r="Z219" s="403"/>
      <c r="AA219" s="404"/>
      <c r="AB219" s="403"/>
      <c r="AC219" s="405"/>
      <c r="AD219" s="403"/>
      <c r="AE219" s="403"/>
      <c r="AF219" s="403"/>
      <c r="AG219" s="404"/>
      <c r="AH219" s="403"/>
      <c r="AI219" s="405"/>
      <c r="AJ219" s="403"/>
      <c r="AK219" s="403"/>
      <c r="AL219" s="403"/>
      <c r="AN219" s="12">
        <f>IF(I219+L219+O219+R219+U219+X219+AA219+AG219+AJ219+AD219=F219,0,Y)</f>
        <v>0</v>
      </c>
      <c r="AO219" s="12">
        <f>IF(J219+M219+P219+S219+V219+Y219+AB219+AH219+AK219+AE219=G219,0,Y)</f>
        <v>0</v>
      </c>
      <c r="AP219" s="12">
        <f>IF(K219+N219+Q219+T219+W219+Z219+AC219+AI219+AL219+AF219=H219,0,Y)</f>
        <v>0</v>
      </c>
      <c r="AQ219" s="12">
        <f>IF(SUM(G219:H219)=F219,0,Y)</f>
        <v>0</v>
      </c>
      <c r="AR219" s="12">
        <f>IF(SUM(J219:K219)=I219,0,Y)</f>
        <v>0</v>
      </c>
      <c r="AS219" s="12">
        <f>IF(SUM(M219:N219)=L219,0,Y)</f>
        <v>0</v>
      </c>
      <c r="AT219" s="12">
        <f>IF(SUM(P219:Q219)=O219,0,Y)</f>
        <v>0</v>
      </c>
      <c r="AU219" s="12">
        <f>IF(SUM(S219:T219)=R219,0,Y)</f>
        <v>0</v>
      </c>
      <c r="AV219" s="12">
        <f>IF(SUM(V219:W219)=U219,0,Y)</f>
        <v>0</v>
      </c>
      <c r="AW219" s="12">
        <f>IF(SUM(Y219:Z219)=X219,0,Y)</f>
        <v>0</v>
      </c>
      <c r="AX219" s="12">
        <f>IF(SUM(AB219:AC219)=AA219,0,Y)</f>
        <v>0</v>
      </c>
      <c r="AY219" s="12">
        <f>IF(SUM(AH219:AI219)=AG219,0,Y)</f>
        <v>0</v>
      </c>
      <c r="AZ219" s="12">
        <f>IF(SUM(AK219:AL219)=AJ219,0,Y)</f>
        <v>0</v>
      </c>
    </row>
    <row r="220" spans="1:52" ht="17.100000000000001" customHeight="1" x14ac:dyDescent="0.15">
      <c r="A220" s="12"/>
      <c r="B220" s="12"/>
      <c r="C220" s="12"/>
      <c r="D220" s="12"/>
      <c r="E220" s="288" t="s">
        <v>5</v>
      </c>
      <c r="F220" s="402">
        <v>1</v>
      </c>
      <c r="G220" s="403">
        <v>1</v>
      </c>
      <c r="H220" s="403">
        <v>0</v>
      </c>
      <c r="I220" s="404">
        <v>1</v>
      </c>
      <c r="J220" s="403">
        <v>1</v>
      </c>
      <c r="K220" s="405">
        <v>0</v>
      </c>
      <c r="L220" s="403">
        <v>0</v>
      </c>
      <c r="M220" s="403">
        <v>0</v>
      </c>
      <c r="N220" s="403">
        <v>0</v>
      </c>
      <c r="O220" s="404">
        <v>0</v>
      </c>
      <c r="P220" s="403">
        <v>0</v>
      </c>
      <c r="Q220" s="405">
        <v>0</v>
      </c>
      <c r="R220" s="404">
        <v>0</v>
      </c>
      <c r="S220" s="403">
        <v>0</v>
      </c>
      <c r="T220" s="405">
        <v>0</v>
      </c>
      <c r="U220" s="404">
        <v>0</v>
      </c>
      <c r="V220" s="403">
        <v>0</v>
      </c>
      <c r="W220" s="405">
        <v>0</v>
      </c>
      <c r="X220" s="403">
        <v>0</v>
      </c>
      <c r="Y220" s="403">
        <v>0</v>
      </c>
      <c r="Z220" s="403">
        <v>0</v>
      </c>
      <c r="AA220" s="404">
        <v>0</v>
      </c>
      <c r="AB220" s="403">
        <v>0</v>
      </c>
      <c r="AC220" s="405">
        <v>0</v>
      </c>
      <c r="AD220" s="403">
        <v>0</v>
      </c>
      <c r="AE220" s="403">
        <v>0</v>
      </c>
      <c r="AF220" s="403">
        <v>0</v>
      </c>
      <c r="AG220" s="404">
        <v>0</v>
      </c>
      <c r="AH220" s="403">
        <v>0</v>
      </c>
      <c r="AI220" s="405">
        <v>0</v>
      </c>
      <c r="AJ220" s="403">
        <v>0</v>
      </c>
      <c r="AK220" s="403">
        <v>0</v>
      </c>
      <c r="AL220" s="403">
        <v>0</v>
      </c>
      <c r="AN220" s="12">
        <f>IF(I220+L220+O220+R220+U220+X220+AA220+AG220+AJ220+AD220=F220,0,Y)</f>
        <v>0</v>
      </c>
      <c r="AO220" s="12">
        <f>IF(J220+M220+P220+S220+V220+Y220+AB220+AH220+AK220+AE220=G220,0,Y)</f>
        <v>0</v>
      </c>
      <c r="AP220" s="12">
        <f>IF(K220+N220+Q220+T220+W220+Z220+AC220+AI220+AL220+AF220=H220,0,Y)</f>
        <v>0</v>
      </c>
      <c r="AQ220" s="12">
        <f>IF(SUM(G220:H220)=F220,0,Y)</f>
        <v>0</v>
      </c>
      <c r="AR220" s="12">
        <f>IF(SUM(J220:K220)=I220,0,Y)</f>
        <v>0</v>
      </c>
      <c r="AS220" s="12">
        <f>IF(SUM(M220:N220)=L220,0,Y)</f>
        <v>0</v>
      </c>
      <c r="AT220" s="12">
        <f>IF(SUM(P220:Q220)=O220,0,Y)</f>
        <v>0</v>
      </c>
      <c r="AU220" s="12">
        <f>IF(SUM(S220:T220)=R220,0,Y)</f>
        <v>0</v>
      </c>
      <c r="AV220" s="12">
        <f>IF(SUM(V220:W220)=U220,0,Y)</f>
        <v>0</v>
      </c>
      <c r="AW220" s="12">
        <f>IF(SUM(Y220:Z220)=X220,0,Y)</f>
        <v>0</v>
      </c>
      <c r="AX220" s="12">
        <f>IF(SUM(AB220:AC220)=AA220,0,Y)</f>
        <v>0</v>
      </c>
      <c r="AY220" s="12">
        <f>IF(SUM(AH220:AI220)=AG220,0,Y)</f>
        <v>0</v>
      </c>
      <c r="AZ220" s="12">
        <f>IF(SUM(AK220:AL220)=AJ220,0,Y)</f>
        <v>0</v>
      </c>
    </row>
    <row r="221" spans="1:52" ht="17.100000000000001" customHeight="1" x14ac:dyDescent="0.15">
      <c r="A221" s="12"/>
      <c r="B221" s="12"/>
      <c r="C221" s="12"/>
      <c r="D221" s="12"/>
      <c r="E221" s="288"/>
      <c r="F221" s="402"/>
      <c r="G221" s="403"/>
      <c r="H221" s="403"/>
      <c r="I221" s="404"/>
      <c r="J221" s="403"/>
      <c r="K221" s="405"/>
      <c r="L221" s="403"/>
      <c r="M221" s="403"/>
      <c r="N221" s="403"/>
      <c r="O221" s="404"/>
      <c r="P221" s="403"/>
      <c r="Q221" s="405"/>
      <c r="R221" s="404"/>
      <c r="S221" s="403"/>
      <c r="T221" s="405"/>
      <c r="U221" s="404"/>
      <c r="V221" s="403"/>
      <c r="W221" s="405"/>
      <c r="X221" s="403"/>
      <c r="Y221" s="403"/>
      <c r="Z221" s="403"/>
      <c r="AA221" s="404"/>
      <c r="AB221" s="403"/>
      <c r="AC221" s="405"/>
      <c r="AD221" s="403"/>
      <c r="AE221" s="403"/>
      <c r="AF221" s="403"/>
      <c r="AG221" s="404"/>
      <c r="AH221" s="403"/>
      <c r="AI221" s="405"/>
      <c r="AJ221" s="403"/>
      <c r="AK221" s="403"/>
      <c r="AL221" s="403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</row>
    <row r="222" spans="1:52" ht="17.100000000000001" customHeight="1" x14ac:dyDescent="0.15">
      <c r="A222" s="12"/>
      <c r="B222" s="459" t="s">
        <v>135</v>
      </c>
      <c r="C222" s="459"/>
      <c r="D222" s="12"/>
      <c r="E222" s="288" t="s">
        <v>4</v>
      </c>
      <c r="F222" s="402">
        <v>531</v>
      </c>
      <c r="G222" s="403">
        <v>70</v>
      </c>
      <c r="H222" s="403">
        <v>461</v>
      </c>
      <c r="I222" s="404">
        <v>15</v>
      </c>
      <c r="J222" s="403">
        <v>7</v>
      </c>
      <c r="K222" s="405">
        <v>8</v>
      </c>
      <c r="L222" s="403">
        <v>0</v>
      </c>
      <c r="M222" s="403">
        <v>0</v>
      </c>
      <c r="N222" s="403">
        <v>0</v>
      </c>
      <c r="O222" s="404">
        <v>10</v>
      </c>
      <c r="P222" s="403">
        <v>10</v>
      </c>
      <c r="Q222" s="405">
        <v>0</v>
      </c>
      <c r="R222" s="404">
        <v>1</v>
      </c>
      <c r="S222" s="403">
        <v>1</v>
      </c>
      <c r="T222" s="405">
        <v>0</v>
      </c>
      <c r="U222" s="404">
        <v>0</v>
      </c>
      <c r="V222" s="403">
        <v>0</v>
      </c>
      <c r="W222" s="405">
        <v>0</v>
      </c>
      <c r="X222" s="403">
        <v>0</v>
      </c>
      <c r="Y222" s="403">
        <v>0</v>
      </c>
      <c r="Z222" s="403">
        <v>0</v>
      </c>
      <c r="AA222" s="404">
        <v>505</v>
      </c>
      <c r="AB222" s="403">
        <v>52</v>
      </c>
      <c r="AC222" s="405">
        <v>453</v>
      </c>
      <c r="AD222" s="403">
        <v>0</v>
      </c>
      <c r="AE222" s="403">
        <v>0</v>
      </c>
      <c r="AF222" s="403">
        <v>0</v>
      </c>
      <c r="AG222" s="404">
        <v>0</v>
      </c>
      <c r="AH222" s="403">
        <v>0</v>
      </c>
      <c r="AI222" s="405">
        <v>0</v>
      </c>
      <c r="AJ222" s="403">
        <v>0</v>
      </c>
      <c r="AK222" s="403">
        <v>0</v>
      </c>
      <c r="AL222" s="403">
        <v>0</v>
      </c>
      <c r="AN222" s="12">
        <f>IF(I222+L222+O222+R222+U222+X222+AA222+AG222+AJ222+AD222=F222,0,Y)</f>
        <v>0</v>
      </c>
      <c r="AO222" s="12">
        <f>IF(J222+M222+P222+S222+V222+Y222+AB222+AH222+AK222+AE222=G222,0,Y)</f>
        <v>0</v>
      </c>
      <c r="AP222" s="12">
        <f>IF(K222+N222+Q222+T222+W222+Z222+AC222+AI222+AL222+AF222=H222,0,Y)</f>
        <v>0</v>
      </c>
      <c r="AQ222" s="12">
        <f>IF(SUM(G222:H222)=F222,0,Y)</f>
        <v>0</v>
      </c>
      <c r="AR222" s="12">
        <f>IF(SUM(J222:K222)=I222,0,Y)</f>
        <v>0</v>
      </c>
      <c r="AS222" s="12">
        <f>IF(SUM(M222:N222)=L222,0,Y)</f>
        <v>0</v>
      </c>
      <c r="AT222" s="12">
        <f>IF(SUM(P222:Q222)=O222,0,Y)</f>
        <v>0</v>
      </c>
      <c r="AU222" s="12">
        <f>IF(SUM(S222:T222)=R222,0,Y)</f>
        <v>0</v>
      </c>
      <c r="AV222" s="12">
        <f>IF(SUM(V222:W222)=U222,0,Y)</f>
        <v>0</v>
      </c>
      <c r="AW222" s="12">
        <f>IF(SUM(Y222:Z222)=X222,0,Y)</f>
        <v>0</v>
      </c>
      <c r="AX222" s="12">
        <f>IF(SUM(AB222:AC222)=AA222,0,Y)</f>
        <v>0</v>
      </c>
      <c r="AY222" s="12">
        <f>IF(SUM(AH222:AI222)=AG222,0,Y)</f>
        <v>0</v>
      </c>
      <c r="AZ222" s="12">
        <f>IF(SUM(AK222:AL222)=AJ222,0,Y)</f>
        <v>0</v>
      </c>
    </row>
    <row r="223" spans="1:52" ht="17.100000000000001" customHeight="1" x14ac:dyDescent="0.15">
      <c r="A223" s="12"/>
      <c r="B223" s="12"/>
      <c r="C223" s="12"/>
      <c r="D223" s="12"/>
      <c r="E223" s="288" t="s">
        <v>5</v>
      </c>
      <c r="F223" s="402">
        <v>0</v>
      </c>
      <c r="G223" s="403">
        <v>0</v>
      </c>
      <c r="H223" s="403">
        <v>0</v>
      </c>
      <c r="I223" s="404">
        <v>0</v>
      </c>
      <c r="J223" s="403">
        <v>0</v>
      </c>
      <c r="K223" s="405">
        <v>0</v>
      </c>
      <c r="L223" s="403">
        <v>0</v>
      </c>
      <c r="M223" s="403">
        <v>0</v>
      </c>
      <c r="N223" s="403">
        <v>0</v>
      </c>
      <c r="O223" s="404">
        <v>0</v>
      </c>
      <c r="P223" s="403">
        <v>0</v>
      </c>
      <c r="Q223" s="405">
        <v>0</v>
      </c>
      <c r="R223" s="404">
        <v>0</v>
      </c>
      <c r="S223" s="403">
        <v>0</v>
      </c>
      <c r="T223" s="405">
        <v>0</v>
      </c>
      <c r="U223" s="404">
        <v>0</v>
      </c>
      <c r="V223" s="403">
        <v>0</v>
      </c>
      <c r="W223" s="405">
        <v>0</v>
      </c>
      <c r="X223" s="403">
        <v>0</v>
      </c>
      <c r="Y223" s="403">
        <v>0</v>
      </c>
      <c r="Z223" s="403">
        <v>0</v>
      </c>
      <c r="AA223" s="404">
        <v>0</v>
      </c>
      <c r="AB223" s="403">
        <v>0</v>
      </c>
      <c r="AC223" s="405">
        <v>0</v>
      </c>
      <c r="AD223" s="403">
        <v>0</v>
      </c>
      <c r="AE223" s="403">
        <v>0</v>
      </c>
      <c r="AF223" s="403">
        <v>0</v>
      </c>
      <c r="AG223" s="404">
        <v>0</v>
      </c>
      <c r="AH223" s="403">
        <v>0</v>
      </c>
      <c r="AI223" s="405">
        <v>0</v>
      </c>
      <c r="AJ223" s="403">
        <v>0</v>
      </c>
      <c r="AK223" s="403">
        <v>0</v>
      </c>
      <c r="AL223" s="403">
        <v>0</v>
      </c>
      <c r="AN223" s="12">
        <f>IF(I223+L223+O223+R223+U223+X223+AA223+AG223+AJ223+AD223=F223,0,Y)</f>
        <v>0</v>
      </c>
      <c r="AO223" s="12">
        <f>IF(J223+M223+P223+S223+V223+Y223+AB223+AH223+AK223+AE223=G223,0,Y)</f>
        <v>0</v>
      </c>
      <c r="AP223" s="12">
        <f>IF(K223+N223+Q223+T223+W223+Z223+AC223+AI223+AL223+AF223=H223,0,Y)</f>
        <v>0</v>
      </c>
      <c r="AQ223" s="12">
        <f>IF(SUM(G223:H223)=F223,0,Y)</f>
        <v>0</v>
      </c>
      <c r="AR223" s="12">
        <f>IF(SUM(J223:K223)=I223,0,Y)</f>
        <v>0</v>
      </c>
      <c r="AS223" s="12">
        <f>IF(SUM(M223:N223)=L223,0,Y)</f>
        <v>0</v>
      </c>
      <c r="AT223" s="12">
        <f>IF(SUM(P223:Q223)=O223,0,Y)</f>
        <v>0</v>
      </c>
      <c r="AU223" s="12">
        <f>IF(SUM(S223:T223)=R223,0,Y)</f>
        <v>0</v>
      </c>
      <c r="AV223" s="12">
        <f>IF(SUM(V223:W223)=U223,0,Y)</f>
        <v>0</v>
      </c>
      <c r="AW223" s="12">
        <f>IF(SUM(Y223:Z223)=X223,0,Y)</f>
        <v>0</v>
      </c>
      <c r="AX223" s="12">
        <f>IF(SUM(AB223:AC223)=AA223,0,Y)</f>
        <v>0</v>
      </c>
      <c r="AY223" s="12">
        <f>IF(SUM(AH223:AI223)=AG223,0,Y)</f>
        <v>0</v>
      </c>
      <c r="AZ223" s="12">
        <f>IF(SUM(AK223:AL223)=AJ223,0,Y)</f>
        <v>0</v>
      </c>
    </row>
    <row r="224" spans="1:52" ht="17.100000000000001" customHeight="1" x14ac:dyDescent="0.15">
      <c r="A224" s="12"/>
      <c r="B224" s="12"/>
      <c r="C224" s="12"/>
      <c r="D224" s="12"/>
      <c r="E224" s="288"/>
      <c r="F224" s="402"/>
      <c r="G224" s="403"/>
      <c r="H224" s="403"/>
      <c r="I224" s="404"/>
      <c r="J224" s="403"/>
      <c r="K224" s="405"/>
      <c r="L224" s="403"/>
      <c r="M224" s="403"/>
      <c r="N224" s="403"/>
      <c r="O224" s="404"/>
      <c r="P224" s="403"/>
      <c r="Q224" s="405"/>
      <c r="R224" s="404"/>
      <c r="S224" s="403"/>
      <c r="T224" s="405"/>
      <c r="U224" s="404"/>
      <c r="V224" s="403"/>
      <c r="W224" s="405"/>
      <c r="X224" s="403"/>
      <c r="Y224" s="403"/>
      <c r="Z224" s="403"/>
      <c r="AA224" s="404"/>
      <c r="AB224" s="403"/>
      <c r="AC224" s="405"/>
      <c r="AD224" s="403"/>
      <c r="AE224" s="403"/>
      <c r="AF224" s="403"/>
      <c r="AG224" s="404"/>
      <c r="AH224" s="403"/>
      <c r="AI224" s="405"/>
      <c r="AJ224" s="403"/>
      <c r="AK224" s="403"/>
      <c r="AL224" s="403"/>
      <c r="AN224" s="12"/>
      <c r="AO224" s="12"/>
      <c r="AP224" s="12"/>
    </row>
    <row r="225" spans="1:58" s="233" customFormat="1" ht="17.100000000000001" customHeight="1" x14ac:dyDescent="0.15">
      <c r="A225" s="12"/>
      <c r="B225" s="12" t="s">
        <v>134</v>
      </c>
      <c r="C225" s="12"/>
      <c r="D225" s="12"/>
      <c r="E225" s="288" t="s">
        <v>4</v>
      </c>
      <c r="F225" s="402">
        <v>0</v>
      </c>
      <c r="G225" s="403">
        <v>0</v>
      </c>
      <c r="H225" s="403">
        <v>0</v>
      </c>
      <c r="I225" s="404">
        <v>0</v>
      </c>
      <c r="J225" s="403">
        <v>0</v>
      </c>
      <c r="K225" s="405">
        <v>0</v>
      </c>
      <c r="L225" s="403">
        <v>0</v>
      </c>
      <c r="M225" s="403">
        <v>0</v>
      </c>
      <c r="N225" s="403">
        <v>0</v>
      </c>
      <c r="O225" s="404">
        <v>0</v>
      </c>
      <c r="P225" s="403">
        <v>0</v>
      </c>
      <c r="Q225" s="405">
        <v>0</v>
      </c>
      <c r="R225" s="404">
        <v>0</v>
      </c>
      <c r="S225" s="403">
        <v>0</v>
      </c>
      <c r="T225" s="405">
        <v>0</v>
      </c>
      <c r="U225" s="404">
        <v>0</v>
      </c>
      <c r="V225" s="403">
        <v>0</v>
      </c>
      <c r="W225" s="405">
        <v>0</v>
      </c>
      <c r="X225" s="403">
        <v>0</v>
      </c>
      <c r="Y225" s="403">
        <v>0</v>
      </c>
      <c r="Z225" s="403">
        <v>0</v>
      </c>
      <c r="AA225" s="404">
        <v>0</v>
      </c>
      <c r="AB225" s="403">
        <v>0</v>
      </c>
      <c r="AC225" s="405">
        <v>0</v>
      </c>
      <c r="AD225" s="403">
        <v>0</v>
      </c>
      <c r="AE225" s="403">
        <v>0</v>
      </c>
      <c r="AF225" s="403">
        <v>0</v>
      </c>
      <c r="AG225" s="404">
        <v>0</v>
      </c>
      <c r="AH225" s="403">
        <v>0</v>
      </c>
      <c r="AI225" s="405">
        <v>0</v>
      </c>
      <c r="AJ225" s="403">
        <v>0</v>
      </c>
      <c r="AK225" s="403">
        <v>0</v>
      </c>
      <c r="AL225" s="403">
        <v>0</v>
      </c>
      <c r="AM225" s="9"/>
      <c r="AN225" s="12">
        <f>IF(I225+L225+O225+R225+U225+X225+AA225+AG225+AJ225+AD225=F225,0,Y)</f>
        <v>0</v>
      </c>
      <c r="AO225" s="12">
        <f>IF(J225+M225+P225+S225+V225+Y225+AB225+AH225+AK225+AE225=G225,0,Y)</f>
        <v>0</v>
      </c>
      <c r="AP225" s="12">
        <f>IF(K225+N225+Q225+T225+W225+Z225+AC225+AI225+AL225+AF225=H225,0,Y)</f>
        <v>0</v>
      </c>
      <c r="AQ225" s="12">
        <f>IF(SUM(G225:H225)=F225,0,Y)</f>
        <v>0</v>
      </c>
      <c r="AR225" s="12">
        <f>IF(SUM(J225:K225)=I225,0,Y)</f>
        <v>0</v>
      </c>
      <c r="AS225" s="12">
        <f>IF(SUM(M225:N225)=L225,0,Y)</f>
        <v>0</v>
      </c>
      <c r="AT225" s="12">
        <f>IF(SUM(P225:Q225)=O225,0,Y)</f>
        <v>0</v>
      </c>
      <c r="AU225" s="12">
        <f>IF(SUM(S225:T225)=R225,0,Y)</f>
        <v>0</v>
      </c>
      <c r="AV225" s="12">
        <f>IF(SUM(V225:W225)=U225,0,Y)</f>
        <v>0</v>
      </c>
      <c r="AW225" s="12">
        <f>IF(SUM(Y225:Z225)=X225,0,Y)</f>
        <v>0</v>
      </c>
      <c r="AX225" s="12">
        <f>IF(SUM(AB225:AC225)=AA225,0,Y)</f>
        <v>0</v>
      </c>
      <c r="AY225" s="12">
        <f>IF(SUM(AH225:AI225)=AG225,0,Y)</f>
        <v>0</v>
      </c>
      <c r="AZ225" s="12">
        <f>IF(SUM(AK225:AL225)=AJ225,0,Y)</f>
        <v>0</v>
      </c>
      <c r="BA225" s="9"/>
      <c r="BC225" s="9"/>
      <c r="BD225" s="9"/>
      <c r="BE225" s="9"/>
      <c r="BF225" s="9"/>
    </row>
    <row r="226" spans="1:58" ht="17.100000000000001" customHeight="1" x14ac:dyDescent="0.15">
      <c r="A226" s="12"/>
      <c r="B226" s="12"/>
      <c r="C226" s="12"/>
      <c r="D226" s="12"/>
      <c r="E226" s="288" t="s">
        <v>5</v>
      </c>
      <c r="F226" s="402">
        <v>0</v>
      </c>
      <c r="G226" s="406">
        <v>0</v>
      </c>
      <c r="H226" s="403">
        <v>0</v>
      </c>
      <c r="I226" s="404">
        <v>0</v>
      </c>
      <c r="J226" s="406">
        <v>0</v>
      </c>
      <c r="K226" s="407">
        <v>0</v>
      </c>
      <c r="L226" s="406">
        <v>0</v>
      </c>
      <c r="M226" s="406">
        <v>0</v>
      </c>
      <c r="N226" s="406">
        <v>0</v>
      </c>
      <c r="O226" s="435">
        <v>0</v>
      </c>
      <c r="P226" s="406">
        <v>0</v>
      </c>
      <c r="Q226" s="407">
        <v>0</v>
      </c>
      <c r="R226" s="435">
        <v>0</v>
      </c>
      <c r="S226" s="406">
        <v>0</v>
      </c>
      <c r="T226" s="407">
        <v>0</v>
      </c>
      <c r="U226" s="435">
        <v>0</v>
      </c>
      <c r="V226" s="406">
        <v>0</v>
      </c>
      <c r="W226" s="407">
        <v>0</v>
      </c>
      <c r="X226" s="406">
        <v>0</v>
      </c>
      <c r="Y226" s="406">
        <v>0</v>
      </c>
      <c r="Z226" s="406">
        <v>0</v>
      </c>
      <c r="AA226" s="435">
        <v>0</v>
      </c>
      <c r="AB226" s="406">
        <v>0</v>
      </c>
      <c r="AC226" s="407">
        <v>0</v>
      </c>
      <c r="AD226" s="406">
        <v>0</v>
      </c>
      <c r="AE226" s="406">
        <v>0</v>
      </c>
      <c r="AF226" s="406">
        <v>0</v>
      </c>
      <c r="AG226" s="435">
        <v>0</v>
      </c>
      <c r="AH226" s="406">
        <v>0</v>
      </c>
      <c r="AI226" s="407">
        <v>0</v>
      </c>
      <c r="AJ226" s="406">
        <v>0</v>
      </c>
      <c r="AK226" s="406">
        <v>0</v>
      </c>
      <c r="AL226" s="406">
        <v>0</v>
      </c>
      <c r="AN226" s="12">
        <f>IF(I226+L226+O226+R226+U226+X226+AA226+AG226+AJ226+AD226=F226,0,Y)</f>
        <v>0</v>
      </c>
      <c r="AO226" s="12">
        <f>IF(J226+M226+P226+S226+V226+Y226+AB226+AH226+AK226+AE226=G226,0,Y)</f>
        <v>0</v>
      </c>
      <c r="AP226" s="12">
        <f>IF(K226+N226+Q226+T226+W226+Z226+AC226+AI226+AL226+AF226=H226,0,Y)</f>
        <v>0</v>
      </c>
      <c r="AQ226" s="12">
        <f>IF(SUM(G226:H226)=F226,0,Y)</f>
        <v>0</v>
      </c>
      <c r="AR226" s="12">
        <f>IF(SUM(J226:K226)=I226,0,Y)</f>
        <v>0</v>
      </c>
      <c r="AS226" s="12">
        <f>IF(SUM(M226:N226)=L226,0,Y)</f>
        <v>0</v>
      </c>
      <c r="AT226" s="12">
        <f>IF(SUM(P226:Q226)=O226,0,Y)</f>
        <v>0</v>
      </c>
      <c r="AU226" s="12">
        <f>IF(SUM(S226:T226)=R226,0,Y)</f>
        <v>0</v>
      </c>
      <c r="AV226" s="12">
        <f>IF(SUM(V226:W226)=U226,0,Y)</f>
        <v>0</v>
      </c>
      <c r="AW226" s="12">
        <f>IF(SUM(Y226:Z226)=X226,0,Y)</f>
        <v>0</v>
      </c>
      <c r="AX226" s="12">
        <f>IF(SUM(AB226:AC226)=AA226,0,Y)</f>
        <v>0</v>
      </c>
      <c r="AY226" s="12">
        <f>IF(SUM(AH226:AI226)=AG226,0,Y)</f>
        <v>0</v>
      </c>
      <c r="AZ226" s="12">
        <f>IF(SUM(AK226:AL226)=AJ226,0,Y)</f>
        <v>0</v>
      </c>
      <c r="BC226" s="233"/>
      <c r="BD226" s="233"/>
      <c r="BE226" s="233"/>
      <c r="BF226" s="233"/>
    </row>
    <row r="227" spans="1:58" s="233" customFormat="1" ht="17.100000000000001" customHeight="1" x14ac:dyDescent="0.15">
      <c r="A227" s="12"/>
      <c r="B227" s="12"/>
      <c r="C227" s="12"/>
      <c r="D227" s="12"/>
      <c r="E227" s="279"/>
      <c r="F227" s="402"/>
      <c r="G227" s="403"/>
      <c r="H227" s="403"/>
      <c r="I227" s="404"/>
      <c r="J227" s="403"/>
      <c r="K227" s="405"/>
      <c r="L227" s="403"/>
      <c r="M227" s="403"/>
      <c r="N227" s="403"/>
      <c r="O227" s="404"/>
      <c r="P227" s="403"/>
      <c r="Q227" s="405"/>
      <c r="R227" s="404"/>
      <c r="S227" s="403"/>
      <c r="T227" s="405"/>
      <c r="U227" s="404"/>
      <c r="V227" s="403"/>
      <c r="W227" s="405"/>
      <c r="X227" s="403"/>
      <c r="Y227" s="403"/>
      <c r="Z227" s="403"/>
      <c r="AA227" s="404"/>
      <c r="AB227" s="403"/>
      <c r="AC227" s="405"/>
      <c r="AD227" s="403"/>
      <c r="AE227" s="403"/>
      <c r="AF227" s="403"/>
      <c r="AG227" s="404"/>
      <c r="AH227" s="403"/>
      <c r="AI227" s="405"/>
      <c r="AJ227" s="403"/>
      <c r="AK227" s="403"/>
      <c r="AL227" s="403"/>
      <c r="AM227" s="9"/>
      <c r="AN227" s="12"/>
      <c r="AO227" s="12"/>
      <c r="AP227" s="12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C227" s="9"/>
      <c r="BD227" s="9"/>
      <c r="BE227" s="9"/>
      <c r="BF227" s="9"/>
    </row>
    <row r="228" spans="1:58" ht="17.100000000000001" customHeight="1" x14ac:dyDescent="0.15">
      <c r="A228" s="451" t="s">
        <v>133</v>
      </c>
      <c r="B228" s="460"/>
      <c r="C228" s="460"/>
      <c r="D228" s="460"/>
      <c r="E228" s="452"/>
      <c r="F228" s="398">
        <v>842</v>
      </c>
      <c r="G228" s="399">
        <v>375</v>
      </c>
      <c r="H228" s="399">
        <v>467</v>
      </c>
      <c r="I228" s="400">
        <v>330</v>
      </c>
      <c r="J228" s="399">
        <v>156</v>
      </c>
      <c r="K228" s="401">
        <v>174</v>
      </c>
      <c r="L228" s="399">
        <v>0</v>
      </c>
      <c r="M228" s="399">
        <v>0</v>
      </c>
      <c r="N228" s="399">
        <v>0</v>
      </c>
      <c r="O228" s="400">
        <v>124</v>
      </c>
      <c r="P228" s="399">
        <v>93</v>
      </c>
      <c r="Q228" s="401">
        <v>31</v>
      </c>
      <c r="R228" s="400">
        <v>119</v>
      </c>
      <c r="S228" s="399">
        <v>33</v>
      </c>
      <c r="T228" s="401">
        <v>86</v>
      </c>
      <c r="U228" s="400">
        <v>0</v>
      </c>
      <c r="V228" s="399">
        <v>0</v>
      </c>
      <c r="W228" s="401">
        <v>0</v>
      </c>
      <c r="X228" s="399">
        <v>53</v>
      </c>
      <c r="Y228" s="399">
        <v>8</v>
      </c>
      <c r="Z228" s="399">
        <v>45</v>
      </c>
      <c r="AA228" s="400">
        <v>3</v>
      </c>
      <c r="AB228" s="399">
        <v>1</v>
      </c>
      <c r="AC228" s="401">
        <v>2</v>
      </c>
      <c r="AD228" s="399">
        <v>25</v>
      </c>
      <c r="AE228" s="399">
        <v>5</v>
      </c>
      <c r="AF228" s="399">
        <v>20</v>
      </c>
      <c r="AG228" s="400">
        <v>115</v>
      </c>
      <c r="AH228" s="399">
        <v>38</v>
      </c>
      <c r="AI228" s="401">
        <v>77</v>
      </c>
      <c r="AJ228" s="399">
        <v>73</v>
      </c>
      <c r="AK228" s="399">
        <v>41</v>
      </c>
      <c r="AL228" s="399">
        <v>32</v>
      </c>
      <c r="AN228" s="12">
        <f>IF(I228+L228+O228+R228+U228+X228+AA228+AG228+AJ228+AD228=F228,0,Y)</f>
        <v>0</v>
      </c>
      <c r="AO228" s="12">
        <f>IF(J228+M228+P228+S228+V228+Y228+AB228+AH228+AK228+AE228=G228,0,Y)</f>
        <v>0</v>
      </c>
      <c r="AP228" s="12">
        <f>IF(K228+N228+Q228+T228+W228+Z228+AC228+AI228+AL228+AF228=H228,0,Y)</f>
        <v>0</v>
      </c>
      <c r="AQ228" s="12">
        <f>IF(SUM(G228:H228)=F228,0,Y)</f>
        <v>0</v>
      </c>
      <c r="AR228" s="12">
        <f>IF(SUM(J228:K228)=I228,0,Y)</f>
        <v>0</v>
      </c>
      <c r="AS228" s="12">
        <f>IF(SUM(M228:N228)=L228,0,Y)</f>
        <v>0</v>
      </c>
      <c r="AT228" s="12">
        <f>IF(SUM(P228:Q228)=O228,0,Y)</f>
        <v>0</v>
      </c>
      <c r="AU228" s="12">
        <f>IF(SUM(S228:T228)=R228,0,Y)</f>
        <v>0</v>
      </c>
      <c r="AV228" s="12">
        <f>IF(SUM(V228:W228)=U228,0,Y)</f>
        <v>0</v>
      </c>
      <c r="AW228" s="12">
        <f>IF(SUM(Y228:Z228)=X228,0,Y)</f>
        <v>0</v>
      </c>
      <c r="AX228" s="12">
        <f>IF(SUM(AB228:AC228)=AA228,0,Y)</f>
        <v>0</v>
      </c>
      <c r="AY228" s="12">
        <f>IF(SUM(AH228:AI228)=AG228,0,Y)</f>
        <v>0</v>
      </c>
      <c r="AZ228" s="12">
        <f>IF(SUM(AK228:AL228)=AJ228,0,Y)</f>
        <v>0</v>
      </c>
      <c r="BC228" s="233"/>
      <c r="BD228" s="233"/>
      <c r="BE228" s="233"/>
      <c r="BF228" s="233"/>
    </row>
    <row r="229" spans="1:58" ht="17.100000000000001" customHeight="1" x14ac:dyDescent="0.15">
      <c r="A229" s="12"/>
      <c r="B229" s="12"/>
      <c r="C229" s="12"/>
      <c r="D229" s="12"/>
      <c r="E229" s="279"/>
      <c r="F229" s="408"/>
      <c r="G229" s="409"/>
      <c r="H229" s="409"/>
      <c r="I229" s="410"/>
      <c r="J229" s="409"/>
      <c r="K229" s="411"/>
      <c r="L229" s="409"/>
      <c r="M229" s="409"/>
      <c r="N229" s="409"/>
      <c r="O229" s="410"/>
      <c r="P229" s="409"/>
      <c r="Q229" s="411"/>
      <c r="R229" s="410"/>
      <c r="S229" s="409"/>
      <c r="T229" s="411"/>
      <c r="U229" s="410"/>
      <c r="V229" s="409"/>
      <c r="W229" s="411"/>
      <c r="X229" s="409"/>
      <c r="Y229" s="409"/>
      <c r="Z229" s="409"/>
      <c r="AA229" s="410"/>
      <c r="AB229" s="409"/>
      <c r="AC229" s="411"/>
      <c r="AD229" s="409"/>
      <c r="AE229" s="409"/>
      <c r="AF229" s="409"/>
      <c r="AG229" s="410"/>
      <c r="AH229" s="409"/>
      <c r="AI229" s="411"/>
      <c r="AJ229" s="409"/>
      <c r="AK229" s="409"/>
      <c r="AL229" s="409"/>
      <c r="AM229" s="233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233"/>
    </row>
    <row r="230" spans="1:58" ht="17.100000000000001" customHeight="1" x14ac:dyDescent="0.15">
      <c r="A230" s="451" t="s">
        <v>67</v>
      </c>
      <c r="B230" s="460"/>
      <c r="C230" s="460"/>
      <c r="D230" s="460"/>
      <c r="E230" s="452"/>
      <c r="F230" s="398">
        <v>257</v>
      </c>
      <c r="G230" s="399">
        <v>205</v>
      </c>
      <c r="H230" s="399">
        <v>52</v>
      </c>
      <c r="I230" s="400">
        <v>212</v>
      </c>
      <c r="J230" s="399">
        <v>179</v>
      </c>
      <c r="K230" s="401">
        <v>33</v>
      </c>
      <c r="L230" s="399">
        <v>0</v>
      </c>
      <c r="M230" s="399">
        <v>0</v>
      </c>
      <c r="N230" s="399">
        <v>0</v>
      </c>
      <c r="O230" s="400">
        <v>0</v>
      </c>
      <c r="P230" s="399">
        <v>0</v>
      </c>
      <c r="Q230" s="401">
        <v>0</v>
      </c>
      <c r="R230" s="400">
        <v>2</v>
      </c>
      <c r="S230" s="399">
        <v>2</v>
      </c>
      <c r="T230" s="401">
        <v>0</v>
      </c>
      <c r="U230" s="400">
        <v>0</v>
      </c>
      <c r="V230" s="399">
        <v>0</v>
      </c>
      <c r="W230" s="401">
        <v>0</v>
      </c>
      <c r="X230" s="399">
        <v>0</v>
      </c>
      <c r="Y230" s="399">
        <v>0</v>
      </c>
      <c r="Z230" s="399">
        <v>0</v>
      </c>
      <c r="AA230" s="400">
        <v>0</v>
      </c>
      <c r="AB230" s="399">
        <v>0</v>
      </c>
      <c r="AC230" s="401">
        <v>0</v>
      </c>
      <c r="AD230" s="399">
        <v>0</v>
      </c>
      <c r="AE230" s="399">
        <v>0</v>
      </c>
      <c r="AF230" s="399">
        <v>0</v>
      </c>
      <c r="AG230" s="400">
        <v>38</v>
      </c>
      <c r="AH230" s="399">
        <v>21</v>
      </c>
      <c r="AI230" s="401">
        <v>17</v>
      </c>
      <c r="AJ230" s="399">
        <v>5</v>
      </c>
      <c r="AK230" s="399">
        <v>3</v>
      </c>
      <c r="AL230" s="399">
        <v>2</v>
      </c>
      <c r="AN230" s="12">
        <f>IF(I230+L230+O230+R230+U230+X230+AA230+AG230+AJ230+AD230=F230,0,Y)</f>
        <v>0</v>
      </c>
      <c r="AO230" s="12">
        <f>IF(J230+M230+P230+S230+V230+Y230+AB230+AH230+AK230+AE230=G230,0,Y)</f>
        <v>0</v>
      </c>
      <c r="AP230" s="12">
        <f>IF(K230+N230+Q230+T230+W230+Z230+AC230+AI230+AL230+AF230=H230,0,Y)</f>
        <v>0</v>
      </c>
      <c r="AQ230" s="12">
        <f>IF(SUM(G230:H230)=F230,0,Y)</f>
        <v>0</v>
      </c>
      <c r="AR230" s="12">
        <f>IF(SUM(J230:K230)=I230,0,Y)</f>
        <v>0</v>
      </c>
      <c r="AS230" s="12">
        <f>IF(SUM(M230:N230)=L230,0,Y)</f>
        <v>0</v>
      </c>
      <c r="AT230" s="12">
        <f>IF(SUM(P230:Q230)=O230,0,Y)</f>
        <v>0</v>
      </c>
      <c r="AU230" s="12">
        <f>IF(SUM(S230:T230)=R230,0,Y)</f>
        <v>0</v>
      </c>
      <c r="AV230" s="12">
        <f>IF(SUM(V230:W230)=U230,0,Y)</f>
        <v>0</v>
      </c>
      <c r="AW230" s="12">
        <f>IF(SUM(Y230:Z230)=X230,0,Y)</f>
        <v>0</v>
      </c>
      <c r="AX230" s="12">
        <f>IF(SUM(AB230:AC230)=AA230,0,Y)</f>
        <v>0</v>
      </c>
      <c r="AY230" s="12">
        <f>IF(SUM(AH230:AI230)=AG230,0,Y)</f>
        <v>0</v>
      </c>
      <c r="AZ230" s="12">
        <f>IF(SUM(AK230:AL230)=AJ230,0,Y)</f>
        <v>0</v>
      </c>
    </row>
    <row r="231" spans="1:58" s="233" customFormat="1" ht="17.100000000000001" customHeight="1" x14ac:dyDescent="0.15">
      <c r="A231" s="12"/>
      <c r="B231" s="12"/>
      <c r="C231" s="459" t="s">
        <v>132</v>
      </c>
      <c r="D231" s="459"/>
      <c r="E231" s="466"/>
      <c r="F231" s="402">
        <v>241</v>
      </c>
      <c r="G231" s="403">
        <v>199</v>
      </c>
      <c r="H231" s="403">
        <v>42</v>
      </c>
      <c r="I231" s="404">
        <v>200</v>
      </c>
      <c r="J231" s="403">
        <v>176</v>
      </c>
      <c r="K231" s="405">
        <v>24</v>
      </c>
      <c r="L231" s="403">
        <v>0</v>
      </c>
      <c r="M231" s="403">
        <v>0</v>
      </c>
      <c r="N231" s="403">
        <v>0</v>
      </c>
      <c r="O231" s="404">
        <v>0</v>
      </c>
      <c r="P231" s="403">
        <v>0</v>
      </c>
      <c r="Q231" s="405">
        <v>0</v>
      </c>
      <c r="R231" s="404">
        <v>0</v>
      </c>
      <c r="S231" s="403">
        <v>0</v>
      </c>
      <c r="T231" s="405">
        <v>0</v>
      </c>
      <c r="U231" s="404">
        <v>0</v>
      </c>
      <c r="V231" s="403">
        <v>0</v>
      </c>
      <c r="W231" s="405">
        <v>0</v>
      </c>
      <c r="X231" s="403">
        <v>0</v>
      </c>
      <c r="Y231" s="403">
        <v>0</v>
      </c>
      <c r="Z231" s="403">
        <v>0</v>
      </c>
      <c r="AA231" s="404">
        <v>0</v>
      </c>
      <c r="AB231" s="403">
        <v>0</v>
      </c>
      <c r="AC231" s="405">
        <v>0</v>
      </c>
      <c r="AD231" s="403">
        <v>0</v>
      </c>
      <c r="AE231" s="403">
        <v>0</v>
      </c>
      <c r="AF231" s="403">
        <v>0</v>
      </c>
      <c r="AG231" s="404">
        <v>36</v>
      </c>
      <c r="AH231" s="403">
        <v>20</v>
      </c>
      <c r="AI231" s="405">
        <v>16</v>
      </c>
      <c r="AJ231" s="403">
        <v>5</v>
      </c>
      <c r="AK231" s="403">
        <v>3</v>
      </c>
      <c r="AL231" s="403">
        <v>2</v>
      </c>
      <c r="AN231" s="12">
        <f>IF(I231+L231+O231+R231+U231+X231+AA231+AG231+AJ231+AD231=F231,0,Y)</f>
        <v>0</v>
      </c>
      <c r="AO231" s="12">
        <f>IF(J231+M231+P231+S231+V231+Y231+AB231+AH231+AK231+AE231=G231,0,Y)</f>
        <v>0</v>
      </c>
      <c r="AP231" s="12">
        <f>IF(K231+N231+Q231+T231+W231+Z231+AC231+AI231+AL231+AF231=H231,0,Y)</f>
        <v>0</v>
      </c>
      <c r="AQ231" s="12">
        <f>IF(SUM(G231:H231)=F231,0,Y)</f>
        <v>0</v>
      </c>
      <c r="AR231" s="12">
        <f>IF(SUM(J231:K231)=I231,0,Y)</f>
        <v>0</v>
      </c>
      <c r="AS231" s="12">
        <f>IF(SUM(M231:N231)=L231,0,Y)</f>
        <v>0</v>
      </c>
      <c r="AT231" s="12">
        <f>IF(SUM(P231:Q231)=O231,0,Y)</f>
        <v>0</v>
      </c>
      <c r="AU231" s="12">
        <f>IF(SUM(S231:T231)=R231,0,Y)</f>
        <v>0</v>
      </c>
      <c r="AV231" s="12">
        <f>IF(SUM(V231:W231)=U231,0,Y)</f>
        <v>0</v>
      </c>
      <c r="AW231" s="12">
        <f>IF(SUM(Y231:Z231)=X231,0,Y)</f>
        <v>0</v>
      </c>
      <c r="AX231" s="12">
        <f>IF(SUM(AB231:AC231)=AA231,0,Y)</f>
        <v>0</v>
      </c>
      <c r="AY231" s="12">
        <f>IF(SUM(AH231:AI231)=AG231,0,Y)</f>
        <v>0</v>
      </c>
      <c r="AZ231" s="12">
        <f>IF(SUM(AK231:AL231)=AJ231,0,Y)</f>
        <v>0</v>
      </c>
      <c r="BA231" s="9"/>
      <c r="BC231" s="9"/>
      <c r="BD231" s="9"/>
      <c r="BE231" s="9"/>
      <c r="BF231" s="9"/>
    </row>
    <row r="232" spans="1:58" ht="17.100000000000001" customHeight="1" x14ac:dyDescent="0.15">
      <c r="A232" s="12"/>
      <c r="B232" s="12"/>
      <c r="C232" s="459" t="s">
        <v>68</v>
      </c>
      <c r="D232" s="459"/>
      <c r="E232" s="466"/>
      <c r="F232" s="402">
        <v>16</v>
      </c>
      <c r="G232" s="403">
        <v>6</v>
      </c>
      <c r="H232" s="403">
        <v>10</v>
      </c>
      <c r="I232" s="404">
        <v>12</v>
      </c>
      <c r="J232" s="403">
        <v>3</v>
      </c>
      <c r="K232" s="405">
        <v>9</v>
      </c>
      <c r="L232" s="403">
        <v>0</v>
      </c>
      <c r="M232" s="403">
        <v>0</v>
      </c>
      <c r="N232" s="403">
        <v>0</v>
      </c>
      <c r="O232" s="404">
        <v>0</v>
      </c>
      <c r="P232" s="403">
        <v>0</v>
      </c>
      <c r="Q232" s="405">
        <v>0</v>
      </c>
      <c r="R232" s="404">
        <v>2</v>
      </c>
      <c r="S232" s="403">
        <v>2</v>
      </c>
      <c r="T232" s="405">
        <v>0</v>
      </c>
      <c r="U232" s="404">
        <v>0</v>
      </c>
      <c r="V232" s="403">
        <v>0</v>
      </c>
      <c r="W232" s="405">
        <v>0</v>
      </c>
      <c r="X232" s="403">
        <v>0</v>
      </c>
      <c r="Y232" s="403">
        <v>0</v>
      </c>
      <c r="Z232" s="403">
        <v>0</v>
      </c>
      <c r="AA232" s="404">
        <v>0</v>
      </c>
      <c r="AB232" s="403">
        <v>0</v>
      </c>
      <c r="AC232" s="405">
        <v>0</v>
      </c>
      <c r="AD232" s="403">
        <v>0</v>
      </c>
      <c r="AE232" s="403">
        <v>0</v>
      </c>
      <c r="AF232" s="403">
        <v>0</v>
      </c>
      <c r="AG232" s="404">
        <v>2</v>
      </c>
      <c r="AH232" s="403">
        <v>1</v>
      </c>
      <c r="AI232" s="405">
        <v>1</v>
      </c>
      <c r="AJ232" s="403">
        <v>0</v>
      </c>
      <c r="AK232" s="403">
        <v>0</v>
      </c>
      <c r="AL232" s="403">
        <v>0</v>
      </c>
      <c r="AN232" s="12">
        <f>IF(I232+L232+O232+R232+U232+X232+AA232+AG232+AJ232+AD232=F232,0,Y)</f>
        <v>0</v>
      </c>
      <c r="AO232" s="12">
        <f>IF(J232+M232+P232+S232+V232+Y232+AB232+AH232+AK232+AE232=G232,0,Y)</f>
        <v>0</v>
      </c>
      <c r="AP232" s="12">
        <f>IF(K232+N232+Q232+T232+W232+Z232+AC232+AI232+AL232+AF232=H232,0,Y)</f>
        <v>0</v>
      </c>
      <c r="AQ232" s="12">
        <f>IF(SUM(G232:H232)=F232,0,Y)</f>
        <v>0</v>
      </c>
      <c r="AR232" s="12">
        <f>IF(SUM(J232:K232)=I232,0,Y)</f>
        <v>0</v>
      </c>
      <c r="AS232" s="12">
        <f>IF(SUM(M232:N232)=L232,0,Y)</f>
        <v>0</v>
      </c>
      <c r="AT232" s="12">
        <f>IF(SUM(P232:Q232)=O232,0,Y)</f>
        <v>0</v>
      </c>
      <c r="AU232" s="12">
        <f>IF(SUM(S232:T232)=R232,0,Y)</f>
        <v>0</v>
      </c>
      <c r="AV232" s="12">
        <f>IF(SUM(V232:W232)=U232,0,Y)</f>
        <v>0</v>
      </c>
      <c r="AW232" s="12">
        <f>IF(SUM(Y232:Z232)=X232,0,Y)</f>
        <v>0</v>
      </c>
      <c r="AX232" s="12">
        <f>IF(SUM(AB232:AC232)=AA232,0,Y)</f>
        <v>0</v>
      </c>
      <c r="AY232" s="12">
        <f>IF(SUM(AH232:AI232)=AG232,0,Y)</f>
        <v>0</v>
      </c>
      <c r="AZ232" s="12">
        <f>IF(SUM(AK232:AL232)=AJ232,0,Y)</f>
        <v>0</v>
      </c>
      <c r="BC232" s="233"/>
      <c r="BD232" s="233"/>
      <c r="BE232" s="233"/>
      <c r="BF232" s="233"/>
    </row>
    <row r="233" spans="1:58" s="233" customFormat="1" ht="17.100000000000001" customHeight="1" x14ac:dyDescent="0.15">
      <c r="A233" s="12"/>
      <c r="B233" s="12"/>
      <c r="C233" s="291"/>
      <c r="D233" s="291"/>
      <c r="E233" s="292"/>
      <c r="F233" s="402"/>
      <c r="G233" s="403"/>
      <c r="H233" s="403"/>
      <c r="I233" s="404"/>
      <c r="J233" s="403"/>
      <c r="K233" s="405"/>
      <c r="L233" s="403"/>
      <c r="M233" s="403"/>
      <c r="N233" s="403"/>
      <c r="O233" s="404"/>
      <c r="P233" s="403"/>
      <c r="Q233" s="405"/>
      <c r="R233" s="404"/>
      <c r="S233" s="403"/>
      <c r="T233" s="405"/>
      <c r="U233" s="404"/>
      <c r="V233" s="403"/>
      <c r="W233" s="405"/>
      <c r="X233" s="403"/>
      <c r="Y233" s="403"/>
      <c r="Z233" s="403"/>
      <c r="AA233" s="404"/>
      <c r="AB233" s="403"/>
      <c r="AC233" s="405"/>
      <c r="AD233" s="403"/>
      <c r="AE233" s="403"/>
      <c r="AF233" s="403"/>
      <c r="AG233" s="404"/>
      <c r="AH233" s="403"/>
      <c r="AI233" s="405"/>
      <c r="AJ233" s="403"/>
      <c r="AK233" s="403"/>
      <c r="AL233" s="403"/>
      <c r="AM233" s="9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C233" s="9"/>
      <c r="BD233" s="9"/>
      <c r="BE233" s="9"/>
      <c r="BF233" s="9"/>
    </row>
    <row r="234" spans="1:58" ht="17.100000000000001" customHeight="1" x14ac:dyDescent="0.15">
      <c r="A234" s="451" t="s">
        <v>131</v>
      </c>
      <c r="B234" s="460"/>
      <c r="C234" s="460"/>
      <c r="D234" s="460"/>
      <c r="E234" s="452"/>
      <c r="F234" s="398">
        <v>41</v>
      </c>
      <c r="G234" s="399">
        <v>32</v>
      </c>
      <c r="H234" s="399">
        <v>9</v>
      </c>
      <c r="I234" s="400">
        <v>19</v>
      </c>
      <c r="J234" s="399">
        <v>14</v>
      </c>
      <c r="K234" s="401">
        <v>5</v>
      </c>
      <c r="L234" s="399">
        <v>0</v>
      </c>
      <c r="M234" s="399">
        <v>0</v>
      </c>
      <c r="N234" s="399">
        <v>0</v>
      </c>
      <c r="O234" s="400">
        <v>6</v>
      </c>
      <c r="P234" s="399">
        <v>6</v>
      </c>
      <c r="Q234" s="401">
        <v>0</v>
      </c>
      <c r="R234" s="400">
        <v>2</v>
      </c>
      <c r="S234" s="399">
        <v>1</v>
      </c>
      <c r="T234" s="401">
        <v>1</v>
      </c>
      <c r="U234" s="400">
        <v>0</v>
      </c>
      <c r="V234" s="399">
        <v>0</v>
      </c>
      <c r="W234" s="401">
        <v>0</v>
      </c>
      <c r="X234" s="399">
        <v>0</v>
      </c>
      <c r="Y234" s="399">
        <v>0</v>
      </c>
      <c r="Z234" s="399">
        <v>0</v>
      </c>
      <c r="AA234" s="400">
        <v>0</v>
      </c>
      <c r="AB234" s="399">
        <v>0</v>
      </c>
      <c r="AC234" s="401">
        <v>0</v>
      </c>
      <c r="AD234" s="399">
        <v>0</v>
      </c>
      <c r="AE234" s="399">
        <v>0</v>
      </c>
      <c r="AF234" s="399">
        <v>0</v>
      </c>
      <c r="AG234" s="400">
        <v>8</v>
      </c>
      <c r="AH234" s="399">
        <v>7</v>
      </c>
      <c r="AI234" s="401">
        <v>1</v>
      </c>
      <c r="AJ234" s="399">
        <v>6</v>
      </c>
      <c r="AK234" s="399">
        <v>4</v>
      </c>
      <c r="AL234" s="399">
        <v>2</v>
      </c>
      <c r="AN234" s="12">
        <f>IF(I234+L234+O234+R234+U234+X234+AA234+AG234+AJ234+AD234=F234,0,Y)</f>
        <v>0</v>
      </c>
      <c r="AO234" s="12">
        <f>IF(J234+M234+P234+S234+V234+Y234+AB234+AH234+AK234+AE234=G234,0,Y)</f>
        <v>0</v>
      </c>
      <c r="AP234" s="12">
        <f>IF(K234+N234+Q234+T234+W234+Z234+AC234+AI234+AL234+AF234=H234,0,Y)</f>
        <v>0</v>
      </c>
      <c r="AQ234" s="12">
        <f>IF(SUM(G234:H234)=F234,0,Y)</f>
        <v>0</v>
      </c>
      <c r="AR234" s="12">
        <f>IF(SUM(J234:K234)=I234,0,Y)</f>
        <v>0</v>
      </c>
      <c r="AS234" s="12">
        <f>IF(SUM(M234:N234)=L234,0,Y)</f>
        <v>0</v>
      </c>
      <c r="AT234" s="12">
        <f>IF(SUM(P234:Q234)=O234,0,Y)</f>
        <v>0</v>
      </c>
      <c r="AU234" s="12">
        <f>IF(SUM(S234:T234)=R234,0,Y)</f>
        <v>0</v>
      </c>
      <c r="AV234" s="12">
        <f>IF(SUM(V234:W234)=U234,0,Y)</f>
        <v>0</v>
      </c>
      <c r="AW234" s="12">
        <f>IF(SUM(Y234:Z234)=X234,0,Y)</f>
        <v>0</v>
      </c>
      <c r="AX234" s="12">
        <f>IF(SUM(AB234:AC234)=AA234,0,Y)</f>
        <v>0</v>
      </c>
      <c r="AY234" s="12">
        <f>IF(SUM(AH234:AI234)=AG234,0,Y)</f>
        <v>0</v>
      </c>
      <c r="AZ234" s="12">
        <f>IF(SUM(AK234:AL234)=AJ234,0,Y)</f>
        <v>0</v>
      </c>
      <c r="BC234" s="233"/>
      <c r="BD234" s="233"/>
      <c r="BE234" s="233"/>
      <c r="BF234" s="233"/>
    </row>
    <row r="235" spans="1:58" ht="17.100000000000001" customHeight="1" x14ac:dyDescent="0.15">
      <c r="A235" s="12"/>
      <c r="B235" s="12"/>
      <c r="C235" s="12"/>
      <c r="D235" s="12"/>
      <c r="E235" s="279"/>
      <c r="F235" s="402"/>
      <c r="G235" s="403"/>
      <c r="H235" s="403"/>
      <c r="I235" s="404"/>
      <c r="J235" s="403"/>
      <c r="K235" s="405"/>
      <c r="L235" s="403"/>
      <c r="M235" s="403"/>
      <c r="N235" s="403"/>
      <c r="O235" s="404"/>
      <c r="P235" s="403"/>
      <c r="Q235" s="405"/>
      <c r="R235" s="404"/>
      <c r="S235" s="403"/>
      <c r="T235" s="405"/>
      <c r="U235" s="404"/>
      <c r="V235" s="403"/>
      <c r="W235" s="405"/>
      <c r="X235" s="403"/>
      <c r="Y235" s="403"/>
      <c r="Z235" s="403"/>
      <c r="AA235" s="404"/>
      <c r="AB235" s="403"/>
      <c r="AC235" s="405"/>
      <c r="AD235" s="403"/>
      <c r="AE235" s="403"/>
      <c r="AF235" s="403"/>
      <c r="AG235" s="404"/>
      <c r="AH235" s="403"/>
      <c r="AI235" s="405"/>
      <c r="AJ235" s="403"/>
      <c r="AK235" s="403"/>
      <c r="AL235" s="403"/>
      <c r="AM235" s="233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233"/>
    </row>
    <row r="236" spans="1:58" ht="17.100000000000001" customHeight="1" x14ac:dyDescent="0.15">
      <c r="A236" s="451" t="s">
        <v>3</v>
      </c>
      <c r="B236" s="460"/>
      <c r="C236" s="460"/>
      <c r="D236" s="460"/>
      <c r="E236" s="452"/>
      <c r="F236" s="398">
        <v>1004</v>
      </c>
      <c r="G236" s="399">
        <v>560</v>
      </c>
      <c r="H236" s="399">
        <v>444</v>
      </c>
      <c r="I236" s="400">
        <v>176</v>
      </c>
      <c r="J236" s="399">
        <v>97</v>
      </c>
      <c r="K236" s="401">
        <v>79</v>
      </c>
      <c r="L236" s="399">
        <v>0</v>
      </c>
      <c r="M236" s="399">
        <v>0</v>
      </c>
      <c r="N236" s="399">
        <v>0</v>
      </c>
      <c r="O236" s="400">
        <v>201</v>
      </c>
      <c r="P236" s="399">
        <v>193</v>
      </c>
      <c r="Q236" s="401">
        <v>8</v>
      </c>
      <c r="R236" s="400">
        <v>185</v>
      </c>
      <c r="S236" s="399">
        <v>67</v>
      </c>
      <c r="T236" s="401">
        <v>118</v>
      </c>
      <c r="U236" s="400">
        <v>0</v>
      </c>
      <c r="V236" s="399">
        <v>0</v>
      </c>
      <c r="W236" s="401">
        <v>0</v>
      </c>
      <c r="X236" s="399">
        <v>102</v>
      </c>
      <c r="Y236" s="399">
        <v>41</v>
      </c>
      <c r="Z236" s="399">
        <v>61</v>
      </c>
      <c r="AA236" s="400">
        <v>1</v>
      </c>
      <c r="AB236" s="399">
        <v>0</v>
      </c>
      <c r="AC236" s="401">
        <v>1</v>
      </c>
      <c r="AD236" s="399">
        <v>72</v>
      </c>
      <c r="AE236" s="399">
        <v>19</v>
      </c>
      <c r="AF236" s="399">
        <v>53</v>
      </c>
      <c r="AG236" s="400">
        <v>130</v>
      </c>
      <c r="AH236" s="399">
        <v>38</v>
      </c>
      <c r="AI236" s="401">
        <v>92</v>
      </c>
      <c r="AJ236" s="399">
        <v>137</v>
      </c>
      <c r="AK236" s="399">
        <v>105</v>
      </c>
      <c r="AL236" s="399">
        <v>32</v>
      </c>
      <c r="AN236" s="12">
        <f>IF(I236+L236+O236+R236+U236+X236+AA236+AG236+AJ236+AD236=F236,0,Y)</f>
        <v>0</v>
      </c>
      <c r="AO236" s="12">
        <f>IF(J236+M236+P236+S236+V236+Y236+AB236+AH236+AK236+AE236=G236,0,Y)</f>
        <v>0</v>
      </c>
      <c r="AP236" s="12">
        <f>IF(K236+N236+Q236+T236+W236+Z236+AC236+AI236+AL236+AF236=H236,0,Y)</f>
        <v>0</v>
      </c>
      <c r="AQ236" s="12">
        <f>IF(SUM(G236:H236)=F236,0,Y)</f>
        <v>0</v>
      </c>
      <c r="AR236" s="12">
        <f>IF(SUM(J236:K236)=I236,0,Y)</f>
        <v>0</v>
      </c>
      <c r="AS236" s="12">
        <f>IF(SUM(M236:N236)=L236,0,Y)</f>
        <v>0</v>
      </c>
      <c r="AT236" s="12">
        <f>IF(SUM(P236:Q236)=O236,0,Y)</f>
        <v>0</v>
      </c>
      <c r="AU236" s="12">
        <f>IF(SUM(S236:T236)=R236,0,Y)</f>
        <v>0</v>
      </c>
      <c r="AV236" s="12">
        <f>IF(SUM(V236:W236)=U236,0,Y)</f>
        <v>0</v>
      </c>
      <c r="AW236" s="12">
        <f>IF(SUM(Y236:Z236)=X236,0,Y)</f>
        <v>0</v>
      </c>
      <c r="AX236" s="12">
        <f>IF(SUM(AB236:AC236)=AA236,0,Y)</f>
        <v>0</v>
      </c>
      <c r="AY236" s="12">
        <f>IF(SUM(AH236:AI236)=AG236,0,Y)</f>
        <v>0</v>
      </c>
      <c r="AZ236" s="12">
        <f>IF(SUM(AK236:AL236)=AJ236,0,Y)</f>
        <v>0</v>
      </c>
      <c r="BA236" s="233"/>
    </row>
    <row r="237" spans="1:58" s="233" customFormat="1" ht="17.100000000000001" customHeight="1" x14ac:dyDescent="0.15">
      <c r="A237" s="202"/>
      <c r="B237" s="243"/>
      <c r="C237" s="462" t="s">
        <v>377</v>
      </c>
      <c r="D237" s="462"/>
      <c r="E237" s="463"/>
      <c r="F237" s="402">
        <v>991</v>
      </c>
      <c r="G237" s="403">
        <v>553</v>
      </c>
      <c r="H237" s="403">
        <v>438</v>
      </c>
      <c r="I237" s="404">
        <v>166</v>
      </c>
      <c r="J237" s="403">
        <v>92</v>
      </c>
      <c r="K237" s="405">
        <v>74</v>
      </c>
      <c r="L237" s="403">
        <v>0</v>
      </c>
      <c r="M237" s="403">
        <v>0</v>
      </c>
      <c r="N237" s="403">
        <v>0</v>
      </c>
      <c r="O237" s="404">
        <v>201</v>
      </c>
      <c r="P237" s="403">
        <v>193</v>
      </c>
      <c r="Q237" s="405">
        <v>8</v>
      </c>
      <c r="R237" s="404">
        <v>185</v>
      </c>
      <c r="S237" s="403">
        <v>67</v>
      </c>
      <c r="T237" s="405">
        <v>118</v>
      </c>
      <c r="U237" s="404">
        <v>0</v>
      </c>
      <c r="V237" s="403">
        <v>0</v>
      </c>
      <c r="W237" s="405">
        <v>0</v>
      </c>
      <c r="X237" s="403">
        <v>100</v>
      </c>
      <c r="Y237" s="403">
        <v>40</v>
      </c>
      <c r="Z237" s="403">
        <v>60</v>
      </c>
      <c r="AA237" s="404">
        <v>1</v>
      </c>
      <c r="AB237" s="403">
        <v>0</v>
      </c>
      <c r="AC237" s="405">
        <v>1</v>
      </c>
      <c r="AD237" s="403">
        <v>72</v>
      </c>
      <c r="AE237" s="403">
        <v>19</v>
      </c>
      <c r="AF237" s="403">
        <v>53</v>
      </c>
      <c r="AG237" s="404">
        <v>129</v>
      </c>
      <c r="AH237" s="403">
        <v>37</v>
      </c>
      <c r="AI237" s="405">
        <v>92</v>
      </c>
      <c r="AJ237" s="403">
        <v>137</v>
      </c>
      <c r="AK237" s="403">
        <v>105</v>
      </c>
      <c r="AL237" s="403">
        <v>32</v>
      </c>
      <c r="AN237" s="12">
        <f>IF(I237+L237+O237+R237+U237+X237+AA237+AG237+AJ237+AD237=F237,0,Y)</f>
        <v>0</v>
      </c>
      <c r="AO237" s="12">
        <f>IF(J237+M237+P237+S237+V237+Y237+AB237+AH237+AK237+AE237=G237,0,Y)</f>
        <v>0</v>
      </c>
      <c r="AP237" s="12">
        <f>IF(K237+N237+Q237+T237+W237+Z237+AC237+AI237+AL237+AF237=H237,0,Y)</f>
        <v>0</v>
      </c>
      <c r="AQ237" s="12">
        <f>IF(SUM(G237:H237)=F237,0,Y)</f>
        <v>0</v>
      </c>
      <c r="AR237" s="12">
        <f>IF(SUM(J237:K237)=I237,0,Y)</f>
        <v>0</v>
      </c>
      <c r="AS237" s="12">
        <f>IF(SUM(M237:N237)=L237,0,Y)</f>
        <v>0</v>
      </c>
      <c r="AT237" s="12">
        <f>IF(SUM(P237:Q237)=O237,0,Y)</f>
        <v>0</v>
      </c>
      <c r="AU237" s="12">
        <f>IF(SUM(S237:T237)=R237,0,Y)</f>
        <v>0</v>
      </c>
      <c r="AV237" s="12">
        <f>IF(SUM(V237:W237)=U237,0,Y)</f>
        <v>0</v>
      </c>
      <c r="AW237" s="12">
        <f>IF(SUM(Y237:Z237)=X237,0,Y)</f>
        <v>0</v>
      </c>
      <c r="AX237" s="12">
        <f>IF(SUM(AB237:AC237)=AA237,0,Y)</f>
        <v>0</v>
      </c>
      <c r="AY237" s="12">
        <f>IF(SUM(AH237:AI237)=AG237,0,Y)</f>
        <v>0</v>
      </c>
      <c r="AZ237" s="12">
        <f>IF(SUM(AK237:AL237)=AJ237,0,Y)</f>
        <v>0</v>
      </c>
      <c r="BC237" s="9"/>
      <c r="BD237" s="9"/>
      <c r="BE237" s="9"/>
      <c r="BF237" s="9"/>
    </row>
    <row r="238" spans="1:58" ht="17.100000000000001" customHeight="1" x14ac:dyDescent="0.15">
      <c r="A238" s="202"/>
      <c r="B238" s="243"/>
      <c r="C238" s="12" t="s">
        <v>372</v>
      </c>
      <c r="D238" s="12"/>
      <c r="E238" s="279"/>
      <c r="F238" s="402">
        <v>13</v>
      </c>
      <c r="G238" s="403">
        <v>7</v>
      </c>
      <c r="H238" s="403">
        <v>6</v>
      </c>
      <c r="I238" s="404">
        <v>10</v>
      </c>
      <c r="J238" s="403">
        <v>5</v>
      </c>
      <c r="K238" s="405">
        <v>5</v>
      </c>
      <c r="L238" s="403">
        <v>0</v>
      </c>
      <c r="M238" s="403">
        <v>0</v>
      </c>
      <c r="N238" s="403">
        <v>0</v>
      </c>
      <c r="O238" s="404">
        <v>0</v>
      </c>
      <c r="P238" s="403">
        <v>0</v>
      </c>
      <c r="Q238" s="405">
        <v>0</v>
      </c>
      <c r="R238" s="404">
        <v>0</v>
      </c>
      <c r="S238" s="403">
        <v>0</v>
      </c>
      <c r="T238" s="405">
        <v>0</v>
      </c>
      <c r="U238" s="404">
        <v>0</v>
      </c>
      <c r="V238" s="403">
        <v>0</v>
      </c>
      <c r="W238" s="405">
        <v>0</v>
      </c>
      <c r="X238" s="403">
        <v>2</v>
      </c>
      <c r="Y238" s="403">
        <v>1</v>
      </c>
      <c r="Z238" s="403">
        <v>1</v>
      </c>
      <c r="AA238" s="404">
        <v>0</v>
      </c>
      <c r="AB238" s="403">
        <v>0</v>
      </c>
      <c r="AC238" s="405">
        <v>0</v>
      </c>
      <c r="AD238" s="403">
        <v>0</v>
      </c>
      <c r="AE238" s="403">
        <v>0</v>
      </c>
      <c r="AF238" s="403">
        <v>0</v>
      </c>
      <c r="AG238" s="404">
        <v>1</v>
      </c>
      <c r="AH238" s="403">
        <v>1</v>
      </c>
      <c r="AI238" s="405">
        <v>0</v>
      </c>
      <c r="AJ238" s="403">
        <v>0</v>
      </c>
      <c r="AK238" s="403">
        <v>0</v>
      </c>
      <c r="AL238" s="403">
        <v>0</v>
      </c>
      <c r="AN238" s="12"/>
      <c r="AO238" s="12"/>
      <c r="AP238" s="12"/>
      <c r="BC238" s="233"/>
      <c r="BD238" s="233"/>
      <c r="BE238" s="233"/>
      <c r="BF238" s="233"/>
    </row>
    <row r="239" spans="1:58" s="242" customFormat="1" ht="17.100000000000001" customHeight="1" x14ac:dyDescent="0.15">
      <c r="A239" s="12"/>
      <c r="B239" s="12"/>
      <c r="C239" s="12"/>
      <c r="D239" s="12"/>
      <c r="E239" s="279"/>
      <c r="F239" s="402"/>
      <c r="G239" s="403"/>
      <c r="H239" s="403"/>
      <c r="I239" s="404"/>
      <c r="J239" s="403"/>
      <c r="K239" s="405"/>
      <c r="L239" s="403"/>
      <c r="M239" s="403"/>
      <c r="N239" s="403"/>
      <c r="O239" s="404"/>
      <c r="P239" s="403"/>
      <c r="Q239" s="405"/>
      <c r="R239" s="404"/>
      <c r="S239" s="403"/>
      <c r="T239" s="405"/>
      <c r="U239" s="404"/>
      <c r="V239" s="403"/>
      <c r="W239" s="405"/>
      <c r="X239" s="403"/>
      <c r="Y239" s="403"/>
      <c r="Z239" s="403"/>
      <c r="AA239" s="404"/>
      <c r="AB239" s="403"/>
      <c r="AC239" s="405"/>
      <c r="AD239" s="403"/>
      <c r="AE239" s="403"/>
      <c r="AF239" s="403"/>
      <c r="AG239" s="404"/>
      <c r="AH239" s="403"/>
      <c r="AI239" s="405"/>
      <c r="AJ239" s="403"/>
      <c r="AK239" s="403"/>
      <c r="AL239" s="403"/>
      <c r="AM239" s="9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9"/>
      <c r="BC239" s="9"/>
      <c r="BD239" s="9"/>
      <c r="BE239" s="9"/>
      <c r="BF239" s="9"/>
    </row>
    <row r="240" spans="1:58" ht="17.100000000000001" customHeight="1" x14ac:dyDescent="0.15">
      <c r="A240" s="451" t="s">
        <v>374</v>
      </c>
      <c r="B240" s="460"/>
      <c r="C240" s="460"/>
      <c r="D240" s="460"/>
      <c r="E240" s="452"/>
      <c r="F240" s="398">
        <v>36</v>
      </c>
      <c r="G240" s="399">
        <v>18</v>
      </c>
      <c r="H240" s="399">
        <v>18</v>
      </c>
      <c r="I240" s="400">
        <v>10</v>
      </c>
      <c r="J240" s="399">
        <v>1</v>
      </c>
      <c r="K240" s="401">
        <v>9</v>
      </c>
      <c r="L240" s="399">
        <v>0</v>
      </c>
      <c r="M240" s="399">
        <v>0</v>
      </c>
      <c r="N240" s="399">
        <v>0</v>
      </c>
      <c r="O240" s="400">
        <v>15</v>
      </c>
      <c r="P240" s="399">
        <v>12</v>
      </c>
      <c r="Q240" s="401">
        <v>3</v>
      </c>
      <c r="R240" s="400">
        <v>8</v>
      </c>
      <c r="S240" s="399">
        <v>4</v>
      </c>
      <c r="T240" s="401">
        <v>4</v>
      </c>
      <c r="U240" s="400">
        <v>0</v>
      </c>
      <c r="V240" s="399">
        <v>0</v>
      </c>
      <c r="W240" s="401">
        <v>0</v>
      </c>
      <c r="X240" s="399">
        <v>1</v>
      </c>
      <c r="Y240" s="399">
        <v>0</v>
      </c>
      <c r="Z240" s="399">
        <v>1</v>
      </c>
      <c r="AA240" s="400">
        <v>0</v>
      </c>
      <c r="AB240" s="399">
        <v>0</v>
      </c>
      <c r="AC240" s="401">
        <v>0</v>
      </c>
      <c r="AD240" s="399">
        <v>2</v>
      </c>
      <c r="AE240" s="399">
        <v>1</v>
      </c>
      <c r="AF240" s="399">
        <v>1</v>
      </c>
      <c r="AG240" s="400">
        <v>0</v>
      </c>
      <c r="AH240" s="399">
        <v>0</v>
      </c>
      <c r="AI240" s="401">
        <v>0</v>
      </c>
      <c r="AJ240" s="399">
        <v>0</v>
      </c>
      <c r="AK240" s="399">
        <v>0</v>
      </c>
      <c r="AL240" s="399">
        <v>0</v>
      </c>
      <c r="AN240" s="12">
        <f>IF(I240+L240+O240+R240+U240+X240+AA240+AG240+AJ240+AD240=F240,0,Y)</f>
        <v>0</v>
      </c>
      <c r="AO240" s="12">
        <f>IF(J240+M240+P240+S240+V240+Y240+AB240+AH240+AK240+AE240=G240,0,Y)</f>
        <v>0</v>
      </c>
      <c r="AP240" s="12">
        <f>IF(K240+N240+Q240+T240+W240+Z240+AC240+AI240+AL240+AF240=H240,0,Y)</f>
        <v>0</v>
      </c>
      <c r="AQ240" s="12">
        <f>IF(SUM(G240:H240)=F240,0,Y)</f>
        <v>0</v>
      </c>
      <c r="AR240" s="12">
        <f>IF(SUM(J240:K240)=I240,0,Y)</f>
        <v>0</v>
      </c>
      <c r="AS240" s="12">
        <f>IF(SUM(M240:N240)=L240,0,Y)</f>
        <v>0</v>
      </c>
      <c r="AT240" s="12">
        <f>IF(SUM(P240:Q240)=O240,0,Y)</f>
        <v>0</v>
      </c>
      <c r="AU240" s="12">
        <f>IF(SUM(S240:T240)=R240,0,Y)</f>
        <v>0</v>
      </c>
      <c r="AV240" s="12">
        <f>IF(SUM(V240:W240)=U240,0,Y)</f>
        <v>0</v>
      </c>
      <c r="AW240" s="12">
        <f>IF(SUM(Y240:Z240)=X240,0,Y)</f>
        <v>0</v>
      </c>
      <c r="AX240" s="12">
        <f>IF(SUM(AB240:AC240)=AA240,0,Y)</f>
        <v>0</v>
      </c>
      <c r="AY240" s="12">
        <f>IF(SUM(AH240:AI240)=AG240,0,Y)</f>
        <v>0</v>
      </c>
      <c r="AZ240" s="12">
        <f>IF(SUM(AK240:AL240)=AJ240,0,Y)</f>
        <v>0</v>
      </c>
      <c r="BC240" s="242"/>
      <c r="BD240" s="242"/>
      <c r="BE240" s="242"/>
      <c r="BF240" s="242"/>
    </row>
    <row r="241" spans="1:58" s="233" customFormat="1" ht="17.100000000000001" customHeight="1" x14ac:dyDescent="0.15">
      <c r="A241" s="12"/>
      <c r="B241" s="12"/>
      <c r="C241" s="12"/>
      <c r="D241" s="12"/>
      <c r="E241" s="279"/>
      <c r="F241" s="408"/>
      <c r="G241" s="409"/>
      <c r="H241" s="409"/>
      <c r="I241" s="410"/>
      <c r="J241" s="409"/>
      <c r="K241" s="411"/>
      <c r="L241" s="409"/>
      <c r="M241" s="409"/>
      <c r="N241" s="409"/>
      <c r="O241" s="410"/>
      <c r="P241" s="409"/>
      <c r="Q241" s="411"/>
      <c r="R241" s="410"/>
      <c r="S241" s="409"/>
      <c r="T241" s="411"/>
      <c r="U241" s="410"/>
      <c r="V241" s="409"/>
      <c r="W241" s="411"/>
      <c r="X241" s="409"/>
      <c r="Y241" s="409"/>
      <c r="Z241" s="409"/>
      <c r="AA241" s="410"/>
      <c r="AB241" s="409"/>
      <c r="AC241" s="411"/>
      <c r="AD241" s="409"/>
      <c r="AE241" s="409"/>
      <c r="AF241" s="409"/>
      <c r="AG241" s="410"/>
      <c r="AH241" s="409"/>
      <c r="AI241" s="411"/>
      <c r="AJ241" s="409"/>
      <c r="AK241" s="409"/>
      <c r="AL241" s="409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C241" s="9"/>
      <c r="BD241" s="9"/>
      <c r="BE241" s="9"/>
      <c r="BF241" s="9"/>
    </row>
    <row r="242" spans="1:58" ht="17.100000000000001" customHeight="1" x14ac:dyDescent="0.15">
      <c r="A242" s="451" t="s">
        <v>130</v>
      </c>
      <c r="B242" s="460"/>
      <c r="C242" s="460"/>
      <c r="D242" s="460"/>
      <c r="E242" s="452"/>
      <c r="F242" s="398">
        <v>141</v>
      </c>
      <c r="G242" s="399">
        <v>70</v>
      </c>
      <c r="H242" s="399">
        <v>71</v>
      </c>
      <c r="I242" s="400">
        <v>74</v>
      </c>
      <c r="J242" s="399">
        <v>38</v>
      </c>
      <c r="K242" s="401">
        <v>36</v>
      </c>
      <c r="L242" s="399">
        <v>0</v>
      </c>
      <c r="M242" s="399">
        <v>0</v>
      </c>
      <c r="N242" s="399">
        <v>0</v>
      </c>
      <c r="O242" s="400">
        <v>11</v>
      </c>
      <c r="P242" s="399">
        <v>8</v>
      </c>
      <c r="Q242" s="401">
        <v>3</v>
      </c>
      <c r="R242" s="400">
        <v>14</v>
      </c>
      <c r="S242" s="399">
        <v>6</v>
      </c>
      <c r="T242" s="401">
        <v>8</v>
      </c>
      <c r="U242" s="400">
        <v>0</v>
      </c>
      <c r="V242" s="399">
        <v>0</v>
      </c>
      <c r="W242" s="401">
        <v>0</v>
      </c>
      <c r="X242" s="399">
        <v>4</v>
      </c>
      <c r="Y242" s="399">
        <v>0</v>
      </c>
      <c r="Z242" s="399">
        <v>4</v>
      </c>
      <c r="AA242" s="400">
        <v>2</v>
      </c>
      <c r="AB242" s="399">
        <v>0</v>
      </c>
      <c r="AC242" s="401">
        <v>2</v>
      </c>
      <c r="AD242" s="399">
        <v>4</v>
      </c>
      <c r="AE242" s="399">
        <v>1</v>
      </c>
      <c r="AF242" s="399">
        <v>3</v>
      </c>
      <c r="AG242" s="400">
        <v>27</v>
      </c>
      <c r="AH242" s="399">
        <v>15</v>
      </c>
      <c r="AI242" s="401">
        <v>12</v>
      </c>
      <c r="AJ242" s="399">
        <v>5</v>
      </c>
      <c r="AK242" s="399">
        <v>2</v>
      </c>
      <c r="AL242" s="399">
        <v>3</v>
      </c>
      <c r="AN242" s="12">
        <f>IF(I242+L242+O242+R242+U242+X242+AA242+AG242+AJ242+AD242=F242,0,Y)</f>
        <v>0</v>
      </c>
      <c r="AO242" s="12">
        <f>IF(J242+M242+P242+S242+V242+Y242+AB242+AH242+AK242+AE242=G242,0,Y)</f>
        <v>0</v>
      </c>
      <c r="AP242" s="12">
        <f>IF(K242+N242+Q242+T242+W242+Z242+AC242+AI242+AL242+AF242=H242,0,Y)</f>
        <v>0</v>
      </c>
      <c r="AQ242" s="12">
        <f>IF(SUM(G242:H242)=F242,0,Y)</f>
        <v>0</v>
      </c>
      <c r="AR242" s="12">
        <f>IF(SUM(J242:K242)=I242,0,Y)</f>
        <v>0</v>
      </c>
      <c r="AS242" s="12">
        <f>IF(SUM(M242:N242)=L242,0,Y)</f>
        <v>0</v>
      </c>
      <c r="AT242" s="12">
        <f>IF(SUM(P242:Q242)=O242,0,Y)</f>
        <v>0</v>
      </c>
      <c r="AU242" s="12">
        <f>IF(SUM(S242:T242)=R242,0,Y)</f>
        <v>0</v>
      </c>
      <c r="AV242" s="12">
        <f>IF(SUM(V242:W242)=U242,0,Y)</f>
        <v>0</v>
      </c>
      <c r="AW242" s="12">
        <f>IF(SUM(Y242:Z242)=X242,0,Y)</f>
        <v>0</v>
      </c>
      <c r="AX242" s="12">
        <f>IF(SUM(AB242:AC242)=AA242,0,Y)</f>
        <v>0</v>
      </c>
      <c r="AY242" s="12">
        <f>IF(SUM(AH242:AI242)=AG242,0,Y)</f>
        <v>0</v>
      </c>
      <c r="AZ242" s="12">
        <f>IF(SUM(AK242:AL242)=AJ242,0,Y)</f>
        <v>0</v>
      </c>
      <c r="BC242" s="233"/>
      <c r="BD242" s="233"/>
      <c r="BE242" s="233"/>
      <c r="BF242" s="233"/>
    </row>
    <row r="243" spans="1:58" ht="17.100000000000001" customHeight="1" x14ac:dyDescent="0.15">
      <c r="A243" s="12"/>
      <c r="B243" s="12"/>
      <c r="C243" s="12"/>
      <c r="D243" s="12"/>
      <c r="E243" s="279"/>
      <c r="F243" s="408"/>
      <c r="G243" s="409"/>
      <c r="H243" s="409"/>
      <c r="I243" s="410"/>
      <c r="J243" s="409"/>
      <c r="K243" s="411"/>
      <c r="L243" s="409"/>
      <c r="M243" s="409"/>
      <c r="N243" s="409"/>
      <c r="O243" s="410"/>
      <c r="P243" s="409"/>
      <c r="Q243" s="411"/>
      <c r="R243" s="410"/>
      <c r="S243" s="409"/>
      <c r="T243" s="411"/>
      <c r="U243" s="410"/>
      <c r="V243" s="409"/>
      <c r="W243" s="411"/>
      <c r="X243" s="409"/>
      <c r="Y243" s="409"/>
      <c r="Z243" s="409"/>
      <c r="AA243" s="410"/>
      <c r="AB243" s="409"/>
      <c r="AC243" s="411"/>
      <c r="AD243" s="409"/>
      <c r="AE243" s="409"/>
      <c r="AF243" s="409"/>
      <c r="AG243" s="410"/>
      <c r="AH243" s="409"/>
      <c r="AI243" s="411"/>
      <c r="AJ243" s="409"/>
      <c r="AK243" s="409"/>
      <c r="AL243" s="409"/>
      <c r="AM243" s="24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242"/>
    </row>
    <row r="244" spans="1:58" ht="17.100000000000001" customHeight="1" x14ac:dyDescent="0.15">
      <c r="A244" s="451" t="s">
        <v>69</v>
      </c>
      <c r="B244" s="451"/>
      <c r="C244" s="451"/>
      <c r="D244" s="451"/>
      <c r="E244" s="461"/>
      <c r="F244" s="398">
        <v>9</v>
      </c>
      <c r="G244" s="399">
        <v>2</v>
      </c>
      <c r="H244" s="399">
        <v>7</v>
      </c>
      <c r="I244" s="400">
        <v>0</v>
      </c>
      <c r="J244" s="399">
        <v>0</v>
      </c>
      <c r="K244" s="401">
        <v>0</v>
      </c>
      <c r="L244" s="399">
        <v>0</v>
      </c>
      <c r="M244" s="399">
        <v>0</v>
      </c>
      <c r="N244" s="399">
        <v>0</v>
      </c>
      <c r="O244" s="400">
        <v>0</v>
      </c>
      <c r="P244" s="399">
        <v>0</v>
      </c>
      <c r="Q244" s="401">
        <v>0</v>
      </c>
      <c r="R244" s="400">
        <v>0</v>
      </c>
      <c r="S244" s="399">
        <v>0</v>
      </c>
      <c r="T244" s="401">
        <v>0</v>
      </c>
      <c r="U244" s="400">
        <v>0</v>
      </c>
      <c r="V244" s="399">
        <v>0</v>
      </c>
      <c r="W244" s="401">
        <v>0</v>
      </c>
      <c r="X244" s="399">
        <v>0</v>
      </c>
      <c r="Y244" s="399">
        <v>0</v>
      </c>
      <c r="Z244" s="399">
        <v>0</v>
      </c>
      <c r="AA244" s="400">
        <v>0</v>
      </c>
      <c r="AB244" s="399">
        <v>0</v>
      </c>
      <c r="AC244" s="401">
        <v>0</v>
      </c>
      <c r="AD244" s="399">
        <v>0</v>
      </c>
      <c r="AE244" s="399">
        <v>0</v>
      </c>
      <c r="AF244" s="399">
        <v>0</v>
      </c>
      <c r="AG244" s="400">
        <v>9</v>
      </c>
      <c r="AH244" s="399">
        <v>2</v>
      </c>
      <c r="AI244" s="401">
        <v>7</v>
      </c>
      <c r="AJ244" s="399">
        <v>0</v>
      </c>
      <c r="AK244" s="399">
        <v>0</v>
      </c>
      <c r="AL244" s="399">
        <v>0</v>
      </c>
      <c r="AN244" s="12">
        <f>IF(I244+L244+O244+R244+U244+X244+AA244+AG244+AJ244+AD244=F244,0,Y)</f>
        <v>0</v>
      </c>
      <c r="AO244" s="12">
        <f>IF(J244+M244+P244+S244+V244+Y244+AB244+AH244+AK244+AE244=G244,0,Y)</f>
        <v>0</v>
      </c>
      <c r="AP244" s="12">
        <f>IF(K244+N244+Q244+T244+W244+Z244+AC244+AI244+AL244+AF244=H244,0,Y)</f>
        <v>0</v>
      </c>
      <c r="AQ244" s="12">
        <f>IF(SUM(G244:H244)=F244,0,Y)</f>
        <v>0</v>
      </c>
      <c r="AR244" s="12">
        <f>IF(SUM(J244:K244)=I244,0,Y)</f>
        <v>0</v>
      </c>
      <c r="AS244" s="12">
        <f>IF(SUM(M244:N244)=L244,0,Y)</f>
        <v>0</v>
      </c>
      <c r="AT244" s="12">
        <f>IF(SUM(P244:Q244)=O244,0,Y)</f>
        <v>0</v>
      </c>
      <c r="AU244" s="12">
        <f>IF(SUM(S244:T244)=R244,0,Y)</f>
        <v>0</v>
      </c>
      <c r="AV244" s="12">
        <f>IF(SUM(V244:W244)=U244,0,Y)</f>
        <v>0</v>
      </c>
      <c r="AW244" s="12">
        <f>IF(SUM(Y244:Z244)=X244,0,Y)</f>
        <v>0</v>
      </c>
      <c r="AX244" s="12">
        <f>IF(SUM(AB244:AC244)=AA244,0,Y)</f>
        <v>0</v>
      </c>
      <c r="AY244" s="12">
        <f>IF(SUM(AH244:AI244)=AG244,0,Y)</f>
        <v>0</v>
      </c>
      <c r="AZ244" s="12">
        <f>IF(SUM(AK244:AL244)=AJ244,0,Y)</f>
        <v>0</v>
      </c>
    </row>
    <row r="245" spans="1:58" ht="17.100000000000001" customHeight="1" x14ac:dyDescent="0.15">
      <c r="A245" s="293"/>
      <c r="B245" s="293"/>
      <c r="C245" s="293"/>
      <c r="D245" s="293"/>
      <c r="E245" s="294"/>
      <c r="F245" s="412"/>
      <c r="G245" s="413"/>
      <c r="H245" s="413"/>
      <c r="I245" s="414"/>
      <c r="J245" s="413"/>
      <c r="K245" s="415"/>
      <c r="L245" s="413"/>
      <c r="M245" s="413"/>
      <c r="N245" s="413"/>
      <c r="O245" s="414"/>
      <c r="P245" s="413"/>
      <c r="Q245" s="415"/>
      <c r="R245" s="414"/>
      <c r="S245" s="413"/>
      <c r="T245" s="415"/>
      <c r="U245" s="414"/>
      <c r="V245" s="413"/>
      <c r="W245" s="415"/>
      <c r="X245" s="413"/>
      <c r="Y245" s="413"/>
      <c r="Z245" s="413"/>
      <c r="AA245" s="414"/>
      <c r="AB245" s="413"/>
      <c r="AC245" s="415"/>
      <c r="AD245" s="413"/>
      <c r="AE245" s="413"/>
      <c r="AF245" s="413"/>
      <c r="AG245" s="414"/>
      <c r="AH245" s="413"/>
      <c r="AI245" s="415"/>
      <c r="AJ245" s="413"/>
      <c r="AK245" s="413"/>
      <c r="AL245" s="413"/>
      <c r="AM245" s="233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233"/>
    </row>
    <row r="246" spans="1:58" ht="17.100000000000001" customHeight="1" x14ac:dyDescent="0.15">
      <c r="A246" s="451" t="s">
        <v>70</v>
      </c>
      <c r="B246" s="451"/>
      <c r="C246" s="451"/>
      <c r="D246" s="295"/>
      <c r="E246" s="296"/>
      <c r="F246" s="408"/>
      <c r="G246" s="409"/>
      <c r="H246" s="409"/>
      <c r="I246" s="410"/>
      <c r="J246" s="409"/>
      <c r="K246" s="411"/>
      <c r="L246" s="409"/>
      <c r="M246" s="409"/>
      <c r="N246" s="409"/>
      <c r="O246" s="410"/>
      <c r="P246" s="409"/>
      <c r="Q246" s="411"/>
      <c r="R246" s="410"/>
      <c r="S246" s="409"/>
      <c r="T246" s="411"/>
      <c r="U246" s="410"/>
      <c r="V246" s="409"/>
      <c r="W246" s="411"/>
      <c r="X246" s="409"/>
      <c r="Y246" s="409"/>
      <c r="Z246" s="409"/>
      <c r="AA246" s="410"/>
      <c r="AB246" s="409"/>
      <c r="AC246" s="411"/>
      <c r="AD246" s="409"/>
      <c r="AE246" s="409"/>
      <c r="AF246" s="409"/>
      <c r="AG246" s="410"/>
      <c r="AH246" s="409"/>
      <c r="AI246" s="411"/>
      <c r="AJ246" s="409"/>
      <c r="AK246" s="409"/>
      <c r="AL246" s="409"/>
      <c r="AN246" s="12"/>
      <c r="AO246" s="12"/>
      <c r="AP246" s="12"/>
    </row>
    <row r="247" spans="1:58" s="233" customFormat="1" ht="17.100000000000001" customHeight="1" x14ac:dyDescent="0.15">
      <c r="A247" s="12"/>
      <c r="B247" s="291" t="s">
        <v>250</v>
      </c>
      <c r="C247" s="291"/>
      <c r="D247" s="291"/>
      <c r="E247" s="292"/>
      <c r="F247" s="398">
        <v>0</v>
      </c>
      <c r="G247" s="399">
        <v>0</v>
      </c>
      <c r="H247" s="399">
        <v>0</v>
      </c>
      <c r="I247" s="400">
        <v>0</v>
      </c>
      <c r="J247" s="399">
        <v>0</v>
      </c>
      <c r="K247" s="401">
        <v>0</v>
      </c>
      <c r="L247" s="399">
        <v>0</v>
      </c>
      <c r="M247" s="399">
        <v>0</v>
      </c>
      <c r="N247" s="399">
        <v>0</v>
      </c>
      <c r="O247" s="400">
        <v>0</v>
      </c>
      <c r="P247" s="399">
        <v>0</v>
      </c>
      <c r="Q247" s="401">
        <v>0</v>
      </c>
      <c r="R247" s="400">
        <v>0</v>
      </c>
      <c r="S247" s="399">
        <v>0</v>
      </c>
      <c r="T247" s="401">
        <v>0</v>
      </c>
      <c r="U247" s="400">
        <v>0</v>
      </c>
      <c r="V247" s="399">
        <v>0</v>
      </c>
      <c r="W247" s="401">
        <v>0</v>
      </c>
      <c r="X247" s="399">
        <v>0</v>
      </c>
      <c r="Y247" s="399">
        <v>0</v>
      </c>
      <c r="Z247" s="399">
        <v>0</v>
      </c>
      <c r="AA247" s="400">
        <v>0</v>
      </c>
      <c r="AB247" s="399">
        <v>0</v>
      </c>
      <c r="AC247" s="401">
        <v>0</v>
      </c>
      <c r="AD247" s="399">
        <v>0</v>
      </c>
      <c r="AE247" s="399">
        <v>0</v>
      </c>
      <c r="AF247" s="399">
        <v>0</v>
      </c>
      <c r="AG247" s="400">
        <v>0</v>
      </c>
      <c r="AH247" s="399">
        <v>0</v>
      </c>
      <c r="AI247" s="401">
        <v>0</v>
      </c>
      <c r="AJ247" s="399">
        <v>0</v>
      </c>
      <c r="AK247" s="399">
        <v>0</v>
      </c>
      <c r="AL247" s="399">
        <v>0</v>
      </c>
      <c r="AM247" s="9"/>
      <c r="AN247" s="12">
        <f>IF(I247+L247+O247+R247+U247+X247+AA247+AG247+AJ247+AD247=F247,0,Y)</f>
        <v>0</v>
      </c>
      <c r="AO247" s="12">
        <f>IF(J247+M247+P247+S247+V247+Y247+AB247+AH247+AK247+AE247=G247,0,Y)</f>
        <v>0</v>
      </c>
      <c r="AP247" s="12">
        <f>IF(K247+N247+Q247+T247+W247+Z247+AC247+AI247+AL247+AF247=H247,0,Y)</f>
        <v>0</v>
      </c>
      <c r="AQ247" s="12">
        <f>IF(SUM(G247:H247)=F247,0,Y)</f>
        <v>0</v>
      </c>
      <c r="AR247" s="12">
        <f>IF(SUM(J247:K247)=I247,0,Y)</f>
        <v>0</v>
      </c>
      <c r="AS247" s="12">
        <f>IF(SUM(M247:N247)=L247,0,Y)</f>
        <v>0</v>
      </c>
      <c r="AT247" s="12">
        <f>IF(SUM(P247:Q247)=O247,0,Y)</f>
        <v>0</v>
      </c>
      <c r="AU247" s="12">
        <f>IF(SUM(S247:T247)=R247,0,Y)</f>
        <v>0</v>
      </c>
      <c r="AV247" s="12">
        <f>IF(SUM(V247:W247)=U247,0,Y)</f>
        <v>0</v>
      </c>
      <c r="AW247" s="12">
        <f>IF(SUM(Y247:Z247)=X247,0,Y)</f>
        <v>0</v>
      </c>
      <c r="AX247" s="12">
        <f>IF(SUM(AB247:AC247)=AA247,0,Y)</f>
        <v>0</v>
      </c>
      <c r="AY247" s="12">
        <f>IF(SUM(AH247:AI247)=AG247,0,Y)</f>
        <v>0</v>
      </c>
      <c r="AZ247" s="12">
        <f>IF(SUM(AK247:AL247)=AJ247,0,Y)</f>
        <v>0</v>
      </c>
      <c r="BA247" s="9"/>
      <c r="BC247" s="9"/>
      <c r="BD247" s="9"/>
      <c r="BE247" s="9"/>
      <c r="BF247" s="9"/>
    </row>
    <row r="248" spans="1:58" ht="17.100000000000001" customHeight="1" x14ac:dyDescent="0.15">
      <c r="A248" s="12"/>
      <c r="B248" s="12"/>
      <c r="C248" s="462" t="s">
        <v>377</v>
      </c>
      <c r="D248" s="462"/>
      <c r="E248" s="463"/>
      <c r="F248" s="402">
        <v>0</v>
      </c>
      <c r="G248" s="403">
        <v>0</v>
      </c>
      <c r="H248" s="403">
        <v>0</v>
      </c>
      <c r="I248" s="404">
        <v>0</v>
      </c>
      <c r="J248" s="403">
        <v>0</v>
      </c>
      <c r="K248" s="405">
        <v>0</v>
      </c>
      <c r="L248" s="403">
        <v>0</v>
      </c>
      <c r="M248" s="403">
        <v>0</v>
      </c>
      <c r="N248" s="403">
        <v>0</v>
      </c>
      <c r="O248" s="404">
        <v>0</v>
      </c>
      <c r="P248" s="403">
        <v>0</v>
      </c>
      <c r="Q248" s="405">
        <v>0</v>
      </c>
      <c r="R248" s="404">
        <v>0</v>
      </c>
      <c r="S248" s="403">
        <v>0</v>
      </c>
      <c r="T248" s="405">
        <v>0</v>
      </c>
      <c r="U248" s="404">
        <v>0</v>
      </c>
      <c r="V248" s="403">
        <v>0</v>
      </c>
      <c r="W248" s="405">
        <v>0</v>
      </c>
      <c r="X248" s="403">
        <v>0</v>
      </c>
      <c r="Y248" s="403">
        <v>0</v>
      </c>
      <c r="Z248" s="403">
        <v>0</v>
      </c>
      <c r="AA248" s="404">
        <v>0</v>
      </c>
      <c r="AB248" s="403">
        <v>0</v>
      </c>
      <c r="AC248" s="405">
        <v>0</v>
      </c>
      <c r="AD248" s="403">
        <v>0</v>
      </c>
      <c r="AE248" s="403">
        <v>0</v>
      </c>
      <c r="AF248" s="403">
        <v>0</v>
      </c>
      <c r="AG248" s="404">
        <v>0</v>
      </c>
      <c r="AH248" s="403">
        <v>0</v>
      </c>
      <c r="AI248" s="405">
        <v>0</v>
      </c>
      <c r="AJ248" s="403">
        <v>0</v>
      </c>
      <c r="AK248" s="403">
        <v>0</v>
      </c>
      <c r="AL248" s="403">
        <v>0</v>
      </c>
      <c r="AN248" s="12">
        <f>IF(I248+L248+O248+R248+U248+X248+AA248+AG248+AJ248+AD248=F248,0,Y)</f>
        <v>0</v>
      </c>
      <c r="AO248" s="12">
        <f>IF(J248+M248+P248+S248+V248+Y248+AB248+AH248+AK248+AE248=G248,0,Y)</f>
        <v>0</v>
      </c>
      <c r="AP248" s="12">
        <f>IF(K248+N248+Q248+T248+W248+Z248+AC248+AI248+AL248+AF248=H248,0,Y)</f>
        <v>0</v>
      </c>
      <c r="AQ248" s="12">
        <f>IF(SUM(G248:H248)=F248,0,Y)</f>
        <v>0</v>
      </c>
      <c r="AR248" s="12">
        <f>IF(SUM(J248:K248)=I248,0,Y)</f>
        <v>0</v>
      </c>
      <c r="AS248" s="12">
        <f>IF(SUM(M248:N248)=L248,0,Y)</f>
        <v>0</v>
      </c>
      <c r="AT248" s="12">
        <f>IF(SUM(P248:Q248)=O248,0,Y)</f>
        <v>0</v>
      </c>
      <c r="AU248" s="12">
        <f>IF(SUM(S248:T248)=R248,0,Y)</f>
        <v>0</v>
      </c>
      <c r="AV248" s="12">
        <f>IF(SUM(V248:W248)=U248,0,Y)</f>
        <v>0</v>
      </c>
      <c r="AW248" s="12">
        <f>IF(SUM(Y248:Z248)=X248,0,Y)</f>
        <v>0</v>
      </c>
      <c r="AX248" s="12">
        <f>IF(SUM(AB248:AC248)=AA248,0,Y)</f>
        <v>0</v>
      </c>
      <c r="AY248" s="12">
        <f>IF(SUM(AH248:AI248)=AG248,0,Y)</f>
        <v>0</v>
      </c>
      <c r="AZ248" s="12">
        <f>IF(SUM(AK248:AL248)=AJ248,0,Y)</f>
        <v>0</v>
      </c>
      <c r="BC248" s="233"/>
      <c r="BD248" s="233"/>
      <c r="BE248" s="233"/>
      <c r="BF248" s="233"/>
    </row>
    <row r="249" spans="1:58" ht="17.100000000000001" customHeight="1" x14ac:dyDescent="0.15">
      <c r="A249" s="12"/>
      <c r="B249" s="12"/>
      <c r="C249" s="467" t="s">
        <v>373</v>
      </c>
      <c r="D249" s="467"/>
      <c r="E249" s="468"/>
      <c r="F249" s="416">
        <v>0</v>
      </c>
      <c r="G249" s="406">
        <v>0</v>
      </c>
      <c r="H249" s="406">
        <v>0</v>
      </c>
      <c r="I249" s="417">
        <v>0</v>
      </c>
      <c r="J249" s="406">
        <v>0</v>
      </c>
      <c r="K249" s="406">
        <v>0</v>
      </c>
      <c r="L249" s="417">
        <v>0</v>
      </c>
      <c r="M249" s="406">
        <v>0</v>
      </c>
      <c r="N249" s="406">
        <v>0</v>
      </c>
      <c r="O249" s="417">
        <v>0</v>
      </c>
      <c r="P249" s="406">
        <v>0</v>
      </c>
      <c r="Q249" s="407">
        <v>0</v>
      </c>
      <c r="R249" s="435">
        <v>0</v>
      </c>
      <c r="S249" s="406">
        <v>0</v>
      </c>
      <c r="T249" s="406">
        <v>0</v>
      </c>
      <c r="U249" s="417">
        <v>0</v>
      </c>
      <c r="V249" s="406">
        <v>0</v>
      </c>
      <c r="W249" s="406">
        <v>0</v>
      </c>
      <c r="X249" s="417">
        <v>0</v>
      </c>
      <c r="Y249" s="406">
        <v>0</v>
      </c>
      <c r="Z249" s="406">
        <v>0</v>
      </c>
      <c r="AA249" s="417">
        <v>0</v>
      </c>
      <c r="AB249" s="406">
        <v>0</v>
      </c>
      <c r="AC249" s="406">
        <v>0</v>
      </c>
      <c r="AD249" s="417">
        <v>0</v>
      </c>
      <c r="AE249" s="406">
        <v>0</v>
      </c>
      <c r="AF249" s="406">
        <v>0</v>
      </c>
      <c r="AG249" s="417">
        <v>0</v>
      </c>
      <c r="AH249" s="406">
        <v>0</v>
      </c>
      <c r="AI249" s="406">
        <v>0</v>
      </c>
      <c r="AJ249" s="417">
        <v>0</v>
      </c>
      <c r="AK249" s="406">
        <v>0</v>
      </c>
      <c r="AL249" s="406">
        <v>0</v>
      </c>
      <c r="AN249" s="12">
        <f>IF(I249+L249+O249+R249+U249+X249+AA249+AG249+AJ249+AD249=F249,0,Y)</f>
        <v>0</v>
      </c>
      <c r="AO249" s="12">
        <f>IF(J249+M249+P249+S249+V249+Y249+AB249+AH249+AK249+AE249=G249,0,Y)</f>
        <v>0</v>
      </c>
      <c r="AP249" s="12">
        <f>IF(K249+N249+Q249+T249+W249+Z249+AC249+AI249+AL249+AF249=H249,0,Y)</f>
        <v>0</v>
      </c>
      <c r="AQ249" s="12">
        <f>IF(SUM(G249:H249)=F249,0,Y)</f>
        <v>0</v>
      </c>
      <c r="AR249" s="12">
        <f>IF(SUM(J249:K249)=I249,0,Y)</f>
        <v>0</v>
      </c>
      <c r="AS249" s="12">
        <f>IF(SUM(M249:N249)=L249,0,Y)</f>
        <v>0</v>
      </c>
      <c r="AT249" s="12">
        <f>IF(SUM(P249:Q249)=O249,0,Y)</f>
        <v>0</v>
      </c>
      <c r="AU249" s="12">
        <f>IF(SUM(S249:T249)=R249,0,Y)</f>
        <v>0</v>
      </c>
      <c r="AV249" s="12">
        <f>IF(SUM(V249:W249)=U249,0,Y)</f>
        <v>0</v>
      </c>
      <c r="AW249" s="12">
        <f>IF(SUM(Y249:Z249)=X249,0,Y)</f>
        <v>0</v>
      </c>
      <c r="AX249" s="12">
        <f>IF(SUM(AB249:AC249)=AA249,0,Y)</f>
        <v>0</v>
      </c>
      <c r="AY249" s="12">
        <f>IF(SUM(AH249:AI249)=AG249,0,Y)</f>
        <v>0</v>
      </c>
      <c r="AZ249" s="12">
        <f>IF(SUM(AK249:AL249)=AJ249,0,Y)</f>
        <v>0</v>
      </c>
    </row>
    <row r="250" spans="1:58" ht="17.100000000000001" customHeight="1" x14ac:dyDescent="0.15">
      <c r="A250" s="12"/>
      <c r="B250" s="12"/>
      <c r="C250" s="297"/>
      <c r="D250" s="297"/>
      <c r="E250" s="298"/>
      <c r="F250" s="416"/>
      <c r="G250" s="406"/>
      <c r="H250" s="406"/>
      <c r="I250" s="417"/>
      <c r="J250" s="406"/>
      <c r="K250" s="406"/>
      <c r="L250" s="417"/>
      <c r="M250" s="406"/>
      <c r="N250" s="406"/>
      <c r="O250" s="417"/>
      <c r="P250" s="406"/>
      <c r="Q250" s="407"/>
      <c r="R250" s="435"/>
      <c r="S250" s="406"/>
      <c r="T250" s="406"/>
      <c r="U250" s="417"/>
      <c r="V250" s="406"/>
      <c r="W250" s="406"/>
      <c r="X250" s="417"/>
      <c r="Y250" s="406"/>
      <c r="Z250" s="406"/>
      <c r="AA250" s="417"/>
      <c r="AB250" s="406"/>
      <c r="AC250" s="406"/>
      <c r="AD250" s="417"/>
      <c r="AE250" s="406"/>
      <c r="AF250" s="406"/>
      <c r="AG250" s="417"/>
      <c r="AH250" s="406"/>
      <c r="AI250" s="406"/>
      <c r="AJ250" s="417"/>
      <c r="AK250" s="406"/>
      <c r="AL250" s="406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233"/>
    </row>
    <row r="251" spans="1:58" ht="17.100000000000001" customHeight="1" x14ac:dyDescent="0.15">
      <c r="A251" s="295"/>
      <c r="B251" s="451" t="s">
        <v>71</v>
      </c>
      <c r="C251" s="460"/>
      <c r="D251" s="460"/>
      <c r="E251" s="452"/>
      <c r="F251" s="418">
        <v>1004</v>
      </c>
      <c r="G251" s="419">
        <v>560</v>
      </c>
      <c r="H251" s="419">
        <v>444</v>
      </c>
      <c r="I251" s="420">
        <v>176</v>
      </c>
      <c r="J251" s="419">
        <v>97</v>
      </c>
      <c r="K251" s="419">
        <v>79</v>
      </c>
      <c r="L251" s="420">
        <v>0</v>
      </c>
      <c r="M251" s="419">
        <v>0</v>
      </c>
      <c r="N251" s="419">
        <v>0</v>
      </c>
      <c r="O251" s="420">
        <v>201</v>
      </c>
      <c r="P251" s="419">
        <v>193</v>
      </c>
      <c r="Q251" s="421">
        <v>8</v>
      </c>
      <c r="R251" s="436">
        <v>185</v>
      </c>
      <c r="S251" s="419">
        <v>67</v>
      </c>
      <c r="T251" s="419">
        <v>118</v>
      </c>
      <c r="U251" s="420">
        <v>0</v>
      </c>
      <c r="V251" s="419">
        <v>0</v>
      </c>
      <c r="W251" s="419">
        <v>0</v>
      </c>
      <c r="X251" s="420">
        <v>102</v>
      </c>
      <c r="Y251" s="419">
        <v>41</v>
      </c>
      <c r="Z251" s="419">
        <v>61</v>
      </c>
      <c r="AA251" s="420">
        <v>1</v>
      </c>
      <c r="AB251" s="419">
        <v>0</v>
      </c>
      <c r="AC251" s="419">
        <v>1</v>
      </c>
      <c r="AD251" s="420">
        <v>72</v>
      </c>
      <c r="AE251" s="419">
        <v>19</v>
      </c>
      <c r="AF251" s="419">
        <v>53</v>
      </c>
      <c r="AG251" s="420">
        <v>130</v>
      </c>
      <c r="AH251" s="419">
        <v>38</v>
      </c>
      <c r="AI251" s="419">
        <v>92</v>
      </c>
      <c r="AJ251" s="420">
        <v>137</v>
      </c>
      <c r="AK251" s="419">
        <v>105</v>
      </c>
      <c r="AL251" s="419">
        <v>32</v>
      </c>
      <c r="AM251" s="233"/>
      <c r="AN251" s="12">
        <f>IF(I251+L251+O251+R251+U251+X251+AA251+AG251+AJ251+AD251=F251,0,Y)</f>
        <v>0</v>
      </c>
      <c r="AO251" s="12">
        <f>IF(J251+M251+P251+S251+V251+Y251+AB251+AH251+AK251+AE251=G251,0,Y)</f>
        <v>0</v>
      </c>
      <c r="AP251" s="12">
        <f>IF(K251+N251+Q251+T251+W251+Z251+AC251+AI251+AL251+AF251=H251,0,Y)</f>
        <v>0</v>
      </c>
      <c r="AQ251" s="12">
        <f>IF(SUM(G251:H251)=F251,0,Y)</f>
        <v>0</v>
      </c>
      <c r="AR251" s="12">
        <f>IF(SUM(J251:K251)=I251,0,Y)</f>
        <v>0</v>
      </c>
      <c r="AS251" s="12">
        <f>IF(SUM(M251:N251)=L251,0,Y)</f>
        <v>0</v>
      </c>
      <c r="AT251" s="12">
        <f>IF(SUM(P251:Q251)=O251,0,Y)</f>
        <v>0</v>
      </c>
      <c r="AU251" s="12">
        <f>IF(SUM(S251:T251)=R251,0,Y)</f>
        <v>0</v>
      </c>
      <c r="AV251" s="12">
        <f>IF(SUM(V251:W251)=U251,0,Y)</f>
        <v>0</v>
      </c>
      <c r="AW251" s="12">
        <f>IF(SUM(Y251:Z251)=X251,0,Y)</f>
        <v>0</v>
      </c>
      <c r="AX251" s="12">
        <f>IF(SUM(AB251:AC251)=AA251,0,Y)</f>
        <v>0</v>
      </c>
      <c r="AY251" s="12">
        <f>IF(SUM(AH251:AI251)=AG251,0,Y)</f>
        <v>0</v>
      </c>
      <c r="AZ251" s="12">
        <f>IF(SUM(AK251:AL251)=AJ251,0,Y)</f>
        <v>0</v>
      </c>
    </row>
    <row r="252" spans="1:58" ht="17.100000000000001" customHeight="1" x14ac:dyDescent="0.15">
      <c r="A252" s="295"/>
      <c r="B252" s="202"/>
      <c r="C252" s="243"/>
      <c r="D252" s="243"/>
      <c r="E252" s="299"/>
      <c r="F252" s="422"/>
      <c r="G252" s="423"/>
      <c r="H252" s="423"/>
      <c r="I252" s="424"/>
      <c r="J252" s="423"/>
      <c r="K252" s="425"/>
      <c r="L252" s="423"/>
      <c r="M252" s="423"/>
      <c r="N252" s="423"/>
      <c r="O252" s="424"/>
      <c r="P252" s="423"/>
      <c r="Q252" s="425"/>
      <c r="R252" s="424"/>
      <c r="S252" s="423"/>
      <c r="T252" s="425"/>
      <c r="U252" s="424"/>
      <c r="V252" s="423"/>
      <c r="W252" s="425"/>
      <c r="X252" s="423"/>
      <c r="Y252" s="423"/>
      <c r="Z252" s="423"/>
      <c r="AA252" s="424"/>
      <c r="AB252" s="423"/>
      <c r="AC252" s="425"/>
      <c r="AD252" s="423"/>
      <c r="AE252" s="423"/>
      <c r="AF252" s="423"/>
      <c r="AG252" s="424"/>
      <c r="AH252" s="423"/>
      <c r="AI252" s="425"/>
      <c r="AJ252" s="423"/>
      <c r="AK252" s="423"/>
      <c r="AL252" s="423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</row>
    <row r="253" spans="1:58" ht="17.100000000000001" customHeight="1" x14ac:dyDescent="0.15">
      <c r="A253" s="12"/>
      <c r="B253" s="464" t="s">
        <v>248</v>
      </c>
      <c r="C253" s="464"/>
      <c r="D253" s="464"/>
      <c r="E253" s="465"/>
      <c r="F253" s="402">
        <v>227</v>
      </c>
      <c r="G253" s="403">
        <v>186</v>
      </c>
      <c r="H253" s="426">
        <v>41</v>
      </c>
      <c r="I253" s="403">
        <v>206</v>
      </c>
      <c r="J253" s="403">
        <v>177</v>
      </c>
      <c r="K253" s="426">
        <v>29</v>
      </c>
      <c r="L253" s="403">
        <v>0</v>
      </c>
      <c r="M253" s="403">
        <v>0</v>
      </c>
      <c r="N253" s="426">
        <v>0</v>
      </c>
      <c r="O253" s="403">
        <v>0</v>
      </c>
      <c r="P253" s="403">
        <v>0</v>
      </c>
      <c r="Q253" s="405">
        <v>0</v>
      </c>
      <c r="R253" s="404">
        <v>0</v>
      </c>
      <c r="S253" s="403">
        <v>0</v>
      </c>
      <c r="T253" s="426">
        <v>0</v>
      </c>
      <c r="U253" s="403">
        <v>0</v>
      </c>
      <c r="V253" s="403">
        <v>0</v>
      </c>
      <c r="W253" s="426">
        <v>0</v>
      </c>
      <c r="X253" s="403">
        <v>0</v>
      </c>
      <c r="Y253" s="403">
        <v>0</v>
      </c>
      <c r="Z253" s="426">
        <v>0</v>
      </c>
      <c r="AA253" s="403">
        <v>0</v>
      </c>
      <c r="AB253" s="403">
        <v>0</v>
      </c>
      <c r="AC253" s="426">
        <v>0</v>
      </c>
      <c r="AD253" s="403">
        <v>0</v>
      </c>
      <c r="AE253" s="403">
        <v>0</v>
      </c>
      <c r="AF253" s="426">
        <v>0</v>
      </c>
      <c r="AG253" s="403">
        <v>21</v>
      </c>
      <c r="AH253" s="403">
        <v>9</v>
      </c>
      <c r="AI253" s="426">
        <v>12</v>
      </c>
      <c r="AJ253" s="403">
        <v>0</v>
      </c>
      <c r="AK253" s="403">
        <v>0</v>
      </c>
      <c r="AL253" s="403">
        <v>0</v>
      </c>
      <c r="AN253" s="12">
        <f>IF(I253+L253+O253+R253+U253+X253+AA253+AG253+AJ253+AD253=F253,0,Y)</f>
        <v>0</v>
      </c>
      <c r="AO253" s="12">
        <f>IF(J253+M253+P253+S253+V253+Y253+AB253+AH253+AK253+AE253=G253,0,Y)</f>
        <v>0</v>
      </c>
      <c r="AP253" s="12">
        <f>IF(K253+N253+Q253+T253+W253+Z253+AC253+AI253+AL253+AF253=H253,0,Y)</f>
        <v>0</v>
      </c>
      <c r="AQ253" s="12">
        <f>IF(SUM(G253:H253)=F253,0,Y)</f>
        <v>0</v>
      </c>
      <c r="AR253" s="12">
        <f>IF(SUM(J253:K253)=I253,0,Y)</f>
        <v>0</v>
      </c>
      <c r="AS253" s="12">
        <f>IF(SUM(M253:N253)=L253,0,Y)</f>
        <v>0</v>
      </c>
      <c r="AT253" s="12">
        <f>IF(SUM(P253:Q253)=O253,0,Y)</f>
        <v>0</v>
      </c>
      <c r="AU253" s="12">
        <f>IF(SUM(S253:T253)=R253,0,Y)</f>
        <v>0</v>
      </c>
      <c r="AV253" s="12">
        <f>IF(SUM(V253:W253)=U253,0,Y)</f>
        <v>0</v>
      </c>
      <c r="AW253" s="12">
        <f>IF(SUM(Y253:Z253)=X253,0,Y)</f>
        <v>0</v>
      </c>
      <c r="AX253" s="12">
        <f>IF(SUM(AB253:AC253)=AA253,0,Y)</f>
        <v>0</v>
      </c>
      <c r="AY253" s="12">
        <f>IF(SUM(AH253:AI253)=AG253,0,Y)</f>
        <v>0</v>
      </c>
      <c r="AZ253" s="12">
        <f>IF(SUM(AK253:AL253)=AJ253,0,Y)</f>
        <v>0</v>
      </c>
    </row>
    <row r="254" spans="1:58" ht="17.100000000000001" customHeight="1" x14ac:dyDescent="0.15">
      <c r="A254" s="12"/>
      <c r="B254" s="462" t="s">
        <v>129</v>
      </c>
      <c r="C254" s="462"/>
      <c r="D254" s="462"/>
      <c r="E254" s="463"/>
      <c r="F254" s="402">
        <v>6</v>
      </c>
      <c r="G254" s="403">
        <v>1</v>
      </c>
      <c r="H254" s="426">
        <v>5</v>
      </c>
      <c r="I254" s="403">
        <v>3</v>
      </c>
      <c r="J254" s="403">
        <v>0</v>
      </c>
      <c r="K254" s="426">
        <v>3</v>
      </c>
      <c r="L254" s="403">
        <v>0</v>
      </c>
      <c r="M254" s="403">
        <v>0</v>
      </c>
      <c r="N254" s="426">
        <v>0</v>
      </c>
      <c r="O254" s="403">
        <v>0</v>
      </c>
      <c r="P254" s="403">
        <v>0</v>
      </c>
      <c r="Q254" s="405">
        <v>0</v>
      </c>
      <c r="R254" s="404">
        <v>2</v>
      </c>
      <c r="S254" s="403">
        <v>0</v>
      </c>
      <c r="T254" s="426">
        <v>2</v>
      </c>
      <c r="U254" s="403">
        <v>0</v>
      </c>
      <c r="V254" s="403">
        <v>0</v>
      </c>
      <c r="W254" s="426">
        <v>0</v>
      </c>
      <c r="X254" s="403">
        <v>0</v>
      </c>
      <c r="Y254" s="403">
        <v>0</v>
      </c>
      <c r="Z254" s="426">
        <v>0</v>
      </c>
      <c r="AA254" s="403">
        <v>0</v>
      </c>
      <c r="AB254" s="403">
        <v>0</v>
      </c>
      <c r="AC254" s="426">
        <v>0</v>
      </c>
      <c r="AD254" s="403">
        <v>0</v>
      </c>
      <c r="AE254" s="403">
        <v>0</v>
      </c>
      <c r="AF254" s="426">
        <v>0</v>
      </c>
      <c r="AG254" s="403">
        <v>0</v>
      </c>
      <c r="AH254" s="403">
        <v>0</v>
      </c>
      <c r="AI254" s="426">
        <v>0</v>
      </c>
      <c r="AJ254" s="403">
        <v>1</v>
      </c>
      <c r="AK254" s="403">
        <v>1</v>
      </c>
      <c r="AL254" s="403">
        <v>0</v>
      </c>
      <c r="AN254" s="12">
        <f>IF(I254+L254+O254+R254+U254+X254+AA254+AG254+AJ254+AD254=F254,0,Y)</f>
        <v>0</v>
      </c>
      <c r="AO254" s="12">
        <f>IF(J254+M254+P254+S254+V254+Y254+AB254+AH254+AK254+AE254=G254,0,Y)</f>
        <v>0</v>
      </c>
      <c r="AP254" s="12">
        <f>IF(K254+N254+Q254+T254+W254+Z254+AC254+AI254+AL254+AF254=H254,0,Y)</f>
        <v>0</v>
      </c>
      <c r="AQ254" s="12">
        <f>IF(SUM(G254:H254)=F254,0,Y)</f>
        <v>0</v>
      </c>
      <c r="AR254" s="12">
        <f>IF(SUM(J254:K254)=I254,0,Y)</f>
        <v>0</v>
      </c>
      <c r="AS254" s="12">
        <f>IF(SUM(M254:N254)=L254,0,Y)</f>
        <v>0</v>
      </c>
      <c r="AT254" s="12">
        <f>IF(SUM(P254:Q254)=O254,0,Y)</f>
        <v>0</v>
      </c>
      <c r="AU254" s="12">
        <f>IF(SUM(S254:T254)=R254,0,Y)</f>
        <v>0</v>
      </c>
      <c r="AV254" s="12">
        <f>IF(SUM(V254:W254)=U254,0,Y)</f>
        <v>0</v>
      </c>
      <c r="AW254" s="12">
        <f>IF(SUM(Y254:Z254)=X254,0,Y)</f>
        <v>0</v>
      </c>
      <c r="AX254" s="12">
        <f>IF(SUM(AB254:AC254)=AA254,0,Y)</f>
        <v>0</v>
      </c>
      <c r="AY254" s="12">
        <f>IF(SUM(AH254:AI254)=AG254,0,Y)</f>
        <v>0</v>
      </c>
      <c r="AZ254" s="12">
        <f>IF(SUM(AK254:AL254)=AJ254,0,Y)</f>
        <v>0</v>
      </c>
    </row>
    <row r="255" spans="1:58" s="233" customFormat="1" ht="17.100000000000001" customHeight="1" x14ac:dyDescent="0.15">
      <c r="A255" s="12"/>
      <c r="B255" s="12"/>
      <c r="C255" s="12"/>
      <c r="D255" s="12"/>
      <c r="E255" s="279"/>
      <c r="F255" s="402"/>
      <c r="G255" s="403"/>
      <c r="H255" s="403"/>
      <c r="I255" s="404"/>
      <c r="J255" s="403"/>
      <c r="K255" s="405"/>
      <c r="L255" s="403"/>
      <c r="M255" s="403"/>
      <c r="N255" s="403"/>
      <c r="O255" s="404"/>
      <c r="P255" s="403"/>
      <c r="Q255" s="405"/>
      <c r="R255" s="404"/>
      <c r="S255" s="403"/>
      <c r="T255" s="405"/>
      <c r="U255" s="404"/>
      <c r="V255" s="403"/>
      <c r="W255" s="405"/>
      <c r="X255" s="403"/>
      <c r="Y255" s="403"/>
      <c r="Z255" s="403"/>
      <c r="AA255" s="404"/>
      <c r="AB255" s="403"/>
      <c r="AC255" s="405"/>
      <c r="AD255" s="403"/>
      <c r="AE255" s="403"/>
      <c r="AF255" s="403"/>
      <c r="AG255" s="404"/>
      <c r="AH255" s="403"/>
      <c r="AI255" s="405"/>
      <c r="AJ255" s="403"/>
      <c r="AK255" s="403"/>
      <c r="AL255" s="403"/>
      <c r="AM255" s="9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9"/>
      <c r="BC255" s="9"/>
      <c r="BD255" s="9"/>
      <c r="BE255" s="9"/>
      <c r="BF255" s="9"/>
    </row>
    <row r="256" spans="1:58" s="233" customFormat="1" ht="17.100000000000001" customHeight="1" x14ac:dyDescent="0.15">
      <c r="A256" s="451" t="s">
        <v>128</v>
      </c>
      <c r="B256" s="451"/>
      <c r="C256" s="451"/>
      <c r="D256" s="451"/>
      <c r="E256" s="461"/>
      <c r="F256" s="398">
        <v>1931</v>
      </c>
      <c r="G256" s="399">
        <v>1024</v>
      </c>
      <c r="H256" s="399">
        <v>907</v>
      </c>
      <c r="I256" s="400">
        <v>1287</v>
      </c>
      <c r="J256" s="399">
        <v>721</v>
      </c>
      <c r="K256" s="401">
        <v>566</v>
      </c>
      <c r="L256" s="399">
        <v>0</v>
      </c>
      <c r="M256" s="399">
        <v>0</v>
      </c>
      <c r="N256" s="399">
        <v>0</v>
      </c>
      <c r="O256" s="400">
        <v>46</v>
      </c>
      <c r="P256" s="399">
        <v>37</v>
      </c>
      <c r="Q256" s="401">
        <v>9</v>
      </c>
      <c r="R256" s="400">
        <v>53</v>
      </c>
      <c r="S256" s="399">
        <v>13</v>
      </c>
      <c r="T256" s="401">
        <v>40</v>
      </c>
      <c r="U256" s="400">
        <v>0</v>
      </c>
      <c r="V256" s="399">
        <v>0</v>
      </c>
      <c r="W256" s="401">
        <v>0</v>
      </c>
      <c r="X256" s="399">
        <v>34</v>
      </c>
      <c r="Y256" s="399">
        <v>1</v>
      </c>
      <c r="Z256" s="399">
        <v>33</v>
      </c>
      <c r="AA256" s="400">
        <v>0</v>
      </c>
      <c r="AB256" s="399">
        <v>0</v>
      </c>
      <c r="AC256" s="401">
        <v>0</v>
      </c>
      <c r="AD256" s="399">
        <v>12</v>
      </c>
      <c r="AE256" s="399">
        <v>0</v>
      </c>
      <c r="AF256" s="399">
        <v>12</v>
      </c>
      <c r="AG256" s="400">
        <v>435</v>
      </c>
      <c r="AH256" s="399">
        <v>209</v>
      </c>
      <c r="AI256" s="401">
        <v>226</v>
      </c>
      <c r="AJ256" s="399">
        <v>64</v>
      </c>
      <c r="AK256" s="399">
        <v>43</v>
      </c>
      <c r="AL256" s="399">
        <v>21</v>
      </c>
      <c r="AM256" s="9"/>
      <c r="AN256" s="12">
        <f>IF(I256+L256+O256+R256+U256+X256+AA256+AG256+AJ256+AD256=F256,0,Y)</f>
        <v>0</v>
      </c>
      <c r="AO256" s="12">
        <f>IF(J256+M256+P256+S256+V256+Y256+AB256+AH256+AK256+AE256=G256,0,Y)</f>
        <v>0</v>
      </c>
      <c r="AP256" s="12">
        <f>IF(K256+N256+Q256+T256+W256+Z256+AC256+AI256+AL256+AF256=H256,0,Y)</f>
        <v>0</v>
      </c>
      <c r="AQ256" s="12">
        <f>IF(SUM(G256:H256)=F256,0,Y)</f>
        <v>0</v>
      </c>
      <c r="AR256" s="12">
        <f>IF(SUM(J256:K256)=I256,0,Y)</f>
        <v>0</v>
      </c>
      <c r="AS256" s="12">
        <f>IF(SUM(M256:N256)=L256,0,Y)</f>
        <v>0</v>
      </c>
      <c r="AT256" s="12">
        <f>IF(SUM(P256:Q256)=O256,0,Y)</f>
        <v>0</v>
      </c>
      <c r="AU256" s="12">
        <f>IF(SUM(S256:T256)=R256,0,Y)</f>
        <v>0</v>
      </c>
      <c r="AV256" s="12">
        <f>IF(SUM(V256:W256)=U256,0,Y)</f>
        <v>0</v>
      </c>
      <c r="AW256" s="12">
        <f>IF(SUM(Y256:Z256)=X256,0,Y)</f>
        <v>0</v>
      </c>
      <c r="AX256" s="12">
        <f>IF(SUM(AB256:AC256)=AA256,0,Y)</f>
        <v>0</v>
      </c>
      <c r="AY256" s="12">
        <f>IF(SUM(AH256:AI256)=AG256,0,Y)</f>
        <v>0</v>
      </c>
      <c r="AZ256" s="12">
        <f>IF(SUM(AK256:AL256)=AJ256,0,Y)</f>
        <v>0</v>
      </c>
      <c r="BA256" s="9"/>
    </row>
    <row r="257" spans="1:58" ht="17.100000000000001" customHeight="1" x14ac:dyDescent="0.15">
      <c r="A257" s="12"/>
      <c r="B257" s="12"/>
      <c r="C257" s="459" t="s">
        <v>127</v>
      </c>
      <c r="D257" s="459"/>
      <c r="E257" s="466"/>
      <c r="F257" s="402">
        <v>1693</v>
      </c>
      <c r="G257" s="403">
        <v>1012</v>
      </c>
      <c r="H257" s="426">
        <v>681</v>
      </c>
      <c r="I257" s="403">
        <v>1169</v>
      </c>
      <c r="J257" s="403">
        <v>717</v>
      </c>
      <c r="K257" s="426">
        <v>452</v>
      </c>
      <c r="L257" s="403">
        <v>0</v>
      </c>
      <c r="M257" s="403">
        <v>0</v>
      </c>
      <c r="N257" s="426">
        <v>0</v>
      </c>
      <c r="O257" s="403">
        <v>42</v>
      </c>
      <c r="P257" s="403">
        <v>35</v>
      </c>
      <c r="Q257" s="405">
        <v>7</v>
      </c>
      <c r="R257" s="404">
        <v>31</v>
      </c>
      <c r="S257" s="403">
        <v>13</v>
      </c>
      <c r="T257" s="426">
        <v>18</v>
      </c>
      <c r="U257" s="403">
        <v>0</v>
      </c>
      <c r="V257" s="403">
        <v>0</v>
      </c>
      <c r="W257" s="426">
        <v>0</v>
      </c>
      <c r="X257" s="403">
        <v>9</v>
      </c>
      <c r="Y257" s="403">
        <v>0</v>
      </c>
      <c r="Z257" s="426">
        <v>9</v>
      </c>
      <c r="AA257" s="403">
        <v>0</v>
      </c>
      <c r="AB257" s="403">
        <v>0</v>
      </c>
      <c r="AC257" s="426">
        <v>0</v>
      </c>
      <c r="AD257" s="403">
        <v>5</v>
      </c>
      <c r="AE257" s="403">
        <v>0</v>
      </c>
      <c r="AF257" s="426">
        <v>5</v>
      </c>
      <c r="AG257" s="403">
        <v>384</v>
      </c>
      <c r="AH257" s="403">
        <v>205</v>
      </c>
      <c r="AI257" s="426">
        <v>179</v>
      </c>
      <c r="AJ257" s="403">
        <v>53</v>
      </c>
      <c r="AK257" s="403">
        <v>42</v>
      </c>
      <c r="AL257" s="403">
        <v>11</v>
      </c>
      <c r="AN257" s="12">
        <f>IF(I257+L257+O257+R257+U257+X257+AA257+AG257+AJ257+AD257=F257,0,Y)</f>
        <v>0</v>
      </c>
      <c r="AO257" s="12">
        <f>IF(J257+M257+P257+S257+V257+Y257+AB257+AH257+AK257+AE257=G257,0,Y)</f>
        <v>0</v>
      </c>
      <c r="AP257" s="12">
        <f>IF(K257+N257+Q257+T257+W257+Z257+AC257+AI257+AL257+AF257=H257,0,Y)</f>
        <v>0</v>
      </c>
      <c r="AQ257" s="12">
        <f>IF(SUM(G257:H257)=F257,0,Y)</f>
        <v>0</v>
      </c>
      <c r="AR257" s="12">
        <f>IF(SUM(J257:K257)=I257,0,Y)</f>
        <v>0</v>
      </c>
      <c r="AS257" s="12">
        <f>IF(SUM(M257:N257)=L257,0,Y)</f>
        <v>0</v>
      </c>
      <c r="AT257" s="12">
        <f>IF(SUM(P257:Q257)=O257,0,Y)</f>
        <v>0</v>
      </c>
      <c r="AU257" s="12">
        <f>IF(SUM(S257:T257)=R257,0,Y)</f>
        <v>0</v>
      </c>
      <c r="AV257" s="12">
        <f>IF(SUM(V257:W257)=U257,0,Y)</f>
        <v>0</v>
      </c>
      <c r="AW257" s="12">
        <f>IF(SUM(Y257:Z257)=X257,0,Y)</f>
        <v>0</v>
      </c>
      <c r="AX257" s="12">
        <f>IF(SUM(AB257:AC257)=AA257,0,Y)</f>
        <v>0</v>
      </c>
      <c r="AY257" s="12">
        <f>IF(SUM(AH257:AI257)=AG257,0,Y)</f>
        <v>0</v>
      </c>
      <c r="AZ257" s="12">
        <f>IF(SUM(AK257:AL257)=AJ257,0,Y)</f>
        <v>0</v>
      </c>
      <c r="BC257" s="233"/>
      <c r="BD257" s="233"/>
      <c r="BE257" s="233"/>
      <c r="BF257" s="233"/>
    </row>
    <row r="258" spans="1:58" ht="13.5" customHeight="1" x14ac:dyDescent="0.15">
      <c r="A258" s="12"/>
      <c r="B258" s="12"/>
      <c r="C258" s="459" t="s">
        <v>126</v>
      </c>
      <c r="D258" s="459"/>
      <c r="E258" s="466"/>
      <c r="F258" s="402">
        <v>238</v>
      </c>
      <c r="G258" s="403">
        <v>12</v>
      </c>
      <c r="H258" s="426">
        <v>226</v>
      </c>
      <c r="I258" s="403">
        <v>118</v>
      </c>
      <c r="J258" s="403">
        <v>4</v>
      </c>
      <c r="K258" s="426">
        <v>114</v>
      </c>
      <c r="L258" s="403">
        <v>0</v>
      </c>
      <c r="M258" s="403">
        <v>0</v>
      </c>
      <c r="N258" s="426">
        <v>0</v>
      </c>
      <c r="O258" s="403">
        <v>4</v>
      </c>
      <c r="P258" s="403">
        <v>2</v>
      </c>
      <c r="Q258" s="405">
        <v>2</v>
      </c>
      <c r="R258" s="404">
        <v>22</v>
      </c>
      <c r="S258" s="403">
        <v>0</v>
      </c>
      <c r="T258" s="426">
        <v>22</v>
      </c>
      <c r="U258" s="403">
        <v>0</v>
      </c>
      <c r="V258" s="403">
        <v>0</v>
      </c>
      <c r="W258" s="426">
        <v>0</v>
      </c>
      <c r="X258" s="403">
        <v>25</v>
      </c>
      <c r="Y258" s="403">
        <v>1</v>
      </c>
      <c r="Z258" s="426">
        <v>24</v>
      </c>
      <c r="AA258" s="403">
        <v>0</v>
      </c>
      <c r="AB258" s="403">
        <v>0</v>
      </c>
      <c r="AC258" s="426">
        <v>0</v>
      </c>
      <c r="AD258" s="403">
        <v>7</v>
      </c>
      <c r="AE258" s="403">
        <v>0</v>
      </c>
      <c r="AF258" s="426">
        <v>7</v>
      </c>
      <c r="AG258" s="403">
        <v>51</v>
      </c>
      <c r="AH258" s="403">
        <v>4</v>
      </c>
      <c r="AI258" s="426">
        <v>47</v>
      </c>
      <c r="AJ258" s="403">
        <v>11</v>
      </c>
      <c r="AK258" s="403">
        <v>1</v>
      </c>
      <c r="AL258" s="403">
        <v>10</v>
      </c>
      <c r="AN258" s="12">
        <f>IF(I258+L258+O258+R258+U258+X258+AA258+AG258+AJ258+AD258=F258,0,Y)</f>
        <v>0</v>
      </c>
      <c r="AO258" s="12">
        <f>IF(J258+M258+P258+S258+V258+Y258+AB258+AH258+AK258+AE258=G258,0,Y)</f>
        <v>0</v>
      </c>
      <c r="AP258" s="12">
        <f>IF(K258+N258+Q258+T258+W258+Z258+AC258+AI258+AL258+AF258=H258,0,Y)</f>
        <v>0</v>
      </c>
      <c r="AQ258" s="12">
        <f>IF(SUM(G258:H258)=F258,0,Y)</f>
        <v>0</v>
      </c>
      <c r="AR258" s="12">
        <f>IF(SUM(J258:K258)=I258,0,Y)</f>
        <v>0</v>
      </c>
      <c r="AS258" s="12">
        <f>IF(SUM(M258:N258)=L258,0,Y)</f>
        <v>0</v>
      </c>
      <c r="AT258" s="12">
        <f>IF(SUM(P258:Q258)=O258,0,Y)</f>
        <v>0</v>
      </c>
      <c r="AU258" s="12">
        <f>IF(SUM(S258:T258)=R258,0,Y)</f>
        <v>0</v>
      </c>
      <c r="AV258" s="12">
        <f>IF(SUM(V258:W258)=U258,0,Y)</f>
        <v>0</v>
      </c>
      <c r="AW258" s="12">
        <f>IF(SUM(Y258:Z258)=X258,0,Y)</f>
        <v>0</v>
      </c>
      <c r="AX258" s="12">
        <f>IF(SUM(AB258:AC258)=AA258,0,Y)</f>
        <v>0</v>
      </c>
      <c r="AY258" s="12">
        <f>IF(SUM(AH258:AI258)=AG258,0,Y)</f>
        <v>0</v>
      </c>
      <c r="AZ258" s="12">
        <f>IF(SUM(AK258:AL258)=AJ258,0,Y)</f>
        <v>0</v>
      </c>
    </row>
    <row r="259" spans="1:58" ht="13.5" customHeight="1" x14ac:dyDescent="0.15">
      <c r="A259" s="12"/>
      <c r="B259" s="12"/>
      <c r="C259" s="12"/>
      <c r="D259" s="12"/>
      <c r="E259" s="279"/>
      <c r="F259" s="427"/>
      <c r="G259" s="428"/>
      <c r="H259" s="428"/>
      <c r="I259" s="429"/>
      <c r="J259" s="428"/>
      <c r="K259" s="430"/>
      <c r="L259" s="428"/>
      <c r="M259" s="428"/>
      <c r="N259" s="428"/>
      <c r="O259" s="429"/>
      <c r="P259" s="428"/>
      <c r="Q259" s="430"/>
      <c r="R259" s="429"/>
      <c r="S259" s="428"/>
      <c r="T259" s="430"/>
      <c r="U259" s="429"/>
      <c r="V259" s="428"/>
      <c r="W259" s="430"/>
      <c r="X259" s="428"/>
      <c r="Y259" s="428"/>
      <c r="Z259" s="428"/>
      <c r="AA259" s="429"/>
      <c r="AB259" s="428"/>
      <c r="AC259" s="430"/>
      <c r="AD259" s="428"/>
      <c r="AE259" s="428"/>
      <c r="AF259" s="428"/>
      <c r="AG259" s="429"/>
      <c r="AH259" s="428"/>
      <c r="AI259" s="430"/>
      <c r="AJ259" s="428"/>
      <c r="AK259" s="428"/>
      <c r="AL259" s="428"/>
      <c r="AM259" s="233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</row>
    <row r="260" spans="1:58" ht="13.5" customHeight="1" x14ac:dyDescent="0.15">
      <c r="A260" s="451" t="s">
        <v>125</v>
      </c>
      <c r="B260" s="451"/>
      <c r="C260" s="451"/>
      <c r="D260" s="451"/>
      <c r="E260" s="300" t="s">
        <v>72</v>
      </c>
      <c r="F260" s="431">
        <v>47.898032200357783</v>
      </c>
      <c r="G260" s="432">
        <v>40.555817239755065</v>
      </c>
      <c r="H260" s="432">
        <v>54.533844189016598</v>
      </c>
      <c r="I260" s="433">
        <v>56.236673773987214</v>
      </c>
      <c r="J260" s="432">
        <v>52.450980392156865</v>
      </c>
      <c r="K260" s="434">
        <v>60.747663551401864</v>
      </c>
      <c r="L260" s="432" t="s">
        <v>371</v>
      </c>
      <c r="M260" s="432" t="s">
        <v>371</v>
      </c>
      <c r="N260" s="432" t="s">
        <v>371</v>
      </c>
      <c r="O260" s="433">
        <v>13.559322033898304</v>
      </c>
      <c r="P260" s="432">
        <v>13.09192200557103</v>
      </c>
      <c r="Q260" s="434">
        <v>16.666666666666664</v>
      </c>
      <c r="R260" s="433">
        <v>13.157894736842104</v>
      </c>
      <c r="S260" s="432">
        <v>9.6</v>
      </c>
      <c r="T260" s="434">
        <v>14.901960784313726</v>
      </c>
      <c r="U260" s="433" t="s">
        <v>370</v>
      </c>
      <c r="V260" s="432" t="s">
        <v>370</v>
      </c>
      <c r="W260" s="434" t="s">
        <v>370</v>
      </c>
      <c r="X260" s="432">
        <v>17.525773195876287</v>
      </c>
      <c r="Y260" s="432">
        <v>2</v>
      </c>
      <c r="Z260" s="432">
        <v>22.916666666666664</v>
      </c>
      <c r="AA260" s="433">
        <v>98.825831702544036</v>
      </c>
      <c r="AB260" s="432">
        <v>98.113207547169807</v>
      </c>
      <c r="AC260" s="434">
        <v>98.908296943231448</v>
      </c>
      <c r="AD260" s="432">
        <v>10.434782608695652</v>
      </c>
      <c r="AE260" s="432">
        <v>0</v>
      </c>
      <c r="AF260" s="432">
        <v>13.48314606741573</v>
      </c>
      <c r="AG260" s="433">
        <v>52.88184438040345</v>
      </c>
      <c r="AH260" s="432">
        <v>58.703071672354945</v>
      </c>
      <c r="AI260" s="434">
        <v>48.628428927680801</v>
      </c>
      <c r="AJ260" s="432">
        <v>21.79930795847751</v>
      </c>
      <c r="AK260" s="432">
        <v>21.319796954314722</v>
      </c>
      <c r="AL260" s="432">
        <v>22.826086956521738</v>
      </c>
      <c r="AM260" s="233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</row>
    <row r="261" spans="1:58" ht="13.5" customHeight="1" x14ac:dyDescent="0.15">
      <c r="A261" s="451" t="s">
        <v>73</v>
      </c>
      <c r="B261" s="451"/>
      <c r="C261" s="451"/>
      <c r="D261" s="451"/>
      <c r="E261" s="300" t="s">
        <v>72</v>
      </c>
      <c r="F261" s="431">
        <v>22.450805008944545</v>
      </c>
      <c r="G261" s="432">
        <v>26.377767310409801</v>
      </c>
      <c r="H261" s="432">
        <v>18.901660280970624</v>
      </c>
      <c r="I261" s="433">
        <v>9.3816631130063968</v>
      </c>
      <c r="J261" s="432">
        <v>9.5098039215686274</v>
      </c>
      <c r="K261" s="434">
        <v>9.2289719626168214</v>
      </c>
      <c r="L261" s="432" t="s">
        <v>371</v>
      </c>
      <c r="M261" s="432" t="s">
        <v>371</v>
      </c>
      <c r="N261" s="432" t="s">
        <v>371</v>
      </c>
      <c r="O261" s="433">
        <v>48.668280871670703</v>
      </c>
      <c r="P261" s="432">
        <v>53.760445682451255</v>
      </c>
      <c r="Q261" s="434">
        <v>14.814814814814813</v>
      </c>
      <c r="R261" s="433">
        <v>48.684210526315788</v>
      </c>
      <c r="S261" s="432">
        <v>53.6</v>
      </c>
      <c r="T261" s="434">
        <v>46.274509803921568</v>
      </c>
      <c r="U261" s="433" t="s">
        <v>370</v>
      </c>
      <c r="V261" s="432" t="s">
        <v>370</v>
      </c>
      <c r="W261" s="434" t="s">
        <v>370</v>
      </c>
      <c r="X261" s="432">
        <v>52.577319587628871</v>
      </c>
      <c r="Y261" s="432">
        <v>82</v>
      </c>
      <c r="Z261" s="432">
        <v>42.361111111111107</v>
      </c>
      <c r="AA261" s="433">
        <v>0.19569471624266144</v>
      </c>
      <c r="AB261" s="432">
        <v>0</v>
      </c>
      <c r="AC261" s="434">
        <v>0.21834061135371177</v>
      </c>
      <c r="AD261" s="432">
        <v>62.608695652173921</v>
      </c>
      <c r="AE261" s="432">
        <v>73.076923076923066</v>
      </c>
      <c r="AF261" s="432">
        <v>59.550561797752813</v>
      </c>
      <c r="AG261" s="433">
        <v>18.731988472622479</v>
      </c>
      <c r="AH261" s="432">
        <v>12.969283276450511</v>
      </c>
      <c r="AI261" s="434">
        <v>22.942643391521198</v>
      </c>
      <c r="AJ261" s="432">
        <v>47.404844290657437</v>
      </c>
      <c r="AK261" s="432">
        <v>53.299492385786806</v>
      </c>
      <c r="AL261" s="432">
        <v>34.782608695652172</v>
      </c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</row>
    <row r="262" spans="1:58" x14ac:dyDescent="0.15">
      <c r="A262" s="26"/>
      <c r="B262" s="26"/>
      <c r="C262" s="26"/>
      <c r="D262" s="26"/>
      <c r="E262" s="26"/>
      <c r="F262" s="301"/>
      <c r="G262" s="26"/>
      <c r="H262" s="26"/>
      <c r="I262" s="302"/>
      <c r="J262" s="26"/>
      <c r="K262" s="303"/>
      <c r="L262" s="26"/>
      <c r="M262" s="26"/>
      <c r="N262" s="26"/>
      <c r="O262" s="302"/>
      <c r="P262" s="26"/>
      <c r="Q262" s="304"/>
      <c r="R262" s="305"/>
      <c r="S262" s="26"/>
      <c r="T262" s="26"/>
      <c r="U262" s="302"/>
      <c r="V262" s="26"/>
      <c r="W262" s="303"/>
      <c r="X262" s="26"/>
      <c r="Y262" s="26"/>
      <c r="Z262" s="26"/>
      <c r="AA262" s="302"/>
      <c r="AB262" s="26"/>
      <c r="AC262" s="303"/>
      <c r="AD262" s="26"/>
      <c r="AE262" s="26"/>
      <c r="AF262" s="26"/>
      <c r="AG262" s="302"/>
      <c r="AH262" s="26"/>
      <c r="AI262" s="303"/>
      <c r="AJ262" s="26"/>
      <c r="AK262" s="26"/>
      <c r="AL262" s="26"/>
    </row>
    <row r="264" spans="1:58" x14ac:dyDescent="0.15">
      <c r="F264" s="306"/>
      <c r="G264" s="306"/>
      <c r="H264" s="306"/>
      <c r="I264" s="306"/>
      <c r="J264" s="306"/>
      <c r="K264" s="306"/>
      <c r="L264" s="306"/>
      <c r="M264" s="306"/>
      <c r="N264" s="306"/>
      <c r="O264" s="306"/>
      <c r="P264" s="306"/>
      <c r="Q264" s="306"/>
      <c r="R264" s="306"/>
      <c r="S264" s="306"/>
      <c r="T264" s="306"/>
      <c r="U264" s="306"/>
      <c r="V264" s="306"/>
      <c r="W264" s="306"/>
      <c r="X264" s="306"/>
      <c r="Y264" s="306"/>
      <c r="Z264" s="306"/>
      <c r="AA264" s="306"/>
      <c r="AB264" s="306"/>
      <c r="AC264" s="306"/>
      <c r="AD264" s="306"/>
      <c r="AE264" s="306"/>
      <c r="AF264" s="306"/>
      <c r="AG264" s="306"/>
      <c r="AH264" s="306"/>
      <c r="AI264" s="306"/>
      <c r="AJ264" s="306"/>
      <c r="AK264" s="306"/>
      <c r="AL264" s="306"/>
    </row>
    <row r="265" spans="1:58" x14ac:dyDescent="0.15">
      <c r="F265" s="306"/>
      <c r="G265" s="306"/>
      <c r="H265" s="306"/>
      <c r="I265" s="306"/>
      <c r="J265" s="306"/>
      <c r="K265" s="306"/>
      <c r="L265" s="306"/>
      <c r="M265" s="306"/>
      <c r="N265" s="306"/>
      <c r="O265" s="306"/>
      <c r="P265" s="306"/>
      <c r="Q265" s="306"/>
      <c r="R265" s="306"/>
      <c r="S265" s="306"/>
      <c r="T265" s="306"/>
      <c r="U265" s="306"/>
      <c r="V265" s="306"/>
      <c r="W265" s="306"/>
      <c r="X265" s="306"/>
      <c r="Y265" s="306"/>
      <c r="Z265" s="306"/>
      <c r="AA265" s="306"/>
      <c r="AB265" s="306"/>
      <c r="AC265" s="306"/>
      <c r="AD265" s="306"/>
      <c r="AE265" s="306"/>
      <c r="AF265" s="306"/>
      <c r="AG265" s="306"/>
      <c r="AH265" s="306"/>
      <c r="AI265" s="306"/>
      <c r="AJ265" s="306"/>
      <c r="AK265" s="306"/>
      <c r="AL265" s="306"/>
    </row>
    <row r="268" spans="1:58" x14ac:dyDescent="0.15">
      <c r="P268" s="315"/>
      <c r="Q268" s="315"/>
      <c r="R268" s="315"/>
      <c r="S268" s="315"/>
      <c r="T268" s="315"/>
      <c r="U268" s="315"/>
      <c r="V268" s="315"/>
      <c r="W268" s="315"/>
      <c r="X268" s="315"/>
      <c r="Y268" s="315"/>
      <c r="Z268" s="315"/>
      <c r="AA268" s="315"/>
      <c r="AB268" s="315"/>
      <c r="AC268" s="315"/>
      <c r="AD268" s="315"/>
      <c r="AE268" s="315"/>
      <c r="AF268" s="315"/>
      <c r="AG268" s="315"/>
      <c r="AH268" s="315"/>
      <c r="AI268" s="315"/>
      <c r="AJ268" s="315"/>
      <c r="AK268" s="315"/>
      <c r="AL268" s="315"/>
    </row>
    <row r="269" spans="1:58" x14ac:dyDescent="0.15">
      <c r="P269" s="316"/>
      <c r="Q269" s="316"/>
      <c r="R269" s="316"/>
      <c r="S269" s="316"/>
      <c r="T269" s="316"/>
      <c r="U269" s="316"/>
      <c r="V269" s="316"/>
      <c r="W269" s="316"/>
      <c r="X269" s="316"/>
      <c r="Y269" s="316"/>
      <c r="Z269" s="316"/>
      <c r="AA269" s="316"/>
      <c r="AB269" s="316"/>
      <c r="AC269" s="316"/>
      <c r="AD269" s="316"/>
      <c r="AE269" s="316"/>
      <c r="AF269" s="316"/>
      <c r="AG269" s="316"/>
      <c r="AH269" s="316"/>
      <c r="AI269" s="316"/>
      <c r="AJ269" s="316"/>
      <c r="AK269" s="316"/>
      <c r="AL269" s="316"/>
    </row>
    <row r="270" spans="1:58" x14ac:dyDescent="0.15">
      <c r="P270" s="315"/>
      <c r="Q270" s="315"/>
      <c r="R270" s="315"/>
      <c r="S270" s="315"/>
      <c r="T270" s="315"/>
      <c r="U270" s="315"/>
      <c r="V270" s="315"/>
      <c r="W270" s="315"/>
      <c r="X270" s="315"/>
      <c r="Y270" s="315"/>
      <c r="Z270" s="315"/>
      <c r="AA270" s="315"/>
      <c r="AB270" s="315"/>
      <c r="AC270" s="315"/>
      <c r="AD270" s="315"/>
      <c r="AE270" s="315"/>
      <c r="AF270" s="315"/>
      <c r="AG270" s="315"/>
      <c r="AH270" s="315"/>
      <c r="AI270" s="315"/>
      <c r="AJ270" s="315"/>
      <c r="AK270" s="315"/>
      <c r="AL270" s="315"/>
    </row>
    <row r="271" spans="1:58" x14ac:dyDescent="0.15">
      <c r="P271" s="316"/>
      <c r="Q271" s="316"/>
      <c r="R271" s="316"/>
      <c r="S271" s="316"/>
      <c r="T271" s="316"/>
      <c r="U271" s="316"/>
      <c r="V271" s="316"/>
      <c r="W271" s="316"/>
      <c r="X271" s="316"/>
      <c r="Y271" s="316"/>
      <c r="Z271" s="316"/>
      <c r="AA271" s="316"/>
      <c r="AB271" s="316"/>
      <c r="AC271" s="316"/>
      <c r="AD271" s="316"/>
      <c r="AE271" s="316"/>
      <c r="AF271" s="316"/>
      <c r="AG271" s="316"/>
      <c r="AH271" s="316"/>
      <c r="AI271" s="316"/>
      <c r="AJ271" s="316"/>
      <c r="AK271" s="316"/>
      <c r="AL271" s="316"/>
    </row>
    <row r="272" spans="1:58" x14ac:dyDescent="0.15">
      <c r="Q272" s="315"/>
      <c r="R272" s="315"/>
      <c r="S272" s="315"/>
      <c r="T272" s="315"/>
      <c r="U272" s="315"/>
      <c r="V272" s="315"/>
      <c r="W272" s="315"/>
      <c r="X272" s="315"/>
      <c r="Y272" s="315"/>
      <c r="Z272" s="315"/>
      <c r="AA272" s="315"/>
      <c r="AB272" s="315"/>
      <c r="AC272" s="315"/>
      <c r="AD272" s="315"/>
      <c r="AE272" s="315"/>
      <c r="AF272" s="315"/>
      <c r="AG272" s="315"/>
      <c r="AH272" s="315"/>
      <c r="AI272" s="315"/>
      <c r="AJ272" s="315"/>
      <c r="AK272" s="315"/>
      <c r="AL272" s="315"/>
    </row>
    <row r="273" spans="17:38" x14ac:dyDescent="0.15">
      <c r="Q273" s="316"/>
      <c r="R273" s="316"/>
      <c r="S273" s="316"/>
      <c r="T273" s="316"/>
      <c r="U273" s="316"/>
      <c r="V273" s="316"/>
      <c r="W273" s="316"/>
      <c r="X273" s="316"/>
      <c r="Y273" s="316"/>
      <c r="Z273" s="316"/>
      <c r="AA273" s="316"/>
      <c r="AB273" s="316"/>
      <c r="AC273" s="316"/>
      <c r="AD273" s="316"/>
      <c r="AE273" s="316"/>
      <c r="AF273" s="316"/>
      <c r="AG273" s="316"/>
      <c r="AH273" s="316"/>
      <c r="AI273" s="316"/>
      <c r="AJ273" s="316"/>
      <c r="AK273" s="316"/>
      <c r="AL273" s="316"/>
    </row>
    <row r="274" spans="17:38" x14ac:dyDescent="0.15">
      <c r="Q274" s="315"/>
      <c r="R274" s="315"/>
      <c r="S274" s="315"/>
      <c r="T274" s="315"/>
      <c r="U274" s="315"/>
      <c r="V274" s="315"/>
      <c r="W274" s="315"/>
      <c r="X274" s="315"/>
      <c r="Y274" s="315"/>
      <c r="Z274" s="315"/>
      <c r="AA274" s="315"/>
      <c r="AB274" s="315"/>
      <c r="AC274" s="315"/>
      <c r="AD274" s="315"/>
      <c r="AE274" s="315"/>
      <c r="AF274" s="315"/>
      <c r="AG274" s="315"/>
      <c r="AH274" s="315"/>
      <c r="AI274" s="315"/>
      <c r="AJ274" s="315"/>
      <c r="AK274" s="315"/>
      <c r="AL274" s="315"/>
    </row>
    <row r="275" spans="17:38" x14ac:dyDescent="0.15">
      <c r="Q275" s="316"/>
      <c r="R275" s="316"/>
      <c r="S275" s="316"/>
      <c r="T275" s="316"/>
      <c r="U275" s="316"/>
      <c r="V275" s="316"/>
      <c r="W275" s="316"/>
      <c r="X275" s="316"/>
      <c r="Y275" s="316"/>
      <c r="Z275" s="316"/>
      <c r="AA275" s="316"/>
      <c r="AB275" s="316"/>
      <c r="AC275" s="316"/>
      <c r="AD275" s="316"/>
      <c r="AE275" s="316"/>
      <c r="AF275" s="316"/>
      <c r="AG275" s="316"/>
      <c r="AH275" s="316"/>
      <c r="AI275" s="316"/>
      <c r="AJ275" s="316"/>
      <c r="AK275" s="316"/>
      <c r="AL275" s="316"/>
    </row>
  </sheetData>
  <mergeCells count="104">
    <mergeCell ref="B254:E254"/>
    <mergeCell ref="A256:E256"/>
    <mergeCell ref="C257:E257"/>
    <mergeCell ref="C258:E258"/>
    <mergeCell ref="A260:D260"/>
    <mergeCell ref="A261:D261"/>
    <mergeCell ref="A242:E242"/>
    <mergeCell ref="A244:E244"/>
    <mergeCell ref="A246:C246"/>
    <mergeCell ref="C248:E248"/>
    <mergeCell ref="B251:E251"/>
    <mergeCell ref="B253:E253"/>
    <mergeCell ref="C249:E249"/>
    <mergeCell ref="C231:E231"/>
    <mergeCell ref="C232:E232"/>
    <mergeCell ref="A234:E234"/>
    <mergeCell ref="A236:E236"/>
    <mergeCell ref="C237:E237"/>
    <mergeCell ref="A240:E240"/>
    <mergeCell ref="B193:C193"/>
    <mergeCell ref="B204:C204"/>
    <mergeCell ref="B217:C217"/>
    <mergeCell ref="B222:C222"/>
    <mergeCell ref="A228:E228"/>
    <mergeCell ref="A230:E230"/>
    <mergeCell ref="H185:X185"/>
    <mergeCell ref="AA187:AC187"/>
    <mergeCell ref="AD187:AF187"/>
    <mergeCell ref="A190:D190"/>
    <mergeCell ref="A192:C192"/>
    <mergeCell ref="D192:E192"/>
    <mergeCell ref="B164:E164"/>
    <mergeCell ref="A166:E166"/>
    <mergeCell ref="C167:E167"/>
    <mergeCell ref="C168:E168"/>
    <mergeCell ref="A170:D170"/>
    <mergeCell ref="A171:D171"/>
    <mergeCell ref="A152:E152"/>
    <mergeCell ref="A154:E154"/>
    <mergeCell ref="A156:C156"/>
    <mergeCell ref="C158:E158"/>
    <mergeCell ref="B161:E161"/>
    <mergeCell ref="B163:E163"/>
    <mergeCell ref="C141:E141"/>
    <mergeCell ref="C142:E142"/>
    <mergeCell ref="A144:E144"/>
    <mergeCell ref="A146:E146"/>
    <mergeCell ref="C147:E147"/>
    <mergeCell ref="A150:E150"/>
    <mergeCell ref="C159:E159"/>
    <mergeCell ref="B103:C103"/>
    <mergeCell ref="B114:C114"/>
    <mergeCell ref="B127:C127"/>
    <mergeCell ref="B132:C132"/>
    <mergeCell ref="A138:E138"/>
    <mergeCell ref="A140:E140"/>
    <mergeCell ref="H94:X94"/>
    <mergeCell ref="H95:X95"/>
    <mergeCell ref="AA97:AC97"/>
    <mergeCell ref="AD97:AF97"/>
    <mergeCell ref="A100:D100"/>
    <mergeCell ref="A102:C102"/>
    <mergeCell ref="D102:E102"/>
    <mergeCell ref="B75:E75"/>
    <mergeCell ref="A77:E77"/>
    <mergeCell ref="C78:E78"/>
    <mergeCell ref="C79:E79"/>
    <mergeCell ref="A81:D81"/>
    <mergeCell ref="A82:D82"/>
    <mergeCell ref="A63:E63"/>
    <mergeCell ref="A65:E65"/>
    <mergeCell ref="A67:C67"/>
    <mergeCell ref="C69:E69"/>
    <mergeCell ref="B72:E72"/>
    <mergeCell ref="B74:E74"/>
    <mergeCell ref="C52:E52"/>
    <mergeCell ref="C53:E53"/>
    <mergeCell ref="A55:E55"/>
    <mergeCell ref="A57:E57"/>
    <mergeCell ref="C58:E58"/>
    <mergeCell ref="A61:E61"/>
    <mergeCell ref="C70:E70"/>
    <mergeCell ref="B14:C14"/>
    <mergeCell ref="B25:C25"/>
    <mergeCell ref="B38:C38"/>
    <mergeCell ref="B43:C43"/>
    <mergeCell ref="A49:E49"/>
    <mergeCell ref="A51:E51"/>
    <mergeCell ref="AA8:AC8"/>
    <mergeCell ref="AD8:AF8"/>
    <mergeCell ref="AG8:AI8"/>
    <mergeCell ref="AJ8:AL8"/>
    <mergeCell ref="A11:D11"/>
    <mergeCell ref="A13:C13"/>
    <mergeCell ref="D13:E13"/>
    <mergeCell ref="H4:X4"/>
    <mergeCell ref="H6:X6"/>
    <mergeCell ref="F8:H8"/>
    <mergeCell ref="I8:K8"/>
    <mergeCell ref="L8:N8"/>
    <mergeCell ref="O8:Q8"/>
    <mergeCell ref="R8:T8"/>
    <mergeCell ref="U8:W8"/>
    <mergeCell ref="X8:Z8"/>
  </mergeCells>
  <phoneticPr fontId="2"/>
  <pageMargins left="0.62992125984251968" right="3.937007874015748E-2" top="0.74803149606299213" bottom="0.74803149606299213" header="0.31496062992125984" footer="0.31496062992125984"/>
  <pageSetup paperSize="8" scale="60" firstPageNumber="146" fitToHeight="3" pageOrder="overThenDown" orientation="landscape" useFirstPageNumber="1" r:id="rId1"/>
  <headerFooter alignWithMargins="0">
    <oddFooter>&amp;C&amp;"ＭＳ 明朝,標準"&amp;18-  &amp;P 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6"/>
  <sheetViews>
    <sheetView view="pageBreakPreview" zoomScale="85" zoomScaleNormal="100" zoomScaleSheetLayoutView="85" workbookViewId="0">
      <selection activeCell="G1" sqref="G1:M1"/>
    </sheetView>
  </sheetViews>
  <sheetFormatPr defaultRowHeight="13.5" x14ac:dyDescent="0.15"/>
  <cols>
    <col min="1" max="1" width="3.625" style="145" customWidth="1"/>
    <col min="2" max="2" width="10.375" style="145" customWidth="1"/>
    <col min="3" max="3" width="9.625" style="145" customWidth="1"/>
    <col min="4" max="14" width="9" style="145" customWidth="1"/>
    <col min="15" max="15" width="8.625" style="145" customWidth="1"/>
    <col min="16" max="16" width="7.875" style="145" customWidth="1"/>
    <col min="17" max="17" width="8.625" style="145" customWidth="1"/>
    <col min="18" max="18" width="8.125" style="145" customWidth="1"/>
    <col min="19" max="19" width="6.875" style="145" customWidth="1"/>
    <col min="20" max="20" width="0.5" style="145" customWidth="1"/>
    <col min="21" max="22" width="6.875" style="145" customWidth="1"/>
    <col min="23" max="24" width="9" style="145" customWidth="1"/>
    <col min="25" max="25" width="9.625" style="145" bestFit="1" customWidth="1"/>
    <col min="26" max="28" width="9" style="145"/>
    <col min="29" max="29" width="3.625" style="145" customWidth="1"/>
    <col min="30" max="30" width="9.25" style="145" customWidth="1"/>
    <col min="31" max="31" width="9" style="145"/>
    <col min="32" max="32" width="14.5" style="145" bestFit="1" customWidth="1"/>
    <col min="33" max="33" width="4.75" style="145" customWidth="1"/>
    <col min="34" max="34" width="3.5" style="145" bestFit="1" customWidth="1"/>
    <col min="35" max="35" width="5.125" style="145" customWidth="1"/>
    <col min="36" max="37" width="6.5" style="145" customWidth="1"/>
    <col min="38" max="38" width="4" style="145" customWidth="1"/>
    <col min="39" max="256" width="9" style="145"/>
    <col min="257" max="257" width="3.625" style="145" customWidth="1"/>
    <col min="258" max="258" width="10.375" style="145" customWidth="1"/>
    <col min="259" max="259" width="9.625" style="145" customWidth="1"/>
    <col min="260" max="270" width="9" style="145"/>
    <col min="271" max="272" width="7.875" style="145" customWidth="1"/>
    <col min="273" max="273" width="8.625" style="145" customWidth="1"/>
    <col min="274" max="274" width="8.125" style="145" customWidth="1"/>
    <col min="275" max="275" width="6.875" style="145" customWidth="1"/>
    <col min="276" max="276" width="0.5" style="145" customWidth="1"/>
    <col min="277" max="278" width="6.875" style="145" customWidth="1"/>
    <col min="279" max="280" width="9" style="145"/>
    <col min="281" max="281" width="9.625" style="145" bestFit="1" customWidth="1"/>
    <col min="282" max="284" width="9" style="145"/>
    <col min="285" max="285" width="3.625" style="145" customWidth="1"/>
    <col min="286" max="286" width="9.25" style="145" customWidth="1"/>
    <col min="287" max="512" width="9" style="145"/>
    <col min="513" max="513" width="3.625" style="145" customWidth="1"/>
    <col min="514" max="514" width="10.375" style="145" customWidth="1"/>
    <col min="515" max="515" width="9.625" style="145" customWidth="1"/>
    <col min="516" max="526" width="9" style="145"/>
    <col min="527" max="528" width="7.875" style="145" customWidth="1"/>
    <col min="529" max="529" width="8.625" style="145" customWidth="1"/>
    <col min="530" max="530" width="8.125" style="145" customWidth="1"/>
    <col min="531" max="531" width="6.875" style="145" customWidth="1"/>
    <col min="532" max="532" width="0.5" style="145" customWidth="1"/>
    <col min="533" max="534" width="6.875" style="145" customWidth="1"/>
    <col min="535" max="536" width="9" style="145"/>
    <col min="537" max="537" width="9.625" style="145" bestFit="1" customWidth="1"/>
    <col min="538" max="540" width="9" style="145"/>
    <col min="541" max="541" width="3.625" style="145" customWidth="1"/>
    <col min="542" max="542" width="9.25" style="145" customWidth="1"/>
    <col min="543" max="768" width="9" style="145"/>
    <col min="769" max="769" width="3.625" style="145" customWidth="1"/>
    <col min="770" max="770" width="10.375" style="145" customWidth="1"/>
    <col min="771" max="771" width="9.625" style="145" customWidth="1"/>
    <col min="772" max="782" width="9" style="145"/>
    <col min="783" max="784" width="7.875" style="145" customWidth="1"/>
    <col min="785" max="785" width="8.625" style="145" customWidth="1"/>
    <col min="786" max="786" width="8.125" style="145" customWidth="1"/>
    <col min="787" max="787" width="6.875" style="145" customWidth="1"/>
    <col min="788" max="788" width="0.5" style="145" customWidth="1"/>
    <col min="789" max="790" width="6.875" style="145" customWidth="1"/>
    <col min="791" max="792" width="9" style="145"/>
    <col min="793" max="793" width="9.625" style="145" bestFit="1" customWidth="1"/>
    <col min="794" max="796" width="9" style="145"/>
    <col min="797" max="797" width="3.625" style="145" customWidth="1"/>
    <col min="798" max="798" width="9.25" style="145" customWidth="1"/>
    <col min="799" max="1024" width="9" style="145"/>
    <col min="1025" max="1025" width="3.625" style="145" customWidth="1"/>
    <col min="1026" max="1026" width="10.375" style="145" customWidth="1"/>
    <col min="1027" max="1027" width="9.625" style="145" customWidth="1"/>
    <col min="1028" max="1038" width="9" style="145"/>
    <col min="1039" max="1040" width="7.875" style="145" customWidth="1"/>
    <col min="1041" max="1041" width="8.625" style="145" customWidth="1"/>
    <col min="1042" max="1042" width="8.125" style="145" customWidth="1"/>
    <col min="1043" max="1043" width="6.875" style="145" customWidth="1"/>
    <col min="1044" max="1044" width="0.5" style="145" customWidth="1"/>
    <col min="1045" max="1046" width="6.875" style="145" customWidth="1"/>
    <col min="1047" max="1048" width="9" style="145"/>
    <col min="1049" max="1049" width="9.625" style="145" bestFit="1" customWidth="1"/>
    <col min="1050" max="1052" width="9" style="145"/>
    <col min="1053" max="1053" width="3.625" style="145" customWidth="1"/>
    <col min="1054" max="1054" width="9.25" style="145" customWidth="1"/>
    <col min="1055" max="1280" width="9" style="145"/>
    <col min="1281" max="1281" width="3.625" style="145" customWidth="1"/>
    <col min="1282" max="1282" width="10.375" style="145" customWidth="1"/>
    <col min="1283" max="1283" width="9.625" style="145" customWidth="1"/>
    <col min="1284" max="1294" width="9" style="145"/>
    <col min="1295" max="1296" width="7.875" style="145" customWidth="1"/>
    <col min="1297" max="1297" width="8.625" style="145" customWidth="1"/>
    <col min="1298" max="1298" width="8.125" style="145" customWidth="1"/>
    <col min="1299" max="1299" width="6.875" style="145" customWidth="1"/>
    <col min="1300" max="1300" width="0.5" style="145" customWidth="1"/>
    <col min="1301" max="1302" width="6.875" style="145" customWidth="1"/>
    <col min="1303" max="1304" width="9" style="145"/>
    <col min="1305" max="1305" width="9.625" style="145" bestFit="1" customWidth="1"/>
    <col min="1306" max="1308" width="9" style="145"/>
    <col min="1309" max="1309" width="3.625" style="145" customWidth="1"/>
    <col min="1310" max="1310" width="9.25" style="145" customWidth="1"/>
    <col min="1311" max="1536" width="9" style="145"/>
    <col min="1537" max="1537" width="3.625" style="145" customWidth="1"/>
    <col min="1538" max="1538" width="10.375" style="145" customWidth="1"/>
    <col min="1539" max="1539" width="9.625" style="145" customWidth="1"/>
    <col min="1540" max="1550" width="9" style="145"/>
    <col min="1551" max="1552" width="7.875" style="145" customWidth="1"/>
    <col min="1553" max="1553" width="8.625" style="145" customWidth="1"/>
    <col min="1554" max="1554" width="8.125" style="145" customWidth="1"/>
    <col min="1555" max="1555" width="6.875" style="145" customWidth="1"/>
    <col min="1556" max="1556" width="0.5" style="145" customWidth="1"/>
    <col min="1557" max="1558" width="6.875" style="145" customWidth="1"/>
    <col min="1559" max="1560" width="9" style="145"/>
    <col min="1561" max="1561" width="9.625" style="145" bestFit="1" customWidth="1"/>
    <col min="1562" max="1564" width="9" style="145"/>
    <col min="1565" max="1565" width="3.625" style="145" customWidth="1"/>
    <col min="1566" max="1566" width="9.25" style="145" customWidth="1"/>
    <col min="1567" max="1792" width="9" style="145"/>
    <col min="1793" max="1793" width="3.625" style="145" customWidth="1"/>
    <col min="1794" max="1794" width="10.375" style="145" customWidth="1"/>
    <col min="1795" max="1795" width="9.625" style="145" customWidth="1"/>
    <col min="1796" max="1806" width="9" style="145"/>
    <col min="1807" max="1808" width="7.875" style="145" customWidth="1"/>
    <col min="1809" max="1809" width="8.625" style="145" customWidth="1"/>
    <col min="1810" max="1810" width="8.125" style="145" customWidth="1"/>
    <col min="1811" max="1811" width="6.875" style="145" customWidth="1"/>
    <col min="1812" max="1812" width="0.5" style="145" customWidth="1"/>
    <col min="1813" max="1814" width="6.875" style="145" customWidth="1"/>
    <col min="1815" max="1816" width="9" style="145"/>
    <col min="1817" max="1817" width="9.625" style="145" bestFit="1" customWidth="1"/>
    <col min="1818" max="1820" width="9" style="145"/>
    <col min="1821" max="1821" width="3.625" style="145" customWidth="1"/>
    <col min="1822" max="1822" width="9.25" style="145" customWidth="1"/>
    <col min="1823" max="2048" width="9" style="145"/>
    <col min="2049" max="2049" width="3.625" style="145" customWidth="1"/>
    <col min="2050" max="2050" width="10.375" style="145" customWidth="1"/>
    <col min="2051" max="2051" width="9.625" style="145" customWidth="1"/>
    <col min="2052" max="2062" width="9" style="145"/>
    <col min="2063" max="2064" width="7.875" style="145" customWidth="1"/>
    <col min="2065" max="2065" width="8.625" style="145" customWidth="1"/>
    <col min="2066" max="2066" width="8.125" style="145" customWidth="1"/>
    <col min="2067" max="2067" width="6.875" style="145" customWidth="1"/>
    <col min="2068" max="2068" width="0.5" style="145" customWidth="1"/>
    <col min="2069" max="2070" width="6.875" style="145" customWidth="1"/>
    <col min="2071" max="2072" width="9" style="145"/>
    <col min="2073" max="2073" width="9.625" style="145" bestFit="1" customWidth="1"/>
    <col min="2074" max="2076" width="9" style="145"/>
    <col min="2077" max="2077" width="3.625" style="145" customWidth="1"/>
    <col min="2078" max="2078" width="9.25" style="145" customWidth="1"/>
    <col min="2079" max="2304" width="9" style="145"/>
    <col min="2305" max="2305" width="3.625" style="145" customWidth="1"/>
    <col min="2306" max="2306" width="10.375" style="145" customWidth="1"/>
    <col min="2307" max="2307" width="9.625" style="145" customWidth="1"/>
    <col min="2308" max="2318" width="9" style="145"/>
    <col min="2319" max="2320" width="7.875" style="145" customWidth="1"/>
    <col min="2321" max="2321" width="8.625" style="145" customWidth="1"/>
    <col min="2322" max="2322" width="8.125" style="145" customWidth="1"/>
    <col min="2323" max="2323" width="6.875" style="145" customWidth="1"/>
    <col min="2324" max="2324" width="0.5" style="145" customWidth="1"/>
    <col min="2325" max="2326" width="6.875" style="145" customWidth="1"/>
    <col min="2327" max="2328" width="9" style="145"/>
    <col min="2329" max="2329" width="9.625" style="145" bestFit="1" customWidth="1"/>
    <col min="2330" max="2332" width="9" style="145"/>
    <col min="2333" max="2333" width="3.625" style="145" customWidth="1"/>
    <col min="2334" max="2334" width="9.25" style="145" customWidth="1"/>
    <col min="2335" max="2560" width="9" style="145"/>
    <col min="2561" max="2561" width="3.625" style="145" customWidth="1"/>
    <col min="2562" max="2562" width="10.375" style="145" customWidth="1"/>
    <col min="2563" max="2563" width="9.625" style="145" customWidth="1"/>
    <col min="2564" max="2574" width="9" style="145"/>
    <col min="2575" max="2576" width="7.875" style="145" customWidth="1"/>
    <col min="2577" max="2577" width="8.625" style="145" customWidth="1"/>
    <col min="2578" max="2578" width="8.125" style="145" customWidth="1"/>
    <col min="2579" max="2579" width="6.875" style="145" customWidth="1"/>
    <col min="2580" max="2580" width="0.5" style="145" customWidth="1"/>
    <col min="2581" max="2582" width="6.875" style="145" customWidth="1"/>
    <col min="2583" max="2584" width="9" style="145"/>
    <col min="2585" max="2585" width="9.625" style="145" bestFit="1" customWidth="1"/>
    <col min="2586" max="2588" width="9" style="145"/>
    <col min="2589" max="2589" width="3.625" style="145" customWidth="1"/>
    <col min="2590" max="2590" width="9.25" style="145" customWidth="1"/>
    <col min="2591" max="2816" width="9" style="145"/>
    <col min="2817" max="2817" width="3.625" style="145" customWidth="1"/>
    <col min="2818" max="2818" width="10.375" style="145" customWidth="1"/>
    <col min="2819" max="2819" width="9.625" style="145" customWidth="1"/>
    <col min="2820" max="2830" width="9" style="145"/>
    <col min="2831" max="2832" width="7.875" style="145" customWidth="1"/>
    <col min="2833" max="2833" width="8.625" style="145" customWidth="1"/>
    <col min="2834" max="2834" width="8.125" style="145" customWidth="1"/>
    <col min="2835" max="2835" width="6.875" style="145" customWidth="1"/>
    <col min="2836" max="2836" width="0.5" style="145" customWidth="1"/>
    <col min="2837" max="2838" width="6.875" style="145" customWidth="1"/>
    <col min="2839" max="2840" width="9" style="145"/>
    <col min="2841" max="2841" width="9.625" style="145" bestFit="1" customWidth="1"/>
    <col min="2842" max="2844" width="9" style="145"/>
    <col min="2845" max="2845" width="3.625" style="145" customWidth="1"/>
    <col min="2846" max="2846" width="9.25" style="145" customWidth="1"/>
    <col min="2847" max="3072" width="9" style="145"/>
    <col min="3073" max="3073" width="3.625" style="145" customWidth="1"/>
    <col min="3074" max="3074" width="10.375" style="145" customWidth="1"/>
    <col min="3075" max="3075" width="9.625" style="145" customWidth="1"/>
    <col min="3076" max="3086" width="9" style="145"/>
    <col min="3087" max="3088" width="7.875" style="145" customWidth="1"/>
    <col min="3089" max="3089" width="8.625" style="145" customWidth="1"/>
    <col min="3090" max="3090" width="8.125" style="145" customWidth="1"/>
    <col min="3091" max="3091" width="6.875" style="145" customWidth="1"/>
    <col min="3092" max="3092" width="0.5" style="145" customWidth="1"/>
    <col min="3093" max="3094" width="6.875" style="145" customWidth="1"/>
    <col min="3095" max="3096" width="9" style="145"/>
    <col min="3097" max="3097" width="9.625" style="145" bestFit="1" customWidth="1"/>
    <col min="3098" max="3100" width="9" style="145"/>
    <col min="3101" max="3101" width="3.625" style="145" customWidth="1"/>
    <col min="3102" max="3102" width="9.25" style="145" customWidth="1"/>
    <col min="3103" max="3328" width="9" style="145"/>
    <col min="3329" max="3329" width="3.625" style="145" customWidth="1"/>
    <col min="3330" max="3330" width="10.375" style="145" customWidth="1"/>
    <col min="3331" max="3331" width="9.625" style="145" customWidth="1"/>
    <col min="3332" max="3342" width="9" style="145"/>
    <col min="3343" max="3344" width="7.875" style="145" customWidth="1"/>
    <col min="3345" max="3345" width="8.625" style="145" customWidth="1"/>
    <col min="3346" max="3346" width="8.125" style="145" customWidth="1"/>
    <col min="3347" max="3347" width="6.875" style="145" customWidth="1"/>
    <col min="3348" max="3348" width="0.5" style="145" customWidth="1"/>
    <col min="3349" max="3350" width="6.875" style="145" customWidth="1"/>
    <col min="3351" max="3352" width="9" style="145"/>
    <col min="3353" max="3353" width="9.625" style="145" bestFit="1" customWidth="1"/>
    <col min="3354" max="3356" width="9" style="145"/>
    <col min="3357" max="3357" width="3.625" style="145" customWidth="1"/>
    <col min="3358" max="3358" width="9.25" style="145" customWidth="1"/>
    <col min="3359" max="3584" width="9" style="145"/>
    <col min="3585" max="3585" width="3.625" style="145" customWidth="1"/>
    <col min="3586" max="3586" width="10.375" style="145" customWidth="1"/>
    <col min="3587" max="3587" width="9.625" style="145" customWidth="1"/>
    <col min="3588" max="3598" width="9" style="145"/>
    <col min="3599" max="3600" width="7.875" style="145" customWidth="1"/>
    <col min="3601" max="3601" width="8.625" style="145" customWidth="1"/>
    <col min="3602" max="3602" width="8.125" style="145" customWidth="1"/>
    <col min="3603" max="3603" width="6.875" style="145" customWidth="1"/>
    <col min="3604" max="3604" width="0.5" style="145" customWidth="1"/>
    <col min="3605" max="3606" width="6.875" style="145" customWidth="1"/>
    <col min="3607" max="3608" width="9" style="145"/>
    <col min="3609" max="3609" width="9.625" style="145" bestFit="1" customWidth="1"/>
    <col min="3610" max="3612" width="9" style="145"/>
    <col min="3613" max="3613" width="3.625" style="145" customWidth="1"/>
    <col min="3614" max="3614" width="9.25" style="145" customWidth="1"/>
    <col min="3615" max="3840" width="9" style="145"/>
    <col min="3841" max="3841" width="3.625" style="145" customWidth="1"/>
    <col min="3842" max="3842" width="10.375" style="145" customWidth="1"/>
    <col min="3843" max="3843" width="9.625" style="145" customWidth="1"/>
    <col min="3844" max="3854" width="9" style="145"/>
    <col min="3855" max="3856" width="7.875" style="145" customWidth="1"/>
    <col min="3857" max="3857" width="8.625" style="145" customWidth="1"/>
    <col min="3858" max="3858" width="8.125" style="145" customWidth="1"/>
    <col min="3859" max="3859" width="6.875" style="145" customWidth="1"/>
    <col min="3860" max="3860" width="0.5" style="145" customWidth="1"/>
    <col min="3861" max="3862" width="6.875" style="145" customWidth="1"/>
    <col min="3863" max="3864" width="9" style="145"/>
    <col min="3865" max="3865" width="9.625" style="145" bestFit="1" customWidth="1"/>
    <col min="3866" max="3868" width="9" style="145"/>
    <col min="3869" max="3869" width="3.625" style="145" customWidth="1"/>
    <col min="3870" max="3870" width="9.25" style="145" customWidth="1"/>
    <col min="3871" max="4096" width="9" style="145"/>
    <col min="4097" max="4097" width="3.625" style="145" customWidth="1"/>
    <col min="4098" max="4098" width="10.375" style="145" customWidth="1"/>
    <col min="4099" max="4099" width="9.625" style="145" customWidth="1"/>
    <col min="4100" max="4110" width="9" style="145"/>
    <col min="4111" max="4112" width="7.875" style="145" customWidth="1"/>
    <col min="4113" max="4113" width="8.625" style="145" customWidth="1"/>
    <col min="4114" max="4114" width="8.125" style="145" customWidth="1"/>
    <col min="4115" max="4115" width="6.875" style="145" customWidth="1"/>
    <col min="4116" max="4116" width="0.5" style="145" customWidth="1"/>
    <col min="4117" max="4118" width="6.875" style="145" customWidth="1"/>
    <col min="4119" max="4120" width="9" style="145"/>
    <col min="4121" max="4121" width="9.625" style="145" bestFit="1" customWidth="1"/>
    <col min="4122" max="4124" width="9" style="145"/>
    <col min="4125" max="4125" width="3.625" style="145" customWidth="1"/>
    <col min="4126" max="4126" width="9.25" style="145" customWidth="1"/>
    <col min="4127" max="4352" width="9" style="145"/>
    <col min="4353" max="4353" width="3.625" style="145" customWidth="1"/>
    <col min="4354" max="4354" width="10.375" style="145" customWidth="1"/>
    <col min="4355" max="4355" width="9.625" style="145" customWidth="1"/>
    <col min="4356" max="4366" width="9" style="145"/>
    <col min="4367" max="4368" width="7.875" style="145" customWidth="1"/>
    <col min="4369" max="4369" width="8.625" style="145" customWidth="1"/>
    <col min="4370" max="4370" width="8.125" style="145" customWidth="1"/>
    <col min="4371" max="4371" width="6.875" style="145" customWidth="1"/>
    <col min="4372" max="4372" width="0.5" style="145" customWidth="1"/>
    <col min="4373" max="4374" width="6.875" style="145" customWidth="1"/>
    <col min="4375" max="4376" width="9" style="145"/>
    <col min="4377" max="4377" width="9.625" style="145" bestFit="1" customWidth="1"/>
    <col min="4378" max="4380" width="9" style="145"/>
    <col min="4381" max="4381" width="3.625" style="145" customWidth="1"/>
    <col min="4382" max="4382" width="9.25" style="145" customWidth="1"/>
    <col min="4383" max="4608" width="9" style="145"/>
    <col min="4609" max="4609" width="3.625" style="145" customWidth="1"/>
    <col min="4610" max="4610" width="10.375" style="145" customWidth="1"/>
    <col min="4611" max="4611" width="9.625" style="145" customWidth="1"/>
    <col min="4612" max="4622" width="9" style="145"/>
    <col min="4623" max="4624" width="7.875" style="145" customWidth="1"/>
    <col min="4625" max="4625" width="8.625" style="145" customWidth="1"/>
    <col min="4626" max="4626" width="8.125" style="145" customWidth="1"/>
    <col min="4627" max="4627" width="6.875" style="145" customWidth="1"/>
    <col min="4628" max="4628" width="0.5" style="145" customWidth="1"/>
    <col min="4629" max="4630" width="6.875" style="145" customWidth="1"/>
    <col min="4631" max="4632" width="9" style="145"/>
    <col min="4633" max="4633" width="9.625" style="145" bestFit="1" customWidth="1"/>
    <col min="4634" max="4636" width="9" style="145"/>
    <col min="4637" max="4637" width="3.625" style="145" customWidth="1"/>
    <col min="4638" max="4638" width="9.25" style="145" customWidth="1"/>
    <col min="4639" max="4864" width="9" style="145"/>
    <col min="4865" max="4865" width="3.625" style="145" customWidth="1"/>
    <col min="4866" max="4866" width="10.375" style="145" customWidth="1"/>
    <col min="4867" max="4867" width="9.625" style="145" customWidth="1"/>
    <col min="4868" max="4878" width="9" style="145"/>
    <col min="4879" max="4880" width="7.875" style="145" customWidth="1"/>
    <col min="4881" max="4881" width="8.625" style="145" customWidth="1"/>
    <col min="4882" max="4882" width="8.125" style="145" customWidth="1"/>
    <col min="4883" max="4883" width="6.875" style="145" customWidth="1"/>
    <col min="4884" max="4884" width="0.5" style="145" customWidth="1"/>
    <col min="4885" max="4886" width="6.875" style="145" customWidth="1"/>
    <col min="4887" max="4888" width="9" style="145"/>
    <col min="4889" max="4889" width="9.625" style="145" bestFit="1" customWidth="1"/>
    <col min="4890" max="4892" width="9" style="145"/>
    <col min="4893" max="4893" width="3.625" style="145" customWidth="1"/>
    <col min="4894" max="4894" width="9.25" style="145" customWidth="1"/>
    <col min="4895" max="5120" width="9" style="145"/>
    <col min="5121" max="5121" width="3.625" style="145" customWidth="1"/>
    <col min="5122" max="5122" width="10.375" style="145" customWidth="1"/>
    <col min="5123" max="5123" width="9.625" style="145" customWidth="1"/>
    <col min="5124" max="5134" width="9" style="145"/>
    <col min="5135" max="5136" width="7.875" style="145" customWidth="1"/>
    <col min="5137" max="5137" width="8.625" style="145" customWidth="1"/>
    <col min="5138" max="5138" width="8.125" style="145" customWidth="1"/>
    <col min="5139" max="5139" width="6.875" style="145" customWidth="1"/>
    <col min="5140" max="5140" width="0.5" style="145" customWidth="1"/>
    <col min="5141" max="5142" width="6.875" style="145" customWidth="1"/>
    <col min="5143" max="5144" width="9" style="145"/>
    <col min="5145" max="5145" width="9.625" style="145" bestFit="1" customWidth="1"/>
    <col min="5146" max="5148" width="9" style="145"/>
    <col min="5149" max="5149" width="3.625" style="145" customWidth="1"/>
    <col min="5150" max="5150" width="9.25" style="145" customWidth="1"/>
    <col min="5151" max="5376" width="9" style="145"/>
    <col min="5377" max="5377" width="3.625" style="145" customWidth="1"/>
    <col min="5378" max="5378" width="10.375" style="145" customWidth="1"/>
    <col min="5379" max="5379" width="9.625" style="145" customWidth="1"/>
    <col min="5380" max="5390" width="9" style="145"/>
    <col min="5391" max="5392" width="7.875" style="145" customWidth="1"/>
    <col min="5393" max="5393" width="8.625" style="145" customWidth="1"/>
    <col min="5394" max="5394" width="8.125" style="145" customWidth="1"/>
    <col min="5395" max="5395" width="6.875" style="145" customWidth="1"/>
    <col min="5396" max="5396" width="0.5" style="145" customWidth="1"/>
    <col min="5397" max="5398" width="6.875" style="145" customWidth="1"/>
    <col min="5399" max="5400" width="9" style="145"/>
    <col min="5401" max="5401" width="9.625" style="145" bestFit="1" customWidth="1"/>
    <col min="5402" max="5404" width="9" style="145"/>
    <col min="5405" max="5405" width="3.625" style="145" customWidth="1"/>
    <col min="5406" max="5406" width="9.25" style="145" customWidth="1"/>
    <col min="5407" max="5632" width="9" style="145"/>
    <col min="5633" max="5633" width="3.625" style="145" customWidth="1"/>
    <col min="5634" max="5634" width="10.375" style="145" customWidth="1"/>
    <col min="5635" max="5635" width="9.625" style="145" customWidth="1"/>
    <col min="5636" max="5646" width="9" style="145"/>
    <col min="5647" max="5648" width="7.875" style="145" customWidth="1"/>
    <col min="5649" max="5649" width="8.625" style="145" customWidth="1"/>
    <col min="5650" max="5650" width="8.125" style="145" customWidth="1"/>
    <col min="5651" max="5651" width="6.875" style="145" customWidth="1"/>
    <col min="5652" max="5652" width="0.5" style="145" customWidth="1"/>
    <col min="5653" max="5654" width="6.875" style="145" customWidth="1"/>
    <col min="5655" max="5656" width="9" style="145"/>
    <col min="5657" max="5657" width="9.625" style="145" bestFit="1" customWidth="1"/>
    <col min="5658" max="5660" width="9" style="145"/>
    <col min="5661" max="5661" width="3.625" style="145" customWidth="1"/>
    <col min="5662" max="5662" width="9.25" style="145" customWidth="1"/>
    <col min="5663" max="5888" width="9" style="145"/>
    <col min="5889" max="5889" width="3.625" style="145" customWidth="1"/>
    <col min="5890" max="5890" width="10.375" style="145" customWidth="1"/>
    <col min="5891" max="5891" width="9.625" style="145" customWidth="1"/>
    <col min="5892" max="5902" width="9" style="145"/>
    <col min="5903" max="5904" width="7.875" style="145" customWidth="1"/>
    <col min="5905" max="5905" width="8.625" style="145" customWidth="1"/>
    <col min="5906" max="5906" width="8.125" style="145" customWidth="1"/>
    <col min="5907" max="5907" width="6.875" style="145" customWidth="1"/>
    <col min="5908" max="5908" width="0.5" style="145" customWidth="1"/>
    <col min="5909" max="5910" width="6.875" style="145" customWidth="1"/>
    <col min="5911" max="5912" width="9" style="145"/>
    <col min="5913" max="5913" width="9.625" style="145" bestFit="1" customWidth="1"/>
    <col min="5914" max="5916" width="9" style="145"/>
    <col min="5917" max="5917" width="3.625" style="145" customWidth="1"/>
    <col min="5918" max="5918" width="9.25" style="145" customWidth="1"/>
    <col min="5919" max="6144" width="9" style="145"/>
    <col min="6145" max="6145" width="3.625" style="145" customWidth="1"/>
    <col min="6146" max="6146" width="10.375" style="145" customWidth="1"/>
    <col min="6147" max="6147" width="9.625" style="145" customWidth="1"/>
    <col min="6148" max="6158" width="9" style="145"/>
    <col min="6159" max="6160" width="7.875" style="145" customWidth="1"/>
    <col min="6161" max="6161" width="8.625" style="145" customWidth="1"/>
    <col min="6162" max="6162" width="8.125" style="145" customWidth="1"/>
    <col min="6163" max="6163" width="6.875" style="145" customWidth="1"/>
    <col min="6164" max="6164" width="0.5" style="145" customWidth="1"/>
    <col min="6165" max="6166" width="6.875" style="145" customWidth="1"/>
    <col min="6167" max="6168" width="9" style="145"/>
    <col min="6169" max="6169" width="9.625" style="145" bestFit="1" customWidth="1"/>
    <col min="6170" max="6172" width="9" style="145"/>
    <col min="6173" max="6173" width="3.625" style="145" customWidth="1"/>
    <col min="6174" max="6174" width="9.25" style="145" customWidth="1"/>
    <col min="6175" max="6400" width="9" style="145"/>
    <col min="6401" max="6401" width="3.625" style="145" customWidth="1"/>
    <col min="6402" max="6402" width="10.375" style="145" customWidth="1"/>
    <col min="6403" max="6403" width="9.625" style="145" customWidth="1"/>
    <col min="6404" max="6414" width="9" style="145"/>
    <col min="6415" max="6416" width="7.875" style="145" customWidth="1"/>
    <col min="6417" max="6417" width="8.625" style="145" customWidth="1"/>
    <col min="6418" max="6418" width="8.125" style="145" customWidth="1"/>
    <col min="6419" max="6419" width="6.875" style="145" customWidth="1"/>
    <col min="6420" max="6420" width="0.5" style="145" customWidth="1"/>
    <col min="6421" max="6422" width="6.875" style="145" customWidth="1"/>
    <col min="6423" max="6424" width="9" style="145"/>
    <col min="6425" max="6425" width="9.625" style="145" bestFit="1" customWidth="1"/>
    <col min="6426" max="6428" width="9" style="145"/>
    <col min="6429" max="6429" width="3.625" style="145" customWidth="1"/>
    <col min="6430" max="6430" width="9.25" style="145" customWidth="1"/>
    <col min="6431" max="6656" width="9" style="145"/>
    <col min="6657" max="6657" width="3.625" style="145" customWidth="1"/>
    <col min="6658" max="6658" width="10.375" style="145" customWidth="1"/>
    <col min="6659" max="6659" width="9.625" style="145" customWidth="1"/>
    <col min="6660" max="6670" width="9" style="145"/>
    <col min="6671" max="6672" width="7.875" style="145" customWidth="1"/>
    <col min="6673" max="6673" width="8.625" style="145" customWidth="1"/>
    <col min="6674" max="6674" width="8.125" style="145" customWidth="1"/>
    <col min="6675" max="6675" width="6.875" style="145" customWidth="1"/>
    <col min="6676" max="6676" width="0.5" style="145" customWidth="1"/>
    <col min="6677" max="6678" width="6.875" style="145" customWidth="1"/>
    <col min="6679" max="6680" width="9" style="145"/>
    <col min="6681" max="6681" width="9.625" style="145" bestFit="1" customWidth="1"/>
    <col min="6682" max="6684" width="9" style="145"/>
    <col min="6685" max="6685" width="3.625" style="145" customWidth="1"/>
    <col min="6686" max="6686" width="9.25" style="145" customWidth="1"/>
    <col min="6687" max="6912" width="9" style="145"/>
    <col min="6913" max="6913" width="3.625" style="145" customWidth="1"/>
    <col min="6914" max="6914" width="10.375" style="145" customWidth="1"/>
    <col min="6915" max="6915" width="9.625" style="145" customWidth="1"/>
    <col min="6916" max="6926" width="9" style="145"/>
    <col min="6927" max="6928" width="7.875" style="145" customWidth="1"/>
    <col min="6929" max="6929" width="8.625" style="145" customWidth="1"/>
    <col min="6930" max="6930" width="8.125" style="145" customWidth="1"/>
    <col min="6931" max="6931" width="6.875" style="145" customWidth="1"/>
    <col min="6932" max="6932" width="0.5" style="145" customWidth="1"/>
    <col min="6933" max="6934" width="6.875" style="145" customWidth="1"/>
    <col min="6935" max="6936" width="9" style="145"/>
    <col min="6937" max="6937" width="9.625" style="145" bestFit="1" customWidth="1"/>
    <col min="6938" max="6940" width="9" style="145"/>
    <col min="6941" max="6941" width="3.625" style="145" customWidth="1"/>
    <col min="6942" max="6942" width="9.25" style="145" customWidth="1"/>
    <col min="6943" max="7168" width="9" style="145"/>
    <col min="7169" max="7169" width="3.625" style="145" customWidth="1"/>
    <col min="7170" max="7170" width="10.375" style="145" customWidth="1"/>
    <col min="7171" max="7171" width="9.625" style="145" customWidth="1"/>
    <col min="7172" max="7182" width="9" style="145"/>
    <col min="7183" max="7184" width="7.875" style="145" customWidth="1"/>
    <col min="7185" max="7185" width="8.625" style="145" customWidth="1"/>
    <col min="7186" max="7186" width="8.125" style="145" customWidth="1"/>
    <col min="7187" max="7187" width="6.875" style="145" customWidth="1"/>
    <col min="7188" max="7188" width="0.5" style="145" customWidth="1"/>
    <col min="7189" max="7190" width="6.875" style="145" customWidth="1"/>
    <col min="7191" max="7192" width="9" style="145"/>
    <col min="7193" max="7193" width="9.625" style="145" bestFit="1" customWidth="1"/>
    <col min="7194" max="7196" width="9" style="145"/>
    <col min="7197" max="7197" width="3.625" style="145" customWidth="1"/>
    <col min="7198" max="7198" width="9.25" style="145" customWidth="1"/>
    <col min="7199" max="7424" width="9" style="145"/>
    <col min="7425" max="7425" width="3.625" style="145" customWidth="1"/>
    <col min="7426" max="7426" width="10.375" style="145" customWidth="1"/>
    <col min="7427" max="7427" width="9.625" style="145" customWidth="1"/>
    <col min="7428" max="7438" width="9" style="145"/>
    <col min="7439" max="7440" width="7.875" style="145" customWidth="1"/>
    <col min="7441" max="7441" width="8.625" style="145" customWidth="1"/>
    <col min="7442" max="7442" width="8.125" style="145" customWidth="1"/>
    <col min="7443" max="7443" width="6.875" style="145" customWidth="1"/>
    <col min="7444" max="7444" width="0.5" style="145" customWidth="1"/>
    <col min="7445" max="7446" width="6.875" style="145" customWidth="1"/>
    <col min="7447" max="7448" width="9" style="145"/>
    <col min="7449" max="7449" width="9.625" style="145" bestFit="1" customWidth="1"/>
    <col min="7450" max="7452" width="9" style="145"/>
    <col min="7453" max="7453" width="3.625" style="145" customWidth="1"/>
    <col min="7454" max="7454" width="9.25" style="145" customWidth="1"/>
    <col min="7455" max="7680" width="9" style="145"/>
    <col min="7681" max="7681" width="3.625" style="145" customWidth="1"/>
    <col min="7682" max="7682" width="10.375" style="145" customWidth="1"/>
    <col min="7683" max="7683" width="9.625" style="145" customWidth="1"/>
    <col min="7684" max="7694" width="9" style="145"/>
    <col min="7695" max="7696" width="7.875" style="145" customWidth="1"/>
    <col min="7697" max="7697" width="8.625" style="145" customWidth="1"/>
    <col min="7698" max="7698" width="8.125" style="145" customWidth="1"/>
    <col min="7699" max="7699" width="6.875" style="145" customWidth="1"/>
    <col min="7700" max="7700" width="0.5" style="145" customWidth="1"/>
    <col min="7701" max="7702" width="6.875" style="145" customWidth="1"/>
    <col min="7703" max="7704" width="9" style="145"/>
    <col min="7705" max="7705" width="9.625" style="145" bestFit="1" customWidth="1"/>
    <col min="7706" max="7708" width="9" style="145"/>
    <col min="7709" max="7709" width="3.625" style="145" customWidth="1"/>
    <col min="7710" max="7710" width="9.25" style="145" customWidth="1"/>
    <col min="7711" max="7936" width="9" style="145"/>
    <col min="7937" max="7937" width="3.625" style="145" customWidth="1"/>
    <col min="7938" max="7938" width="10.375" style="145" customWidth="1"/>
    <col min="7939" max="7939" width="9.625" style="145" customWidth="1"/>
    <col min="7940" max="7950" width="9" style="145"/>
    <col min="7951" max="7952" width="7.875" style="145" customWidth="1"/>
    <col min="7953" max="7953" width="8.625" style="145" customWidth="1"/>
    <col min="7954" max="7954" width="8.125" style="145" customWidth="1"/>
    <col min="7955" max="7955" width="6.875" style="145" customWidth="1"/>
    <col min="7956" max="7956" width="0.5" style="145" customWidth="1"/>
    <col min="7957" max="7958" width="6.875" style="145" customWidth="1"/>
    <col min="7959" max="7960" width="9" style="145"/>
    <col min="7961" max="7961" width="9.625" style="145" bestFit="1" customWidth="1"/>
    <col min="7962" max="7964" width="9" style="145"/>
    <col min="7965" max="7965" width="3.625" style="145" customWidth="1"/>
    <col min="7966" max="7966" width="9.25" style="145" customWidth="1"/>
    <col min="7967" max="8192" width="9" style="145"/>
    <col min="8193" max="8193" width="3.625" style="145" customWidth="1"/>
    <col min="8194" max="8194" width="10.375" style="145" customWidth="1"/>
    <col min="8195" max="8195" width="9.625" style="145" customWidth="1"/>
    <col min="8196" max="8206" width="9" style="145"/>
    <col min="8207" max="8208" width="7.875" style="145" customWidth="1"/>
    <col min="8209" max="8209" width="8.625" style="145" customWidth="1"/>
    <col min="8210" max="8210" width="8.125" style="145" customWidth="1"/>
    <col min="8211" max="8211" width="6.875" style="145" customWidth="1"/>
    <col min="8212" max="8212" width="0.5" style="145" customWidth="1"/>
    <col min="8213" max="8214" width="6.875" style="145" customWidth="1"/>
    <col min="8215" max="8216" width="9" style="145"/>
    <col min="8217" max="8217" width="9.625" style="145" bestFit="1" customWidth="1"/>
    <col min="8218" max="8220" width="9" style="145"/>
    <col min="8221" max="8221" width="3.625" style="145" customWidth="1"/>
    <col min="8222" max="8222" width="9.25" style="145" customWidth="1"/>
    <col min="8223" max="8448" width="9" style="145"/>
    <col min="8449" max="8449" width="3.625" style="145" customWidth="1"/>
    <col min="8450" max="8450" width="10.375" style="145" customWidth="1"/>
    <col min="8451" max="8451" width="9.625" style="145" customWidth="1"/>
    <col min="8452" max="8462" width="9" style="145"/>
    <col min="8463" max="8464" width="7.875" style="145" customWidth="1"/>
    <col min="8465" max="8465" width="8.625" style="145" customWidth="1"/>
    <col min="8466" max="8466" width="8.125" style="145" customWidth="1"/>
    <col min="8467" max="8467" width="6.875" style="145" customWidth="1"/>
    <col min="8468" max="8468" width="0.5" style="145" customWidth="1"/>
    <col min="8469" max="8470" width="6.875" style="145" customWidth="1"/>
    <col min="8471" max="8472" width="9" style="145"/>
    <col min="8473" max="8473" width="9.625" style="145" bestFit="1" customWidth="1"/>
    <col min="8474" max="8476" width="9" style="145"/>
    <col min="8477" max="8477" width="3.625" style="145" customWidth="1"/>
    <col min="8478" max="8478" width="9.25" style="145" customWidth="1"/>
    <col min="8479" max="8704" width="9" style="145"/>
    <col min="8705" max="8705" width="3.625" style="145" customWidth="1"/>
    <col min="8706" max="8706" width="10.375" style="145" customWidth="1"/>
    <col min="8707" max="8707" width="9.625" style="145" customWidth="1"/>
    <col min="8708" max="8718" width="9" style="145"/>
    <col min="8719" max="8720" width="7.875" style="145" customWidth="1"/>
    <col min="8721" max="8721" width="8.625" style="145" customWidth="1"/>
    <col min="8722" max="8722" width="8.125" style="145" customWidth="1"/>
    <col min="8723" max="8723" width="6.875" style="145" customWidth="1"/>
    <col min="8724" max="8724" width="0.5" style="145" customWidth="1"/>
    <col min="8725" max="8726" width="6.875" style="145" customWidth="1"/>
    <col min="8727" max="8728" width="9" style="145"/>
    <col min="8729" max="8729" width="9.625" style="145" bestFit="1" customWidth="1"/>
    <col min="8730" max="8732" width="9" style="145"/>
    <col min="8733" max="8733" width="3.625" style="145" customWidth="1"/>
    <col min="8734" max="8734" width="9.25" style="145" customWidth="1"/>
    <col min="8735" max="8960" width="9" style="145"/>
    <col min="8961" max="8961" width="3.625" style="145" customWidth="1"/>
    <col min="8962" max="8962" width="10.375" style="145" customWidth="1"/>
    <col min="8963" max="8963" width="9.625" style="145" customWidth="1"/>
    <col min="8964" max="8974" width="9" style="145"/>
    <col min="8975" max="8976" width="7.875" style="145" customWidth="1"/>
    <col min="8977" max="8977" width="8.625" style="145" customWidth="1"/>
    <col min="8978" max="8978" width="8.125" style="145" customWidth="1"/>
    <col min="8979" max="8979" width="6.875" style="145" customWidth="1"/>
    <col min="8980" max="8980" width="0.5" style="145" customWidth="1"/>
    <col min="8981" max="8982" width="6.875" style="145" customWidth="1"/>
    <col min="8983" max="8984" width="9" style="145"/>
    <col min="8985" max="8985" width="9.625" style="145" bestFit="1" customWidth="1"/>
    <col min="8986" max="8988" width="9" style="145"/>
    <col min="8989" max="8989" width="3.625" style="145" customWidth="1"/>
    <col min="8990" max="8990" width="9.25" style="145" customWidth="1"/>
    <col min="8991" max="9216" width="9" style="145"/>
    <col min="9217" max="9217" width="3.625" style="145" customWidth="1"/>
    <col min="9218" max="9218" width="10.375" style="145" customWidth="1"/>
    <col min="9219" max="9219" width="9.625" style="145" customWidth="1"/>
    <col min="9220" max="9230" width="9" style="145"/>
    <col min="9231" max="9232" width="7.875" style="145" customWidth="1"/>
    <col min="9233" max="9233" width="8.625" style="145" customWidth="1"/>
    <col min="9234" max="9234" width="8.125" style="145" customWidth="1"/>
    <col min="9235" max="9235" width="6.875" style="145" customWidth="1"/>
    <col min="9236" max="9236" width="0.5" style="145" customWidth="1"/>
    <col min="9237" max="9238" width="6.875" style="145" customWidth="1"/>
    <col min="9239" max="9240" width="9" style="145"/>
    <col min="9241" max="9241" width="9.625" style="145" bestFit="1" customWidth="1"/>
    <col min="9242" max="9244" width="9" style="145"/>
    <col min="9245" max="9245" width="3.625" style="145" customWidth="1"/>
    <col min="9246" max="9246" width="9.25" style="145" customWidth="1"/>
    <col min="9247" max="9472" width="9" style="145"/>
    <col min="9473" max="9473" width="3.625" style="145" customWidth="1"/>
    <col min="9474" max="9474" width="10.375" style="145" customWidth="1"/>
    <col min="9475" max="9475" width="9.625" style="145" customWidth="1"/>
    <col min="9476" max="9486" width="9" style="145"/>
    <col min="9487" max="9488" width="7.875" style="145" customWidth="1"/>
    <col min="9489" max="9489" width="8.625" style="145" customWidth="1"/>
    <col min="9490" max="9490" width="8.125" style="145" customWidth="1"/>
    <col min="9491" max="9491" width="6.875" style="145" customWidth="1"/>
    <col min="9492" max="9492" width="0.5" style="145" customWidth="1"/>
    <col min="9493" max="9494" width="6.875" style="145" customWidth="1"/>
    <col min="9495" max="9496" width="9" style="145"/>
    <col min="9497" max="9497" width="9.625" style="145" bestFit="1" customWidth="1"/>
    <col min="9498" max="9500" width="9" style="145"/>
    <col min="9501" max="9501" width="3.625" style="145" customWidth="1"/>
    <col min="9502" max="9502" width="9.25" style="145" customWidth="1"/>
    <col min="9503" max="9728" width="9" style="145"/>
    <col min="9729" max="9729" width="3.625" style="145" customWidth="1"/>
    <col min="9730" max="9730" width="10.375" style="145" customWidth="1"/>
    <col min="9731" max="9731" width="9.625" style="145" customWidth="1"/>
    <col min="9732" max="9742" width="9" style="145"/>
    <col min="9743" max="9744" width="7.875" style="145" customWidth="1"/>
    <col min="9745" max="9745" width="8.625" style="145" customWidth="1"/>
    <col min="9746" max="9746" width="8.125" style="145" customWidth="1"/>
    <col min="9747" max="9747" width="6.875" style="145" customWidth="1"/>
    <col min="9748" max="9748" width="0.5" style="145" customWidth="1"/>
    <col min="9749" max="9750" width="6.875" style="145" customWidth="1"/>
    <col min="9751" max="9752" width="9" style="145"/>
    <col min="9753" max="9753" width="9.625" style="145" bestFit="1" customWidth="1"/>
    <col min="9754" max="9756" width="9" style="145"/>
    <col min="9757" max="9757" width="3.625" style="145" customWidth="1"/>
    <col min="9758" max="9758" width="9.25" style="145" customWidth="1"/>
    <col min="9759" max="9984" width="9" style="145"/>
    <col min="9985" max="9985" width="3.625" style="145" customWidth="1"/>
    <col min="9986" max="9986" width="10.375" style="145" customWidth="1"/>
    <col min="9987" max="9987" width="9.625" style="145" customWidth="1"/>
    <col min="9988" max="9998" width="9" style="145"/>
    <col min="9999" max="10000" width="7.875" style="145" customWidth="1"/>
    <col min="10001" max="10001" width="8.625" style="145" customWidth="1"/>
    <col min="10002" max="10002" width="8.125" style="145" customWidth="1"/>
    <col min="10003" max="10003" width="6.875" style="145" customWidth="1"/>
    <col min="10004" max="10004" width="0.5" style="145" customWidth="1"/>
    <col min="10005" max="10006" width="6.875" style="145" customWidth="1"/>
    <col min="10007" max="10008" width="9" style="145"/>
    <col min="10009" max="10009" width="9.625" style="145" bestFit="1" customWidth="1"/>
    <col min="10010" max="10012" width="9" style="145"/>
    <col min="10013" max="10013" width="3.625" style="145" customWidth="1"/>
    <col min="10014" max="10014" width="9.25" style="145" customWidth="1"/>
    <col min="10015" max="10240" width="9" style="145"/>
    <col min="10241" max="10241" width="3.625" style="145" customWidth="1"/>
    <col min="10242" max="10242" width="10.375" style="145" customWidth="1"/>
    <col min="10243" max="10243" width="9.625" style="145" customWidth="1"/>
    <col min="10244" max="10254" width="9" style="145"/>
    <col min="10255" max="10256" width="7.875" style="145" customWidth="1"/>
    <col min="10257" max="10257" width="8.625" style="145" customWidth="1"/>
    <col min="10258" max="10258" width="8.125" style="145" customWidth="1"/>
    <col min="10259" max="10259" width="6.875" style="145" customWidth="1"/>
    <col min="10260" max="10260" width="0.5" style="145" customWidth="1"/>
    <col min="10261" max="10262" width="6.875" style="145" customWidth="1"/>
    <col min="10263" max="10264" width="9" style="145"/>
    <col min="10265" max="10265" width="9.625" style="145" bestFit="1" customWidth="1"/>
    <col min="10266" max="10268" width="9" style="145"/>
    <col min="10269" max="10269" width="3.625" style="145" customWidth="1"/>
    <col min="10270" max="10270" width="9.25" style="145" customWidth="1"/>
    <col min="10271" max="10496" width="9" style="145"/>
    <col min="10497" max="10497" width="3.625" style="145" customWidth="1"/>
    <col min="10498" max="10498" width="10.375" style="145" customWidth="1"/>
    <col min="10499" max="10499" width="9.625" style="145" customWidth="1"/>
    <col min="10500" max="10510" width="9" style="145"/>
    <col min="10511" max="10512" width="7.875" style="145" customWidth="1"/>
    <col min="10513" max="10513" width="8.625" style="145" customWidth="1"/>
    <col min="10514" max="10514" width="8.125" style="145" customWidth="1"/>
    <col min="10515" max="10515" width="6.875" style="145" customWidth="1"/>
    <col min="10516" max="10516" width="0.5" style="145" customWidth="1"/>
    <col min="10517" max="10518" width="6.875" style="145" customWidth="1"/>
    <col min="10519" max="10520" width="9" style="145"/>
    <col min="10521" max="10521" width="9.625" style="145" bestFit="1" customWidth="1"/>
    <col min="10522" max="10524" width="9" style="145"/>
    <col min="10525" max="10525" width="3.625" style="145" customWidth="1"/>
    <col min="10526" max="10526" width="9.25" style="145" customWidth="1"/>
    <col min="10527" max="10752" width="9" style="145"/>
    <col min="10753" max="10753" width="3.625" style="145" customWidth="1"/>
    <col min="10754" max="10754" width="10.375" style="145" customWidth="1"/>
    <col min="10755" max="10755" width="9.625" style="145" customWidth="1"/>
    <col min="10756" max="10766" width="9" style="145"/>
    <col min="10767" max="10768" width="7.875" style="145" customWidth="1"/>
    <col min="10769" max="10769" width="8.625" style="145" customWidth="1"/>
    <col min="10770" max="10770" width="8.125" style="145" customWidth="1"/>
    <col min="10771" max="10771" width="6.875" style="145" customWidth="1"/>
    <col min="10772" max="10772" width="0.5" style="145" customWidth="1"/>
    <col min="10773" max="10774" width="6.875" style="145" customWidth="1"/>
    <col min="10775" max="10776" width="9" style="145"/>
    <col min="10777" max="10777" width="9.625" style="145" bestFit="1" customWidth="1"/>
    <col min="10778" max="10780" width="9" style="145"/>
    <col min="10781" max="10781" width="3.625" style="145" customWidth="1"/>
    <col min="10782" max="10782" width="9.25" style="145" customWidth="1"/>
    <col min="10783" max="11008" width="9" style="145"/>
    <col min="11009" max="11009" width="3.625" style="145" customWidth="1"/>
    <col min="11010" max="11010" width="10.375" style="145" customWidth="1"/>
    <col min="11011" max="11011" width="9.625" style="145" customWidth="1"/>
    <col min="11012" max="11022" width="9" style="145"/>
    <col min="11023" max="11024" width="7.875" style="145" customWidth="1"/>
    <col min="11025" max="11025" width="8.625" style="145" customWidth="1"/>
    <col min="11026" max="11026" width="8.125" style="145" customWidth="1"/>
    <col min="11027" max="11027" width="6.875" style="145" customWidth="1"/>
    <col min="11028" max="11028" width="0.5" style="145" customWidth="1"/>
    <col min="11029" max="11030" width="6.875" style="145" customWidth="1"/>
    <col min="11031" max="11032" width="9" style="145"/>
    <col min="11033" max="11033" width="9.625" style="145" bestFit="1" customWidth="1"/>
    <col min="11034" max="11036" width="9" style="145"/>
    <col min="11037" max="11037" width="3.625" style="145" customWidth="1"/>
    <col min="11038" max="11038" width="9.25" style="145" customWidth="1"/>
    <col min="11039" max="11264" width="9" style="145"/>
    <col min="11265" max="11265" width="3.625" style="145" customWidth="1"/>
    <col min="11266" max="11266" width="10.375" style="145" customWidth="1"/>
    <col min="11267" max="11267" width="9.625" style="145" customWidth="1"/>
    <col min="11268" max="11278" width="9" style="145"/>
    <col min="11279" max="11280" width="7.875" style="145" customWidth="1"/>
    <col min="11281" max="11281" width="8.625" style="145" customWidth="1"/>
    <col min="11282" max="11282" width="8.125" style="145" customWidth="1"/>
    <col min="11283" max="11283" width="6.875" style="145" customWidth="1"/>
    <col min="11284" max="11284" width="0.5" style="145" customWidth="1"/>
    <col min="11285" max="11286" width="6.875" style="145" customWidth="1"/>
    <col min="11287" max="11288" width="9" style="145"/>
    <col min="11289" max="11289" width="9.625" style="145" bestFit="1" customWidth="1"/>
    <col min="11290" max="11292" width="9" style="145"/>
    <col min="11293" max="11293" width="3.625" style="145" customWidth="1"/>
    <col min="11294" max="11294" width="9.25" style="145" customWidth="1"/>
    <col min="11295" max="11520" width="9" style="145"/>
    <col min="11521" max="11521" width="3.625" style="145" customWidth="1"/>
    <col min="11522" max="11522" width="10.375" style="145" customWidth="1"/>
    <col min="11523" max="11523" width="9.625" style="145" customWidth="1"/>
    <col min="11524" max="11534" width="9" style="145"/>
    <col min="11535" max="11536" width="7.875" style="145" customWidth="1"/>
    <col min="11537" max="11537" width="8.625" style="145" customWidth="1"/>
    <col min="11538" max="11538" width="8.125" style="145" customWidth="1"/>
    <col min="11539" max="11539" width="6.875" style="145" customWidth="1"/>
    <col min="11540" max="11540" width="0.5" style="145" customWidth="1"/>
    <col min="11541" max="11542" width="6.875" style="145" customWidth="1"/>
    <col min="11543" max="11544" width="9" style="145"/>
    <col min="11545" max="11545" width="9.625" style="145" bestFit="1" customWidth="1"/>
    <col min="11546" max="11548" width="9" style="145"/>
    <col min="11549" max="11549" width="3.625" style="145" customWidth="1"/>
    <col min="11550" max="11550" width="9.25" style="145" customWidth="1"/>
    <col min="11551" max="11776" width="9" style="145"/>
    <col min="11777" max="11777" width="3.625" style="145" customWidth="1"/>
    <col min="11778" max="11778" width="10.375" style="145" customWidth="1"/>
    <col min="11779" max="11779" width="9.625" style="145" customWidth="1"/>
    <col min="11780" max="11790" width="9" style="145"/>
    <col min="11791" max="11792" width="7.875" style="145" customWidth="1"/>
    <col min="11793" max="11793" width="8.625" style="145" customWidth="1"/>
    <col min="11794" max="11794" width="8.125" style="145" customWidth="1"/>
    <col min="11795" max="11795" width="6.875" style="145" customWidth="1"/>
    <col min="11796" max="11796" width="0.5" style="145" customWidth="1"/>
    <col min="11797" max="11798" width="6.875" style="145" customWidth="1"/>
    <col min="11799" max="11800" width="9" style="145"/>
    <col min="11801" max="11801" width="9.625" style="145" bestFit="1" customWidth="1"/>
    <col min="11802" max="11804" width="9" style="145"/>
    <col min="11805" max="11805" width="3.625" style="145" customWidth="1"/>
    <col min="11806" max="11806" width="9.25" style="145" customWidth="1"/>
    <col min="11807" max="12032" width="9" style="145"/>
    <col min="12033" max="12033" width="3.625" style="145" customWidth="1"/>
    <col min="12034" max="12034" width="10.375" style="145" customWidth="1"/>
    <col min="12035" max="12035" width="9.625" style="145" customWidth="1"/>
    <col min="12036" max="12046" width="9" style="145"/>
    <col min="12047" max="12048" width="7.875" style="145" customWidth="1"/>
    <col min="12049" max="12049" width="8.625" style="145" customWidth="1"/>
    <col min="12050" max="12050" width="8.125" style="145" customWidth="1"/>
    <col min="12051" max="12051" width="6.875" style="145" customWidth="1"/>
    <col min="12052" max="12052" width="0.5" style="145" customWidth="1"/>
    <col min="12053" max="12054" width="6.875" style="145" customWidth="1"/>
    <col min="12055" max="12056" width="9" style="145"/>
    <col min="12057" max="12057" width="9.625" style="145" bestFit="1" customWidth="1"/>
    <col min="12058" max="12060" width="9" style="145"/>
    <col min="12061" max="12061" width="3.625" style="145" customWidth="1"/>
    <col min="12062" max="12062" width="9.25" style="145" customWidth="1"/>
    <col min="12063" max="12288" width="9" style="145"/>
    <col min="12289" max="12289" width="3.625" style="145" customWidth="1"/>
    <col min="12290" max="12290" width="10.375" style="145" customWidth="1"/>
    <col min="12291" max="12291" width="9.625" style="145" customWidth="1"/>
    <col min="12292" max="12302" width="9" style="145"/>
    <col min="12303" max="12304" width="7.875" style="145" customWidth="1"/>
    <col min="12305" max="12305" width="8.625" style="145" customWidth="1"/>
    <col min="12306" max="12306" width="8.125" style="145" customWidth="1"/>
    <col min="12307" max="12307" width="6.875" style="145" customWidth="1"/>
    <col min="12308" max="12308" width="0.5" style="145" customWidth="1"/>
    <col min="12309" max="12310" width="6.875" style="145" customWidth="1"/>
    <col min="12311" max="12312" width="9" style="145"/>
    <col min="12313" max="12313" width="9.625" style="145" bestFit="1" customWidth="1"/>
    <col min="12314" max="12316" width="9" style="145"/>
    <col min="12317" max="12317" width="3.625" style="145" customWidth="1"/>
    <col min="12318" max="12318" width="9.25" style="145" customWidth="1"/>
    <col min="12319" max="12544" width="9" style="145"/>
    <col min="12545" max="12545" width="3.625" style="145" customWidth="1"/>
    <col min="12546" max="12546" width="10.375" style="145" customWidth="1"/>
    <col min="12547" max="12547" width="9.625" style="145" customWidth="1"/>
    <col min="12548" max="12558" width="9" style="145"/>
    <col min="12559" max="12560" width="7.875" style="145" customWidth="1"/>
    <col min="12561" max="12561" width="8.625" style="145" customWidth="1"/>
    <col min="12562" max="12562" width="8.125" style="145" customWidth="1"/>
    <col min="12563" max="12563" width="6.875" style="145" customWidth="1"/>
    <col min="12564" max="12564" width="0.5" style="145" customWidth="1"/>
    <col min="12565" max="12566" width="6.875" style="145" customWidth="1"/>
    <col min="12567" max="12568" width="9" style="145"/>
    <col min="12569" max="12569" width="9.625" style="145" bestFit="1" customWidth="1"/>
    <col min="12570" max="12572" width="9" style="145"/>
    <col min="12573" max="12573" width="3.625" style="145" customWidth="1"/>
    <col min="12574" max="12574" width="9.25" style="145" customWidth="1"/>
    <col min="12575" max="12800" width="9" style="145"/>
    <col min="12801" max="12801" width="3.625" style="145" customWidth="1"/>
    <col min="12802" max="12802" width="10.375" style="145" customWidth="1"/>
    <col min="12803" max="12803" width="9.625" style="145" customWidth="1"/>
    <col min="12804" max="12814" width="9" style="145"/>
    <col min="12815" max="12816" width="7.875" style="145" customWidth="1"/>
    <col min="12817" max="12817" width="8.625" style="145" customWidth="1"/>
    <col min="12818" max="12818" width="8.125" style="145" customWidth="1"/>
    <col min="12819" max="12819" width="6.875" style="145" customWidth="1"/>
    <col min="12820" max="12820" width="0.5" style="145" customWidth="1"/>
    <col min="12821" max="12822" width="6.875" style="145" customWidth="1"/>
    <col min="12823" max="12824" width="9" style="145"/>
    <col min="12825" max="12825" width="9.625" style="145" bestFit="1" customWidth="1"/>
    <col min="12826" max="12828" width="9" style="145"/>
    <col min="12829" max="12829" width="3.625" style="145" customWidth="1"/>
    <col min="12830" max="12830" width="9.25" style="145" customWidth="1"/>
    <col min="12831" max="13056" width="9" style="145"/>
    <col min="13057" max="13057" width="3.625" style="145" customWidth="1"/>
    <col min="13058" max="13058" width="10.375" style="145" customWidth="1"/>
    <col min="13059" max="13059" width="9.625" style="145" customWidth="1"/>
    <col min="13060" max="13070" width="9" style="145"/>
    <col min="13071" max="13072" width="7.875" style="145" customWidth="1"/>
    <col min="13073" max="13073" width="8.625" style="145" customWidth="1"/>
    <col min="13074" max="13074" width="8.125" style="145" customWidth="1"/>
    <col min="13075" max="13075" width="6.875" style="145" customWidth="1"/>
    <col min="13076" max="13076" width="0.5" style="145" customWidth="1"/>
    <col min="13077" max="13078" width="6.875" style="145" customWidth="1"/>
    <col min="13079" max="13080" width="9" style="145"/>
    <col min="13081" max="13081" width="9.625" style="145" bestFit="1" customWidth="1"/>
    <col min="13082" max="13084" width="9" style="145"/>
    <col min="13085" max="13085" width="3.625" style="145" customWidth="1"/>
    <col min="13086" max="13086" width="9.25" style="145" customWidth="1"/>
    <col min="13087" max="13312" width="9" style="145"/>
    <col min="13313" max="13313" width="3.625" style="145" customWidth="1"/>
    <col min="13314" max="13314" width="10.375" style="145" customWidth="1"/>
    <col min="13315" max="13315" width="9.625" style="145" customWidth="1"/>
    <col min="13316" max="13326" width="9" style="145"/>
    <col min="13327" max="13328" width="7.875" style="145" customWidth="1"/>
    <col min="13329" max="13329" width="8.625" style="145" customWidth="1"/>
    <col min="13330" max="13330" width="8.125" style="145" customWidth="1"/>
    <col min="13331" max="13331" width="6.875" style="145" customWidth="1"/>
    <col min="13332" max="13332" width="0.5" style="145" customWidth="1"/>
    <col min="13333" max="13334" width="6.875" style="145" customWidth="1"/>
    <col min="13335" max="13336" width="9" style="145"/>
    <col min="13337" max="13337" width="9.625" style="145" bestFit="1" customWidth="1"/>
    <col min="13338" max="13340" width="9" style="145"/>
    <col min="13341" max="13341" width="3.625" style="145" customWidth="1"/>
    <col min="13342" max="13342" width="9.25" style="145" customWidth="1"/>
    <col min="13343" max="13568" width="9" style="145"/>
    <col min="13569" max="13569" width="3.625" style="145" customWidth="1"/>
    <col min="13570" max="13570" width="10.375" style="145" customWidth="1"/>
    <col min="13571" max="13571" width="9.625" style="145" customWidth="1"/>
    <col min="13572" max="13582" width="9" style="145"/>
    <col min="13583" max="13584" width="7.875" style="145" customWidth="1"/>
    <col min="13585" max="13585" width="8.625" style="145" customWidth="1"/>
    <col min="13586" max="13586" width="8.125" style="145" customWidth="1"/>
    <col min="13587" max="13587" width="6.875" style="145" customWidth="1"/>
    <col min="13588" max="13588" width="0.5" style="145" customWidth="1"/>
    <col min="13589" max="13590" width="6.875" style="145" customWidth="1"/>
    <col min="13591" max="13592" width="9" style="145"/>
    <col min="13593" max="13593" width="9.625" style="145" bestFit="1" customWidth="1"/>
    <col min="13594" max="13596" width="9" style="145"/>
    <col min="13597" max="13597" width="3.625" style="145" customWidth="1"/>
    <col min="13598" max="13598" width="9.25" style="145" customWidth="1"/>
    <col min="13599" max="13824" width="9" style="145"/>
    <col min="13825" max="13825" width="3.625" style="145" customWidth="1"/>
    <col min="13826" max="13826" width="10.375" style="145" customWidth="1"/>
    <col min="13827" max="13827" width="9.625" style="145" customWidth="1"/>
    <col min="13828" max="13838" width="9" style="145"/>
    <col min="13839" max="13840" width="7.875" style="145" customWidth="1"/>
    <col min="13841" max="13841" width="8.625" style="145" customWidth="1"/>
    <col min="13842" max="13842" width="8.125" style="145" customWidth="1"/>
    <col min="13843" max="13843" width="6.875" style="145" customWidth="1"/>
    <col min="13844" max="13844" width="0.5" style="145" customWidth="1"/>
    <col min="13845" max="13846" width="6.875" style="145" customWidth="1"/>
    <col min="13847" max="13848" width="9" style="145"/>
    <col min="13849" max="13849" width="9.625" style="145" bestFit="1" customWidth="1"/>
    <col min="13850" max="13852" width="9" style="145"/>
    <col min="13853" max="13853" width="3.625" style="145" customWidth="1"/>
    <col min="13854" max="13854" width="9.25" style="145" customWidth="1"/>
    <col min="13855" max="14080" width="9" style="145"/>
    <col min="14081" max="14081" width="3.625" style="145" customWidth="1"/>
    <col min="14082" max="14082" width="10.375" style="145" customWidth="1"/>
    <col min="14083" max="14083" width="9.625" style="145" customWidth="1"/>
    <col min="14084" max="14094" width="9" style="145"/>
    <col min="14095" max="14096" width="7.875" style="145" customWidth="1"/>
    <col min="14097" max="14097" width="8.625" style="145" customWidth="1"/>
    <col min="14098" max="14098" width="8.125" style="145" customWidth="1"/>
    <col min="14099" max="14099" width="6.875" style="145" customWidth="1"/>
    <col min="14100" max="14100" width="0.5" style="145" customWidth="1"/>
    <col min="14101" max="14102" width="6.875" style="145" customWidth="1"/>
    <col min="14103" max="14104" width="9" style="145"/>
    <col min="14105" max="14105" width="9.625" style="145" bestFit="1" customWidth="1"/>
    <col min="14106" max="14108" width="9" style="145"/>
    <col min="14109" max="14109" width="3.625" style="145" customWidth="1"/>
    <col min="14110" max="14110" width="9.25" style="145" customWidth="1"/>
    <col min="14111" max="14336" width="9" style="145"/>
    <col min="14337" max="14337" width="3.625" style="145" customWidth="1"/>
    <col min="14338" max="14338" width="10.375" style="145" customWidth="1"/>
    <col min="14339" max="14339" width="9.625" style="145" customWidth="1"/>
    <col min="14340" max="14350" width="9" style="145"/>
    <col min="14351" max="14352" width="7.875" style="145" customWidth="1"/>
    <col min="14353" max="14353" width="8.625" style="145" customWidth="1"/>
    <col min="14354" max="14354" width="8.125" style="145" customWidth="1"/>
    <col min="14355" max="14355" width="6.875" style="145" customWidth="1"/>
    <col min="14356" max="14356" width="0.5" style="145" customWidth="1"/>
    <col min="14357" max="14358" width="6.875" style="145" customWidth="1"/>
    <col min="14359" max="14360" width="9" style="145"/>
    <col min="14361" max="14361" width="9.625" style="145" bestFit="1" customWidth="1"/>
    <col min="14362" max="14364" width="9" style="145"/>
    <col min="14365" max="14365" width="3.625" style="145" customWidth="1"/>
    <col min="14366" max="14366" width="9.25" style="145" customWidth="1"/>
    <col min="14367" max="14592" width="9" style="145"/>
    <col min="14593" max="14593" width="3.625" style="145" customWidth="1"/>
    <col min="14594" max="14594" width="10.375" style="145" customWidth="1"/>
    <col min="14595" max="14595" width="9.625" style="145" customWidth="1"/>
    <col min="14596" max="14606" width="9" style="145"/>
    <col min="14607" max="14608" width="7.875" style="145" customWidth="1"/>
    <col min="14609" max="14609" width="8.625" style="145" customWidth="1"/>
    <col min="14610" max="14610" width="8.125" style="145" customWidth="1"/>
    <col min="14611" max="14611" width="6.875" style="145" customWidth="1"/>
    <col min="14612" max="14612" width="0.5" style="145" customWidth="1"/>
    <col min="14613" max="14614" width="6.875" style="145" customWidth="1"/>
    <col min="14615" max="14616" width="9" style="145"/>
    <col min="14617" max="14617" width="9.625" style="145" bestFit="1" customWidth="1"/>
    <col min="14618" max="14620" width="9" style="145"/>
    <col min="14621" max="14621" width="3.625" style="145" customWidth="1"/>
    <col min="14622" max="14622" width="9.25" style="145" customWidth="1"/>
    <col min="14623" max="14848" width="9" style="145"/>
    <col min="14849" max="14849" width="3.625" style="145" customWidth="1"/>
    <col min="14850" max="14850" width="10.375" style="145" customWidth="1"/>
    <col min="14851" max="14851" width="9.625" style="145" customWidth="1"/>
    <col min="14852" max="14862" width="9" style="145"/>
    <col min="14863" max="14864" width="7.875" style="145" customWidth="1"/>
    <col min="14865" max="14865" width="8.625" style="145" customWidth="1"/>
    <col min="14866" max="14866" width="8.125" style="145" customWidth="1"/>
    <col min="14867" max="14867" width="6.875" style="145" customWidth="1"/>
    <col min="14868" max="14868" width="0.5" style="145" customWidth="1"/>
    <col min="14869" max="14870" width="6.875" style="145" customWidth="1"/>
    <col min="14871" max="14872" width="9" style="145"/>
    <col min="14873" max="14873" width="9.625" style="145" bestFit="1" customWidth="1"/>
    <col min="14874" max="14876" width="9" style="145"/>
    <col min="14877" max="14877" width="3.625" style="145" customWidth="1"/>
    <col min="14878" max="14878" width="9.25" style="145" customWidth="1"/>
    <col min="14879" max="15104" width="9" style="145"/>
    <col min="15105" max="15105" width="3.625" style="145" customWidth="1"/>
    <col min="15106" max="15106" width="10.375" style="145" customWidth="1"/>
    <col min="15107" max="15107" width="9.625" style="145" customWidth="1"/>
    <col min="15108" max="15118" width="9" style="145"/>
    <col min="15119" max="15120" width="7.875" style="145" customWidth="1"/>
    <col min="15121" max="15121" width="8.625" style="145" customWidth="1"/>
    <col min="15122" max="15122" width="8.125" style="145" customWidth="1"/>
    <col min="15123" max="15123" width="6.875" style="145" customWidth="1"/>
    <col min="15124" max="15124" width="0.5" style="145" customWidth="1"/>
    <col min="15125" max="15126" width="6.875" style="145" customWidth="1"/>
    <col min="15127" max="15128" width="9" style="145"/>
    <col min="15129" max="15129" width="9.625" style="145" bestFit="1" customWidth="1"/>
    <col min="15130" max="15132" width="9" style="145"/>
    <col min="15133" max="15133" width="3.625" style="145" customWidth="1"/>
    <col min="15134" max="15134" width="9.25" style="145" customWidth="1"/>
    <col min="15135" max="15360" width="9" style="145"/>
    <col min="15361" max="15361" width="3.625" style="145" customWidth="1"/>
    <col min="15362" max="15362" width="10.375" style="145" customWidth="1"/>
    <col min="15363" max="15363" width="9.625" style="145" customWidth="1"/>
    <col min="15364" max="15374" width="9" style="145"/>
    <col min="15375" max="15376" width="7.875" style="145" customWidth="1"/>
    <col min="15377" max="15377" width="8.625" style="145" customWidth="1"/>
    <col min="15378" max="15378" width="8.125" style="145" customWidth="1"/>
    <col min="15379" max="15379" width="6.875" style="145" customWidth="1"/>
    <col min="15380" max="15380" width="0.5" style="145" customWidth="1"/>
    <col min="15381" max="15382" width="6.875" style="145" customWidth="1"/>
    <col min="15383" max="15384" width="9" style="145"/>
    <col min="15385" max="15385" width="9.625" style="145" bestFit="1" customWidth="1"/>
    <col min="15386" max="15388" width="9" style="145"/>
    <col min="15389" max="15389" width="3.625" style="145" customWidth="1"/>
    <col min="15390" max="15390" width="9.25" style="145" customWidth="1"/>
    <col min="15391" max="15616" width="9" style="145"/>
    <col min="15617" max="15617" width="3.625" style="145" customWidth="1"/>
    <col min="15618" max="15618" width="10.375" style="145" customWidth="1"/>
    <col min="15619" max="15619" width="9.625" style="145" customWidth="1"/>
    <col min="15620" max="15630" width="9" style="145"/>
    <col min="15631" max="15632" width="7.875" style="145" customWidth="1"/>
    <col min="15633" max="15633" width="8.625" style="145" customWidth="1"/>
    <col min="15634" max="15634" width="8.125" style="145" customWidth="1"/>
    <col min="15635" max="15635" width="6.875" style="145" customWidth="1"/>
    <col min="15636" max="15636" width="0.5" style="145" customWidth="1"/>
    <col min="15637" max="15638" width="6.875" style="145" customWidth="1"/>
    <col min="15639" max="15640" width="9" style="145"/>
    <col min="15641" max="15641" width="9.625" style="145" bestFit="1" customWidth="1"/>
    <col min="15642" max="15644" width="9" style="145"/>
    <col min="15645" max="15645" width="3.625" style="145" customWidth="1"/>
    <col min="15646" max="15646" width="9.25" style="145" customWidth="1"/>
    <col min="15647" max="15872" width="9" style="145"/>
    <col min="15873" max="15873" width="3.625" style="145" customWidth="1"/>
    <col min="15874" max="15874" width="10.375" style="145" customWidth="1"/>
    <col min="15875" max="15875" width="9.625" style="145" customWidth="1"/>
    <col min="15876" max="15886" width="9" style="145"/>
    <col min="15887" max="15888" width="7.875" style="145" customWidth="1"/>
    <col min="15889" max="15889" width="8.625" style="145" customWidth="1"/>
    <col min="15890" max="15890" width="8.125" style="145" customWidth="1"/>
    <col min="15891" max="15891" width="6.875" style="145" customWidth="1"/>
    <col min="15892" max="15892" width="0.5" style="145" customWidth="1"/>
    <col min="15893" max="15894" width="6.875" style="145" customWidth="1"/>
    <col min="15895" max="15896" width="9" style="145"/>
    <col min="15897" max="15897" width="9.625" style="145" bestFit="1" customWidth="1"/>
    <col min="15898" max="15900" width="9" style="145"/>
    <col min="15901" max="15901" width="3.625" style="145" customWidth="1"/>
    <col min="15902" max="15902" width="9.25" style="145" customWidth="1"/>
    <col min="15903" max="16128" width="9" style="145"/>
    <col min="16129" max="16129" width="3.625" style="145" customWidth="1"/>
    <col min="16130" max="16130" width="10.375" style="145" customWidth="1"/>
    <col min="16131" max="16131" width="9.625" style="145" customWidth="1"/>
    <col min="16132" max="16142" width="9" style="145"/>
    <col min="16143" max="16144" width="7.875" style="145" customWidth="1"/>
    <col min="16145" max="16145" width="8.625" style="145" customWidth="1"/>
    <col min="16146" max="16146" width="8.125" style="145" customWidth="1"/>
    <col min="16147" max="16147" width="6.875" style="145" customWidth="1"/>
    <col min="16148" max="16148" width="0.5" style="145" customWidth="1"/>
    <col min="16149" max="16150" width="6.875" style="145" customWidth="1"/>
    <col min="16151" max="16152" width="9" style="145"/>
    <col min="16153" max="16153" width="9.625" style="145" bestFit="1" customWidth="1"/>
    <col min="16154" max="16156" width="9" style="145"/>
    <col min="16157" max="16157" width="3.625" style="145" customWidth="1"/>
    <col min="16158" max="16158" width="9.25" style="145" customWidth="1"/>
    <col min="16159" max="16384" width="9" style="145"/>
  </cols>
  <sheetData>
    <row r="1" spans="1:38" ht="19.5" customHeight="1" x14ac:dyDescent="0.2">
      <c r="A1" s="175"/>
      <c r="B1" s="175"/>
      <c r="C1" s="175"/>
      <c r="D1" s="175"/>
      <c r="E1" s="176" t="s">
        <v>360</v>
      </c>
      <c r="F1" s="175"/>
      <c r="G1" s="472" t="s">
        <v>190</v>
      </c>
      <c r="H1" s="472"/>
      <c r="I1" s="472"/>
      <c r="J1" s="472"/>
      <c r="K1" s="472"/>
      <c r="L1" s="472"/>
      <c r="M1" s="472"/>
      <c r="N1" s="175"/>
      <c r="O1" s="175"/>
      <c r="Q1" s="472" t="s">
        <v>189</v>
      </c>
      <c r="R1" s="472"/>
      <c r="S1" s="472"/>
      <c r="T1" s="472"/>
      <c r="U1" s="472"/>
      <c r="V1" s="472"/>
      <c r="W1" s="472"/>
      <c r="X1" s="472"/>
      <c r="Y1" s="472"/>
      <c r="Z1" s="177"/>
      <c r="AA1" s="177" t="s">
        <v>124</v>
      </c>
      <c r="AB1" s="175"/>
      <c r="AF1" s="178">
        <v>44098</v>
      </c>
      <c r="AG1" s="179" t="s">
        <v>366</v>
      </c>
    </row>
    <row r="2" spans="1:38" x14ac:dyDescent="0.15">
      <c r="A2" s="180"/>
      <c r="B2" s="180" t="s">
        <v>123</v>
      </c>
      <c r="C2" s="180"/>
      <c r="D2" s="181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2"/>
      <c r="X2" s="182"/>
      <c r="Y2" s="183"/>
      <c r="Z2" s="183"/>
      <c r="AA2" s="184"/>
    </row>
    <row r="3" spans="1:38" s="186" customFormat="1" ht="54" customHeight="1" x14ac:dyDescent="0.15">
      <c r="A3" s="496" t="s">
        <v>121</v>
      </c>
      <c r="B3" s="497"/>
      <c r="C3" s="498" t="s">
        <v>63</v>
      </c>
      <c r="D3" s="185" t="s">
        <v>186</v>
      </c>
      <c r="E3" s="185"/>
      <c r="F3" s="185"/>
      <c r="G3" s="185"/>
      <c r="H3" s="185"/>
      <c r="I3" s="185"/>
      <c r="J3" s="185"/>
      <c r="K3" s="491" t="s">
        <v>380</v>
      </c>
      <c r="L3" s="473" t="s">
        <v>381</v>
      </c>
      <c r="M3" s="474"/>
      <c r="N3" s="491" t="s">
        <v>185</v>
      </c>
      <c r="O3" s="492" t="s">
        <v>184</v>
      </c>
      <c r="P3" s="493"/>
      <c r="Q3" s="491" t="s">
        <v>375</v>
      </c>
      <c r="R3" s="491" t="s">
        <v>120</v>
      </c>
      <c r="S3" s="473" t="s">
        <v>119</v>
      </c>
      <c r="T3" s="173"/>
      <c r="U3" s="473" t="s">
        <v>183</v>
      </c>
      <c r="V3" s="474"/>
      <c r="W3" s="475" t="s">
        <v>71</v>
      </c>
      <c r="X3" s="476" t="s">
        <v>182</v>
      </c>
      <c r="Y3" s="477" t="s">
        <v>253</v>
      </c>
      <c r="Z3" s="477" t="s">
        <v>180</v>
      </c>
      <c r="AA3" s="479" t="s">
        <v>382</v>
      </c>
      <c r="AB3" s="480"/>
      <c r="AC3" s="481" t="s">
        <v>118</v>
      </c>
      <c r="AD3" s="482"/>
    </row>
    <row r="4" spans="1:38" s="186" customFormat="1" ht="57" customHeight="1" x14ac:dyDescent="0.15">
      <c r="A4" s="496"/>
      <c r="B4" s="497"/>
      <c r="C4" s="498"/>
      <c r="D4" s="187" t="s">
        <v>63</v>
      </c>
      <c r="E4" s="174" t="s">
        <v>178</v>
      </c>
      <c r="F4" s="174" t="s">
        <v>177</v>
      </c>
      <c r="G4" s="174" t="s">
        <v>383</v>
      </c>
      <c r="H4" s="174" t="s">
        <v>136</v>
      </c>
      <c r="I4" s="174" t="s">
        <v>179</v>
      </c>
      <c r="J4" s="174" t="s">
        <v>134</v>
      </c>
      <c r="K4" s="491"/>
      <c r="L4" s="174" t="s">
        <v>384</v>
      </c>
      <c r="M4" s="174" t="s">
        <v>68</v>
      </c>
      <c r="N4" s="491"/>
      <c r="O4" s="188" t="s">
        <v>377</v>
      </c>
      <c r="P4" s="174" t="s">
        <v>376</v>
      </c>
      <c r="Q4" s="491"/>
      <c r="R4" s="491"/>
      <c r="S4" s="473"/>
      <c r="T4" s="189"/>
      <c r="U4" s="190" t="s">
        <v>377</v>
      </c>
      <c r="V4" s="191" t="s">
        <v>378</v>
      </c>
      <c r="W4" s="475"/>
      <c r="X4" s="476"/>
      <c r="Y4" s="477"/>
      <c r="Z4" s="477"/>
      <c r="AA4" s="172" t="s">
        <v>178</v>
      </c>
      <c r="AB4" s="174" t="s">
        <v>177</v>
      </c>
      <c r="AC4" s="481"/>
      <c r="AD4" s="482"/>
    </row>
    <row r="5" spans="1:38" s="186" customFormat="1" ht="10.5" customHeight="1" x14ac:dyDescent="0.15">
      <c r="A5" s="192"/>
      <c r="B5" s="192"/>
      <c r="C5" s="193"/>
      <c r="D5" s="3"/>
      <c r="E5" s="1"/>
      <c r="F5" s="1"/>
      <c r="G5" s="1"/>
      <c r="H5" s="1"/>
      <c r="I5" s="1"/>
      <c r="J5" s="2"/>
      <c r="K5" s="5"/>
      <c r="L5" s="3"/>
      <c r="M5" s="2"/>
      <c r="N5" s="5"/>
      <c r="O5" s="3"/>
      <c r="P5" s="2"/>
      <c r="Q5" s="5"/>
      <c r="R5" s="4"/>
      <c r="S5" s="3"/>
      <c r="T5" s="5"/>
      <c r="U5" s="4"/>
      <c r="V5" s="4"/>
      <c r="W5" s="4"/>
      <c r="X5" s="4"/>
      <c r="Y5" s="194"/>
      <c r="Z5" s="195"/>
      <c r="AA5" s="5"/>
      <c r="AB5" s="5"/>
      <c r="AC5" s="196"/>
      <c r="AD5" s="197"/>
    </row>
    <row r="6" spans="1:38" s="186" customFormat="1" ht="15.6" customHeight="1" x14ac:dyDescent="0.15">
      <c r="A6" s="483" t="s">
        <v>367</v>
      </c>
      <c r="B6" s="484"/>
      <c r="C6" s="162">
        <v>14607</v>
      </c>
      <c r="D6" s="28">
        <v>6322</v>
      </c>
      <c r="E6" s="27">
        <v>4693</v>
      </c>
      <c r="F6" s="27">
        <v>1075</v>
      </c>
      <c r="G6" s="27">
        <v>4</v>
      </c>
      <c r="H6" s="27">
        <v>3</v>
      </c>
      <c r="I6" s="27">
        <v>547</v>
      </c>
      <c r="J6" s="29">
        <v>0</v>
      </c>
      <c r="K6" s="27">
        <v>2846</v>
      </c>
      <c r="L6" s="28">
        <v>724</v>
      </c>
      <c r="M6" s="29">
        <v>72</v>
      </c>
      <c r="N6" s="27">
        <v>180</v>
      </c>
      <c r="O6" s="28">
        <v>4019</v>
      </c>
      <c r="P6" s="29">
        <v>7</v>
      </c>
      <c r="Q6" s="30">
        <v>90</v>
      </c>
      <c r="R6" s="27">
        <v>346</v>
      </c>
      <c r="S6" s="28">
        <v>1</v>
      </c>
      <c r="T6" s="27"/>
      <c r="U6" s="30">
        <v>7</v>
      </c>
      <c r="V6" s="30">
        <v>1</v>
      </c>
      <c r="W6" s="30">
        <v>4034</v>
      </c>
      <c r="X6" s="30">
        <v>1821</v>
      </c>
      <c r="Y6" s="31">
        <v>43.3</v>
      </c>
      <c r="Z6" s="32">
        <v>27.6</v>
      </c>
      <c r="AA6" s="27">
        <v>5589</v>
      </c>
      <c r="AB6" s="27">
        <v>1081</v>
      </c>
      <c r="AC6" s="485" t="s">
        <v>365</v>
      </c>
      <c r="AD6" s="486"/>
      <c r="AG6" s="186" t="str">
        <f>IF(AA6=AA84+AA162&gt;=E6,"ok","error")</f>
        <v>ok</v>
      </c>
      <c r="AH6" s="186" t="str">
        <f>IF(AA6&gt;=E6,"ok","error")</f>
        <v>ok</v>
      </c>
      <c r="AI6" s="186" t="str">
        <f t="shared" ref="AI6:AI69" si="0">IF(AB6&gt;=F6,"ok","error")</f>
        <v>ok</v>
      </c>
      <c r="AJ6" s="198">
        <f>SUM(O6,P6,U6,V6)</f>
        <v>4034</v>
      </c>
      <c r="AK6" s="198">
        <f>W6</f>
        <v>4034</v>
      </c>
      <c r="AL6" s="198">
        <f>AJ6-AK6</f>
        <v>0</v>
      </c>
    </row>
    <row r="7" spans="1:38" ht="10.5" customHeight="1" x14ac:dyDescent="0.15">
      <c r="A7" s="199"/>
      <c r="B7" s="199"/>
      <c r="C7" s="163"/>
      <c r="D7" s="34"/>
      <c r="E7" s="35"/>
      <c r="F7" s="35"/>
      <c r="G7" s="35"/>
      <c r="H7" s="35"/>
      <c r="I7" s="35"/>
      <c r="J7" s="36"/>
      <c r="K7" s="33"/>
      <c r="L7" s="34"/>
      <c r="M7" s="36"/>
      <c r="N7" s="33"/>
      <c r="O7" s="34"/>
      <c r="P7" s="36"/>
      <c r="Q7" s="33"/>
      <c r="R7" s="37"/>
      <c r="S7" s="34"/>
      <c r="T7" s="33"/>
      <c r="U7" s="37"/>
      <c r="V7" s="37"/>
      <c r="W7" s="37"/>
      <c r="X7" s="37"/>
      <c r="Y7" s="38"/>
      <c r="Z7" s="39"/>
      <c r="AA7" s="33"/>
      <c r="AB7" s="33"/>
      <c r="AC7" s="200"/>
      <c r="AD7" s="201"/>
      <c r="AG7" s="186" t="str">
        <f t="shared" ref="AG7:AG70" si="1">IF(AA7=AA85+AA163&gt;=E7,"ok","error")</f>
        <v>ok</v>
      </c>
      <c r="AH7" s="186" t="str">
        <f t="shared" ref="AH7:AI70" si="2">IF(AA7&gt;=E7,"ok","error")</f>
        <v>ok</v>
      </c>
      <c r="AI7" s="186" t="str">
        <f t="shared" si="0"/>
        <v>ok</v>
      </c>
      <c r="AJ7" s="198">
        <f t="shared" ref="AJ7:AJ70" si="3">SUM(O7,P7,U7,V7)</f>
        <v>0</v>
      </c>
      <c r="AK7" s="198">
        <f t="shared" ref="AK7:AK70" si="4">W7</f>
        <v>0</v>
      </c>
      <c r="AL7" s="198">
        <f t="shared" ref="AL7:AL70" si="5">AJ7-AK7</f>
        <v>0</v>
      </c>
    </row>
    <row r="8" spans="1:38" s="186" customFormat="1" ht="15.6" customHeight="1" x14ac:dyDescent="0.15">
      <c r="A8" s="494" t="s">
        <v>368</v>
      </c>
      <c r="B8" s="484"/>
      <c r="C8" s="164">
        <v>14427</v>
      </c>
      <c r="D8" s="41">
        <v>6269</v>
      </c>
      <c r="E8" s="40">
        <v>4717</v>
      </c>
      <c r="F8" s="40">
        <v>970</v>
      </c>
      <c r="G8" s="40">
        <v>4</v>
      </c>
      <c r="H8" s="40">
        <v>0</v>
      </c>
      <c r="I8" s="40">
        <v>578</v>
      </c>
      <c r="J8" s="42">
        <v>0</v>
      </c>
      <c r="K8" s="40">
        <v>2871</v>
      </c>
      <c r="L8" s="41">
        <v>598</v>
      </c>
      <c r="M8" s="42">
        <v>80</v>
      </c>
      <c r="N8" s="40">
        <v>209</v>
      </c>
      <c r="O8" s="41">
        <v>3948</v>
      </c>
      <c r="P8" s="42">
        <v>19</v>
      </c>
      <c r="Q8" s="43">
        <v>82</v>
      </c>
      <c r="R8" s="40">
        <v>342</v>
      </c>
      <c r="S8" s="41">
        <v>9</v>
      </c>
      <c r="T8" s="40"/>
      <c r="U8" s="43">
        <v>4</v>
      </c>
      <c r="V8" s="43">
        <v>0</v>
      </c>
      <c r="W8" s="43">
        <v>3971</v>
      </c>
      <c r="X8" s="43">
        <v>1746</v>
      </c>
      <c r="Y8" s="44">
        <v>43.45</v>
      </c>
      <c r="Z8" s="45">
        <v>27.5</v>
      </c>
      <c r="AA8" s="40">
        <v>5515</v>
      </c>
      <c r="AB8" s="40">
        <v>975</v>
      </c>
      <c r="AC8" s="495" t="s">
        <v>369</v>
      </c>
      <c r="AD8" s="451"/>
      <c r="AE8" s="203">
        <f>SUM(E8:S8)-C8</f>
        <v>0</v>
      </c>
      <c r="AG8" s="186" t="str">
        <f t="shared" si="1"/>
        <v>ok</v>
      </c>
      <c r="AH8" s="186" t="str">
        <f t="shared" si="2"/>
        <v>ok</v>
      </c>
      <c r="AI8" s="186" t="str">
        <f t="shared" si="0"/>
        <v>ok</v>
      </c>
      <c r="AJ8" s="198">
        <f t="shared" si="3"/>
        <v>3971</v>
      </c>
      <c r="AK8" s="198">
        <f t="shared" si="4"/>
        <v>3971</v>
      </c>
      <c r="AL8" s="198">
        <f t="shared" si="5"/>
        <v>0</v>
      </c>
    </row>
    <row r="9" spans="1:38" s="186" customFormat="1" ht="10.5" customHeight="1" x14ac:dyDescent="0.15">
      <c r="A9" s="204"/>
      <c r="B9" s="205"/>
      <c r="C9" s="165"/>
      <c r="D9" s="41"/>
      <c r="E9" s="40"/>
      <c r="F9" s="40"/>
      <c r="G9" s="40"/>
      <c r="H9" s="40"/>
      <c r="I9" s="40"/>
      <c r="J9" s="42"/>
      <c r="K9" s="40"/>
      <c r="L9" s="41"/>
      <c r="M9" s="42"/>
      <c r="N9" s="40"/>
      <c r="O9" s="41"/>
      <c r="P9" s="42"/>
      <c r="Q9" s="43"/>
      <c r="R9" s="40"/>
      <c r="S9" s="41"/>
      <c r="T9" s="40"/>
      <c r="U9" s="43"/>
      <c r="V9" s="43"/>
      <c r="W9" s="43"/>
      <c r="X9" s="43"/>
      <c r="Y9" s="46"/>
      <c r="Z9" s="47"/>
      <c r="AA9" s="40"/>
      <c r="AB9" s="40"/>
      <c r="AC9" s="206"/>
      <c r="AD9" s="207"/>
      <c r="AE9" s="203"/>
      <c r="AG9" s="186" t="str">
        <f t="shared" si="1"/>
        <v>ok</v>
      </c>
      <c r="AH9" s="186" t="str">
        <f t="shared" si="2"/>
        <v>ok</v>
      </c>
      <c r="AI9" s="186" t="str">
        <f t="shared" si="0"/>
        <v>ok</v>
      </c>
      <c r="AJ9" s="198">
        <f t="shared" si="3"/>
        <v>0</v>
      </c>
      <c r="AK9" s="198">
        <f t="shared" si="4"/>
        <v>0</v>
      </c>
      <c r="AL9" s="198">
        <f t="shared" si="5"/>
        <v>0</v>
      </c>
    </row>
    <row r="10" spans="1:38" ht="12.95" customHeight="1" x14ac:dyDescent="0.15">
      <c r="A10" s="487" t="s">
        <v>117</v>
      </c>
      <c r="B10" s="488"/>
      <c r="C10" s="166">
        <v>0</v>
      </c>
      <c r="D10" s="49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50">
        <v>0</v>
      </c>
      <c r="K10" s="48">
        <v>0</v>
      </c>
      <c r="L10" s="49">
        <v>0</v>
      </c>
      <c r="M10" s="50">
        <v>0</v>
      </c>
      <c r="N10" s="48">
        <v>0</v>
      </c>
      <c r="O10" s="49">
        <v>0</v>
      </c>
      <c r="P10" s="50">
        <v>0</v>
      </c>
      <c r="Q10" s="51">
        <v>0</v>
      </c>
      <c r="R10" s="48">
        <v>0</v>
      </c>
      <c r="S10" s="49">
        <v>0</v>
      </c>
      <c r="T10" s="48">
        <v>0</v>
      </c>
      <c r="U10" s="51">
        <v>0</v>
      </c>
      <c r="V10" s="51">
        <v>0</v>
      </c>
      <c r="W10" s="30">
        <v>0</v>
      </c>
      <c r="X10" s="51">
        <v>0</v>
      </c>
      <c r="Y10" s="52">
        <v>0</v>
      </c>
      <c r="Z10" s="53">
        <v>0</v>
      </c>
      <c r="AA10" s="48">
        <v>0</v>
      </c>
      <c r="AB10" s="48">
        <v>0</v>
      </c>
      <c r="AC10" s="500" t="s">
        <v>117</v>
      </c>
      <c r="AD10" s="490" t="s">
        <v>176</v>
      </c>
      <c r="AE10" s="203">
        <f>SUM(E10:S10)-C10</f>
        <v>0</v>
      </c>
      <c r="AG10" s="186" t="str">
        <f t="shared" si="1"/>
        <v>ok</v>
      </c>
      <c r="AH10" s="186" t="str">
        <f t="shared" si="2"/>
        <v>ok</v>
      </c>
      <c r="AI10" s="186" t="str">
        <f t="shared" si="0"/>
        <v>ok</v>
      </c>
      <c r="AJ10" s="198">
        <f t="shared" si="3"/>
        <v>0</v>
      </c>
      <c r="AK10" s="198">
        <f t="shared" si="4"/>
        <v>0</v>
      </c>
      <c r="AL10" s="198">
        <f t="shared" si="5"/>
        <v>0</v>
      </c>
    </row>
    <row r="11" spans="1:38" ht="14.25" customHeight="1" x14ac:dyDescent="0.15">
      <c r="A11" s="487" t="s">
        <v>116</v>
      </c>
      <c r="B11" s="487"/>
      <c r="C11" s="167">
        <v>9955</v>
      </c>
      <c r="D11" s="49">
        <v>4127</v>
      </c>
      <c r="E11" s="48">
        <v>3342</v>
      </c>
      <c r="F11" s="6">
        <v>735</v>
      </c>
      <c r="G11" s="6">
        <v>3</v>
      </c>
      <c r="H11" s="6">
        <v>0</v>
      </c>
      <c r="I11" s="6">
        <v>47</v>
      </c>
      <c r="J11" s="54">
        <v>0</v>
      </c>
      <c r="K11" s="6">
        <v>2029</v>
      </c>
      <c r="L11" s="55">
        <v>357</v>
      </c>
      <c r="M11" s="54">
        <v>64</v>
      </c>
      <c r="N11" s="6">
        <v>168</v>
      </c>
      <c r="O11" s="55">
        <v>2957</v>
      </c>
      <c r="P11" s="54">
        <v>6</v>
      </c>
      <c r="Q11" s="56">
        <v>46</v>
      </c>
      <c r="R11" s="6">
        <v>201</v>
      </c>
      <c r="S11" s="55">
        <v>0</v>
      </c>
      <c r="T11" s="6"/>
      <c r="U11" s="56">
        <v>4</v>
      </c>
      <c r="V11" s="56">
        <v>0</v>
      </c>
      <c r="W11" s="57">
        <v>2967</v>
      </c>
      <c r="X11" s="56">
        <v>1352</v>
      </c>
      <c r="Y11" s="58">
        <v>41.5</v>
      </c>
      <c r="Z11" s="59">
        <v>29.8</v>
      </c>
      <c r="AA11" s="6">
        <v>3822</v>
      </c>
      <c r="AB11" s="6">
        <v>737</v>
      </c>
      <c r="AC11" s="500" t="s">
        <v>116</v>
      </c>
      <c r="AD11" s="490" t="s">
        <v>175</v>
      </c>
      <c r="AE11" s="203">
        <f>SUM(E11:S11)-C11</f>
        <v>0</v>
      </c>
      <c r="AG11" s="186" t="str">
        <f t="shared" si="1"/>
        <v>ok</v>
      </c>
      <c r="AH11" s="186" t="str">
        <f t="shared" si="2"/>
        <v>ok</v>
      </c>
      <c r="AI11" s="186" t="str">
        <f t="shared" si="0"/>
        <v>ok</v>
      </c>
      <c r="AJ11" s="198">
        <f t="shared" si="3"/>
        <v>2967</v>
      </c>
      <c r="AK11" s="198">
        <f t="shared" si="4"/>
        <v>2967</v>
      </c>
      <c r="AL11" s="198">
        <f t="shared" si="5"/>
        <v>0</v>
      </c>
    </row>
    <row r="12" spans="1:38" ht="12.95" customHeight="1" x14ac:dyDescent="0.15">
      <c r="A12" s="487" t="s">
        <v>115</v>
      </c>
      <c r="B12" s="487"/>
      <c r="C12" s="167">
        <v>4472</v>
      </c>
      <c r="D12" s="49">
        <v>2142</v>
      </c>
      <c r="E12" s="48">
        <v>1375</v>
      </c>
      <c r="F12" s="6">
        <v>235</v>
      </c>
      <c r="G12" s="6">
        <v>1</v>
      </c>
      <c r="H12" s="6">
        <v>0</v>
      </c>
      <c r="I12" s="6">
        <v>531</v>
      </c>
      <c r="J12" s="54">
        <v>0</v>
      </c>
      <c r="K12" s="6">
        <v>842</v>
      </c>
      <c r="L12" s="55">
        <v>241</v>
      </c>
      <c r="M12" s="54">
        <v>16</v>
      </c>
      <c r="N12" s="6">
        <v>41</v>
      </c>
      <c r="O12" s="55">
        <v>991</v>
      </c>
      <c r="P12" s="54">
        <v>13</v>
      </c>
      <c r="Q12" s="56">
        <v>36</v>
      </c>
      <c r="R12" s="6">
        <v>141</v>
      </c>
      <c r="S12" s="55">
        <v>9</v>
      </c>
      <c r="T12" s="6"/>
      <c r="U12" s="56">
        <v>0</v>
      </c>
      <c r="V12" s="56">
        <v>0</v>
      </c>
      <c r="W12" s="57">
        <v>1004</v>
      </c>
      <c r="X12" s="56">
        <v>394</v>
      </c>
      <c r="Y12" s="58">
        <v>47.9</v>
      </c>
      <c r="Z12" s="59">
        <v>22.5</v>
      </c>
      <c r="AA12" s="6">
        <v>1693</v>
      </c>
      <c r="AB12" s="6">
        <v>238</v>
      </c>
      <c r="AC12" s="500" t="s">
        <v>115</v>
      </c>
      <c r="AD12" s="490"/>
      <c r="AE12" s="203">
        <f>SUM(E12:S12)-C12</f>
        <v>0</v>
      </c>
      <c r="AG12" s="186" t="str">
        <f t="shared" si="1"/>
        <v>ok</v>
      </c>
      <c r="AH12" s="186" t="str">
        <f t="shared" si="2"/>
        <v>ok</v>
      </c>
      <c r="AI12" s="186" t="str">
        <f t="shared" si="0"/>
        <v>ok</v>
      </c>
      <c r="AJ12" s="198">
        <f t="shared" si="3"/>
        <v>1004</v>
      </c>
      <c r="AK12" s="198">
        <f t="shared" si="4"/>
        <v>1004</v>
      </c>
      <c r="AL12" s="198">
        <f t="shared" si="5"/>
        <v>0</v>
      </c>
    </row>
    <row r="13" spans="1:38" ht="10.5" customHeight="1" x14ac:dyDescent="0.15">
      <c r="A13" s="199"/>
      <c r="B13" s="199"/>
      <c r="C13" s="441"/>
      <c r="D13" s="442"/>
      <c r="E13" s="443"/>
      <c r="F13" s="443"/>
      <c r="G13" s="443"/>
      <c r="H13" s="443"/>
      <c r="I13" s="443"/>
      <c r="J13" s="443"/>
      <c r="K13" s="57"/>
      <c r="L13" s="442"/>
      <c r="M13" s="444"/>
      <c r="N13" s="443"/>
      <c r="O13" s="442"/>
      <c r="P13" s="444"/>
      <c r="Q13" s="445"/>
      <c r="R13" s="443"/>
      <c r="S13" s="442"/>
      <c r="T13" s="443"/>
      <c r="U13" s="445"/>
      <c r="V13" s="445"/>
      <c r="W13" s="57"/>
      <c r="X13" s="56"/>
      <c r="Y13" s="52"/>
      <c r="Z13" s="53"/>
      <c r="AA13" s="6"/>
      <c r="AB13" s="6"/>
      <c r="AC13" s="209"/>
      <c r="AD13" s="159"/>
      <c r="AE13" s="203"/>
      <c r="AG13" s="186" t="str">
        <f t="shared" si="1"/>
        <v>ok</v>
      </c>
      <c r="AH13" s="186" t="str">
        <f t="shared" si="2"/>
        <v>ok</v>
      </c>
      <c r="AI13" s="186" t="str">
        <f t="shared" si="0"/>
        <v>ok</v>
      </c>
      <c r="AJ13" s="198">
        <f t="shared" si="3"/>
        <v>0</v>
      </c>
      <c r="AK13" s="198">
        <f t="shared" si="4"/>
        <v>0</v>
      </c>
      <c r="AL13" s="198">
        <f t="shared" si="5"/>
        <v>0</v>
      </c>
    </row>
    <row r="14" spans="1:38" ht="14.25" x14ac:dyDescent="0.15">
      <c r="A14" s="469" t="s">
        <v>114</v>
      </c>
      <c r="B14" s="469"/>
      <c r="C14" s="167">
        <v>5799</v>
      </c>
      <c r="D14" s="55">
        <v>2863</v>
      </c>
      <c r="E14" s="6">
        <v>2415</v>
      </c>
      <c r="F14" s="6">
        <v>438</v>
      </c>
      <c r="G14" s="6">
        <v>0</v>
      </c>
      <c r="H14" s="6">
        <v>0</v>
      </c>
      <c r="I14" s="6">
        <v>10</v>
      </c>
      <c r="J14" s="54">
        <v>0</v>
      </c>
      <c r="K14" s="6">
        <v>1080</v>
      </c>
      <c r="L14" s="55">
        <v>468</v>
      </c>
      <c r="M14" s="54">
        <v>44</v>
      </c>
      <c r="N14" s="6">
        <v>59</v>
      </c>
      <c r="O14" s="55">
        <v>1058</v>
      </c>
      <c r="P14" s="54">
        <v>3</v>
      </c>
      <c r="Q14" s="56">
        <v>48</v>
      </c>
      <c r="R14" s="6">
        <v>176</v>
      </c>
      <c r="S14" s="55">
        <v>0</v>
      </c>
      <c r="T14" s="6"/>
      <c r="U14" s="56">
        <v>2</v>
      </c>
      <c r="V14" s="56">
        <v>0</v>
      </c>
      <c r="W14" s="57">
        <v>1063</v>
      </c>
      <c r="X14" s="56">
        <v>455</v>
      </c>
      <c r="Y14" s="58">
        <v>49.4</v>
      </c>
      <c r="Z14" s="64">
        <v>18.3</v>
      </c>
      <c r="AA14" s="6">
        <v>3044</v>
      </c>
      <c r="AB14" s="6">
        <v>442</v>
      </c>
      <c r="AC14" s="499" t="s">
        <v>114</v>
      </c>
      <c r="AD14" s="469"/>
      <c r="AE14" s="145">
        <f t="shared" ref="AE14:AE76" si="6">SUM(E14:S14)-C14</f>
        <v>0</v>
      </c>
      <c r="AG14" s="186" t="str">
        <f t="shared" si="1"/>
        <v>ok</v>
      </c>
      <c r="AH14" s="186" t="str">
        <f t="shared" si="2"/>
        <v>ok</v>
      </c>
      <c r="AI14" s="186" t="str">
        <f t="shared" si="0"/>
        <v>ok</v>
      </c>
      <c r="AJ14" s="198">
        <f t="shared" si="3"/>
        <v>1063</v>
      </c>
      <c r="AK14" s="198">
        <f t="shared" si="4"/>
        <v>1063</v>
      </c>
      <c r="AL14" s="198">
        <f t="shared" si="5"/>
        <v>0</v>
      </c>
    </row>
    <row r="15" spans="1:38" ht="14.25" x14ac:dyDescent="0.15">
      <c r="A15" s="469" t="s">
        <v>113</v>
      </c>
      <c r="B15" s="469"/>
      <c r="C15" s="167">
        <v>1080</v>
      </c>
      <c r="D15" s="55">
        <v>389</v>
      </c>
      <c r="E15" s="6">
        <v>302</v>
      </c>
      <c r="F15" s="6">
        <v>87</v>
      </c>
      <c r="G15" s="6">
        <v>0</v>
      </c>
      <c r="H15" s="6">
        <v>0</v>
      </c>
      <c r="I15" s="6">
        <v>0</v>
      </c>
      <c r="J15" s="54">
        <v>0</v>
      </c>
      <c r="K15" s="6">
        <v>227</v>
      </c>
      <c r="L15" s="55">
        <v>12</v>
      </c>
      <c r="M15" s="54">
        <v>3</v>
      </c>
      <c r="N15" s="6">
        <v>20</v>
      </c>
      <c r="O15" s="55">
        <v>401</v>
      </c>
      <c r="P15" s="54">
        <v>1</v>
      </c>
      <c r="Q15" s="56">
        <v>2</v>
      </c>
      <c r="R15" s="6">
        <v>16</v>
      </c>
      <c r="S15" s="55">
        <v>9</v>
      </c>
      <c r="T15" s="6"/>
      <c r="U15" s="56">
        <v>0</v>
      </c>
      <c r="V15" s="56">
        <v>0</v>
      </c>
      <c r="W15" s="57">
        <v>402</v>
      </c>
      <c r="X15" s="56">
        <v>206</v>
      </c>
      <c r="Y15" s="58">
        <v>36</v>
      </c>
      <c r="Z15" s="64">
        <v>37.200000000000003</v>
      </c>
      <c r="AA15" s="6">
        <v>347</v>
      </c>
      <c r="AB15" s="6">
        <v>88</v>
      </c>
      <c r="AC15" s="499" t="s">
        <v>113</v>
      </c>
      <c r="AD15" s="469"/>
      <c r="AE15" s="145">
        <f t="shared" si="6"/>
        <v>0</v>
      </c>
      <c r="AG15" s="186" t="str">
        <f t="shared" si="1"/>
        <v>ok</v>
      </c>
      <c r="AH15" s="186" t="str">
        <f t="shared" si="2"/>
        <v>ok</v>
      </c>
      <c r="AI15" s="186" t="str">
        <f t="shared" si="0"/>
        <v>ok</v>
      </c>
      <c r="AJ15" s="198">
        <f t="shared" si="3"/>
        <v>402</v>
      </c>
      <c r="AK15" s="198">
        <f t="shared" si="4"/>
        <v>402</v>
      </c>
      <c r="AL15" s="198">
        <f t="shared" si="5"/>
        <v>0</v>
      </c>
    </row>
    <row r="16" spans="1:38" ht="14.25" x14ac:dyDescent="0.15">
      <c r="A16" s="469" t="s">
        <v>112</v>
      </c>
      <c r="B16" s="469"/>
      <c r="C16" s="167">
        <v>159</v>
      </c>
      <c r="D16" s="55">
        <v>43</v>
      </c>
      <c r="E16" s="6">
        <v>12</v>
      </c>
      <c r="F16" s="6">
        <v>5</v>
      </c>
      <c r="G16" s="6">
        <v>0</v>
      </c>
      <c r="H16" s="6">
        <v>0</v>
      </c>
      <c r="I16" s="6">
        <v>26</v>
      </c>
      <c r="J16" s="54">
        <v>0</v>
      </c>
      <c r="K16" s="6">
        <v>31</v>
      </c>
      <c r="L16" s="55">
        <v>0</v>
      </c>
      <c r="M16" s="54">
        <v>4</v>
      </c>
      <c r="N16" s="6">
        <v>0</v>
      </c>
      <c r="O16" s="55">
        <v>79</v>
      </c>
      <c r="P16" s="54">
        <v>0</v>
      </c>
      <c r="Q16" s="56">
        <v>0</v>
      </c>
      <c r="R16" s="6">
        <v>2</v>
      </c>
      <c r="S16" s="55">
        <v>0</v>
      </c>
      <c r="T16" s="6"/>
      <c r="U16" s="56">
        <v>0</v>
      </c>
      <c r="V16" s="56">
        <v>0</v>
      </c>
      <c r="W16" s="57">
        <v>79</v>
      </c>
      <c r="X16" s="56">
        <v>33</v>
      </c>
      <c r="Y16" s="58">
        <v>27</v>
      </c>
      <c r="Z16" s="64">
        <v>49.7</v>
      </c>
      <c r="AA16" s="6">
        <v>12</v>
      </c>
      <c r="AB16" s="6">
        <v>5</v>
      </c>
      <c r="AC16" s="499" t="s">
        <v>112</v>
      </c>
      <c r="AD16" s="469"/>
      <c r="AE16" s="145">
        <f t="shared" si="6"/>
        <v>0</v>
      </c>
      <c r="AG16" s="186" t="str">
        <f t="shared" si="1"/>
        <v>ok</v>
      </c>
      <c r="AH16" s="186" t="str">
        <f t="shared" si="2"/>
        <v>ok</v>
      </c>
      <c r="AI16" s="186" t="str">
        <f t="shared" si="0"/>
        <v>ok</v>
      </c>
      <c r="AJ16" s="198">
        <f t="shared" si="3"/>
        <v>79</v>
      </c>
      <c r="AK16" s="198">
        <f t="shared" si="4"/>
        <v>79</v>
      </c>
      <c r="AL16" s="198">
        <f t="shared" si="5"/>
        <v>0</v>
      </c>
    </row>
    <row r="17" spans="1:38" ht="14.25" x14ac:dyDescent="0.15">
      <c r="A17" s="469" t="s">
        <v>111</v>
      </c>
      <c r="B17" s="469"/>
      <c r="C17" s="167">
        <v>92</v>
      </c>
      <c r="D17" s="55">
        <v>12</v>
      </c>
      <c r="E17" s="6">
        <v>9</v>
      </c>
      <c r="F17" s="6">
        <v>3</v>
      </c>
      <c r="G17" s="6">
        <v>0</v>
      </c>
      <c r="H17" s="6">
        <v>0</v>
      </c>
      <c r="I17" s="6">
        <v>0</v>
      </c>
      <c r="J17" s="54">
        <v>0</v>
      </c>
      <c r="K17" s="6">
        <v>22</v>
      </c>
      <c r="L17" s="55">
        <v>0</v>
      </c>
      <c r="M17" s="54">
        <v>0</v>
      </c>
      <c r="N17" s="6">
        <v>3</v>
      </c>
      <c r="O17" s="55">
        <v>55</v>
      </c>
      <c r="P17" s="54">
        <v>0</v>
      </c>
      <c r="Q17" s="56">
        <v>0</v>
      </c>
      <c r="R17" s="6">
        <v>0</v>
      </c>
      <c r="S17" s="55">
        <v>0</v>
      </c>
      <c r="T17" s="6"/>
      <c r="U17" s="56">
        <v>0</v>
      </c>
      <c r="V17" s="56">
        <v>0</v>
      </c>
      <c r="W17" s="57">
        <v>55</v>
      </c>
      <c r="X17" s="56">
        <v>12</v>
      </c>
      <c r="Y17" s="58">
        <v>13</v>
      </c>
      <c r="Z17" s="64">
        <v>59.8</v>
      </c>
      <c r="AA17" s="6">
        <v>9</v>
      </c>
      <c r="AB17" s="6">
        <v>3</v>
      </c>
      <c r="AC17" s="499" t="s">
        <v>111</v>
      </c>
      <c r="AD17" s="469"/>
      <c r="AE17" s="145">
        <f t="shared" si="6"/>
        <v>0</v>
      </c>
      <c r="AG17" s="186" t="str">
        <f t="shared" si="1"/>
        <v>ok</v>
      </c>
      <c r="AH17" s="186" t="str">
        <f t="shared" si="2"/>
        <v>ok</v>
      </c>
      <c r="AI17" s="186" t="str">
        <f t="shared" si="0"/>
        <v>ok</v>
      </c>
      <c r="AJ17" s="198">
        <f t="shared" si="3"/>
        <v>55</v>
      </c>
      <c r="AK17" s="198">
        <f t="shared" si="4"/>
        <v>55</v>
      </c>
      <c r="AL17" s="198">
        <f t="shared" si="5"/>
        <v>0</v>
      </c>
    </row>
    <row r="18" spans="1:38" ht="14.25" x14ac:dyDescent="0.15">
      <c r="A18" s="469" t="s">
        <v>110</v>
      </c>
      <c r="B18" s="469"/>
      <c r="C18" s="167">
        <v>661</v>
      </c>
      <c r="D18" s="55">
        <v>279</v>
      </c>
      <c r="E18" s="6">
        <v>142</v>
      </c>
      <c r="F18" s="6">
        <v>35</v>
      </c>
      <c r="G18" s="6">
        <v>0</v>
      </c>
      <c r="H18" s="6">
        <v>0</v>
      </c>
      <c r="I18" s="6">
        <v>102</v>
      </c>
      <c r="J18" s="54">
        <v>0</v>
      </c>
      <c r="K18" s="6">
        <v>126</v>
      </c>
      <c r="L18" s="55">
        <v>5</v>
      </c>
      <c r="M18" s="54">
        <v>0</v>
      </c>
      <c r="N18" s="6">
        <v>6</v>
      </c>
      <c r="O18" s="55">
        <v>235</v>
      </c>
      <c r="P18" s="54">
        <v>0</v>
      </c>
      <c r="Q18" s="56">
        <v>0</v>
      </c>
      <c r="R18" s="6">
        <v>10</v>
      </c>
      <c r="S18" s="55">
        <v>0</v>
      </c>
      <c r="T18" s="6"/>
      <c r="U18" s="56">
        <v>0</v>
      </c>
      <c r="V18" s="56">
        <v>0</v>
      </c>
      <c r="W18" s="57">
        <v>235</v>
      </c>
      <c r="X18" s="56">
        <v>121</v>
      </c>
      <c r="Y18" s="58">
        <v>42.2</v>
      </c>
      <c r="Z18" s="64">
        <v>35.6</v>
      </c>
      <c r="AA18" s="6">
        <v>143</v>
      </c>
      <c r="AB18" s="6">
        <v>35</v>
      </c>
      <c r="AC18" s="499" t="s">
        <v>110</v>
      </c>
      <c r="AD18" s="469"/>
      <c r="AE18" s="145">
        <f t="shared" si="6"/>
        <v>0</v>
      </c>
      <c r="AG18" s="186" t="str">
        <f t="shared" si="1"/>
        <v>ok</v>
      </c>
      <c r="AH18" s="186" t="str">
        <f t="shared" si="2"/>
        <v>ok</v>
      </c>
      <c r="AI18" s="186" t="str">
        <f t="shared" si="0"/>
        <v>ok</v>
      </c>
      <c r="AJ18" s="198">
        <f t="shared" si="3"/>
        <v>235</v>
      </c>
      <c r="AK18" s="198">
        <f t="shared" si="4"/>
        <v>235</v>
      </c>
      <c r="AL18" s="198">
        <f t="shared" si="5"/>
        <v>0</v>
      </c>
    </row>
    <row r="19" spans="1:38" ht="10.5" customHeight="1" x14ac:dyDescent="0.15">
      <c r="A19" s="210"/>
      <c r="B19" s="210"/>
      <c r="C19" s="167"/>
      <c r="D19" s="55"/>
      <c r="E19" s="6"/>
      <c r="F19" s="6"/>
      <c r="G19" s="6"/>
      <c r="H19" s="6"/>
      <c r="I19" s="6"/>
      <c r="J19" s="54"/>
      <c r="K19" s="6"/>
      <c r="L19" s="55"/>
      <c r="M19" s="54"/>
      <c r="N19" s="6"/>
      <c r="O19" s="55"/>
      <c r="P19" s="54"/>
      <c r="Q19" s="56"/>
      <c r="R19" s="6"/>
      <c r="S19" s="55"/>
      <c r="T19" s="6"/>
      <c r="U19" s="56"/>
      <c r="V19" s="56"/>
      <c r="W19" s="57"/>
      <c r="X19" s="56"/>
      <c r="Y19" s="58"/>
      <c r="Z19" s="64"/>
      <c r="AA19" s="6"/>
      <c r="AB19" s="6"/>
      <c r="AC19" s="211"/>
      <c r="AD19" s="210"/>
      <c r="AG19" s="186" t="str">
        <f t="shared" si="1"/>
        <v>ok</v>
      </c>
      <c r="AH19" s="186" t="str">
        <f t="shared" si="2"/>
        <v>ok</v>
      </c>
      <c r="AI19" s="186" t="str">
        <f t="shared" si="0"/>
        <v>ok</v>
      </c>
      <c r="AJ19" s="198">
        <f t="shared" si="3"/>
        <v>0</v>
      </c>
      <c r="AK19" s="198">
        <f t="shared" si="4"/>
        <v>0</v>
      </c>
      <c r="AL19" s="198">
        <f t="shared" si="5"/>
        <v>0</v>
      </c>
    </row>
    <row r="20" spans="1:38" ht="14.25" x14ac:dyDescent="0.15">
      <c r="A20" s="469" t="s">
        <v>109</v>
      </c>
      <c r="B20" s="469"/>
      <c r="C20" s="167">
        <v>298</v>
      </c>
      <c r="D20" s="55">
        <v>90</v>
      </c>
      <c r="E20" s="6">
        <v>59</v>
      </c>
      <c r="F20" s="6">
        <v>30</v>
      </c>
      <c r="G20" s="6">
        <v>1</v>
      </c>
      <c r="H20" s="6">
        <v>0</v>
      </c>
      <c r="I20" s="6">
        <v>0</v>
      </c>
      <c r="J20" s="54">
        <v>0</v>
      </c>
      <c r="K20" s="6">
        <v>84</v>
      </c>
      <c r="L20" s="55">
        <v>2</v>
      </c>
      <c r="M20" s="54">
        <v>2</v>
      </c>
      <c r="N20" s="6">
        <v>6</v>
      </c>
      <c r="O20" s="55">
        <v>107</v>
      </c>
      <c r="P20" s="54">
        <v>0</v>
      </c>
      <c r="Q20" s="56">
        <v>7</v>
      </c>
      <c r="R20" s="6">
        <v>0</v>
      </c>
      <c r="S20" s="55">
        <v>0</v>
      </c>
      <c r="T20" s="6"/>
      <c r="U20" s="56">
        <v>0</v>
      </c>
      <c r="V20" s="56">
        <v>0</v>
      </c>
      <c r="W20" s="57">
        <v>107</v>
      </c>
      <c r="X20" s="56">
        <v>26</v>
      </c>
      <c r="Y20" s="58">
        <v>30.2</v>
      </c>
      <c r="Z20" s="64">
        <v>35.9</v>
      </c>
      <c r="AA20" s="6">
        <v>59</v>
      </c>
      <c r="AB20" s="6">
        <v>30</v>
      </c>
      <c r="AC20" s="499" t="s">
        <v>109</v>
      </c>
      <c r="AD20" s="469"/>
      <c r="AE20" s="145">
        <f t="shared" si="6"/>
        <v>0</v>
      </c>
      <c r="AG20" s="186" t="str">
        <f t="shared" si="1"/>
        <v>ok</v>
      </c>
      <c r="AH20" s="186" t="str">
        <f t="shared" si="2"/>
        <v>ok</v>
      </c>
      <c r="AI20" s="186" t="str">
        <f t="shared" si="0"/>
        <v>ok</v>
      </c>
      <c r="AJ20" s="198">
        <f t="shared" si="3"/>
        <v>107</v>
      </c>
      <c r="AK20" s="198">
        <f t="shared" si="4"/>
        <v>107</v>
      </c>
      <c r="AL20" s="198">
        <f t="shared" si="5"/>
        <v>0</v>
      </c>
    </row>
    <row r="21" spans="1:38" ht="14.25" x14ac:dyDescent="0.15">
      <c r="A21" s="469" t="s">
        <v>108</v>
      </c>
      <c r="B21" s="470"/>
      <c r="C21" s="167">
        <v>130</v>
      </c>
      <c r="D21" s="55">
        <v>33</v>
      </c>
      <c r="E21" s="6">
        <v>27</v>
      </c>
      <c r="F21" s="6">
        <v>5</v>
      </c>
      <c r="G21" s="6">
        <v>1</v>
      </c>
      <c r="H21" s="6">
        <v>0</v>
      </c>
      <c r="I21" s="6">
        <v>0</v>
      </c>
      <c r="J21" s="54">
        <v>0</v>
      </c>
      <c r="K21" s="6">
        <v>27</v>
      </c>
      <c r="L21" s="55">
        <v>0</v>
      </c>
      <c r="M21" s="54">
        <v>0</v>
      </c>
      <c r="N21" s="6">
        <v>6</v>
      </c>
      <c r="O21" s="55">
        <v>62</v>
      </c>
      <c r="P21" s="54">
        <v>0</v>
      </c>
      <c r="Q21" s="56">
        <v>0</v>
      </c>
      <c r="R21" s="6">
        <v>2</v>
      </c>
      <c r="S21" s="55">
        <v>0</v>
      </c>
      <c r="T21" s="6"/>
      <c r="U21" s="56">
        <v>0</v>
      </c>
      <c r="V21" s="56">
        <v>0</v>
      </c>
      <c r="W21" s="57">
        <v>62</v>
      </c>
      <c r="X21" s="56">
        <v>28</v>
      </c>
      <c r="Y21" s="58">
        <v>25.4</v>
      </c>
      <c r="Z21" s="64">
        <v>47.7</v>
      </c>
      <c r="AA21" s="6">
        <v>29</v>
      </c>
      <c r="AB21" s="6">
        <v>5</v>
      </c>
      <c r="AC21" s="499" t="s">
        <v>108</v>
      </c>
      <c r="AD21" s="470"/>
      <c r="AE21" s="145">
        <f t="shared" si="6"/>
        <v>0</v>
      </c>
      <c r="AG21" s="186" t="str">
        <f t="shared" si="1"/>
        <v>ok</v>
      </c>
      <c r="AH21" s="186" t="str">
        <f t="shared" si="2"/>
        <v>ok</v>
      </c>
      <c r="AI21" s="186" t="str">
        <f t="shared" si="0"/>
        <v>ok</v>
      </c>
      <c r="AJ21" s="198">
        <f t="shared" si="3"/>
        <v>62</v>
      </c>
      <c r="AK21" s="198">
        <f t="shared" si="4"/>
        <v>62</v>
      </c>
      <c r="AL21" s="198">
        <f t="shared" si="5"/>
        <v>0</v>
      </c>
    </row>
    <row r="22" spans="1:38" ht="14.25" x14ac:dyDescent="0.15">
      <c r="A22" s="469" t="s">
        <v>107</v>
      </c>
      <c r="B22" s="470"/>
      <c r="C22" s="167">
        <v>34</v>
      </c>
      <c r="D22" s="55">
        <v>5</v>
      </c>
      <c r="E22" s="6">
        <v>1</v>
      </c>
      <c r="F22" s="6">
        <v>4</v>
      </c>
      <c r="G22" s="6">
        <v>0</v>
      </c>
      <c r="H22" s="6">
        <v>0</v>
      </c>
      <c r="I22" s="6">
        <v>0</v>
      </c>
      <c r="J22" s="54">
        <v>0</v>
      </c>
      <c r="K22" s="6">
        <v>13</v>
      </c>
      <c r="L22" s="55">
        <v>0</v>
      </c>
      <c r="M22" s="54">
        <v>0</v>
      </c>
      <c r="N22" s="6">
        <v>0</v>
      </c>
      <c r="O22" s="55">
        <v>10</v>
      </c>
      <c r="P22" s="54">
        <v>0</v>
      </c>
      <c r="Q22" s="56">
        <v>3</v>
      </c>
      <c r="R22" s="6">
        <v>3</v>
      </c>
      <c r="S22" s="55">
        <v>0</v>
      </c>
      <c r="T22" s="6"/>
      <c r="U22" s="56">
        <v>0</v>
      </c>
      <c r="V22" s="56">
        <v>0</v>
      </c>
      <c r="W22" s="57">
        <v>10</v>
      </c>
      <c r="X22" s="56">
        <v>1</v>
      </c>
      <c r="Y22" s="58">
        <v>14.7</v>
      </c>
      <c r="Z22" s="64">
        <v>29.4</v>
      </c>
      <c r="AA22" s="6">
        <v>1</v>
      </c>
      <c r="AB22" s="6">
        <v>4</v>
      </c>
      <c r="AC22" s="499" t="s">
        <v>107</v>
      </c>
      <c r="AD22" s="470"/>
      <c r="AE22" s="145">
        <f t="shared" si="6"/>
        <v>0</v>
      </c>
      <c r="AG22" s="186" t="str">
        <f t="shared" si="1"/>
        <v>ok</v>
      </c>
      <c r="AH22" s="186" t="str">
        <f t="shared" si="2"/>
        <v>ok</v>
      </c>
      <c r="AI22" s="186" t="str">
        <f t="shared" si="0"/>
        <v>ok</v>
      </c>
      <c r="AJ22" s="198">
        <f t="shared" si="3"/>
        <v>10</v>
      </c>
      <c r="AK22" s="198">
        <f t="shared" si="4"/>
        <v>10</v>
      </c>
      <c r="AL22" s="198">
        <f t="shared" si="5"/>
        <v>0</v>
      </c>
    </row>
    <row r="23" spans="1:38" ht="13.5" customHeight="1" x14ac:dyDescent="0.15">
      <c r="A23" s="469" t="s">
        <v>106</v>
      </c>
      <c r="B23" s="470"/>
      <c r="C23" s="167">
        <v>788</v>
      </c>
      <c r="D23" s="55">
        <v>284</v>
      </c>
      <c r="E23" s="6">
        <v>246</v>
      </c>
      <c r="F23" s="6">
        <v>38</v>
      </c>
      <c r="G23" s="6">
        <v>0</v>
      </c>
      <c r="H23" s="6">
        <v>0</v>
      </c>
      <c r="I23" s="6">
        <v>0</v>
      </c>
      <c r="J23" s="54">
        <v>0</v>
      </c>
      <c r="K23" s="6">
        <v>137</v>
      </c>
      <c r="L23" s="55">
        <v>12</v>
      </c>
      <c r="M23" s="54">
        <v>0</v>
      </c>
      <c r="N23" s="6">
        <v>21</v>
      </c>
      <c r="O23" s="55">
        <v>312</v>
      </c>
      <c r="P23" s="54">
        <v>0</v>
      </c>
      <c r="Q23" s="56">
        <v>0</v>
      </c>
      <c r="R23" s="6">
        <v>22</v>
      </c>
      <c r="S23" s="55">
        <v>0</v>
      </c>
      <c r="T23" s="6"/>
      <c r="U23" s="56">
        <v>0</v>
      </c>
      <c r="V23" s="56">
        <v>0</v>
      </c>
      <c r="W23" s="57">
        <v>312</v>
      </c>
      <c r="X23" s="56">
        <v>156</v>
      </c>
      <c r="Y23" s="58">
        <v>36</v>
      </c>
      <c r="Z23" s="64">
        <v>39.6</v>
      </c>
      <c r="AA23" s="6">
        <v>281</v>
      </c>
      <c r="AB23" s="6">
        <v>38</v>
      </c>
      <c r="AC23" s="499" t="s">
        <v>106</v>
      </c>
      <c r="AD23" s="470"/>
      <c r="AE23" s="145">
        <f t="shared" si="6"/>
        <v>0</v>
      </c>
      <c r="AG23" s="186" t="str">
        <f t="shared" si="1"/>
        <v>ok</v>
      </c>
      <c r="AH23" s="186" t="str">
        <f t="shared" si="2"/>
        <v>ok</v>
      </c>
      <c r="AI23" s="186" t="str">
        <f t="shared" si="0"/>
        <v>ok</v>
      </c>
      <c r="AJ23" s="198">
        <f t="shared" si="3"/>
        <v>312</v>
      </c>
      <c r="AK23" s="198">
        <f t="shared" si="4"/>
        <v>312</v>
      </c>
      <c r="AL23" s="198">
        <f t="shared" si="5"/>
        <v>0</v>
      </c>
    </row>
    <row r="24" spans="1:38" ht="14.25" x14ac:dyDescent="0.15">
      <c r="A24" s="469" t="s">
        <v>105</v>
      </c>
      <c r="B24" s="470"/>
      <c r="C24" s="167">
        <v>725</v>
      </c>
      <c r="D24" s="55">
        <v>247</v>
      </c>
      <c r="E24" s="6">
        <v>187</v>
      </c>
      <c r="F24" s="6">
        <v>43</v>
      </c>
      <c r="G24" s="6">
        <v>1</v>
      </c>
      <c r="H24" s="6">
        <v>0</v>
      </c>
      <c r="I24" s="6">
        <v>16</v>
      </c>
      <c r="J24" s="54">
        <v>0</v>
      </c>
      <c r="K24" s="6">
        <v>132</v>
      </c>
      <c r="L24" s="55">
        <v>11</v>
      </c>
      <c r="M24" s="54">
        <v>8</v>
      </c>
      <c r="N24" s="6">
        <v>16</v>
      </c>
      <c r="O24" s="55">
        <v>268</v>
      </c>
      <c r="P24" s="54">
        <v>13</v>
      </c>
      <c r="Q24" s="56">
        <v>7</v>
      </c>
      <c r="R24" s="6">
        <v>23</v>
      </c>
      <c r="S24" s="55">
        <v>0</v>
      </c>
      <c r="T24" s="6"/>
      <c r="U24" s="56">
        <v>0</v>
      </c>
      <c r="V24" s="56">
        <v>0</v>
      </c>
      <c r="W24" s="57">
        <v>281</v>
      </c>
      <c r="X24" s="56">
        <v>115</v>
      </c>
      <c r="Y24" s="58">
        <v>34.1</v>
      </c>
      <c r="Z24" s="64">
        <v>38.799999999999997</v>
      </c>
      <c r="AA24" s="6">
        <v>194</v>
      </c>
      <c r="AB24" s="6">
        <v>43</v>
      </c>
      <c r="AC24" s="499" t="s">
        <v>105</v>
      </c>
      <c r="AD24" s="470"/>
      <c r="AE24" s="145">
        <f t="shared" si="6"/>
        <v>0</v>
      </c>
      <c r="AG24" s="186" t="str">
        <f t="shared" si="1"/>
        <v>ok</v>
      </c>
      <c r="AH24" s="186" t="str">
        <f t="shared" si="2"/>
        <v>ok</v>
      </c>
      <c r="AI24" s="186" t="str">
        <f t="shared" si="0"/>
        <v>ok</v>
      </c>
      <c r="AJ24" s="198">
        <f t="shared" si="3"/>
        <v>281</v>
      </c>
      <c r="AK24" s="198">
        <f t="shared" si="4"/>
        <v>281</v>
      </c>
      <c r="AL24" s="198">
        <f t="shared" si="5"/>
        <v>0</v>
      </c>
    </row>
    <row r="25" spans="1:38" ht="10.5" customHeight="1" x14ac:dyDescent="0.15">
      <c r="A25" s="210"/>
      <c r="B25" s="212"/>
      <c r="C25" s="167"/>
      <c r="D25" s="55"/>
      <c r="E25" s="6"/>
      <c r="F25" s="6"/>
      <c r="G25" s="6"/>
      <c r="H25" s="6"/>
      <c r="I25" s="6"/>
      <c r="J25" s="54"/>
      <c r="K25" s="6"/>
      <c r="L25" s="55"/>
      <c r="M25" s="54"/>
      <c r="N25" s="6"/>
      <c r="O25" s="55"/>
      <c r="P25" s="54"/>
      <c r="Q25" s="56"/>
      <c r="R25" s="6"/>
      <c r="S25" s="55"/>
      <c r="T25" s="6"/>
      <c r="U25" s="56"/>
      <c r="V25" s="56"/>
      <c r="W25" s="57"/>
      <c r="X25" s="56"/>
      <c r="Y25" s="58"/>
      <c r="Z25" s="64"/>
      <c r="AA25" s="6"/>
      <c r="AB25" s="6"/>
      <c r="AC25" s="211"/>
      <c r="AD25" s="212"/>
      <c r="AG25" s="186" t="str">
        <f t="shared" si="1"/>
        <v>ok</v>
      </c>
      <c r="AH25" s="186" t="str">
        <f t="shared" si="2"/>
        <v>ok</v>
      </c>
      <c r="AI25" s="186" t="str">
        <f t="shared" si="0"/>
        <v>ok</v>
      </c>
      <c r="AJ25" s="198">
        <f t="shared" si="3"/>
        <v>0</v>
      </c>
      <c r="AK25" s="198">
        <f t="shared" si="4"/>
        <v>0</v>
      </c>
      <c r="AL25" s="198">
        <f t="shared" si="5"/>
        <v>0</v>
      </c>
    </row>
    <row r="26" spans="1:38" ht="14.25" x14ac:dyDescent="0.15">
      <c r="A26" s="469" t="s">
        <v>174</v>
      </c>
      <c r="B26" s="470"/>
      <c r="C26" s="167">
        <v>159</v>
      </c>
      <c r="D26" s="55">
        <v>35</v>
      </c>
      <c r="E26" s="6">
        <v>26</v>
      </c>
      <c r="F26" s="6">
        <v>9</v>
      </c>
      <c r="G26" s="6">
        <v>0</v>
      </c>
      <c r="H26" s="6">
        <v>0</v>
      </c>
      <c r="I26" s="6">
        <v>0</v>
      </c>
      <c r="J26" s="54">
        <v>0</v>
      </c>
      <c r="K26" s="6">
        <v>41</v>
      </c>
      <c r="L26" s="55">
        <v>0</v>
      </c>
      <c r="M26" s="54">
        <v>0</v>
      </c>
      <c r="N26" s="6">
        <v>5</v>
      </c>
      <c r="O26" s="55">
        <v>72</v>
      </c>
      <c r="P26" s="54">
        <v>0</v>
      </c>
      <c r="Q26" s="56">
        <v>2</v>
      </c>
      <c r="R26" s="6">
        <v>4</v>
      </c>
      <c r="S26" s="55">
        <v>0</v>
      </c>
      <c r="T26" s="6"/>
      <c r="U26" s="56">
        <v>1</v>
      </c>
      <c r="V26" s="56">
        <v>0</v>
      </c>
      <c r="W26" s="57">
        <v>73</v>
      </c>
      <c r="X26" s="56">
        <v>47</v>
      </c>
      <c r="Y26" s="58">
        <v>22</v>
      </c>
      <c r="Z26" s="64">
        <v>45.9</v>
      </c>
      <c r="AA26" s="6">
        <v>26</v>
      </c>
      <c r="AB26" s="6">
        <v>9</v>
      </c>
      <c r="AC26" s="499" t="s">
        <v>174</v>
      </c>
      <c r="AD26" s="470"/>
      <c r="AE26" s="145">
        <f t="shared" si="6"/>
        <v>0</v>
      </c>
      <c r="AG26" s="186" t="str">
        <f t="shared" si="1"/>
        <v>ok</v>
      </c>
      <c r="AH26" s="186" t="str">
        <f t="shared" si="2"/>
        <v>ok</v>
      </c>
      <c r="AI26" s="186" t="str">
        <f t="shared" si="0"/>
        <v>ok</v>
      </c>
      <c r="AJ26" s="198">
        <f t="shared" si="3"/>
        <v>73</v>
      </c>
      <c r="AK26" s="198">
        <f t="shared" si="4"/>
        <v>73</v>
      </c>
      <c r="AL26" s="198">
        <f t="shared" si="5"/>
        <v>0</v>
      </c>
    </row>
    <row r="27" spans="1:38" ht="14.25" x14ac:dyDescent="0.15">
      <c r="A27" s="469" t="s">
        <v>173</v>
      </c>
      <c r="B27" s="470"/>
      <c r="C27" s="167">
        <v>896</v>
      </c>
      <c r="D27" s="55">
        <v>308</v>
      </c>
      <c r="E27" s="6">
        <v>230</v>
      </c>
      <c r="F27" s="6">
        <v>78</v>
      </c>
      <c r="G27" s="6">
        <v>0</v>
      </c>
      <c r="H27" s="6">
        <v>0</v>
      </c>
      <c r="I27" s="6">
        <v>0</v>
      </c>
      <c r="J27" s="54">
        <v>0</v>
      </c>
      <c r="K27" s="6">
        <v>218</v>
      </c>
      <c r="L27" s="55">
        <v>41</v>
      </c>
      <c r="M27" s="54">
        <v>5</v>
      </c>
      <c r="N27" s="6">
        <v>20</v>
      </c>
      <c r="O27" s="55">
        <v>291</v>
      </c>
      <c r="P27" s="54">
        <v>0</v>
      </c>
      <c r="Q27" s="56">
        <v>0</v>
      </c>
      <c r="R27" s="6">
        <v>13</v>
      </c>
      <c r="S27" s="55">
        <v>0</v>
      </c>
      <c r="T27" s="6"/>
      <c r="U27" s="56">
        <v>0</v>
      </c>
      <c r="V27" s="56">
        <v>0</v>
      </c>
      <c r="W27" s="57">
        <v>291</v>
      </c>
      <c r="X27" s="56">
        <v>92</v>
      </c>
      <c r="Y27" s="58">
        <v>34.4</v>
      </c>
      <c r="Z27" s="64">
        <v>32.5</v>
      </c>
      <c r="AA27" s="6">
        <v>230</v>
      </c>
      <c r="AB27" s="6">
        <v>78</v>
      </c>
      <c r="AC27" s="499" t="s">
        <v>173</v>
      </c>
      <c r="AD27" s="470"/>
      <c r="AE27" s="145">
        <f t="shared" si="6"/>
        <v>0</v>
      </c>
      <c r="AG27" s="186" t="str">
        <f t="shared" si="1"/>
        <v>ok</v>
      </c>
      <c r="AH27" s="186" t="str">
        <f t="shared" si="2"/>
        <v>ok</v>
      </c>
      <c r="AI27" s="186" t="str">
        <f t="shared" si="0"/>
        <v>ok</v>
      </c>
      <c r="AJ27" s="198">
        <f t="shared" si="3"/>
        <v>291</v>
      </c>
      <c r="AK27" s="198">
        <f t="shared" si="4"/>
        <v>291</v>
      </c>
      <c r="AL27" s="198">
        <f t="shared" si="5"/>
        <v>0</v>
      </c>
    </row>
    <row r="28" spans="1:38" ht="13.5" customHeight="1" x14ac:dyDescent="0.15">
      <c r="A28" s="471" t="s">
        <v>104</v>
      </c>
      <c r="B28" s="471"/>
      <c r="C28" s="167">
        <v>453</v>
      </c>
      <c r="D28" s="55">
        <v>265</v>
      </c>
      <c r="E28" s="6">
        <v>110</v>
      </c>
      <c r="F28" s="6">
        <v>40</v>
      </c>
      <c r="G28" s="6">
        <v>0</v>
      </c>
      <c r="H28" s="6">
        <v>0</v>
      </c>
      <c r="I28" s="6">
        <v>115</v>
      </c>
      <c r="J28" s="54">
        <v>0</v>
      </c>
      <c r="K28" s="6">
        <v>86</v>
      </c>
      <c r="L28" s="55">
        <v>3</v>
      </c>
      <c r="M28" s="54">
        <v>0</v>
      </c>
      <c r="N28" s="6">
        <v>2</v>
      </c>
      <c r="O28" s="55">
        <v>81</v>
      </c>
      <c r="P28" s="54">
        <v>0</v>
      </c>
      <c r="Q28" s="56">
        <v>0</v>
      </c>
      <c r="R28" s="6">
        <v>16</v>
      </c>
      <c r="S28" s="55">
        <v>0</v>
      </c>
      <c r="T28" s="6"/>
      <c r="U28" s="56">
        <v>0</v>
      </c>
      <c r="V28" s="56">
        <v>0</v>
      </c>
      <c r="W28" s="57">
        <v>81</v>
      </c>
      <c r="X28" s="56">
        <v>31</v>
      </c>
      <c r="Y28" s="58">
        <v>58.5</v>
      </c>
      <c r="Z28" s="64">
        <v>17.899999999999999</v>
      </c>
      <c r="AA28" s="6">
        <v>110</v>
      </c>
      <c r="AB28" s="6">
        <v>40</v>
      </c>
      <c r="AC28" s="501" t="s">
        <v>104</v>
      </c>
      <c r="AD28" s="471"/>
      <c r="AE28" s="145">
        <f t="shared" si="6"/>
        <v>0</v>
      </c>
      <c r="AG28" s="186" t="str">
        <f t="shared" si="1"/>
        <v>ok</v>
      </c>
      <c r="AH28" s="186" t="str">
        <f t="shared" si="2"/>
        <v>ok</v>
      </c>
      <c r="AI28" s="186" t="str">
        <f t="shared" si="0"/>
        <v>ok</v>
      </c>
      <c r="AJ28" s="198">
        <f t="shared" si="3"/>
        <v>81</v>
      </c>
      <c r="AK28" s="198">
        <f t="shared" si="4"/>
        <v>81</v>
      </c>
      <c r="AL28" s="198">
        <f t="shared" si="5"/>
        <v>0</v>
      </c>
    </row>
    <row r="29" spans="1:38" ht="13.5" customHeight="1" x14ac:dyDescent="0.15">
      <c r="A29" s="469" t="s">
        <v>172</v>
      </c>
      <c r="B29" s="470"/>
      <c r="C29" s="167">
        <v>539</v>
      </c>
      <c r="D29" s="55">
        <v>379</v>
      </c>
      <c r="E29" s="6">
        <v>157</v>
      </c>
      <c r="F29" s="6">
        <v>17</v>
      </c>
      <c r="G29" s="6">
        <v>0</v>
      </c>
      <c r="H29" s="6">
        <v>0</v>
      </c>
      <c r="I29" s="6">
        <v>205</v>
      </c>
      <c r="J29" s="54">
        <v>0</v>
      </c>
      <c r="K29" s="6">
        <v>53</v>
      </c>
      <c r="L29" s="55">
        <v>5</v>
      </c>
      <c r="M29" s="54">
        <v>2</v>
      </c>
      <c r="N29" s="6">
        <v>0</v>
      </c>
      <c r="O29" s="55">
        <v>84</v>
      </c>
      <c r="P29" s="54">
        <v>0</v>
      </c>
      <c r="Q29" s="56">
        <v>3</v>
      </c>
      <c r="R29" s="6">
        <v>13</v>
      </c>
      <c r="S29" s="55">
        <v>0</v>
      </c>
      <c r="T29" s="6"/>
      <c r="U29" s="56">
        <v>0</v>
      </c>
      <c r="V29" s="56">
        <v>0</v>
      </c>
      <c r="W29" s="57">
        <v>84</v>
      </c>
      <c r="X29" s="56">
        <v>19</v>
      </c>
      <c r="Y29" s="58">
        <v>70.3</v>
      </c>
      <c r="Z29" s="64">
        <v>15.6</v>
      </c>
      <c r="AA29" s="6">
        <v>180</v>
      </c>
      <c r="AB29" s="6">
        <v>17</v>
      </c>
      <c r="AC29" s="499" t="s">
        <v>172</v>
      </c>
      <c r="AD29" s="470"/>
      <c r="AE29" s="145">
        <f t="shared" si="6"/>
        <v>0</v>
      </c>
      <c r="AG29" s="186" t="str">
        <f t="shared" si="1"/>
        <v>ok</v>
      </c>
      <c r="AH29" s="186" t="str">
        <f t="shared" si="2"/>
        <v>ok</v>
      </c>
      <c r="AI29" s="186" t="str">
        <f t="shared" si="0"/>
        <v>ok</v>
      </c>
      <c r="AJ29" s="198">
        <f t="shared" si="3"/>
        <v>84</v>
      </c>
      <c r="AK29" s="198">
        <f t="shared" si="4"/>
        <v>84</v>
      </c>
      <c r="AL29" s="198">
        <f t="shared" si="5"/>
        <v>0</v>
      </c>
    </row>
    <row r="30" spans="1:38" ht="14.25" x14ac:dyDescent="0.15">
      <c r="A30" s="469" t="s">
        <v>171</v>
      </c>
      <c r="B30" s="470"/>
      <c r="C30" s="167">
        <v>340</v>
      </c>
      <c r="D30" s="55">
        <v>190</v>
      </c>
      <c r="E30" s="6">
        <v>133</v>
      </c>
      <c r="F30" s="6">
        <v>20</v>
      </c>
      <c r="G30" s="6">
        <v>0</v>
      </c>
      <c r="H30" s="6">
        <v>0</v>
      </c>
      <c r="I30" s="6">
        <v>37</v>
      </c>
      <c r="J30" s="54">
        <v>0</v>
      </c>
      <c r="K30" s="6">
        <v>55</v>
      </c>
      <c r="L30" s="55">
        <v>6</v>
      </c>
      <c r="M30" s="54">
        <v>0</v>
      </c>
      <c r="N30" s="6">
        <v>3</v>
      </c>
      <c r="O30" s="55">
        <v>84</v>
      </c>
      <c r="P30" s="54">
        <v>0</v>
      </c>
      <c r="Q30" s="56">
        <v>0</v>
      </c>
      <c r="R30" s="6">
        <v>2</v>
      </c>
      <c r="S30" s="55">
        <v>0</v>
      </c>
      <c r="T30" s="6"/>
      <c r="U30" s="56">
        <v>0</v>
      </c>
      <c r="V30" s="56">
        <v>0</v>
      </c>
      <c r="W30" s="57">
        <v>84</v>
      </c>
      <c r="X30" s="56">
        <v>22</v>
      </c>
      <c r="Y30" s="58">
        <v>55.9</v>
      </c>
      <c r="Z30" s="64">
        <v>24.7</v>
      </c>
      <c r="AA30" s="6">
        <v>139</v>
      </c>
      <c r="AB30" s="6">
        <v>20</v>
      </c>
      <c r="AC30" s="499" t="s">
        <v>171</v>
      </c>
      <c r="AD30" s="470"/>
      <c r="AE30" s="145">
        <f t="shared" si="6"/>
        <v>0</v>
      </c>
      <c r="AG30" s="186" t="str">
        <f t="shared" si="1"/>
        <v>ok</v>
      </c>
      <c r="AH30" s="186" t="str">
        <f t="shared" si="2"/>
        <v>ok</v>
      </c>
      <c r="AI30" s="186" t="str">
        <f t="shared" si="0"/>
        <v>ok</v>
      </c>
      <c r="AJ30" s="198">
        <f t="shared" si="3"/>
        <v>84</v>
      </c>
      <c r="AK30" s="198">
        <f t="shared" si="4"/>
        <v>84</v>
      </c>
      <c r="AL30" s="198">
        <f t="shared" si="5"/>
        <v>0</v>
      </c>
    </row>
    <row r="31" spans="1:38" ht="10.5" customHeight="1" x14ac:dyDescent="0.15">
      <c r="A31" s="210"/>
      <c r="B31" s="212"/>
      <c r="C31" s="167"/>
      <c r="D31" s="55"/>
      <c r="E31" s="6"/>
      <c r="F31" s="6"/>
      <c r="G31" s="6"/>
      <c r="H31" s="6"/>
      <c r="I31" s="6"/>
      <c r="J31" s="54"/>
      <c r="K31" s="6"/>
      <c r="L31" s="55"/>
      <c r="M31" s="54"/>
      <c r="N31" s="6"/>
      <c r="O31" s="55"/>
      <c r="P31" s="54"/>
      <c r="Q31" s="56"/>
      <c r="R31" s="6"/>
      <c r="S31" s="55"/>
      <c r="T31" s="6"/>
      <c r="U31" s="56"/>
      <c r="V31" s="56"/>
      <c r="W31" s="57"/>
      <c r="X31" s="56"/>
      <c r="Y31" s="58"/>
      <c r="Z31" s="64"/>
      <c r="AA31" s="6"/>
      <c r="AB31" s="6"/>
      <c r="AC31" s="211"/>
      <c r="AD31" s="212"/>
      <c r="AG31" s="186" t="str">
        <f t="shared" si="1"/>
        <v>ok</v>
      </c>
      <c r="AH31" s="186" t="str">
        <f t="shared" si="2"/>
        <v>ok</v>
      </c>
      <c r="AI31" s="186" t="str">
        <f t="shared" si="0"/>
        <v>ok</v>
      </c>
      <c r="AJ31" s="198">
        <f t="shared" si="3"/>
        <v>0</v>
      </c>
      <c r="AK31" s="198">
        <f t="shared" si="4"/>
        <v>0</v>
      </c>
      <c r="AL31" s="198">
        <f t="shared" si="5"/>
        <v>0</v>
      </c>
    </row>
    <row r="32" spans="1:38" ht="14.25" x14ac:dyDescent="0.15">
      <c r="A32" s="469" t="s">
        <v>170</v>
      </c>
      <c r="B32" s="470"/>
      <c r="C32" s="167">
        <v>413</v>
      </c>
      <c r="D32" s="55">
        <v>151</v>
      </c>
      <c r="E32" s="6">
        <v>132</v>
      </c>
      <c r="F32" s="6">
        <v>19</v>
      </c>
      <c r="G32" s="6">
        <v>0</v>
      </c>
      <c r="H32" s="6">
        <v>0</v>
      </c>
      <c r="I32" s="6">
        <v>0</v>
      </c>
      <c r="J32" s="54">
        <v>0</v>
      </c>
      <c r="K32" s="6">
        <v>128</v>
      </c>
      <c r="L32" s="55">
        <v>1</v>
      </c>
      <c r="M32" s="54">
        <v>9</v>
      </c>
      <c r="N32" s="6">
        <v>1</v>
      </c>
      <c r="O32" s="55">
        <v>111</v>
      </c>
      <c r="P32" s="54">
        <v>1</v>
      </c>
      <c r="Q32" s="56">
        <v>3</v>
      </c>
      <c r="R32" s="6">
        <v>8</v>
      </c>
      <c r="S32" s="55">
        <v>0</v>
      </c>
      <c r="T32" s="6">
        <v>1</v>
      </c>
      <c r="U32" s="56">
        <v>1</v>
      </c>
      <c r="V32" s="56">
        <v>0</v>
      </c>
      <c r="W32" s="57">
        <v>113</v>
      </c>
      <c r="X32" s="56">
        <v>83</v>
      </c>
      <c r="Y32" s="58">
        <v>36.6</v>
      </c>
      <c r="Z32" s="64">
        <v>27.4</v>
      </c>
      <c r="AA32" s="6">
        <v>141</v>
      </c>
      <c r="AB32" s="6">
        <v>19</v>
      </c>
      <c r="AC32" s="499" t="s">
        <v>170</v>
      </c>
      <c r="AD32" s="470"/>
      <c r="AE32" s="145">
        <f t="shared" si="6"/>
        <v>0</v>
      </c>
      <c r="AG32" s="186" t="str">
        <f t="shared" si="1"/>
        <v>ok</v>
      </c>
      <c r="AH32" s="186" t="str">
        <f t="shared" si="2"/>
        <v>ok</v>
      </c>
      <c r="AI32" s="186" t="str">
        <f t="shared" si="0"/>
        <v>ok</v>
      </c>
      <c r="AJ32" s="198">
        <f t="shared" si="3"/>
        <v>113</v>
      </c>
      <c r="AK32" s="198">
        <f t="shared" si="4"/>
        <v>113</v>
      </c>
      <c r="AL32" s="198">
        <f t="shared" si="5"/>
        <v>0</v>
      </c>
    </row>
    <row r="33" spans="1:38" ht="14.25" x14ac:dyDescent="0.15">
      <c r="A33" s="469" t="s">
        <v>169</v>
      </c>
      <c r="B33" s="469"/>
      <c r="C33" s="167">
        <v>245</v>
      </c>
      <c r="D33" s="55">
        <v>67</v>
      </c>
      <c r="E33" s="6">
        <v>53</v>
      </c>
      <c r="F33" s="6">
        <v>14</v>
      </c>
      <c r="G33" s="6">
        <v>0</v>
      </c>
      <c r="H33" s="6">
        <v>0</v>
      </c>
      <c r="I33" s="6">
        <v>0</v>
      </c>
      <c r="J33" s="54">
        <v>0</v>
      </c>
      <c r="K33" s="6">
        <v>52</v>
      </c>
      <c r="L33" s="55">
        <v>0</v>
      </c>
      <c r="M33" s="54">
        <v>0</v>
      </c>
      <c r="N33" s="6">
        <v>5</v>
      </c>
      <c r="O33" s="55">
        <v>114</v>
      </c>
      <c r="P33" s="54">
        <v>0</v>
      </c>
      <c r="Q33" s="56">
        <v>1</v>
      </c>
      <c r="R33" s="6">
        <v>6</v>
      </c>
      <c r="S33" s="55">
        <v>0</v>
      </c>
      <c r="T33" s="6">
        <v>0</v>
      </c>
      <c r="U33" s="56">
        <v>0</v>
      </c>
      <c r="V33" s="56">
        <v>0</v>
      </c>
      <c r="W33" s="57">
        <v>114</v>
      </c>
      <c r="X33" s="56">
        <v>72</v>
      </c>
      <c r="Y33" s="58">
        <v>27.3</v>
      </c>
      <c r="Z33" s="64">
        <v>46.5</v>
      </c>
      <c r="AA33" s="6">
        <v>53</v>
      </c>
      <c r="AB33" s="6">
        <v>14</v>
      </c>
      <c r="AC33" s="499" t="s">
        <v>169</v>
      </c>
      <c r="AD33" s="469"/>
      <c r="AE33" s="145">
        <f t="shared" si="6"/>
        <v>0</v>
      </c>
      <c r="AG33" s="186" t="str">
        <f t="shared" si="1"/>
        <v>ok</v>
      </c>
      <c r="AH33" s="186" t="str">
        <f t="shared" si="2"/>
        <v>ok</v>
      </c>
      <c r="AI33" s="186" t="str">
        <f t="shared" si="0"/>
        <v>ok</v>
      </c>
      <c r="AJ33" s="198">
        <f t="shared" si="3"/>
        <v>114</v>
      </c>
      <c r="AK33" s="198">
        <f t="shared" si="4"/>
        <v>114</v>
      </c>
      <c r="AL33" s="198">
        <f t="shared" si="5"/>
        <v>0</v>
      </c>
    </row>
    <row r="34" spans="1:38" ht="14.25" x14ac:dyDescent="0.15">
      <c r="A34" s="469" t="s">
        <v>168</v>
      </c>
      <c r="B34" s="469"/>
      <c r="C34" s="167">
        <v>155</v>
      </c>
      <c r="D34" s="55">
        <v>44</v>
      </c>
      <c r="E34" s="6">
        <v>27</v>
      </c>
      <c r="F34" s="6">
        <v>17</v>
      </c>
      <c r="G34" s="6">
        <v>0</v>
      </c>
      <c r="H34" s="6">
        <v>0</v>
      </c>
      <c r="I34" s="6">
        <v>0</v>
      </c>
      <c r="J34" s="54">
        <v>0</v>
      </c>
      <c r="K34" s="6">
        <v>56</v>
      </c>
      <c r="L34" s="55">
        <v>2</v>
      </c>
      <c r="M34" s="54">
        <v>2</v>
      </c>
      <c r="N34" s="6">
        <v>5</v>
      </c>
      <c r="O34" s="55">
        <v>44</v>
      </c>
      <c r="P34" s="54">
        <v>0</v>
      </c>
      <c r="Q34" s="56">
        <v>0</v>
      </c>
      <c r="R34" s="6">
        <v>2</v>
      </c>
      <c r="S34" s="55">
        <v>0</v>
      </c>
      <c r="T34" s="6"/>
      <c r="U34" s="56">
        <v>0</v>
      </c>
      <c r="V34" s="56">
        <v>0</v>
      </c>
      <c r="W34" s="57">
        <v>44</v>
      </c>
      <c r="X34" s="56">
        <v>7</v>
      </c>
      <c r="Y34" s="58">
        <v>28.4</v>
      </c>
      <c r="Z34" s="64">
        <v>28.4</v>
      </c>
      <c r="AA34" s="6">
        <v>32</v>
      </c>
      <c r="AB34" s="6">
        <v>17</v>
      </c>
      <c r="AC34" s="499" t="s">
        <v>168</v>
      </c>
      <c r="AD34" s="469"/>
      <c r="AE34" s="145">
        <f t="shared" si="6"/>
        <v>0</v>
      </c>
      <c r="AG34" s="186" t="str">
        <f t="shared" si="1"/>
        <v>ok</v>
      </c>
      <c r="AH34" s="186" t="str">
        <f t="shared" si="2"/>
        <v>ok</v>
      </c>
      <c r="AI34" s="186" t="str">
        <f t="shared" si="0"/>
        <v>ok</v>
      </c>
      <c r="AJ34" s="198">
        <f t="shared" si="3"/>
        <v>44</v>
      </c>
      <c r="AK34" s="198">
        <f t="shared" si="4"/>
        <v>44</v>
      </c>
      <c r="AL34" s="198">
        <f t="shared" si="5"/>
        <v>0</v>
      </c>
    </row>
    <row r="35" spans="1:38" ht="14.25" x14ac:dyDescent="0.15">
      <c r="A35" s="469" t="s">
        <v>167</v>
      </c>
      <c r="B35" s="488"/>
      <c r="C35" s="167">
        <v>753</v>
      </c>
      <c r="D35" s="55">
        <v>347</v>
      </c>
      <c r="E35" s="6">
        <v>254</v>
      </c>
      <c r="F35" s="6">
        <v>25</v>
      </c>
      <c r="G35" s="6">
        <v>1</v>
      </c>
      <c r="H35" s="6">
        <v>0</v>
      </c>
      <c r="I35" s="6">
        <v>67</v>
      </c>
      <c r="J35" s="54">
        <v>0</v>
      </c>
      <c r="K35" s="6">
        <v>85</v>
      </c>
      <c r="L35" s="55">
        <v>26</v>
      </c>
      <c r="M35" s="54">
        <v>0</v>
      </c>
      <c r="N35" s="6">
        <v>14</v>
      </c>
      <c r="O35" s="55">
        <v>270</v>
      </c>
      <c r="P35" s="54">
        <v>0</v>
      </c>
      <c r="Q35" s="56">
        <v>1</v>
      </c>
      <c r="R35" s="6">
        <v>10</v>
      </c>
      <c r="S35" s="55">
        <v>0</v>
      </c>
      <c r="T35" s="6"/>
      <c r="U35" s="56">
        <v>0</v>
      </c>
      <c r="V35" s="56">
        <v>0</v>
      </c>
      <c r="W35" s="57">
        <v>270</v>
      </c>
      <c r="X35" s="56">
        <v>131</v>
      </c>
      <c r="Y35" s="58">
        <v>46.1</v>
      </c>
      <c r="Z35" s="64">
        <v>35.9</v>
      </c>
      <c r="AA35" s="6">
        <v>284</v>
      </c>
      <c r="AB35" s="6">
        <v>25</v>
      </c>
      <c r="AC35" s="499" t="s">
        <v>167</v>
      </c>
      <c r="AD35" s="488"/>
      <c r="AE35" s="145">
        <f t="shared" si="6"/>
        <v>0</v>
      </c>
      <c r="AG35" s="186" t="str">
        <f t="shared" si="1"/>
        <v>ok</v>
      </c>
      <c r="AH35" s="186" t="str">
        <f t="shared" si="2"/>
        <v>ok</v>
      </c>
      <c r="AI35" s="186" t="str">
        <f t="shared" si="0"/>
        <v>ok</v>
      </c>
      <c r="AJ35" s="198">
        <f t="shared" si="3"/>
        <v>270</v>
      </c>
      <c r="AK35" s="198">
        <f t="shared" si="4"/>
        <v>270</v>
      </c>
      <c r="AL35" s="198">
        <f t="shared" si="5"/>
        <v>0</v>
      </c>
    </row>
    <row r="36" spans="1:38" ht="10.5" customHeight="1" x14ac:dyDescent="0.15">
      <c r="A36" s="469" t="s">
        <v>254</v>
      </c>
      <c r="B36" s="469"/>
      <c r="C36" s="169"/>
      <c r="D36" s="66"/>
      <c r="E36" s="7"/>
      <c r="F36" s="7"/>
      <c r="G36" s="7"/>
      <c r="H36" s="7"/>
      <c r="I36" s="7"/>
      <c r="J36" s="67"/>
      <c r="K36" s="65"/>
      <c r="L36" s="66"/>
      <c r="M36" s="67"/>
      <c r="N36" s="65"/>
      <c r="O36" s="66"/>
      <c r="P36" s="67"/>
      <c r="Q36" s="68"/>
      <c r="R36" s="65"/>
      <c r="S36" s="66"/>
      <c r="T36" s="65"/>
      <c r="U36" s="68"/>
      <c r="V36" s="68"/>
      <c r="W36" s="57"/>
      <c r="X36" s="68"/>
      <c r="Y36" s="69"/>
      <c r="Z36" s="64"/>
      <c r="AA36" s="65"/>
      <c r="AB36" s="65"/>
      <c r="AC36" s="499" t="s">
        <v>254</v>
      </c>
      <c r="AD36" s="469"/>
      <c r="AG36" s="186" t="str">
        <f t="shared" si="1"/>
        <v>ok</v>
      </c>
      <c r="AH36" s="186" t="str">
        <f t="shared" si="2"/>
        <v>ok</v>
      </c>
      <c r="AI36" s="186" t="str">
        <f t="shared" si="0"/>
        <v>ok</v>
      </c>
      <c r="AJ36" s="198">
        <f t="shared" si="3"/>
        <v>0</v>
      </c>
      <c r="AK36" s="198">
        <f t="shared" si="4"/>
        <v>0</v>
      </c>
      <c r="AL36" s="198">
        <f t="shared" si="5"/>
        <v>0</v>
      </c>
    </row>
    <row r="37" spans="1:38" ht="14.25" x14ac:dyDescent="0.15">
      <c r="A37" s="469" t="s">
        <v>103</v>
      </c>
      <c r="B37" s="469"/>
      <c r="C37" s="170">
        <v>0</v>
      </c>
      <c r="D37" s="71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3">
        <v>0</v>
      </c>
      <c r="K37" s="70">
        <v>0</v>
      </c>
      <c r="L37" s="71">
        <v>0</v>
      </c>
      <c r="M37" s="73">
        <v>0</v>
      </c>
      <c r="N37" s="70">
        <v>0</v>
      </c>
      <c r="O37" s="71">
        <v>0</v>
      </c>
      <c r="P37" s="73">
        <v>0</v>
      </c>
      <c r="Q37" s="74">
        <v>0</v>
      </c>
      <c r="R37" s="70">
        <v>0</v>
      </c>
      <c r="S37" s="71">
        <v>0</v>
      </c>
      <c r="T37" s="70">
        <v>0</v>
      </c>
      <c r="U37" s="74">
        <v>0</v>
      </c>
      <c r="V37" s="74">
        <v>0</v>
      </c>
      <c r="W37" s="75">
        <v>0</v>
      </c>
      <c r="X37" s="74">
        <v>0</v>
      </c>
      <c r="Y37" s="58">
        <v>0</v>
      </c>
      <c r="Z37" s="64">
        <v>0</v>
      </c>
      <c r="AA37" s="70">
        <v>0</v>
      </c>
      <c r="AB37" s="70">
        <v>0</v>
      </c>
      <c r="AC37" s="499" t="s">
        <v>103</v>
      </c>
      <c r="AD37" s="469"/>
      <c r="AE37" s="145">
        <f t="shared" si="6"/>
        <v>0</v>
      </c>
      <c r="AG37" s="186" t="str">
        <f t="shared" si="1"/>
        <v>ok</v>
      </c>
      <c r="AH37" s="186" t="str">
        <f t="shared" si="2"/>
        <v>ok</v>
      </c>
      <c r="AI37" s="186" t="str">
        <f t="shared" si="0"/>
        <v>ok</v>
      </c>
      <c r="AJ37" s="198">
        <f t="shared" si="3"/>
        <v>0</v>
      </c>
      <c r="AK37" s="198">
        <f t="shared" si="4"/>
        <v>0</v>
      </c>
      <c r="AL37" s="198">
        <f t="shared" si="5"/>
        <v>0</v>
      </c>
    </row>
    <row r="38" spans="1:38" ht="14.25" x14ac:dyDescent="0.15">
      <c r="A38" s="213"/>
      <c r="B38" s="210" t="s">
        <v>102</v>
      </c>
      <c r="C38" s="167">
        <v>0</v>
      </c>
      <c r="D38" s="55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54">
        <v>0</v>
      </c>
      <c r="K38" s="6">
        <v>0</v>
      </c>
      <c r="L38" s="55">
        <v>0</v>
      </c>
      <c r="M38" s="54">
        <v>0</v>
      </c>
      <c r="N38" s="6">
        <v>0</v>
      </c>
      <c r="O38" s="55">
        <v>0</v>
      </c>
      <c r="P38" s="54">
        <v>0</v>
      </c>
      <c r="Q38" s="56">
        <v>0</v>
      </c>
      <c r="R38" s="6">
        <v>0</v>
      </c>
      <c r="S38" s="55">
        <v>0</v>
      </c>
      <c r="T38" s="6">
        <v>0</v>
      </c>
      <c r="U38" s="56">
        <v>0</v>
      </c>
      <c r="V38" s="56">
        <v>0</v>
      </c>
      <c r="W38" s="57">
        <v>0</v>
      </c>
      <c r="X38" s="56">
        <v>0</v>
      </c>
      <c r="Y38" s="58">
        <v>0</v>
      </c>
      <c r="Z38" s="64">
        <v>0</v>
      </c>
      <c r="AA38" s="6">
        <v>0</v>
      </c>
      <c r="AB38" s="6">
        <v>0</v>
      </c>
      <c r="AC38" s="214"/>
      <c r="AD38" s="210" t="s">
        <v>102</v>
      </c>
      <c r="AE38" s="145">
        <f t="shared" si="6"/>
        <v>0</v>
      </c>
      <c r="AG38" s="186" t="str">
        <f t="shared" si="1"/>
        <v>ok</v>
      </c>
      <c r="AH38" s="186" t="str">
        <f t="shared" si="2"/>
        <v>ok</v>
      </c>
      <c r="AI38" s="186" t="str">
        <f t="shared" si="0"/>
        <v>ok</v>
      </c>
      <c r="AJ38" s="198">
        <f t="shared" si="3"/>
        <v>0</v>
      </c>
      <c r="AK38" s="198">
        <f t="shared" si="4"/>
        <v>0</v>
      </c>
      <c r="AL38" s="198">
        <f t="shared" si="5"/>
        <v>0</v>
      </c>
    </row>
    <row r="39" spans="1:38" ht="14.25" x14ac:dyDescent="0.15">
      <c r="A39" s="213"/>
      <c r="B39" s="210" t="s">
        <v>101</v>
      </c>
      <c r="C39" s="167">
        <v>0</v>
      </c>
      <c r="D39" s="55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54">
        <v>0</v>
      </c>
      <c r="K39" s="6">
        <v>0</v>
      </c>
      <c r="L39" s="55">
        <v>0</v>
      </c>
      <c r="M39" s="54">
        <v>0</v>
      </c>
      <c r="N39" s="6">
        <v>0</v>
      </c>
      <c r="O39" s="55">
        <v>0</v>
      </c>
      <c r="P39" s="54">
        <v>0</v>
      </c>
      <c r="Q39" s="56">
        <v>0</v>
      </c>
      <c r="R39" s="6">
        <v>0</v>
      </c>
      <c r="S39" s="55">
        <v>0</v>
      </c>
      <c r="T39" s="6">
        <v>0</v>
      </c>
      <c r="U39" s="56">
        <v>0</v>
      </c>
      <c r="V39" s="56">
        <v>0</v>
      </c>
      <c r="W39" s="57">
        <v>0</v>
      </c>
      <c r="X39" s="56">
        <v>0</v>
      </c>
      <c r="Y39" s="58">
        <v>0</v>
      </c>
      <c r="Z39" s="64">
        <v>0</v>
      </c>
      <c r="AA39" s="6">
        <v>0</v>
      </c>
      <c r="AB39" s="6">
        <v>0</v>
      </c>
      <c r="AC39" s="214"/>
      <c r="AD39" s="210" t="s">
        <v>101</v>
      </c>
      <c r="AE39" s="145">
        <f t="shared" si="6"/>
        <v>0</v>
      </c>
      <c r="AG39" s="186" t="str">
        <f t="shared" si="1"/>
        <v>ok</v>
      </c>
      <c r="AH39" s="186" t="str">
        <f t="shared" si="2"/>
        <v>ok</v>
      </c>
      <c r="AI39" s="186" t="str">
        <f t="shared" si="0"/>
        <v>ok</v>
      </c>
      <c r="AJ39" s="198">
        <f t="shared" si="3"/>
        <v>0</v>
      </c>
      <c r="AK39" s="198">
        <f t="shared" si="4"/>
        <v>0</v>
      </c>
      <c r="AL39" s="198">
        <f t="shared" si="5"/>
        <v>0</v>
      </c>
    </row>
    <row r="40" spans="1:38" ht="10.5" customHeight="1" x14ac:dyDescent="0.15">
      <c r="A40" s="213"/>
      <c r="B40" s="210"/>
      <c r="C40" s="169"/>
      <c r="D40" s="66"/>
      <c r="E40" s="7"/>
      <c r="F40" s="7"/>
      <c r="G40" s="7"/>
      <c r="H40" s="7"/>
      <c r="I40" s="7"/>
      <c r="J40" s="67"/>
      <c r="K40" s="65"/>
      <c r="L40" s="66"/>
      <c r="M40" s="67"/>
      <c r="N40" s="65"/>
      <c r="O40" s="66"/>
      <c r="P40" s="67"/>
      <c r="Q40" s="68"/>
      <c r="R40" s="65"/>
      <c r="S40" s="66"/>
      <c r="T40" s="65"/>
      <c r="U40" s="68"/>
      <c r="V40" s="68"/>
      <c r="W40" s="30"/>
      <c r="X40" s="68"/>
      <c r="Y40" s="69"/>
      <c r="Z40" s="64"/>
      <c r="AA40" s="65"/>
      <c r="AB40" s="65"/>
      <c r="AC40" s="214"/>
      <c r="AD40" s="210"/>
      <c r="AG40" s="186" t="str">
        <f t="shared" si="1"/>
        <v>ok</v>
      </c>
      <c r="AH40" s="186" t="str">
        <f t="shared" si="2"/>
        <v>ok</v>
      </c>
      <c r="AI40" s="186" t="str">
        <f t="shared" si="0"/>
        <v>ok</v>
      </c>
      <c r="AJ40" s="198">
        <f t="shared" si="3"/>
        <v>0</v>
      </c>
      <c r="AK40" s="198">
        <f t="shared" si="4"/>
        <v>0</v>
      </c>
      <c r="AL40" s="198">
        <f t="shared" si="5"/>
        <v>0</v>
      </c>
    </row>
    <row r="41" spans="1:38" ht="14.25" x14ac:dyDescent="0.15">
      <c r="A41" s="469" t="s">
        <v>100</v>
      </c>
      <c r="B41" s="469"/>
      <c r="C41" s="170">
        <v>85</v>
      </c>
      <c r="D41" s="71">
        <v>7</v>
      </c>
      <c r="E41" s="72">
        <v>1</v>
      </c>
      <c r="F41" s="72">
        <v>6</v>
      </c>
      <c r="G41" s="72">
        <v>0</v>
      </c>
      <c r="H41" s="72">
        <v>0</v>
      </c>
      <c r="I41" s="72">
        <v>0</v>
      </c>
      <c r="J41" s="72">
        <v>0</v>
      </c>
      <c r="K41" s="74">
        <v>15</v>
      </c>
      <c r="L41" s="72">
        <v>0</v>
      </c>
      <c r="M41" s="72">
        <v>0</v>
      </c>
      <c r="N41" s="74">
        <v>4</v>
      </c>
      <c r="O41" s="72">
        <v>59</v>
      </c>
      <c r="P41" s="72">
        <v>0</v>
      </c>
      <c r="Q41" s="74">
        <v>0</v>
      </c>
      <c r="R41" s="74">
        <v>0</v>
      </c>
      <c r="S41" s="76">
        <v>0</v>
      </c>
      <c r="T41" s="77"/>
      <c r="U41" s="74">
        <v>0</v>
      </c>
      <c r="V41" s="74">
        <v>0</v>
      </c>
      <c r="W41" s="74">
        <v>59</v>
      </c>
      <c r="X41" s="74">
        <v>13</v>
      </c>
      <c r="Y41" s="78">
        <v>8.1999999999999993</v>
      </c>
      <c r="Z41" s="79">
        <v>69.400000000000006</v>
      </c>
      <c r="AA41" s="70">
        <v>1</v>
      </c>
      <c r="AB41" s="70">
        <v>6</v>
      </c>
      <c r="AC41" s="499" t="s">
        <v>100</v>
      </c>
      <c r="AD41" s="469"/>
      <c r="AE41" s="145">
        <f t="shared" si="6"/>
        <v>0</v>
      </c>
      <c r="AG41" s="186" t="str">
        <f t="shared" si="1"/>
        <v>ok</v>
      </c>
      <c r="AH41" s="186" t="str">
        <f t="shared" si="2"/>
        <v>ok</v>
      </c>
      <c r="AI41" s="186" t="str">
        <f t="shared" si="0"/>
        <v>ok</v>
      </c>
      <c r="AJ41" s="198">
        <f t="shared" si="3"/>
        <v>59</v>
      </c>
      <c r="AK41" s="198">
        <f t="shared" si="4"/>
        <v>59</v>
      </c>
      <c r="AL41" s="198">
        <f t="shared" si="5"/>
        <v>0</v>
      </c>
    </row>
    <row r="42" spans="1:38" ht="14.25" x14ac:dyDescent="0.15">
      <c r="A42" s="213"/>
      <c r="B42" s="210" t="s">
        <v>99</v>
      </c>
      <c r="C42" s="167">
        <v>85</v>
      </c>
      <c r="D42" s="55">
        <v>7</v>
      </c>
      <c r="E42" s="6">
        <v>1</v>
      </c>
      <c r="F42" s="6">
        <v>6</v>
      </c>
      <c r="G42" s="6">
        <v>0</v>
      </c>
      <c r="H42" s="6">
        <v>0</v>
      </c>
      <c r="I42" s="6">
        <v>0</v>
      </c>
      <c r="J42" s="54">
        <v>0</v>
      </c>
      <c r="K42" s="6">
        <v>15</v>
      </c>
      <c r="L42" s="55">
        <v>0</v>
      </c>
      <c r="M42" s="54">
        <v>0</v>
      </c>
      <c r="N42" s="6">
        <v>4</v>
      </c>
      <c r="O42" s="55">
        <v>59</v>
      </c>
      <c r="P42" s="54">
        <v>0</v>
      </c>
      <c r="Q42" s="56">
        <v>0</v>
      </c>
      <c r="R42" s="6">
        <v>0</v>
      </c>
      <c r="S42" s="55">
        <v>0</v>
      </c>
      <c r="T42" s="6"/>
      <c r="U42" s="56">
        <v>0</v>
      </c>
      <c r="V42" s="56">
        <v>0</v>
      </c>
      <c r="W42" s="57">
        <v>59</v>
      </c>
      <c r="X42" s="56">
        <v>13</v>
      </c>
      <c r="Y42" s="58">
        <v>8.1999999999999993</v>
      </c>
      <c r="Z42" s="64">
        <v>69.400000000000006</v>
      </c>
      <c r="AA42" s="6">
        <v>1</v>
      </c>
      <c r="AB42" s="6">
        <v>6</v>
      </c>
      <c r="AC42" s="214"/>
      <c r="AD42" s="210" t="s">
        <v>99</v>
      </c>
      <c r="AE42" s="145">
        <f t="shared" si="6"/>
        <v>0</v>
      </c>
      <c r="AG42" s="186" t="str">
        <f t="shared" si="1"/>
        <v>ok</v>
      </c>
      <c r="AH42" s="186" t="str">
        <f t="shared" si="2"/>
        <v>ok</v>
      </c>
      <c r="AI42" s="186" t="str">
        <f t="shared" si="0"/>
        <v>ok</v>
      </c>
      <c r="AJ42" s="198">
        <f t="shared" si="3"/>
        <v>59</v>
      </c>
      <c r="AK42" s="198">
        <f t="shared" si="4"/>
        <v>59</v>
      </c>
      <c r="AL42" s="198">
        <f t="shared" si="5"/>
        <v>0</v>
      </c>
    </row>
    <row r="43" spans="1:38" ht="10.5" customHeight="1" x14ac:dyDescent="0.15">
      <c r="A43" s="213"/>
      <c r="B43" s="210"/>
      <c r="C43" s="169"/>
      <c r="D43" s="66"/>
      <c r="E43" s="7"/>
      <c r="F43" s="7"/>
      <c r="G43" s="7"/>
      <c r="H43" s="7"/>
      <c r="I43" s="7"/>
      <c r="J43" s="67"/>
      <c r="K43" s="65"/>
      <c r="L43" s="66"/>
      <c r="M43" s="67"/>
      <c r="N43" s="65"/>
      <c r="O43" s="66"/>
      <c r="P43" s="67"/>
      <c r="Q43" s="68"/>
      <c r="R43" s="65"/>
      <c r="S43" s="66"/>
      <c r="T43" s="65"/>
      <c r="U43" s="68"/>
      <c r="V43" s="68"/>
      <c r="W43" s="57"/>
      <c r="X43" s="68"/>
      <c r="Y43" s="69"/>
      <c r="Z43" s="64"/>
      <c r="AA43" s="65"/>
      <c r="AB43" s="65"/>
      <c r="AC43" s="214"/>
      <c r="AD43" s="210"/>
      <c r="AG43" s="186" t="str">
        <f t="shared" si="1"/>
        <v>ok</v>
      </c>
      <c r="AH43" s="186" t="str">
        <f t="shared" si="2"/>
        <v>ok</v>
      </c>
      <c r="AI43" s="186" t="str">
        <f t="shared" si="0"/>
        <v>ok</v>
      </c>
      <c r="AJ43" s="198">
        <f t="shared" si="3"/>
        <v>0</v>
      </c>
      <c r="AK43" s="198">
        <f t="shared" si="4"/>
        <v>0</v>
      </c>
      <c r="AL43" s="198">
        <f t="shared" si="5"/>
        <v>0</v>
      </c>
    </row>
    <row r="44" spans="1:38" ht="14.25" x14ac:dyDescent="0.15">
      <c r="A44" s="469" t="s">
        <v>98</v>
      </c>
      <c r="B44" s="469"/>
      <c r="C44" s="170">
        <v>0</v>
      </c>
      <c r="D44" s="71">
        <v>0</v>
      </c>
      <c r="E44" s="72">
        <v>0</v>
      </c>
      <c r="F44" s="72">
        <v>0</v>
      </c>
      <c r="G44" s="72">
        <v>0</v>
      </c>
      <c r="H44" s="72">
        <v>0</v>
      </c>
      <c r="I44" s="72">
        <v>0</v>
      </c>
      <c r="J44" s="73">
        <v>0</v>
      </c>
      <c r="K44" s="70">
        <v>0</v>
      </c>
      <c r="L44" s="71">
        <v>0</v>
      </c>
      <c r="M44" s="73">
        <v>0</v>
      </c>
      <c r="N44" s="70">
        <v>0</v>
      </c>
      <c r="O44" s="71">
        <v>0</v>
      </c>
      <c r="P44" s="73">
        <v>0</v>
      </c>
      <c r="Q44" s="74">
        <v>0</v>
      </c>
      <c r="R44" s="70">
        <v>0</v>
      </c>
      <c r="S44" s="71">
        <v>0</v>
      </c>
      <c r="T44" s="70">
        <v>0</v>
      </c>
      <c r="U44" s="74">
        <v>0</v>
      </c>
      <c r="V44" s="74">
        <v>0</v>
      </c>
      <c r="W44" s="57">
        <v>0</v>
      </c>
      <c r="X44" s="74">
        <v>0</v>
      </c>
      <c r="Y44" s="58">
        <v>0</v>
      </c>
      <c r="Z44" s="64">
        <v>0</v>
      </c>
      <c r="AA44" s="70">
        <v>0</v>
      </c>
      <c r="AB44" s="70">
        <v>0</v>
      </c>
      <c r="AC44" s="499" t="s">
        <v>98</v>
      </c>
      <c r="AD44" s="469"/>
      <c r="AE44" s="145">
        <f t="shared" si="6"/>
        <v>0</v>
      </c>
      <c r="AG44" s="186" t="str">
        <f t="shared" si="1"/>
        <v>ok</v>
      </c>
      <c r="AH44" s="186" t="str">
        <f t="shared" si="2"/>
        <v>ok</v>
      </c>
      <c r="AI44" s="186" t="str">
        <f t="shared" si="0"/>
        <v>ok</v>
      </c>
      <c r="AJ44" s="198">
        <f t="shared" si="3"/>
        <v>0</v>
      </c>
      <c r="AK44" s="198">
        <f t="shared" si="4"/>
        <v>0</v>
      </c>
      <c r="AL44" s="198">
        <f t="shared" si="5"/>
        <v>0</v>
      </c>
    </row>
    <row r="45" spans="1:38" ht="14.25" x14ac:dyDescent="0.15">
      <c r="A45" s="213"/>
      <c r="B45" s="215" t="s">
        <v>97</v>
      </c>
      <c r="C45" s="167">
        <v>0</v>
      </c>
      <c r="D45" s="55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54">
        <v>0</v>
      </c>
      <c r="K45" s="6">
        <v>0</v>
      </c>
      <c r="L45" s="55">
        <v>0</v>
      </c>
      <c r="M45" s="54">
        <v>0</v>
      </c>
      <c r="N45" s="6">
        <v>0</v>
      </c>
      <c r="O45" s="55">
        <v>0</v>
      </c>
      <c r="P45" s="54">
        <v>0</v>
      </c>
      <c r="Q45" s="56">
        <v>0</v>
      </c>
      <c r="R45" s="6">
        <v>0</v>
      </c>
      <c r="S45" s="55">
        <v>0</v>
      </c>
      <c r="T45" s="6">
        <v>0</v>
      </c>
      <c r="U45" s="56">
        <v>0</v>
      </c>
      <c r="V45" s="56">
        <v>0</v>
      </c>
      <c r="W45" s="57">
        <v>0</v>
      </c>
      <c r="X45" s="56">
        <v>0</v>
      </c>
      <c r="Y45" s="58">
        <v>0</v>
      </c>
      <c r="Z45" s="64">
        <v>0</v>
      </c>
      <c r="AA45" s="6">
        <v>0</v>
      </c>
      <c r="AB45" s="6">
        <v>0</v>
      </c>
      <c r="AC45" s="214"/>
      <c r="AD45" s="215" t="s">
        <v>97</v>
      </c>
      <c r="AE45" s="145">
        <f t="shared" si="6"/>
        <v>0</v>
      </c>
      <c r="AG45" s="186" t="str">
        <f t="shared" si="1"/>
        <v>ok</v>
      </c>
      <c r="AH45" s="186" t="str">
        <f t="shared" si="2"/>
        <v>ok</v>
      </c>
      <c r="AI45" s="186" t="str">
        <f t="shared" si="0"/>
        <v>ok</v>
      </c>
      <c r="AJ45" s="198">
        <f t="shared" si="3"/>
        <v>0</v>
      </c>
      <c r="AK45" s="198">
        <f t="shared" si="4"/>
        <v>0</v>
      </c>
      <c r="AL45" s="198">
        <f t="shared" si="5"/>
        <v>0</v>
      </c>
    </row>
    <row r="46" spans="1:38" ht="10.5" customHeight="1" x14ac:dyDescent="0.15">
      <c r="A46" s="213"/>
      <c r="B46" s="215"/>
      <c r="C46" s="169"/>
      <c r="D46" s="66"/>
      <c r="E46" s="7"/>
      <c r="F46" s="7"/>
      <c r="G46" s="7"/>
      <c r="H46" s="7"/>
      <c r="I46" s="7"/>
      <c r="J46" s="67"/>
      <c r="K46" s="65"/>
      <c r="L46" s="66"/>
      <c r="M46" s="67"/>
      <c r="N46" s="65"/>
      <c r="O46" s="66"/>
      <c r="P46" s="67"/>
      <c r="Q46" s="68"/>
      <c r="R46" s="65"/>
      <c r="S46" s="66"/>
      <c r="T46" s="65"/>
      <c r="U46" s="68"/>
      <c r="V46" s="68"/>
      <c r="W46" s="57"/>
      <c r="X46" s="68"/>
      <c r="Y46" s="69"/>
      <c r="Z46" s="64"/>
      <c r="AA46" s="65"/>
      <c r="AB46" s="65"/>
      <c r="AC46" s="214"/>
      <c r="AD46" s="215"/>
      <c r="AG46" s="186" t="str">
        <f t="shared" si="1"/>
        <v>ok</v>
      </c>
      <c r="AH46" s="186" t="str">
        <f t="shared" si="2"/>
        <v>ok</v>
      </c>
      <c r="AI46" s="186" t="str">
        <f t="shared" si="0"/>
        <v>ok</v>
      </c>
      <c r="AJ46" s="198">
        <f t="shared" si="3"/>
        <v>0</v>
      </c>
      <c r="AK46" s="198">
        <f t="shared" si="4"/>
        <v>0</v>
      </c>
      <c r="AL46" s="198">
        <f t="shared" si="5"/>
        <v>0</v>
      </c>
    </row>
    <row r="47" spans="1:38" ht="14.25" x14ac:dyDescent="0.15">
      <c r="A47" s="469" t="s">
        <v>96</v>
      </c>
      <c r="B47" s="469"/>
      <c r="C47" s="170">
        <v>0</v>
      </c>
      <c r="D47" s="71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3">
        <v>0</v>
      </c>
      <c r="K47" s="70">
        <v>0</v>
      </c>
      <c r="L47" s="71">
        <v>0</v>
      </c>
      <c r="M47" s="73">
        <v>0</v>
      </c>
      <c r="N47" s="70">
        <v>0</v>
      </c>
      <c r="O47" s="71">
        <v>0</v>
      </c>
      <c r="P47" s="73">
        <v>0</v>
      </c>
      <c r="Q47" s="74">
        <v>0</v>
      </c>
      <c r="R47" s="70">
        <v>0</v>
      </c>
      <c r="S47" s="71">
        <v>0</v>
      </c>
      <c r="T47" s="70">
        <v>0</v>
      </c>
      <c r="U47" s="74">
        <v>0</v>
      </c>
      <c r="V47" s="74">
        <v>0</v>
      </c>
      <c r="W47" s="75">
        <v>0</v>
      </c>
      <c r="X47" s="74">
        <v>0</v>
      </c>
      <c r="Y47" s="58">
        <v>0</v>
      </c>
      <c r="Z47" s="64">
        <v>0</v>
      </c>
      <c r="AA47" s="70">
        <v>0</v>
      </c>
      <c r="AB47" s="70">
        <v>0</v>
      </c>
      <c r="AC47" s="499" t="s">
        <v>96</v>
      </c>
      <c r="AD47" s="469"/>
      <c r="AE47" s="145">
        <f t="shared" si="6"/>
        <v>0</v>
      </c>
      <c r="AG47" s="186" t="str">
        <f t="shared" si="1"/>
        <v>ok</v>
      </c>
      <c r="AH47" s="186" t="str">
        <f t="shared" si="2"/>
        <v>ok</v>
      </c>
      <c r="AI47" s="186" t="str">
        <f t="shared" si="0"/>
        <v>ok</v>
      </c>
      <c r="AJ47" s="198">
        <f t="shared" si="3"/>
        <v>0</v>
      </c>
      <c r="AK47" s="198">
        <f t="shared" si="4"/>
        <v>0</v>
      </c>
      <c r="AL47" s="198">
        <f t="shared" si="5"/>
        <v>0</v>
      </c>
    </row>
    <row r="48" spans="1:38" ht="14.25" x14ac:dyDescent="0.15">
      <c r="A48" s="213"/>
      <c r="B48" s="215" t="s">
        <v>95</v>
      </c>
      <c r="C48" s="167">
        <v>0</v>
      </c>
      <c r="D48" s="55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54">
        <v>0</v>
      </c>
      <c r="K48" s="6">
        <v>0</v>
      </c>
      <c r="L48" s="55">
        <v>0</v>
      </c>
      <c r="M48" s="54">
        <v>0</v>
      </c>
      <c r="N48" s="6">
        <v>0</v>
      </c>
      <c r="O48" s="55">
        <v>0</v>
      </c>
      <c r="P48" s="54">
        <v>0</v>
      </c>
      <c r="Q48" s="56">
        <v>0</v>
      </c>
      <c r="R48" s="6">
        <v>0</v>
      </c>
      <c r="S48" s="55">
        <v>0</v>
      </c>
      <c r="T48" s="6"/>
      <c r="U48" s="56">
        <v>0</v>
      </c>
      <c r="V48" s="56">
        <v>0</v>
      </c>
      <c r="W48" s="57">
        <v>0</v>
      </c>
      <c r="X48" s="56">
        <v>0</v>
      </c>
      <c r="Y48" s="58">
        <v>0</v>
      </c>
      <c r="Z48" s="64">
        <v>0</v>
      </c>
      <c r="AA48" s="6">
        <v>0</v>
      </c>
      <c r="AB48" s="6">
        <v>0</v>
      </c>
      <c r="AC48" s="214"/>
      <c r="AD48" s="215" t="s">
        <v>95</v>
      </c>
      <c r="AE48" s="145">
        <f t="shared" si="6"/>
        <v>0</v>
      </c>
      <c r="AG48" s="186" t="str">
        <f t="shared" si="1"/>
        <v>ok</v>
      </c>
      <c r="AH48" s="186" t="str">
        <f t="shared" si="2"/>
        <v>ok</v>
      </c>
      <c r="AI48" s="186" t="str">
        <f t="shared" si="0"/>
        <v>ok</v>
      </c>
      <c r="AJ48" s="198">
        <f t="shared" si="3"/>
        <v>0</v>
      </c>
      <c r="AK48" s="198">
        <f t="shared" si="4"/>
        <v>0</v>
      </c>
      <c r="AL48" s="198">
        <f t="shared" si="5"/>
        <v>0</v>
      </c>
    </row>
    <row r="49" spans="1:38" ht="10.5" customHeight="1" x14ac:dyDescent="0.15">
      <c r="A49" s="213"/>
      <c r="B49" s="215"/>
      <c r="C49" s="169"/>
      <c r="D49" s="66"/>
      <c r="E49" s="7"/>
      <c r="F49" s="7"/>
      <c r="G49" s="7"/>
      <c r="H49" s="7"/>
      <c r="I49" s="7"/>
      <c r="J49" s="67"/>
      <c r="K49" s="65"/>
      <c r="L49" s="66"/>
      <c r="M49" s="67"/>
      <c r="N49" s="65"/>
      <c r="O49" s="66"/>
      <c r="P49" s="67"/>
      <c r="Q49" s="68"/>
      <c r="R49" s="65"/>
      <c r="S49" s="66"/>
      <c r="T49" s="65"/>
      <c r="U49" s="68"/>
      <c r="V49" s="68"/>
      <c r="W49" s="57"/>
      <c r="X49" s="68"/>
      <c r="Y49" s="69"/>
      <c r="Z49" s="64"/>
      <c r="AA49" s="65"/>
      <c r="AB49" s="65"/>
      <c r="AC49" s="214"/>
      <c r="AD49" s="215"/>
      <c r="AG49" s="186" t="str">
        <f t="shared" si="1"/>
        <v>ok</v>
      </c>
      <c r="AH49" s="186" t="str">
        <f t="shared" si="2"/>
        <v>ok</v>
      </c>
      <c r="AI49" s="186" t="str">
        <f t="shared" si="0"/>
        <v>ok</v>
      </c>
      <c r="AJ49" s="198">
        <f t="shared" si="3"/>
        <v>0</v>
      </c>
      <c r="AK49" s="198">
        <f t="shared" si="4"/>
        <v>0</v>
      </c>
      <c r="AL49" s="198">
        <f t="shared" si="5"/>
        <v>0</v>
      </c>
    </row>
    <row r="50" spans="1:38" ht="14.25" x14ac:dyDescent="0.15">
      <c r="A50" s="469" t="s">
        <v>94</v>
      </c>
      <c r="B50" s="469"/>
      <c r="C50" s="170">
        <v>0</v>
      </c>
      <c r="D50" s="71">
        <v>0</v>
      </c>
      <c r="E50" s="72">
        <v>0</v>
      </c>
      <c r="F50" s="72">
        <v>0</v>
      </c>
      <c r="G50" s="72">
        <v>0</v>
      </c>
      <c r="H50" s="72">
        <v>0</v>
      </c>
      <c r="I50" s="72">
        <v>0</v>
      </c>
      <c r="J50" s="73">
        <v>0</v>
      </c>
      <c r="K50" s="70">
        <v>0</v>
      </c>
      <c r="L50" s="71">
        <v>0</v>
      </c>
      <c r="M50" s="73">
        <v>0</v>
      </c>
      <c r="N50" s="70">
        <v>0</v>
      </c>
      <c r="O50" s="71">
        <v>0</v>
      </c>
      <c r="P50" s="73">
        <v>0</v>
      </c>
      <c r="Q50" s="74">
        <v>0</v>
      </c>
      <c r="R50" s="70">
        <v>0</v>
      </c>
      <c r="S50" s="71">
        <v>0</v>
      </c>
      <c r="T50" s="70">
        <v>0</v>
      </c>
      <c r="U50" s="74">
        <v>0</v>
      </c>
      <c r="V50" s="74">
        <v>0</v>
      </c>
      <c r="W50" s="75">
        <v>0</v>
      </c>
      <c r="X50" s="74">
        <v>0</v>
      </c>
      <c r="Y50" s="74">
        <v>0</v>
      </c>
      <c r="Z50" s="74">
        <v>0</v>
      </c>
      <c r="AA50" s="70">
        <v>0</v>
      </c>
      <c r="AB50" s="70">
        <v>0</v>
      </c>
      <c r="AC50" s="499" t="s">
        <v>94</v>
      </c>
      <c r="AD50" s="469"/>
      <c r="AE50" s="145">
        <f t="shared" si="6"/>
        <v>0</v>
      </c>
      <c r="AG50" s="186" t="str">
        <f t="shared" si="1"/>
        <v>ok</v>
      </c>
      <c r="AH50" s="186" t="str">
        <f t="shared" si="2"/>
        <v>ok</v>
      </c>
      <c r="AI50" s="186" t="str">
        <f t="shared" si="0"/>
        <v>ok</v>
      </c>
      <c r="AJ50" s="198">
        <f t="shared" si="3"/>
        <v>0</v>
      </c>
      <c r="AK50" s="198">
        <f t="shared" si="4"/>
        <v>0</v>
      </c>
      <c r="AL50" s="198">
        <f t="shared" si="5"/>
        <v>0</v>
      </c>
    </row>
    <row r="51" spans="1:38" ht="14.25" x14ac:dyDescent="0.15">
      <c r="A51" s="213"/>
      <c r="B51" s="215" t="s">
        <v>93</v>
      </c>
      <c r="C51" s="167">
        <v>0</v>
      </c>
      <c r="D51" s="55"/>
      <c r="E51" s="6"/>
      <c r="F51" s="6"/>
      <c r="G51" s="6"/>
      <c r="H51" s="6"/>
      <c r="I51" s="6"/>
      <c r="J51" s="54"/>
      <c r="K51" s="6"/>
      <c r="L51" s="55"/>
      <c r="M51" s="54"/>
      <c r="N51" s="6"/>
      <c r="O51" s="55"/>
      <c r="P51" s="54"/>
      <c r="Q51" s="56"/>
      <c r="R51" s="6"/>
      <c r="S51" s="55"/>
      <c r="T51" s="6"/>
      <c r="U51" s="56"/>
      <c r="V51" s="56"/>
      <c r="W51" s="57"/>
      <c r="X51" s="56"/>
      <c r="Y51" s="56">
        <v>0</v>
      </c>
      <c r="Z51" s="56">
        <v>0</v>
      </c>
      <c r="AA51" s="6">
        <v>0</v>
      </c>
      <c r="AB51" s="6">
        <v>0</v>
      </c>
      <c r="AC51" s="214"/>
      <c r="AD51" s="215" t="s">
        <v>93</v>
      </c>
      <c r="AE51" s="145">
        <f t="shared" si="6"/>
        <v>0</v>
      </c>
      <c r="AG51" s="186" t="str">
        <f t="shared" si="1"/>
        <v>ok</v>
      </c>
      <c r="AH51" s="186" t="str">
        <f t="shared" si="2"/>
        <v>ok</v>
      </c>
      <c r="AI51" s="186" t="str">
        <f t="shared" si="0"/>
        <v>ok</v>
      </c>
      <c r="AJ51" s="198">
        <f t="shared" si="3"/>
        <v>0</v>
      </c>
      <c r="AK51" s="198">
        <f t="shared" si="4"/>
        <v>0</v>
      </c>
      <c r="AL51" s="198">
        <f t="shared" si="5"/>
        <v>0</v>
      </c>
    </row>
    <row r="52" spans="1:38" ht="10.5" customHeight="1" x14ac:dyDescent="0.15">
      <c r="A52" s="213"/>
      <c r="B52" s="215"/>
      <c r="C52" s="169"/>
      <c r="D52" s="66"/>
      <c r="E52" s="7"/>
      <c r="F52" s="7"/>
      <c r="G52" s="7"/>
      <c r="H52" s="7"/>
      <c r="I52" s="7"/>
      <c r="J52" s="67"/>
      <c r="K52" s="65"/>
      <c r="L52" s="66"/>
      <c r="M52" s="67"/>
      <c r="N52" s="65"/>
      <c r="O52" s="66"/>
      <c r="P52" s="67"/>
      <c r="Q52" s="68"/>
      <c r="R52" s="65"/>
      <c r="S52" s="66"/>
      <c r="T52" s="65"/>
      <c r="U52" s="68"/>
      <c r="V52" s="68"/>
      <c r="W52" s="30"/>
      <c r="X52" s="68"/>
      <c r="Y52" s="69"/>
      <c r="Z52" s="64"/>
      <c r="AA52" s="65"/>
      <c r="AB52" s="65"/>
      <c r="AC52" s="214"/>
      <c r="AD52" s="215"/>
      <c r="AG52" s="186" t="str">
        <f t="shared" si="1"/>
        <v>ok</v>
      </c>
      <c r="AH52" s="186" t="str">
        <f t="shared" si="2"/>
        <v>ok</v>
      </c>
      <c r="AI52" s="186" t="str">
        <f t="shared" si="0"/>
        <v>ok</v>
      </c>
      <c r="AJ52" s="198">
        <f t="shared" si="3"/>
        <v>0</v>
      </c>
      <c r="AK52" s="198">
        <f t="shared" si="4"/>
        <v>0</v>
      </c>
      <c r="AL52" s="198">
        <f t="shared" si="5"/>
        <v>0</v>
      </c>
    </row>
    <row r="53" spans="1:38" ht="14.25" x14ac:dyDescent="0.15">
      <c r="A53" s="469" t="s">
        <v>92</v>
      </c>
      <c r="B53" s="469"/>
      <c r="C53" s="170">
        <v>39</v>
      </c>
      <c r="D53" s="71">
        <v>12</v>
      </c>
      <c r="E53" s="72">
        <v>12</v>
      </c>
      <c r="F53" s="72">
        <v>0</v>
      </c>
      <c r="G53" s="72">
        <v>0</v>
      </c>
      <c r="H53" s="72">
        <v>0</v>
      </c>
      <c r="I53" s="72">
        <v>0</v>
      </c>
      <c r="J53" s="73">
        <v>0</v>
      </c>
      <c r="K53" s="70">
        <v>8</v>
      </c>
      <c r="L53" s="71">
        <v>2</v>
      </c>
      <c r="M53" s="73">
        <v>0</v>
      </c>
      <c r="N53" s="70">
        <v>0</v>
      </c>
      <c r="O53" s="71">
        <v>13</v>
      </c>
      <c r="P53" s="73">
        <v>0</v>
      </c>
      <c r="Q53" s="74">
        <v>0</v>
      </c>
      <c r="R53" s="70">
        <v>4</v>
      </c>
      <c r="S53" s="71">
        <v>0</v>
      </c>
      <c r="T53" s="70">
        <v>0</v>
      </c>
      <c r="U53" s="74">
        <v>0</v>
      </c>
      <c r="V53" s="74">
        <v>0</v>
      </c>
      <c r="W53" s="43">
        <v>13</v>
      </c>
      <c r="X53" s="74">
        <v>6</v>
      </c>
      <c r="Y53" s="78">
        <v>30.8</v>
      </c>
      <c r="Z53" s="80">
        <v>33.299999999999997</v>
      </c>
      <c r="AA53" s="70">
        <v>15</v>
      </c>
      <c r="AB53" s="70">
        <v>0</v>
      </c>
      <c r="AC53" s="499" t="s">
        <v>92</v>
      </c>
      <c r="AD53" s="469"/>
      <c r="AE53" s="145">
        <f t="shared" si="6"/>
        <v>0</v>
      </c>
      <c r="AG53" s="186" t="str">
        <f t="shared" si="1"/>
        <v>ok</v>
      </c>
      <c r="AH53" s="186" t="str">
        <f t="shared" si="2"/>
        <v>ok</v>
      </c>
      <c r="AI53" s="186" t="str">
        <f t="shared" si="0"/>
        <v>ok</v>
      </c>
      <c r="AJ53" s="198">
        <f t="shared" si="3"/>
        <v>13</v>
      </c>
      <c r="AK53" s="198">
        <f t="shared" si="4"/>
        <v>13</v>
      </c>
      <c r="AL53" s="198">
        <f t="shared" si="5"/>
        <v>0</v>
      </c>
    </row>
    <row r="54" spans="1:38" ht="14.25" x14ac:dyDescent="0.15">
      <c r="A54" s="213"/>
      <c r="B54" s="215" t="s">
        <v>91</v>
      </c>
      <c r="C54" s="167">
        <v>0</v>
      </c>
      <c r="D54" s="55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54">
        <v>0</v>
      </c>
      <c r="K54" s="6">
        <v>0</v>
      </c>
      <c r="L54" s="55">
        <v>0</v>
      </c>
      <c r="M54" s="54">
        <v>0</v>
      </c>
      <c r="N54" s="6">
        <v>0</v>
      </c>
      <c r="O54" s="55">
        <v>0</v>
      </c>
      <c r="P54" s="54">
        <v>0</v>
      </c>
      <c r="Q54" s="56">
        <v>0</v>
      </c>
      <c r="R54" s="6">
        <v>0</v>
      </c>
      <c r="S54" s="55">
        <v>0</v>
      </c>
      <c r="T54" s="6"/>
      <c r="U54" s="56">
        <v>0</v>
      </c>
      <c r="V54" s="56">
        <v>0</v>
      </c>
      <c r="W54" s="57">
        <v>0</v>
      </c>
      <c r="X54" s="56">
        <v>0</v>
      </c>
      <c r="Y54" s="58">
        <v>0</v>
      </c>
      <c r="Z54" s="64">
        <v>0</v>
      </c>
      <c r="AA54" s="6">
        <v>0</v>
      </c>
      <c r="AB54" s="6">
        <v>0</v>
      </c>
      <c r="AC54" s="214"/>
      <c r="AD54" s="215" t="s">
        <v>91</v>
      </c>
      <c r="AE54" s="145">
        <f t="shared" si="6"/>
        <v>0</v>
      </c>
      <c r="AG54" s="186" t="str">
        <f t="shared" si="1"/>
        <v>ok</v>
      </c>
      <c r="AH54" s="186" t="str">
        <f t="shared" si="2"/>
        <v>ok</v>
      </c>
      <c r="AI54" s="186" t="str">
        <f t="shared" si="0"/>
        <v>ok</v>
      </c>
      <c r="AJ54" s="198">
        <f t="shared" si="3"/>
        <v>0</v>
      </c>
      <c r="AK54" s="198">
        <f t="shared" si="4"/>
        <v>0</v>
      </c>
      <c r="AL54" s="198">
        <f t="shared" si="5"/>
        <v>0</v>
      </c>
    </row>
    <row r="55" spans="1:38" ht="14.25" x14ac:dyDescent="0.15">
      <c r="A55" s="213"/>
      <c r="B55" s="215" t="s">
        <v>90</v>
      </c>
      <c r="C55" s="167">
        <v>0</v>
      </c>
      <c r="D55" s="55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54">
        <v>0</v>
      </c>
      <c r="K55" s="6">
        <v>0</v>
      </c>
      <c r="L55" s="55">
        <v>0</v>
      </c>
      <c r="M55" s="54">
        <v>0</v>
      </c>
      <c r="N55" s="6">
        <v>0</v>
      </c>
      <c r="O55" s="55">
        <v>0</v>
      </c>
      <c r="P55" s="54">
        <v>0</v>
      </c>
      <c r="Q55" s="56">
        <v>0</v>
      </c>
      <c r="R55" s="6">
        <v>0</v>
      </c>
      <c r="S55" s="55">
        <v>0</v>
      </c>
      <c r="T55" s="6"/>
      <c r="U55" s="56">
        <v>0</v>
      </c>
      <c r="V55" s="56">
        <v>0</v>
      </c>
      <c r="W55" s="57">
        <v>0</v>
      </c>
      <c r="X55" s="56">
        <v>0</v>
      </c>
      <c r="Y55" s="58">
        <v>0</v>
      </c>
      <c r="Z55" s="64">
        <v>0</v>
      </c>
      <c r="AA55" s="6">
        <v>0</v>
      </c>
      <c r="AB55" s="6">
        <v>0</v>
      </c>
      <c r="AC55" s="214"/>
      <c r="AD55" s="215" t="s">
        <v>90</v>
      </c>
      <c r="AE55" s="145">
        <f t="shared" si="6"/>
        <v>0</v>
      </c>
      <c r="AG55" s="186" t="str">
        <f t="shared" si="1"/>
        <v>ok</v>
      </c>
      <c r="AH55" s="186" t="str">
        <f t="shared" si="2"/>
        <v>ok</v>
      </c>
      <c r="AI55" s="186" t="str">
        <f t="shared" si="0"/>
        <v>ok</v>
      </c>
      <c r="AJ55" s="198">
        <f t="shared" si="3"/>
        <v>0</v>
      </c>
      <c r="AK55" s="198">
        <f t="shared" si="4"/>
        <v>0</v>
      </c>
      <c r="AL55" s="198">
        <f t="shared" si="5"/>
        <v>0</v>
      </c>
    </row>
    <row r="56" spans="1:38" ht="14.25" x14ac:dyDescent="0.15">
      <c r="A56" s="213"/>
      <c r="B56" s="215" t="s">
        <v>89</v>
      </c>
      <c r="C56" s="167">
        <v>28</v>
      </c>
      <c r="D56" s="55">
        <v>4</v>
      </c>
      <c r="E56" s="6">
        <v>4</v>
      </c>
      <c r="F56" s="6">
        <v>0</v>
      </c>
      <c r="G56" s="6">
        <v>0</v>
      </c>
      <c r="H56" s="6">
        <v>0</v>
      </c>
      <c r="I56" s="6">
        <v>0</v>
      </c>
      <c r="J56" s="54">
        <v>0</v>
      </c>
      <c r="K56" s="6">
        <v>8</v>
      </c>
      <c r="L56" s="55">
        <v>0</v>
      </c>
      <c r="M56" s="54">
        <v>0</v>
      </c>
      <c r="N56" s="6">
        <v>0</v>
      </c>
      <c r="O56" s="55">
        <v>12</v>
      </c>
      <c r="P56" s="54">
        <v>0</v>
      </c>
      <c r="Q56" s="56">
        <v>0</v>
      </c>
      <c r="R56" s="6">
        <v>4</v>
      </c>
      <c r="S56" s="55">
        <v>0</v>
      </c>
      <c r="T56" s="6"/>
      <c r="U56" s="56">
        <v>0</v>
      </c>
      <c r="V56" s="56">
        <v>0</v>
      </c>
      <c r="W56" s="57">
        <v>12</v>
      </c>
      <c r="X56" s="56">
        <v>5</v>
      </c>
      <c r="Y56" s="58">
        <v>14.3</v>
      </c>
      <c r="Z56" s="64">
        <v>42.9</v>
      </c>
      <c r="AA56" s="6">
        <v>4</v>
      </c>
      <c r="AB56" s="6">
        <v>0</v>
      </c>
      <c r="AC56" s="214"/>
      <c r="AD56" s="215" t="s">
        <v>89</v>
      </c>
      <c r="AE56" s="145">
        <f t="shared" si="6"/>
        <v>0</v>
      </c>
      <c r="AG56" s="186" t="str">
        <f t="shared" si="1"/>
        <v>ok</v>
      </c>
      <c r="AH56" s="186" t="str">
        <f t="shared" si="2"/>
        <v>ok</v>
      </c>
      <c r="AI56" s="186" t="str">
        <f t="shared" si="0"/>
        <v>ok</v>
      </c>
      <c r="AJ56" s="198">
        <f t="shared" si="3"/>
        <v>12</v>
      </c>
      <c r="AK56" s="198">
        <f t="shared" si="4"/>
        <v>12</v>
      </c>
      <c r="AL56" s="198">
        <f t="shared" si="5"/>
        <v>0</v>
      </c>
    </row>
    <row r="57" spans="1:38" ht="14.25" x14ac:dyDescent="0.15">
      <c r="A57" s="213"/>
      <c r="B57" s="215" t="s">
        <v>165</v>
      </c>
      <c r="C57" s="167">
        <v>11</v>
      </c>
      <c r="D57" s="55">
        <v>8</v>
      </c>
      <c r="E57" s="6">
        <v>8</v>
      </c>
      <c r="F57" s="6">
        <v>0</v>
      </c>
      <c r="G57" s="6">
        <v>0</v>
      </c>
      <c r="H57" s="6">
        <v>0</v>
      </c>
      <c r="I57" s="6">
        <v>0</v>
      </c>
      <c r="J57" s="54">
        <v>0</v>
      </c>
      <c r="K57" s="6">
        <v>0</v>
      </c>
      <c r="L57" s="55">
        <v>2</v>
      </c>
      <c r="M57" s="54">
        <v>0</v>
      </c>
      <c r="N57" s="6">
        <v>0</v>
      </c>
      <c r="O57" s="55">
        <v>1</v>
      </c>
      <c r="P57" s="54">
        <v>0</v>
      </c>
      <c r="Q57" s="56">
        <v>0</v>
      </c>
      <c r="R57" s="6">
        <v>0</v>
      </c>
      <c r="S57" s="55">
        <v>0</v>
      </c>
      <c r="T57" s="6"/>
      <c r="U57" s="56">
        <v>0</v>
      </c>
      <c r="V57" s="56">
        <v>0</v>
      </c>
      <c r="W57" s="57">
        <v>1</v>
      </c>
      <c r="X57" s="56">
        <v>1</v>
      </c>
      <c r="Y57" s="58">
        <v>72.7</v>
      </c>
      <c r="Z57" s="64">
        <v>9.1</v>
      </c>
      <c r="AA57" s="6">
        <v>11</v>
      </c>
      <c r="AB57" s="6">
        <v>0</v>
      </c>
      <c r="AC57" s="214"/>
      <c r="AD57" s="215" t="s">
        <v>165</v>
      </c>
      <c r="AE57" s="145">
        <f t="shared" si="6"/>
        <v>0</v>
      </c>
      <c r="AG57" s="186" t="str">
        <f t="shared" si="1"/>
        <v>ok</v>
      </c>
      <c r="AH57" s="186" t="str">
        <f t="shared" si="2"/>
        <v>ok</v>
      </c>
      <c r="AI57" s="186" t="str">
        <f t="shared" si="0"/>
        <v>ok</v>
      </c>
      <c r="AJ57" s="198">
        <f t="shared" si="3"/>
        <v>1</v>
      </c>
      <c r="AK57" s="198">
        <f t="shared" si="4"/>
        <v>1</v>
      </c>
      <c r="AL57" s="198">
        <f t="shared" si="5"/>
        <v>0</v>
      </c>
    </row>
    <row r="58" spans="1:38" ht="10.5" customHeight="1" x14ac:dyDescent="0.15">
      <c r="A58" s="213"/>
      <c r="B58" s="215"/>
      <c r="C58" s="169"/>
      <c r="D58" s="66"/>
      <c r="E58" s="7"/>
      <c r="F58" s="7"/>
      <c r="G58" s="7"/>
      <c r="H58" s="7"/>
      <c r="I58" s="7"/>
      <c r="J58" s="67"/>
      <c r="K58" s="65"/>
      <c r="L58" s="66"/>
      <c r="M58" s="67"/>
      <c r="N58" s="65"/>
      <c r="O58" s="66"/>
      <c r="P58" s="67"/>
      <c r="Q58" s="68"/>
      <c r="R58" s="65"/>
      <c r="S58" s="66"/>
      <c r="T58" s="65"/>
      <c r="U58" s="68"/>
      <c r="V58" s="68"/>
      <c r="W58" s="57"/>
      <c r="X58" s="68"/>
      <c r="Y58" s="69"/>
      <c r="Z58" s="64"/>
      <c r="AA58" s="65"/>
      <c r="AB58" s="65"/>
      <c r="AC58" s="214"/>
      <c r="AD58" s="215"/>
      <c r="AG58" s="186" t="str">
        <f t="shared" si="1"/>
        <v>ok</v>
      </c>
      <c r="AH58" s="186" t="str">
        <f t="shared" si="2"/>
        <v>ok</v>
      </c>
      <c r="AI58" s="186" t="str">
        <f t="shared" si="0"/>
        <v>ok</v>
      </c>
      <c r="AJ58" s="198">
        <f t="shared" si="3"/>
        <v>0</v>
      </c>
      <c r="AK58" s="198">
        <f t="shared" si="4"/>
        <v>0</v>
      </c>
      <c r="AL58" s="198">
        <f t="shared" si="5"/>
        <v>0</v>
      </c>
    </row>
    <row r="59" spans="1:38" ht="14.25" x14ac:dyDescent="0.15">
      <c r="A59" s="469" t="s">
        <v>88</v>
      </c>
      <c r="B59" s="469"/>
      <c r="C59" s="170">
        <v>173</v>
      </c>
      <c r="D59" s="71">
        <v>64</v>
      </c>
      <c r="E59" s="72">
        <v>48</v>
      </c>
      <c r="F59" s="72">
        <v>16</v>
      </c>
      <c r="G59" s="72">
        <v>0</v>
      </c>
      <c r="H59" s="72">
        <v>0</v>
      </c>
      <c r="I59" s="72">
        <v>0</v>
      </c>
      <c r="J59" s="73">
        <v>0</v>
      </c>
      <c r="K59" s="70">
        <v>54</v>
      </c>
      <c r="L59" s="71">
        <v>0</v>
      </c>
      <c r="M59" s="73">
        <v>0</v>
      </c>
      <c r="N59" s="70">
        <v>2</v>
      </c>
      <c r="O59" s="71">
        <v>47</v>
      </c>
      <c r="P59" s="73">
        <v>0</v>
      </c>
      <c r="Q59" s="74">
        <v>2</v>
      </c>
      <c r="R59" s="70">
        <v>4</v>
      </c>
      <c r="S59" s="71">
        <v>0</v>
      </c>
      <c r="T59" s="70">
        <v>0</v>
      </c>
      <c r="U59" s="74">
        <v>0</v>
      </c>
      <c r="V59" s="74">
        <v>0</v>
      </c>
      <c r="W59" s="75">
        <v>47</v>
      </c>
      <c r="X59" s="74">
        <v>13</v>
      </c>
      <c r="Y59" s="78">
        <v>37</v>
      </c>
      <c r="Z59" s="79">
        <v>27.2</v>
      </c>
      <c r="AA59" s="70">
        <v>48</v>
      </c>
      <c r="AB59" s="70">
        <v>16</v>
      </c>
      <c r="AC59" s="499" t="s">
        <v>88</v>
      </c>
      <c r="AD59" s="469"/>
      <c r="AE59" s="145">
        <f t="shared" si="6"/>
        <v>0</v>
      </c>
      <c r="AG59" s="186" t="str">
        <f t="shared" si="1"/>
        <v>ok</v>
      </c>
      <c r="AH59" s="186" t="str">
        <f t="shared" si="2"/>
        <v>ok</v>
      </c>
      <c r="AI59" s="186" t="str">
        <f t="shared" si="0"/>
        <v>ok</v>
      </c>
      <c r="AJ59" s="198">
        <f t="shared" si="3"/>
        <v>47</v>
      </c>
      <c r="AK59" s="198">
        <f t="shared" si="4"/>
        <v>47</v>
      </c>
      <c r="AL59" s="198">
        <f t="shared" si="5"/>
        <v>0</v>
      </c>
    </row>
    <row r="60" spans="1:38" ht="14.25" x14ac:dyDescent="0.15">
      <c r="A60" s="213"/>
      <c r="B60" s="215" t="s">
        <v>87</v>
      </c>
      <c r="C60" s="167">
        <v>98</v>
      </c>
      <c r="D60" s="55">
        <v>39</v>
      </c>
      <c r="E60" s="6">
        <v>28</v>
      </c>
      <c r="F60" s="6">
        <v>11</v>
      </c>
      <c r="G60" s="6">
        <v>0</v>
      </c>
      <c r="H60" s="6">
        <v>0</v>
      </c>
      <c r="I60" s="6">
        <v>0</v>
      </c>
      <c r="J60" s="54">
        <v>0</v>
      </c>
      <c r="K60" s="6">
        <v>35</v>
      </c>
      <c r="L60" s="55">
        <v>0</v>
      </c>
      <c r="M60" s="54">
        <v>0</v>
      </c>
      <c r="N60" s="6">
        <v>2</v>
      </c>
      <c r="O60" s="55">
        <v>20</v>
      </c>
      <c r="P60" s="54">
        <v>0</v>
      </c>
      <c r="Q60" s="56">
        <v>0</v>
      </c>
      <c r="R60" s="6">
        <v>2</v>
      </c>
      <c r="S60" s="55">
        <v>0</v>
      </c>
      <c r="T60" s="6"/>
      <c r="U60" s="56">
        <v>0</v>
      </c>
      <c r="V60" s="56">
        <v>0</v>
      </c>
      <c r="W60" s="57">
        <v>20</v>
      </c>
      <c r="X60" s="56">
        <v>6</v>
      </c>
      <c r="Y60" s="58">
        <v>39.799999999999997</v>
      </c>
      <c r="Z60" s="81">
        <v>20.399999999999999</v>
      </c>
      <c r="AA60" s="6">
        <v>28</v>
      </c>
      <c r="AB60" s="6">
        <v>11</v>
      </c>
      <c r="AC60" s="214"/>
      <c r="AD60" s="215" t="s">
        <v>87</v>
      </c>
      <c r="AE60" s="145">
        <f t="shared" si="6"/>
        <v>0</v>
      </c>
      <c r="AG60" s="186" t="str">
        <f t="shared" si="1"/>
        <v>ok</v>
      </c>
      <c r="AH60" s="186" t="str">
        <f t="shared" si="2"/>
        <v>ok</v>
      </c>
      <c r="AI60" s="186" t="str">
        <f t="shared" si="0"/>
        <v>ok</v>
      </c>
      <c r="AJ60" s="198">
        <f t="shared" si="3"/>
        <v>20</v>
      </c>
      <c r="AK60" s="198">
        <f t="shared" si="4"/>
        <v>20</v>
      </c>
      <c r="AL60" s="198">
        <f t="shared" si="5"/>
        <v>0</v>
      </c>
    </row>
    <row r="61" spans="1:38" ht="14.25" x14ac:dyDescent="0.15">
      <c r="A61" s="213"/>
      <c r="B61" s="215" t="s">
        <v>86</v>
      </c>
      <c r="C61" s="167">
        <v>0</v>
      </c>
      <c r="D61" s="55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54">
        <v>0</v>
      </c>
      <c r="K61" s="6">
        <v>0</v>
      </c>
      <c r="L61" s="55">
        <v>0</v>
      </c>
      <c r="M61" s="54">
        <v>0</v>
      </c>
      <c r="N61" s="6">
        <v>0</v>
      </c>
      <c r="O61" s="55">
        <v>0</v>
      </c>
      <c r="P61" s="54">
        <v>0</v>
      </c>
      <c r="Q61" s="56">
        <v>0</v>
      </c>
      <c r="R61" s="6">
        <v>0</v>
      </c>
      <c r="S61" s="55">
        <v>0</v>
      </c>
      <c r="T61" s="6"/>
      <c r="U61" s="56">
        <v>0</v>
      </c>
      <c r="V61" s="56">
        <v>0</v>
      </c>
      <c r="W61" s="57">
        <v>0</v>
      </c>
      <c r="X61" s="56">
        <v>0</v>
      </c>
      <c r="Y61" s="58">
        <v>0</v>
      </c>
      <c r="Z61" s="82">
        <v>0</v>
      </c>
      <c r="AA61" s="6">
        <v>0</v>
      </c>
      <c r="AB61" s="6">
        <v>0</v>
      </c>
      <c r="AC61" s="214"/>
      <c r="AD61" s="215" t="s">
        <v>86</v>
      </c>
      <c r="AE61" s="145">
        <f t="shared" si="6"/>
        <v>0</v>
      </c>
      <c r="AG61" s="186" t="str">
        <f t="shared" si="1"/>
        <v>ok</v>
      </c>
      <c r="AH61" s="186" t="str">
        <f t="shared" si="2"/>
        <v>ok</v>
      </c>
      <c r="AI61" s="186" t="str">
        <f t="shared" si="0"/>
        <v>ok</v>
      </c>
      <c r="AJ61" s="198">
        <f t="shared" si="3"/>
        <v>0</v>
      </c>
      <c r="AK61" s="198">
        <f t="shared" si="4"/>
        <v>0</v>
      </c>
      <c r="AL61" s="198">
        <f t="shared" si="5"/>
        <v>0</v>
      </c>
    </row>
    <row r="62" spans="1:38" ht="14.25" x14ac:dyDescent="0.15">
      <c r="A62" s="213"/>
      <c r="B62" s="215" t="s">
        <v>164</v>
      </c>
      <c r="C62" s="167">
        <v>75</v>
      </c>
      <c r="D62" s="55">
        <v>25</v>
      </c>
      <c r="E62" s="6">
        <v>20</v>
      </c>
      <c r="F62" s="6">
        <v>5</v>
      </c>
      <c r="G62" s="6">
        <v>0</v>
      </c>
      <c r="H62" s="6">
        <v>0</v>
      </c>
      <c r="I62" s="6">
        <v>0</v>
      </c>
      <c r="J62" s="54">
        <v>0</v>
      </c>
      <c r="K62" s="6">
        <v>19</v>
      </c>
      <c r="L62" s="55">
        <v>0</v>
      </c>
      <c r="M62" s="54">
        <v>0</v>
      </c>
      <c r="N62" s="6">
        <v>0</v>
      </c>
      <c r="O62" s="55">
        <v>27</v>
      </c>
      <c r="P62" s="54">
        <v>0</v>
      </c>
      <c r="Q62" s="56">
        <v>2</v>
      </c>
      <c r="R62" s="6">
        <v>2</v>
      </c>
      <c r="S62" s="55">
        <v>0</v>
      </c>
      <c r="T62" s="6"/>
      <c r="U62" s="56">
        <v>0</v>
      </c>
      <c r="V62" s="56">
        <v>0</v>
      </c>
      <c r="W62" s="57">
        <v>27</v>
      </c>
      <c r="X62" s="56">
        <v>7</v>
      </c>
      <c r="Y62" s="58">
        <v>33.299999999999997</v>
      </c>
      <c r="Z62" s="81">
        <v>36</v>
      </c>
      <c r="AA62" s="6">
        <v>20</v>
      </c>
      <c r="AB62" s="6">
        <v>5</v>
      </c>
      <c r="AC62" s="214"/>
      <c r="AD62" s="215" t="s">
        <v>164</v>
      </c>
      <c r="AE62" s="145">
        <f t="shared" si="6"/>
        <v>0</v>
      </c>
      <c r="AG62" s="186" t="str">
        <f t="shared" si="1"/>
        <v>ok</v>
      </c>
      <c r="AH62" s="186" t="str">
        <f t="shared" si="2"/>
        <v>ok</v>
      </c>
      <c r="AI62" s="186" t="str">
        <f t="shared" si="0"/>
        <v>ok</v>
      </c>
      <c r="AJ62" s="198">
        <f t="shared" si="3"/>
        <v>27</v>
      </c>
      <c r="AK62" s="198">
        <f t="shared" si="4"/>
        <v>27</v>
      </c>
      <c r="AL62" s="198">
        <f t="shared" si="5"/>
        <v>0</v>
      </c>
    </row>
    <row r="63" spans="1:38" ht="10.5" customHeight="1" x14ac:dyDescent="0.15">
      <c r="A63" s="213"/>
      <c r="B63" s="215"/>
      <c r="C63" s="169"/>
      <c r="D63" s="66"/>
      <c r="E63" s="7"/>
      <c r="F63" s="7"/>
      <c r="G63" s="7"/>
      <c r="H63" s="7"/>
      <c r="I63" s="7"/>
      <c r="J63" s="67"/>
      <c r="K63" s="65"/>
      <c r="L63" s="66"/>
      <c r="M63" s="67"/>
      <c r="N63" s="65"/>
      <c r="O63" s="66"/>
      <c r="P63" s="67"/>
      <c r="Q63" s="68"/>
      <c r="R63" s="65"/>
      <c r="S63" s="66"/>
      <c r="T63" s="65"/>
      <c r="U63" s="68"/>
      <c r="V63" s="68"/>
      <c r="W63" s="30"/>
      <c r="X63" s="68"/>
      <c r="Y63" s="69"/>
      <c r="Z63" s="64"/>
      <c r="AA63" s="65"/>
      <c r="AB63" s="65"/>
      <c r="AC63" s="214"/>
      <c r="AD63" s="215"/>
      <c r="AG63" s="186" t="str">
        <f t="shared" si="1"/>
        <v>ok</v>
      </c>
      <c r="AH63" s="186" t="str">
        <f t="shared" si="2"/>
        <v>ok</v>
      </c>
      <c r="AI63" s="186" t="str">
        <f t="shared" si="0"/>
        <v>ok</v>
      </c>
      <c r="AJ63" s="198">
        <f t="shared" si="3"/>
        <v>0</v>
      </c>
      <c r="AK63" s="198">
        <f t="shared" si="4"/>
        <v>0</v>
      </c>
      <c r="AL63" s="198">
        <f t="shared" si="5"/>
        <v>0</v>
      </c>
    </row>
    <row r="64" spans="1:38" ht="14.25" x14ac:dyDescent="0.15">
      <c r="A64" s="469" t="s">
        <v>85</v>
      </c>
      <c r="B64" s="469"/>
      <c r="C64" s="170">
        <v>411</v>
      </c>
      <c r="D64" s="71">
        <v>155</v>
      </c>
      <c r="E64" s="72">
        <v>134</v>
      </c>
      <c r="F64" s="72">
        <v>21</v>
      </c>
      <c r="G64" s="72">
        <v>0</v>
      </c>
      <c r="H64" s="72">
        <v>0</v>
      </c>
      <c r="I64" s="72">
        <v>0</v>
      </c>
      <c r="J64" s="73">
        <v>0</v>
      </c>
      <c r="K64" s="70">
        <v>141</v>
      </c>
      <c r="L64" s="71">
        <v>2</v>
      </c>
      <c r="M64" s="73">
        <v>1</v>
      </c>
      <c r="N64" s="70">
        <v>11</v>
      </c>
      <c r="O64" s="71">
        <v>91</v>
      </c>
      <c r="P64" s="73">
        <v>1</v>
      </c>
      <c r="Q64" s="74">
        <v>3</v>
      </c>
      <c r="R64" s="70">
        <v>6</v>
      </c>
      <c r="S64" s="71">
        <v>0</v>
      </c>
      <c r="T64" s="70">
        <v>0</v>
      </c>
      <c r="U64" s="74">
        <v>0</v>
      </c>
      <c r="V64" s="74">
        <v>0</v>
      </c>
      <c r="W64" s="75">
        <v>92</v>
      </c>
      <c r="X64" s="74">
        <v>57</v>
      </c>
      <c r="Y64" s="78">
        <v>37.700000000000003</v>
      </c>
      <c r="Z64" s="79">
        <v>22.4</v>
      </c>
      <c r="AA64" s="70">
        <v>137</v>
      </c>
      <c r="AB64" s="70">
        <v>21</v>
      </c>
      <c r="AC64" s="499" t="s">
        <v>85</v>
      </c>
      <c r="AD64" s="469"/>
      <c r="AE64" s="145">
        <f t="shared" si="6"/>
        <v>0</v>
      </c>
      <c r="AG64" s="186" t="str">
        <f t="shared" si="1"/>
        <v>ok</v>
      </c>
      <c r="AH64" s="186" t="str">
        <f t="shared" si="2"/>
        <v>ok</v>
      </c>
      <c r="AI64" s="186" t="str">
        <f t="shared" si="0"/>
        <v>ok</v>
      </c>
      <c r="AJ64" s="198">
        <f t="shared" si="3"/>
        <v>92</v>
      </c>
      <c r="AK64" s="198">
        <f t="shared" si="4"/>
        <v>92</v>
      </c>
      <c r="AL64" s="198">
        <f t="shared" si="5"/>
        <v>0</v>
      </c>
    </row>
    <row r="65" spans="1:38" ht="14.25" x14ac:dyDescent="0.15">
      <c r="A65" s="213"/>
      <c r="B65" s="215" t="s">
        <v>84</v>
      </c>
      <c r="C65" s="167">
        <v>0</v>
      </c>
      <c r="D65" s="55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54">
        <v>0</v>
      </c>
      <c r="K65" s="6">
        <v>0</v>
      </c>
      <c r="L65" s="55">
        <v>0</v>
      </c>
      <c r="M65" s="54">
        <v>0</v>
      </c>
      <c r="N65" s="6">
        <v>0</v>
      </c>
      <c r="O65" s="55">
        <v>0</v>
      </c>
      <c r="P65" s="54">
        <v>0</v>
      </c>
      <c r="Q65" s="56">
        <v>0</v>
      </c>
      <c r="R65" s="6">
        <v>0</v>
      </c>
      <c r="S65" s="55">
        <v>0</v>
      </c>
      <c r="T65" s="6"/>
      <c r="U65" s="56">
        <v>0</v>
      </c>
      <c r="V65" s="56">
        <v>0</v>
      </c>
      <c r="W65" s="57">
        <v>0</v>
      </c>
      <c r="X65" s="56">
        <v>0</v>
      </c>
      <c r="Y65" s="58">
        <v>0</v>
      </c>
      <c r="Z65" s="64">
        <v>0</v>
      </c>
      <c r="AA65" s="6">
        <v>0</v>
      </c>
      <c r="AB65" s="6">
        <v>0</v>
      </c>
      <c r="AC65" s="214"/>
      <c r="AD65" s="215" t="s">
        <v>84</v>
      </c>
      <c r="AE65" s="145">
        <f t="shared" si="6"/>
        <v>0</v>
      </c>
      <c r="AG65" s="186" t="str">
        <f t="shared" si="1"/>
        <v>ok</v>
      </c>
      <c r="AH65" s="186" t="str">
        <f t="shared" si="2"/>
        <v>ok</v>
      </c>
      <c r="AI65" s="186" t="str">
        <f t="shared" si="0"/>
        <v>ok</v>
      </c>
      <c r="AJ65" s="198">
        <f t="shared" si="3"/>
        <v>0</v>
      </c>
      <c r="AK65" s="198">
        <f t="shared" si="4"/>
        <v>0</v>
      </c>
      <c r="AL65" s="198">
        <f t="shared" si="5"/>
        <v>0</v>
      </c>
    </row>
    <row r="66" spans="1:38" ht="14.25" x14ac:dyDescent="0.15">
      <c r="A66" s="213"/>
      <c r="B66" s="215" t="s">
        <v>83</v>
      </c>
      <c r="C66" s="167">
        <v>0</v>
      </c>
      <c r="D66" s="55">
        <v>0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54">
        <v>0</v>
      </c>
      <c r="K66" s="6">
        <v>0</v>
      </c>
      <c r="L66" s="55">
        <v>0</v>
      </c>
      <c r="M66" s="54">
        <v>0</v>
      </c>
      <c r="N66" s="6">
        <v>0</v>
      </c>
      <c r="O66" s="55">
        <v>0</v>
      </c>
      <c r="P66" s="54">
        <v>0</v>
      </c>
      <c r="Q66" s="56">
        <v>0</v>
      </c>
      <c r="R66" s="6">
        <v>0</v>
      </c>
      <c r="S66" s="55">
        <v>0</v>
      </c>
      <c r="T66" s="6"/>
      <c r="U66" s="56">
        <v>0</v>
      </c>
      <c r="V66" s="56">
        <v>0</v>
      </c>
      <c r="W66" s="57">
        <v>0</v>
      </c>
      <c r="X66" s="56">
        <v>0</v>
      </c>
      <c r="Y66" s="58">
        <v>0</v>
      </c>
      <c r="Z66" s="64">
        <v>0</v>
      </c>
      <c r="AA66" s="6">
        <v>0</v>
      </c>
      <c r="AB66" s="6">
        <v>0</v>
      </c>
      <c r="AC66" s="214"/>
      <c r="AD66" s="215" t="s">
        <v>83</v>
      </c>
      <c r="AE66" s="145">
        <f t="shared" si="6"/>
        <v>0</v>
      </c>
      <c r="AG66" s="186" t="str">
        <f t="shared" si="1"/>
        <v>ok</v>
      </c>
      <c r="AH66" s="186" t="str">
        <f t="shared" si="2"/>
        <v>ok</v>
      </c>
      <c r="AI66" s="186" t="str">
        <f t="shared" si="0"/>
        <v>ok</v>
      </c>
      <c r="AJ66" s="198">
        <f t="shared" si="3"/>
        <v>0</v>
      </c>
      <c r="AK66" s="198">
        <f t="shared" si="4"/>
        <v>0</v>
      </c>
      <c r="AL66" s="198">
        <f t="shared" si="5"/>
        <v>0</v>
      </c>
    </row>
    <row r="67" spans="1:38" ht="14.25" x14ac:dyDescent="0.15">
      <c r="A67" s="213"/>
      <c r="B67" s="215" t="s">
        <v>82</v>
      </c>
      <c r="C67" s="167">
        <v>35</v>
      </c>
      <c r="D67" s="55">
        <v>5</v>
      </c>
      <c r="E67" s="83">
        <v>3</v>
      </c>
      <c r="F67" s="6">
        <v>2</v>
      </c>
      <c r="G67" s="6">
        <v>0</v>
      </c>
      <c r="H67" s="6">
        <v>0</v>
      </c>
      <c r="I67" s="6">
        <v>0</v>
      </c>
      <c r="J67" s="54">
        <v>0</v>
      </c>
      <c r="K67" s="6">
        <v>20</v>
      </c>
      <c r="L67" s="55">
        <v>0</v>
      </c>
      <c r="M67" s="54">
        <v>0</v>
      </c>
      <c r="N67" s="6">
        <v>1</v>
      </c>
      <c r="O67" s="55">
        <v>8</v>
      </c>
      <c r="P67" s="54">
        <v>0</v>
      </c>
      <c r="Q67" s="56">
        <v>0</v>
      </c>
      <c r="R67" s="6">
        <v>1</v>
      </c>
      <c r="S67" s="55">
        <v>0</v>
      </c>
      <c r="T67" s="6"/>
      <c r="U67" s="56">
        <v>0</v>
      </c>
      <c r="V67" s="56">
        <v>0</v>
      </c>
      <c r="W67" s="57">
        <v>8</v>
      </c>
      <c r="X67" s="56">
        <v>3</v>
      </c>
      <c r="Y67" s="58">
        <v>14.3</v>
      </c>
      <c r="Z67" s="64">
        <v>22.9</v>
      </c>
      <c r="AA67" s="6">
        <v>3</v>
      </c>
      <c r="AB67" s="6">
        <v>2</v>
      </c>
      <c r="AC67" s="214"/>
      <c r="AD67" s="215" t="s">
        <v>82</v>
      </c>
      <c r="AE67" s="145">
        <f t="shared" si="6"/>
        <v>0</v>
      </c>
      <c r="AG67" s="186" t="str">
        <f t="shared" si="1"/>
        <v>ok</v>
      </c>
      <c r="AH67" s="186" t="str">
        <f t="shared" si="2"/>
        <v>ok</v>
      </c>
      <c r="AI67" s="186" t="str">
        <f t="shared" si="0"/>
        <v>ok</v>
      </c>
      <c r="AJ67" s="198">
        <f t="shared" si="3"/>
        <v>8</v>
      </c>
      <c r="AK67" s="198">
        <f t="shared" si="4"/>
        <v>8</v>
      </c>
      <c r="AL67" s="198">
        <f t="shared" si="5"/>
        <v>0</v>
      </c>
    </row>
    <row r="68" spans="1:38" ht="14.25" x14ac:dyDescent="0.15">
      <c r="A68" s="213"/>
      <c r="B68" s="215" t="s">
        <v>81</v>
      </c>
      <c r="C68" s="167">
        <v>0</v>
      </c>
      <c r="D68" s="55">
        <v>0</v>
      </c>
      <c r="E68" s="83">
        <v>0</v>
      </c>
      <c r="F68" s="6">
        <v>0</v>
      </c>
      <c r="G68" s="6">
        <v>0</v>
      </c>
      <c r="H68" s="6">
        <v>0</v>
      </c>
      <c r="I68" s="6">
        <v>0</v>
      </c>
      <c r="J68" s="54">
        <v>0</v>
      </c>
      <c r="K68" s="6">
        <v>0</v>
      </c>
      <c r="L68" s="55">
        <v>0</v>
      </c>
      <c r="M68" s="54">
        <v>0</v>
      </c>
      <c r="N68" s="6">
        <v>0</v>
      </c>
      <c r="O68" s="55">
        <v>0</v>
      </c>
      <c r="P68" s="54">
        <v>0</v>
      </c>
      <c r="Q68" s="56">
        <v>0</v>
      </c>
      <c r="R68" s="6">
        <v>0</v>
      </c>
      <c r="S68" s="55">
        <v>0</v>
      </c>
      <c r="T68" s="6"/>
      <c r="U68" s="56">
        <v>0</v>
      </c>
      <c r="V68" s="56">
        <v>0</v>
      </c>
      <c r="W68" s="57">
        <v>0</v>
      </c>
      <c r="X68" s="56">
        <v>0</v>
      </c>
      <c r="Y68" s="58">
        <v>0</v>
      </c>
      <c r="Z68" s="64">
        <v>0</v>
      </c>
      <c r="AA68" s="6">
        <v>0</v>
      </c>
      <c r="AB68" s="6">
        <v>0</v>
      </c>
      <c r="AC68" s="214"/>
      <c r="AD68" s="215" t="s">
        <v>81</v>
      </c>
      <c r="AE68" s="145">
        <f t="shared" si="6"/>
        <v>0</v>
      </c>
      <c r="AG68" s="186" t="str">
        <f t="shared" si="1"/>
        <v>ok</v>
      </c>
      <c r="AH68" s="186" t="str">
        <f t="shared" si="2"/>
        <v>ok</v>
      </c>
      <c r="AI68" s="186" t="str">
        <f t="shared" si="0"/>
        <v>ok</v>
      </c>
      <c r="AJ68" s="198">
        <f t="shared" si="3"/>
        <v>0</v>
      </c>
      <c r="AK68" s="198">
        <f t="shared" si="4"/>
        <v>0</v>
      </c>
      <c r="AL68" s="198">
        <f t="shared" si="5"/>
        <v>0</v>
      </c>
    </row>
    <row r="69" spans="1:38" ht="10.5" customHeight="1" x14ac:dyDescent="0.15">
      <c r="A69" s="213"/>
      <c r="B69" s="215"/>
      <c r="C69" s="167"/>
      <c r="D69" s="55"/>
      <c r="E69" s="83"/>
      <c r="F69" s="6"/>
      <c r="G69" s="6"/>
      <c r="H69" s="6"/>
      <c r="I69" s="6"/>
      <c r="J69" s="54"/>
      <c r="K69" s="6"/>
      <c r="L69" s="55"/>
      <c r="M69" s="54"/>
      <c r="N69" s="6"/>
      <c r="O69" s="55"/>
      <c r="P69" s="54"/>
      <c r="Q69" s="56"/>
      <c r="R69" s="6"/>
      <c r="S69" s="55"/>
      <c r="T69" s="6"/>
      <c r="U69" s="56"/>
      <c r="V69" s="56"/>
      <c r="W69" s="57"/>
      <c r="X69" s="56"/>
      <c r="Y69" s="58"/>
      <c r="Z69" s="64"/>
      <c r="AA69" s="6"/>
      <c r="AB69" s="6"/>
      <c r="AC69" s="214"/>
      <c r="AG69" s="186" t="str">
        <f t="shared" si="1"/>
        <v>ok</v>
      </c>
      <c r="AH69" s="186" t="str">
        <f t="shared" si="2"/>
        <v>ok</v>
      </c>
      <c r="AI69" s="186" t="str">
        <f t="shared" si="0"/>
        <v>ok</v>
      </c>
      <c r="AJ69" s="198">
        <f t="shared" si="3"/>
        <v>0</v>
      </c>
      <c r="AK69" s="198">
        <f t="shared" si="4"/>
        <v>0</v>
      </c>
      <c r="AL69" s="198">
        <f t="shared" si="5"/>
        <v>0</v>
      </c>
    </row>
    <row r="70" spans="1:38" ht="14.25" customHeight="1" x14ac:dyDescent="0.15">
      <c r="A70" s="213"/>
      <c r="B70" s="215" t="s">
        <v>80</v>
      </c>
      <c r="C70" s="167">
        <v>56</v>
      </c>
      <c r="D70" s="55">
        <v>20</v>
      </c>
      <c r="E70" s="6">
        <v>14</v>
      </c>
      <c r="F70" s="6">
        <v>6</v>
      </c>
      <c r="G70" s="6">
        <v>0</v>
      </c>
      <c r="H70" s="6">
        <v>0</v>
      </c>
      <c r="I70" s="6">
        <v>0</v>
      </c>
      <c r="J70" s="54">
        <v>0</v>
      </c>
      <c r="K70" s="6">
        <v>16</v>
      </c>
      <c r="L70" s="55">
        <v>0</v>
      </c>
      <c r="M70" s="54">
        <v>0</v>
      </c>
      <c r="N70" s="6">
        <v>0</v>
      </c>
      <c r="O70" s="55">
        <v>17</v>
      </c>
      <c r="P70" s="54">
        <v>0</v>
      </c>
      <c r="Q70" s="56">
        <v>0</v>
      </c>
      <c r="R70" s="6">
        <v>3</v>
      </c>
      <c r="S70" s="55">
        <v>0</v>
      </c>
      <c r="T70" s="6"/>
      <c r="U70" s="56">
        <v>0</v>
      </c>
      <c r="V70" s="56">
        <v>0</v>
      </c>
      <c r="W70" s="57">
        <v>17</v>
      </c>
      <c r="X70" s="56">
        <v>10</v>
      </c>
      <c r="Y70" s="58">
        <v>35.700000000000003</v>
      </c>
      <c r="Z70" s="64">
        <v>30.4</v>
      </c>
      <c r="AA70" s="6">
        <v>15</v>
      </c>
      <c r="AB70" s="6">
        <v>6</v>
      </c>
      <c r="AC70" s="214"/>
      <c r="AD70" s="215" t="s">
        <v>80</v>
      </c>
      <c r="AE70" s="145">
        <f>SUM(E69:S69)-C69</f>
        <v>0</v>
      </c>
      <c r="AG70" s="186" t="str">
        <f t="shared" si="1"/>
        <v>ok</v>
      </c>
      <c r="AH70" s="186" t="str">
        <f t="shared" si="2"/>
        <v>ok</v>
      </c>
      <c r="AI70" s="186" t="str">
        <f t="shared" si="2"/>
        <v>ok</v>
      </c>
      <c r="AJ70" s="198">
        <f t="shared" si="3"/>
        <v>17</v>
      </c>
      <c r="AK70" s="198">
        <f t="shared" si="4"/>
        <v>17</v>
      </c>
      <c r="AL70" s="198">
        <f t="shared" si="5"/>
        <v>0</v>
      </c>
    </row>
    <row r="71" spans="1:38" ht="14.25" x14ac:dyDescent="0.15">
      <c r="A71" s="213"/>
      <c r="B71" s="215" t="s">
        <v>79</v>
      </c>
      <c r="C71" s="167">
        <v>106</v>
      </c>
      <c r="D71" s="55">
        <v>51</v>
      </c>
      <c r="E71" s="6">
        <v>44</v>
      </c>
      <c r="F71" s="6">
        <v>7</v>
      </c>
      <c r="G71" s="6">
        <v>0</v>
      </c>
      <c r="H71" s="6">
        <v>0</v>
      </c>
      <c r="I71" s="6">
        <v>0</v>
      </c>
      <c r="J71" s="54">
        <v>0</v>
      </c>
      <c r="K71" s="6">
        <v>37</v>
      </c>
      <c r="L71" s="55">
        <v>0</v>
      </c>
      <c r="M71" s="54">
        <v>1</v>
      </c>
      <c r="N71" s="6">
        <v>5</v>
      </c>
      <c r="O71" s="55">
        <v>10</v>
      </c>
      <c r="P71" s="54">
        <v>0</v>
      </c>
      <c r="Q71" s="56">
        <v>0</v>
      </c>
      <c r="R71" s="6">
        <v>2</v>
      </c>
      <c r="S71" s="55">
        <v>0</v>
      </c>
      <c r="T71" s="6"/>
      <c r="U71" s="56">
        <v>0</v>
      </c>
      <c r="V71" s="56">
        <v>0</v>
      </c>
      <c r="W71" s="57">
        <v>10</v>
      </c>
      <c r="X71" s="56">
        <v>5</v>
      </c>
      <c r="Y71" s="58">
        <v>48.1</v>
      </c>
      <c r="Z71" s="64">
        <v>9.4</v>
      </c>
      <c r="AA71" s="6">
        <v>44</v>
      </c>
      <c r="AB71" s="6">
        <v>7</v>
      </c>
      <c r="AC71" s="214"/>
      <c r="AD71" s="215" t="s">
        <v>79</v>
      </c>
      <c r="AE71" s="145">
        <f t="shared" si="6"/>
        <v>0</v>
      </c>
      <c r="AG71" s="186" t="str">
        <f t="shared" ref="AG71:AG76" si="7">IF(AA71=AA149+AA227&gt;=E71,"ok","error")</f>
        <v>ok</v>
      </c>
      <c r="AH71" s="186" t="str">
        <f t="shared" ref="AH71:AI76" si="8">IF(AA71&gt;=E71,"ok","error")</f>
        <v>ok</v>
      </c>
      <c r="AI71" s="186" t="str">
        <f t="shared" si="8"/>
        <v>ok</v>
      </c>
      <c r="AJ71" s="198">
        <f t="shared" ref="AJ71:AJ76" si="9">SUM(O71,P71,U71,V71)</f>
        <v>10</v>
      </c>
      <c r="AK71" s="198">
        <f t="shared" ref="AK71:AK76" si="10">W71</f>
        <v>10</v>
      </c>
      <c r="AL71" s="198">
        <f t="shared" ref="AL71:AL76" si="11">AJ71-AK71</f>
        <v>0</v>
      </c>
    </row>
    <row r="72" spans="1:38" ht="14.25" x14ac:dyDescent="0.15">
      <c r="A72" s="213"/>
      <c r="B72" s="215" t="s">
        <v>78</v>
      </c>
      <c r="C72" s="167">
        <v>84</v>
      </c>
      <c r="D72" s="55">
        <v>18</v>
      </c>
      <c r="E72" s="6">
        <v>17</v>
      </c>
      <c r="F72" s="6">
        <v>1</v>
      </c>
      <c r="G72" s="6">
        <v>0</v>
      </c>
      <c r="H72" s="6">
        <v>0</v>
      </c>
      <c r="I72" s="6">
        <v>0</v>
      </c>
      <c r="J72" s="54">
        <v>0</v>
      </c>
      <c r="K72" s="6">
        <v>21</v>
      </c>
      <c r="L72" s="55">
        <v>0</v>
      </c>
      <c r="M72" s="54">
        <v>0</v>
      </c>
      <c r="N72" s="6">
        <v>2</v>
      </c>
      <c r="O72" s="55">
        <v>41</v>
      </c>
      <c r="P72" s="54">
        <v>0</v>
      </c>
      <c r="Q72" s="56">
        <v>2</v>
      </c>
      <c r="R72" s="6">
        <v>0</v>
      </c>
      <c r="S72" s="55">
        <v>0</v>
      </c>
      <c r="T72" s="6"/>
      <c r="U72" s="56">
        <v>0</v>
      </c>
      <c r="V72" s="56">
        <v>0</v>
      </c>
      <c r="W72" s="57">
        <v>41</v>
      </c>
      <c r="X72" s="56">
        <v>31</v>
      </c>
      <c r="Y72" s="58">
        <v>21.4</v>
      </c>
      <c r="Z72" s="64">
        <v>48.8</v>
      </c>
      <c r="AA72" s="6">
        <v>17</v>
      </c>
      <c r="AB72" s="6">
        <v>1</v>
      </c>
      <c r="AC72" s="214"/>
      <c r="AD72" s="215" t="s">
        <v>78</v>
      </c>
      <c r="AE72" s="145">
        <f t="shared" si="6"/>
        <v>0</v>
      </c>
      <c r="AG72" s="186" t="str">
        <f t="shared" si="7"/>
        <v>ok</v>
      </c>
      <c r="AH72" s="186" t="str">
        <f t="shared" si="8"/>
        <v>ok</v>
      </c>
      <c r="AI72" s="186" t="str">
        <f t="shared" si="8"/>
        <v>ok</v>
      </c>
      <c r="AJ72" s="198">
        <f t="shared" si="9"/>
        <v>41</v>
      </c>
      <c r="AK72" s="198">
        <f t="shared" si="10"/>
        <v>41</v>
      </c>
      <c r="AL72" s="198">
        <f t="shared" si="11"/>
        <v>0</v>
      </c>
    </row>
    <row r="73" spans="1:38" ht="14.25" x14ac:dyDescent="0.15">
      <c r="A73" s="213"/>
      <c r="B73" s="215" t="s">
        <v>77</v>
      </c>
      <c r="C73" s="167">
        <v>0</v>
      </c>
      <c r="D73" s="55">
        <v>0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54">
        <v>0</v>
      </c>
      <c r="K73" s="6">
        <v>0</v>
      </c>
      <c r="L73" s="55">
        <v>0</v>
      </c>
      <c r="M73" s="54">
        <v>0</v>
      </c>
      <c r="N73" s="6">
        <v>0</v>
      </c>
      <c r="O73" s="55">
        <v>0</v>
      </c>
      <c r="P73" s="54">
        <v>0</v>
      </c>
      <c r="Q73" s="56">
        <v>0</v>
      </c>
      <c r="R73" s="6">
        <v>0</v>
      </c>
      <c r="S73" s="55">
        <v>0</v>
      </c>
      <c r="T73" s="6"/>
      <c r="U73" s="56">
        <v>0</v>
      </c>
      <c r="V73" s="56">
        <v>0</v>
      </c>
      <c r="W73" s="57">
        <v>0</v>
      </c>
      <c r="X73" s="56">
        <v>0</v>
      </c>
      <c r="Y73" s="58">
        <v>0</v>
      </c>
      <c r="Z73" s="64">
        <v>0</v>
      </c>
      <c r="AA73" s="6">
        <v>0</v>
      </c>
      <c r="AB73" s="6">
        <v>0</v>
      </c>
      <c r="AC73" s="214"/>
      <c r="AD73" s="215" t="s">
        <v>77</v>
      </c>
      <c r="AE73" s="145">
        <f t="shared" si="6"/>
        <v>0</v>
      </c>
      <c r="AG73" s="186" t="str">
        <f t="shared" si="7"/>
        <v>ok</v>
      </c>
      <c r="AH73" s="186" t="str">
        <f t="shared" si="8"/>
        <v>ok</v>
      </c>
      <c r="AI73" s="186" t="str">
        <f t="shared" si="8"/>
        <v>ok</v>
      </c>
      <c r="AJ73" s="198">
        <f t="shared" si="9"/>
        <v>0</v>
      </c>
      <c r="AK73" s="198">
        <f t="shared" si="10"/>
        <v>0</v>
      </c>
      <c r="AL73" s="198">
        <f t="shared" si="11"/>
        <v>0</v>
      </c>
    </row>
    <row r="74" spans="1:38" ht="14.25" x14ac:dyDescent="0.15">
      <c r="A74" s="213"/>
      <c r="B74" s="215" t="s">
        <v>76</v>
      </c>
      <c r="C74" s="167">
        <v>0</v>
      </c>
      <c r="D74" s="55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54">
        <v>0</v>
      </c>
      <c r="K74" s="6">
        <v>0</v>
      </c>
      <c r="L74" s="55">
        <v>0</v>
      </c>
      <c r="M74" s="54">
        <v>0</v>
      </c>
      <c r="N74" s="6">
        <v>0</v>
      </c>
      <c r="O74" s="55">
        <v>0</v>
      </c>
      <c r="P74" s="54">
        <v>0</v>
      </c>
      <c r="Q74" s="56">
        <v>0</v>
      </c>
      <c r="R74" s="6">
        <v>0</v>
      </c>
      <c r="S74" s="55">
        <v>0</v>
      </c>
      <c r="T74" s="6"/>
      <c r="U74" s="56">
        <v>0</v>
      </c>
      <c r="V74" s="56">
        <v>0</v>
      </c>
      <c r="W74" s="57">
        <v>0</v>
      </c>
      <c r="X74" s="56">
        <v>0</v>
      </c>
      <c r="Y74" s="58">
        <v>0</v>
      </c>
      <c r="Z74" s="64">
        <v>0</v>
      </c>
      <c r="AA74" s="6">
        <v>0</v>
      </c>
      <c r="AB74" s="6">
        <v>0</v>
      </c>
      <c r="AC74" s="214"/>
      <c r="AD74" s="215" t="s">
        <v>76</v>
      </c>
      <c r="AE74" s="145">
        <f t="shared" si="6"/>
        <v>0</v>
      </c>
      <c r="AG74" s="186" t="str">
        <f t="shared" si="7"/>
        <v>ok</v>
      </c>
      <c r="AH74" s="186" t="str">
        <f t="shared" si="8"/>
        <v>ok</v>
      </c>
      <c r="AI74" s="186" t="str">
        <f t="shared" si="8"/>
        <v>ok</v>
      </c>
      <c r="AJ74" s="198">
        <f t="shared" si="9"/>
        <v>0</v>
      </c>
      <c r="AK74" s="198">
        <f t="shared" si="10"/>
        <v>0</v>
      </c>
      <c r="AL74" s="198">
        <f t="shared" si="11"/>
        <v>0</v>
      </c>
    </row>
    <row r="75" spans="1:38" ht="14.25" x14ac:dyDescent="0.15">
      <c r="A75" s="213"/>
      <c r="B75" s="215" t="s">
        <v>75</v>
      </c>
      <c r="C75" s="167">
        <v>81</v>
      </c>
      <c r="D75" s="55">
        <v>38</v>
      </c>
      <c r="E75" s="6">
        <v>34</v>
      </c>
      <c r="F75" s="6">
        <v>4</v>
      </c>
      <c r="G75" s="6">
        <v>0</v>
      </c>
      <c r="H75" s="6">
        <v>0</v>
      </c>
      <c r="I75" s="6">
        <v>0</v>
      </c>
      <c r="J75" s="54">
        <v>0</v>
      </c>
      <c r="K75" s="6">
        <v>28</v>
      </c>
      <c r="L75" s="55">
        <v>0</v>
      </c>
      <c r="M75" s="54">
        <v>0</v>
      </c>
      <c r="N75" s="6">
        <v>2</v>
      </c>
      <c r="O75" s="55">
        <v>12</v>
      </c>
      <c r="P75" s="54">
        <v>0</v>
      </c>
      <c r="Q75" s="56">
        <v>1</v>
      </c>
      <c r="R75" s="6">
        <v>0</v>
      </c>
      <c r="S75" s="55">
        <v>0</v>
      </c>
      <c r="T75" s="6"/>
      <c r="U75" s="56">
        <v>0</v>
      </c>
      <c r="V75" s="56">
        <v>0</v>
      </c>
      <c r="W75" s="57">
        <v>12</v>
      </c>
      <c r="X75" s="56">
        <v>6</v>
      </c>
      <c r="Y75" s="58">
        <v>46.9</v>
      </c>
      <c r="Z75" s="64">
        <v>14.8</v>
      </c>
      <c r="AA75" s="6">
        <v>34</v>
      </c>
      <c r="AB75" s="6">
        <v>4</v>
      </c>
      <c r="AC75" s="214"/>
      <c r="AD75" s="215" t="s">
        <v>75</v>
      </c>
      <c r="AE75" s="145">
        <f t="shared" si="6"/>
        <v>0</v>
      </c>
      <c r="AG75" s="186" t="str">
        <f t="shared" si="7"/>
        <v>ok</v>
      </c>
      <c r="AH75" s="186" t="str">
        <f t="shared" si="8"/>
        <v>ok</v>
      </c>
      <c r="AI75" s="186" t="str">
        <f t="shared" si="8"/>
        <v>ok</v>
      </c>
      <c r="AJ75" s="198">
        <f t="shared" si="9"/>
        <v>12</v>
      </c>
      <c r="AK75" s="198">
        <f t="shared" si="10"/>
        <v>12</v>
      </c>
      <c r="AL75" s="198">
        <f t="shared" si="11"/>
        <v>0</v>
      </c>
    </row>
    <row r="76" spans="1:38" ht="14.25" x14ac:dyDescent="0.15">
      <c r="A76" s="216"/>
      <c r="B76" s="217" t="s">
        <v>74</v>
      </c>
      <c r="C76" s="171">
        <v>49</v>
      </c>
      <c r="D76" s="85">
        <v>23</v>
      </c>
      <c r="E76" s="84">
        <v>22</v>
      </c>
      <c r="F76" s="84">
        <v>1</v>
      </c>
      <c r="G76" s="84">
        <v>0</v>
      </c>
      <c r="H76" s="84">
        <v>0</v>
      </c>
      <c r="I76" s="84">
        <v>0</v>
      </c>
      <c r="J76" s="86">
        <v>0</v>
      </c>
      <c r="K76" s="84">
        <v>19</v>
      </c>
      <c r="L76" s="85">
        <v>2</v>
      </c>
      <c r="M76" s="86">
        <v>0</v>
      </c>
      <c r="N76" s="84">
        <v>1</v>
      </c>
      <c r="O76" s="85">
        <v>3</v>
      </c>
      <c r="P76" s="86">
        <v>1</v>
      </c>
      <c r="Q76" s="87">
        <v>0</v>
      </c>
      <c r="R76" s="84">
        <v>0</v>
      </c>
      <c r="S76" s="85">
        <v>0</v>
      </c>
      <c r="T76" s="84"/>
      <c r="U76" s="87">
        <v>0</v>
      </c>
      <c r="V76" s="87">
        <v>0</v>
      </c>
      <c r="W76" s="88">
        <v>4</v>
      </c>
      <c r="X76" s="87">
        <v>2</v>
      </c>
      <c r="Y76" s="89">
        <v>46.9</v>
      </c>
      <c r="Z76" s="90">
        <v>8.1999999999999993</v>
      </c>
      <c r="AA76" s="84">
        <v>24</v>
      </c>
      <c r="AB76" s="84">
        <v>1</v>
      </c>
      <c r="AC76" s="218"/>
      <c r="AD76" s="217" t="s">
        <v>74</v>
      </c>
      <c r="AE76" s="145">
        <f t="shared" si="6"/>
        <v>0</v>
      </c>
      <c r="AG76" s="186" t="str">
        <f t="shared" si="7"/>
        <v>ok</v>
      </c>
      <c r="AH76" s="186" t="str">
        <f t="shared" si="8"/>
        <v>ok</v>
      </c>
      <c r="AI76" s="186" t="str">
        <f t="shared" si="8"/>
        <v>ok</v>
      </c>
      <c r="AJ76" s="198">
        <f t="shared" si="9"/>
        <v>4</v>
      </c>
      <c r="AK76" s="198">
        <f t="shared" si="10"/>
        <v>4</v>
      </c>
      <c r="AL76" s="198">
        <f t="shared" si="11"/>
        <v>0</v>
      </c>
    </row>
    <row r="77" spans="1:38" ht="14.25" x14ac:dyDescent="0.15">
      <c r="A77" s="213"/>
      <c r="B77" s="215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8"/>
      <c r="X77" s="6"/>
      <c r="Y77" s="58"/>
      <c r="Z77" s="219"/>
      <c r="AA77" s="6"/>
      <c r="AB77" s="6"/>
      <c r="AC77" s="213"/>
      <c r="AD77" s="215"/>
    </row>
    <row r="78" spans="1:38" ht="14.25" x14ac:dyDescent="0.15">
      <c r="A78" s="213"/>
      <c r="B78" s="215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220"/>
      <c r="Z78" s="220"/>
      <c r="AA78" s="6"/>
      <c r="AB78" s="6"/>
      <c r="AC78" s="213"/>
      <c r="AD78" s="215"/>
    </row>
    <row r="79" spans="1:38" ht="19.5" customHeight="1" x14ac:dyDescent="0.2">
      <c r="A79" s="175"/>
      <c r="B79" s="175"/>
      <c r="C79" s="175"/>
      <c r="D79" s="175"/>
      <c r="E79" s="176" t="s">
        <v>360</v>
      </c>
      <c r="F79" s="175"/>
      <c r="G79" s="472" t="s">
        <v>190</v>
      </c>
      <c r="H79" s="472"/>
      <c r="I79" s="472"/>
      <c r="J79" s="472"/>
      <c r="K79" s="472"/>
      <c r="L79" s="472"/>
      <c r="M79" s="472"/>
      <c r="N79" s="175"/>
      <c r="O79" s="175"/>
      <c r="Q79" s="472" t="s">
        <v>189</v>
      </c>
      <c r="R79" s="472"/>
      <c r="S79" s="472"/>
      <c r="T79" s="472"/>
      <c r="U79" s="472"/>
      <c r="V79" s="472"/>
      <c r="W79" s="472"/>
      <c r="X79" s="472"/>
      <c r="Y79" s="472"/>
      <c r="Z79" s="177"/>
      <c r="AA79" s="177" t="s">
        <v>249</v>
      </c>
      <c r="AB79" s="175"/>
    </row>
    <row r="80" spans="1:38" x14ac:dyDescent="0.15">
      <c r="A80" s="180"/>
      <c r="B80" s="180" t="s">
        <v>191</v>
      </c>
      <c r="C80" s="180"/>
      <c r="D80" s="180"/>
      <c r="E80" s="180"/>
      <c r="F80" s="180"/>
      <c r="G80" s="180"/>
      <c r="H80" s="180"/>
      <c r="I80" s="180"/>
      <c r="J80" s="180"/>
      <c r="K80" s="180"/>
      <c r="L80" s="180"/>
      <c r="M80" s="180"/>
      <c r="N80" s="180"/>
      <c r="O80" s="180"/>
      <c r="P80" s="180"/>
      <c r="Q80" s="180"/>
      <c r="R80" s="180"/>
      <c r="S80" s="180"/>
      <c r="T80" s="180"/>
      <c r="U80" s="180"/>
      <c r="V80" s="180"/>
      <c r="W80" s="182"/>
      <c r="X80" s="182"/>
      <c r="Y80" s="183"/>
      <c r="Z80" s="183"/>
      <c r="AA80" s="184"/>
    </row>
    <row r="81" spans="1:38" s="186" customFormat="1" ht="53.25" customHeight="1" x14ac:dyDescent="0.15">
      <c r="A81" s="496" t="s">
        <v>121</v>
      </c>
      <c r="B81" s="497"/>
      <c r="C81" s="498" t="s">
        <v>63</v>
      </c>
      <c r="D81" s="185" t="s">
        <v>186</v>
      </c>
      <c r="E81" s="185"/>
      <c r="F81" s="185"/>
      <c r="G81" s="185"/>
      <c r="H81" s="185"/>
      <c r="I81" s="185"/>
      <c r="J81" s="185"/>
      <c r="K81" s="491" t="s">
        <v>380</v>
      </c>
      <c r="L81" s="473" t="s">
        <v>381</v>
      </c>
      <c r="M81" s="474"/>
      <c r="N81" s="491" t="s">
        <v>185</v>
      </c>
      <c r="O81" s="492" t="s">
        <v>184</v>
      </c>
      <c r="P81" s="493"/>
      <c r="Q81" s="491" t="s">
        <v>375</v>
      </c>
      <c r="R81" s="491" t="s">
        <v>120</v>
      </c>
      <c r="S81" s="473" t="s">
        <v>119</v>
      </c>
      <c r="T81" s="173"/>
      <c r="U81" s="473" t="s">
        <v>183</v>
      </c>
      <c r="V81" s="474"/>
      <c r="W81" s="475" t="s">
        <v>71</v>
      </c>
      <c r="X81" s="476" t="s">
        <v>182</v>
      </c>
      <c r="Y81" s="477" t="s">
        <v>181</v>
      </c>
      <c r="Z81" s="477" t="s">
        <v>180</v>
      </c>
      <c r="AA81" s="479" t="s">
        <v>382</v>
      </c>
      <c r="AB81" s="480"/>
      <c r="AC81" s="481" t="s">
        <v>118</v>
      </c>
      <c r="AD81" s="482"/>
    </row>
    <row r="82" spans="1:38" s="186" customFormat="1" ht="57" customHeight="1" x14ac:dyDescent="0.15">
      <c r="A82" s="496"/>
      <c r="B82" s="497"/>
      <c r="C82" s="498"/>
      <c r="D82" s="187" t="s">
        <v>63</v>
      </c>
      <c r="E82" s="174" t="s">
        <v>178</v>
      </c>
      <c r="F82" s="174" t="s">
        <v>177</v>
      </c>
      <c r="G82" s="174" t="s">
        <v>383</v>
      </c>
      <c r="H82" s="174" t="s">
        <v>136</v>
      </c>
      <c r="I82" s="174" t="s">
        <v>179</v>
      </c>
      <c r="J82" s="174" t="s">
        <v>134</v>
      </c>
      <c r="K82" s="491"/>
      <c r="L82" s="174" t="s">
        <v>384</v>
      </c>
      <c r="M82" s="174" t="s">
        <v>68</v>
      </c>
      <c r="N82" s="491"/>
      <c r="O82" s="188" t="s">
        <v>377</v>
      </c>
      <c r="P82" s="174" t="s">
        <v>376</v>
      </c>
      <c r="Q82" s="491"/>
      <c r="R82" s="491"/>
      <c r="S82" s="473"/>
      <c r="T82" s="189"/>
      <c r="U82" s="190" t="s">
        <v>379</v>
      </c>
      <c r="V82" s="191" t="s">
        <v>378</v>
      </c>
      <c r="W82" s="475"/>
      <c r="X82" s="476"/>
      <c r="Y82" s="477"/>
      <c r="Z82" s="477"/>
      <c r="AA82" s="172" t="s">
        <v>178</v>
      </c>
      <c r="AB82" s="174" t="s">
        <v>177</v>
      </c>
      <c r="AC82" s="481"/>
      <c r="AD82" s="482"/>
    </row>
    <row r="83" spans="1:38" s="186" customFormat="1" ht="10.5" customHeight="1" x14ac:dyDescent="0.15">
      <c r="A83" s="192"/>
      <c r="B83" s="192"/>
      <c r="C83" s="193"/>
      <c r="D83" s="3"/>
      <c r="E83" s="1"/>
      <c r="F83" s="1"/>
      <c r="G83" s="1"/>
      <c r="H83" s="1"/>
      <c r="I83" s="1"/>
      <c r="J83" s="2"/>
      <c r="K83" s="5"/>
      <c r="L83" s="3"/>
      <c r="M83" s="2"/>
      <c r="N83" s="5"/>
      <c r="O83" s="3"/>
      <c r="P83" s="221"/>
      <c r="Q83" s="5"/>
      <c r="R83" s="3"/>
      <c r="S83" s="3"/>
      <c r="T83" s="5"/>
      <c r="U83" s="4"/>
      <c r="V83" s="4"/>
      <c r="W83" s="4"/>
      <c r="X83" s="4"/>
      <c r="Y83" s="194"/>
      <c r="Z83" s="195"/>
      <c r="AA83" s="5"/>
      <c r="AB83" s="5"/>
      <c r="AC83" s="222"/>
      <c r="AD83" s="159"/>
    </row>
    <row r="84" spans="1:38" s="186" customFormat="1" ht="15.6" customHeight="1" x14ac:dyDescent="0.15">
      <c r="A84" s="483" t="s">
        <v>367</v>
      </c>
      <c r="B84" s="484"/>
      <c r="C84" s="162">
        <v>7321</v>
      </c>
      <c r="D84" s="28">
        <v>2726</v>
      </c>
      <c r="E84" s="27">
        <v>2573</v>
      </c>
      <c r="F84" s="27">
        <v>56</v>
      </c>
      <c r="G84" s="27">
        <v>4</v>
      </c>
      <c r="H84" s="27">
        <v>2</v>
      </c>
      <c r="I84" s="27">
        <v>91</v>
      </c>
      <c r="J84" s="29">
        <v>0</v>
      </c>
      <c r="K84" s="27">
        <v>1116</v>
      </c>
      <c r="L84" s="28">
        <v>537</v>
      </c>
      <c r="M84" s="29">
        <v>48</v>
      </c>
      <c r="N84" s="27">
        <v>162</v>
      </c>
      <c r="O84" s="28">
        <v>2514</v>
      </c>
      <c r="P84" s="29">
        <v>2</v>
      </c>
      <c r="Q84" s="30">
        <v>40</v>
      </c>
      <c r="R84" s="27">
        <v>175</v>
      </c>
      <c r="S84" s="28">
        <v>1</v>
      </c>
      <c r="T84" s="27"/>
      <c r="U84" s="30">
        <v>3</v>
      </c>
      <c r="V84" s="30">
        <v>0</v>
      </c>
      <c r="W84" s="30">
        <v>2519</v>
      </c>
      <c r="X84" s="30">
        <v>1296</v>
      </c>
      <c r="Y84" s="31">
        <v>37.200000000000003</v>
      </c>
      <c r="Z84" s="32">
        <v>34.4</v>
      </c>
      <c r="AA84" s="27">
        <v>3157</v>
      </c>
      <c r="AB84" s="27">
        <v>58</v>
      </c>
      <c r="AC84" s="485" t="s">
        <v>365</v>
      </c>
      <c r="AD84" s="486"/>
      <c r="AG84" s="186" t="str">
        <f t="shared" ref="AG84:AG147" si="12">IF(AA84=AA162+AA240&gt;=E84,"ok","error")</f>
        <v>ok</v>
      </c>
      <c r="AH84" s="186" t="str">
        <f>IF(AA84&gt;=E84,"ok","error")</f>
        <v>ok</v>
      </c>
      <c r="AI84" s="186" t="str">
        <f t="shared" ref="AH84:AI148" si="13">IF(AB84&gt;=F84,"ok","error")</f>
        <v>ok</v>
      </c>
      <c r="AJ84" s="198">
        <f t="shared" ref="AJ84:AJ147" si="14">SUM(O84,P84,U84,V84)</f>
        <v>2519</v>
      </c>
      <c r="AK84" s="198">
        <f t="shared" ref="AK84:AK147" si="15">W84</f>
        <v>2519</v>
      </c>
      <c r="AL84" s="198">
        <f t="shared" ref="AL84:AL147" si="16">AJ84-AK84</f>
        <v>0</v>
      </c>
    </row>
    <row r="85" spans="1:38" ht="10.5" customHeight="1" x14ac:dyDescent="0.15">
      <c r="A85" s="199"/>
      <c r="B85" s="199"/>
      <c r="C85" s="163"/>
      <c r="D85" s="34"/>
      <c r="E85" s="35"/>
      <c r="F85" s="35"/>
      <c r="G85" s="35"/>
      <c r="H85" s="35"/>
      <c r="I85" s="35"/>
      <c r="J85" s="36"/>
      <c r="K85" s="33"/>
      <c r="L85" s="34"/>
      <c r="M85" s="36"/>
      <c r="N85" s="33"/>
      <c r="O85" s="34"/>
      <c r="P85" s="36"/>
      <c r="Q85" s="33"/>
      <c r="R85" s="37"/>
      <c r="S85" s="34"/>
      <c r="T85" s="33"/>
      <c r="U85" s="37"/>
      <c r="V85" s="37"/>
      <c r="W85" s="37"/>
      <c r="X85" s="37"/>
      <c r="Y85" s="38"/>
      <c r="Z85" s="39"/>
      <c r="AA85" s="33"/>
      <c r="AB85" s="33"/>
      <c r="AC85" s="200"/>
      <c r="AD85" s="201"/>
      <c r="AG85" s="186" t="str">
        <f t="shared" si="12"/>
        <v>ok</v>
      </c>
      <c r="AH85" s="186" t="str">
        <f t="shared" si="13"/>
        <v>ok</v>
      </c>
      <c r="AI85" s="186" t="str">
        <f t="shared" si="13"/>
        <v>ok</v>
      </c>
      <c r="AJ85" s="198">
        <f t="shared" si="14"/>
        <v>0</v>
      </c>
      <c r="AK85" s="198">
        <f t="shared" si="15"/>
        <v>0</v>
      </c>
      <c r="AL85" s="198">
        <f t="shared" si="16"/>
        <v>0</v>
      </c>
    </row>
    <row r="86" spans="1:38" s="186" customFormat="1" ht="15.6" customHeight="1" x14ac:dyDescent="0.15">
      <c r="A86" s="494" t="s">
        <v>368</v>
      </c>
      <c r="B86" s="484"/>
      <c r="C86" s="164">
        <v>7333</v>
      </c>
      <c r="D86" s="41">
        <v>2729</v>
      </c>
      <c r="E86" s="40">
        <v>2576</v>
      </c>
      <c r="F86" s="40">
        <v>61</v>
      </c>
      <c r="G86" s="40">
        <v>2</v>
      </c>
      <c r="H86" s="40">
        <v>0</v>
      </c>
      <c r="I86" s="40">
        <v>90</v>
      </c>
      <c r="J86" s="42">
        <v>0</v>
      </c>
      <c r="K86" s="40">
        <v>1185</v>
      </c>
      <c r="L86" s="41">
        <v>443</v>
      </c>
      <c r="M86" s="42">
        <v>46</v>
      </c>
      <c r="N86" s="40">
        <v>187</v>
      </c>
      <c r="O86" s="41">
        <v>2511</v>
      </c>
      <c r="P86" s="42">
        <v>11</v>
      </c>
      <c r="Q86" s="43">
        <v>32</v>
      </c>
      <c r="R86" s="40">
        <v>187</v>
      </c>
      <c r="S86" s="41">
        <v>2</v>
      </c>
      <c r="T86" s="40"/>
      <c r="U86" s="43">
        <v>0</v>
      </c>
      <c r="V86" s="43">
        <v>0</v>
      </c>
      <c r="W86" s="43">
        <v>2522</v>
      </c>
      <c r="X86" s="43">
        <v>1314</v>
      </c>
      <c r="Y86" s="44">
        <v>37.200000000000003</v>
      </c>
      <c r="Z86" s="45">
        <v>34.4</v>
      </c>
      <c r="AA86" s="40">
        <v>3120</v>
      </c>
      <c r="AB86" s="40">
        <v>61</v>
      </c>
      <c r="AC86" s="495" t="s">
        <v>369</v>
      </c>
      <c r="AD86" s="451"/>
      <c r="AE86" s="203">
        <f>SUM(E86:S86)-C86</f>
        <v>0</v>
      </c>
      <c r="AG86" s="186" t="str">
        <f t="shared" si="12"/>
        <v>ok</v>
      </c>
      <c r="AH86" s="186" t="str">
        <f t="shared" si="13"/>
        <v>ok</v>
      </c>
      <c r="AI86" s="186" t="str">
        <f t="shared" si="13"/>
        <v>ok</v>
      </c>
      <c r="AJ86" s="198">
        <f t="shared" si="14"/>
        <v>2522</v>
      </c>
      <c r="AK86" s="198">
        <f t="shared" si="15"/>
        <v>2522</v>
      </c>
      <c r="AL86" s="198">
        <f t="shared" si="16"/>
        <v>0</v>
      </c>
    </row>
    <row r="87" spans="1:38" s="186" customFormat="1" ht="10.5" customHeight="1" x14ac:dyDescent="0.15">
      <c r="A87" s="204"/>
      <c r="B87" s="205"/>
      <c r="C87" s="165"/>
      <c r="D87" s="41"/>
      <c r="E87" s="40"/>
      <c r="F87" s="40"/>
      <c r="G87" s="40"/>
      <c r="H87" s="40"/>
      <c r="I87" s="40"/>
      <c r="J87" s="42"/>
      <c r="K87" s="40"/>
      <c r="L87" s="41"/>
      <c r="M87" s="42"/>
      <c r="N87" s="40"/>
      <c r="O87" s="41"/>
      <c r="P87" s="42"/>
      <c r="Q87" s="43"/>
      <c r="R87" s="40"/>
      <c r="S87" s="41"/>
      <c r="T87" s="40"/>
      <c r="U87" s="43"/>
      <c r="V87" s="43"/>
      <c r="W87" s="43"/>
      <c r="X87" s="43"/>
      <c r="Y87" s="46"/>
      <c r="Z87" s="47"/>
      <c r="AA87" s="40"/>
      <c r="AB87" s="40"/>
      <c r="AC87" s="317"/>
      <c r="AD87" s="208"/>
      <c r="AE87" s="203"/>
      <c r="AG87" s="186" t="str">
        <f t="shared" si="12"/>
        <v>ok</v>
      </c>
      <c r="AH87" s="186" t="str">
        <f t="shared" si="13"/>
        <v>ok</v>
      </c>
      <c r="AI87" s="186" t="str">
        <f t="shared" si="13"/>
        <v>ok</v>
      </c>
      <c r="AJ87" s="198">
        <f t="shared" si="14"/>
        <v>0</v>
      </c>
      <c r="AK87" s="198">
        <f t="shared" si="15"/>
        <v>0</v>
      </c>
      <c r="AL87" s="198">
        <f t="shared" si="16"/>
        <v>0</v>
      </c>
    </row>
    <row r="88" spans="1:38" ht="12.95" customHeight="1" x14ac:dyDescent="0.15">
      <c r="A88" s="487" t="s">
        <v>117</v>
      </c>
      <c r="B88" s="488"/>
      <c r="C88" s="166">
        <v>0</v>
      </c>
      <c r="D88" s="49">
        <v>0</v>
      </c>
      <c r="E88" s="48">
        <v>0</v>
      </c>
      <c r="F88" s="48">
        <v>0</v>
      </c>
      <c r="G88" s="48">
        <v>0</v>
      </c>
      <c r="H88" s="48">
        <v>0</v>
      </c>
      <c r="I88" s="48">
        <v>0</v>
      </c>
      <c r="J88" s="50">
        <v>0</v>
      </c>
      <c r="K88" s="48">
        <v>0</v>
      </c>
      <c r="L88" s="49">
        <v>0</v>
      </c>
      <c r="M88" s="50">
        <v>0</v>
      </c>
      <c r="N88" s="48">
        <v>0</v>
      </c>
      <c r="O88" s="49">
        <v>0</v>
      </c>
      <c r="P88" s="50">
        <v>0</v>
      </c>
      <c r="Q88" s="51">
        <v>0</v>
      </c>
      <c r="R88" s="48">
        <v>0</v>
      </c>
      <c r="S88" s="49">
        <v>0</v>
      </c>
      <c r="T88" s="48"/>
      <c r="U88" s="51">
        <v>0</v>
      </c>
      <c r="V88" s="51">
        <v>0</v>
      </c>
      <c r="W88" s="30">
        <v>0</v>
      </c>
      <c r="X88" s="51">
        <v>0</v>
      </c>
      <c r="Y88" s="52">
        <v>0</v>
      </c>
      <c r="Z88" s="53">
        <v>0</v>
      </c>
      <c r="AA88" s="48">
        <v>0</v>
      </c>
      <c r="AB88" s="48">
        <v>0</v>
      </c>
      <c r="AC88" s="489" t="s">
        <v>117</v>
      </c>
      <c r="AD88" s="490" t="s">
        <v>176</v>
      </c>
      <c r="AE88" s="203">
        <f>SUM(E88:S88)-C88</f>
        <v>0</v>
      </c>
      <c r="AG88" s="186" t="str">
        <f t="shared" si="12"/>
        <v>ok</v>
      </c>
      <c r="AH88" s="186" t="str">
        <f t="shared" si="13"/>
        <v>ok</v>
      </c>
      <c r="AI88" s="186" t="str">
        <f t="shared" si="13"/>
        <v>ok</v>
      </c>
      <c r="AJ88" s="198">
        <f t="shared" si="14"/>
        <v>0</v>
      </c>
      <c r="AK88" s="198">
        <f t="shared" si="15"/>
        <v>0</v>
      </c>
      <c r="AL88" s="198">
        <f t="shared" si="16"/>
        <v>0</v>
      </c>
    </row>
    <row r="89" spans="1:38" ht="12.95" customHeight="1" x14ac:dyDescent="0.15">
      <c r="A89" s="487" t="s">
        <v>116</v>
      </c>
      <c r="B89" s="487"/>
      <c r="C89" s="167">
        <v>5210</v>
      </c>
      <c r="D89" s="49">
        <v>1868</v>
      </c>
      <c r="E89" s="48">
        <v>1798</v>
      </c>
      <c r="F89" s="6">
        <v>49</v>
      </c>
      <c r="G89" s="6">
        <v>1</v>
      </c>
      <c r="H89" s="6">
        <v>0</v>
      </c>
      <c r="I89" s="6">
        <v>20</v>
      </c>
      <c r="J89" s="54">
        <v>0</v>
      </c>
      <c r="K89" s="6">
        <v>810</v>
      </c>
      <c r="L89" s="55">
        <v>244</v>
      </c>
      <c r="M89" s="54">
        <v>40</v>
      </c>
      <c r="N89" s="6">
        <v>155</v>
      </c>
      <c r="O89" s="55">
        <v>1958</v>
      </c>
      <c r="P89" s="54">
        <v>4</v>
      </c>
      <c r="Q89" s="56">
        <v>14</v>
      </c>
      <c r="R89" s="6">
        <v>117</v>
      </c>
      <c r="S89" s="55">
        <v>0</v>
      </c>
      <c r="T89" s="6"/>
      <c r="U89" s="56">
        <v>0</v>
      </c>
      <c r="V89" s="56">
        <v>0</v>
      </c>
      <c r="W89" s="57">
        <v>1962</v>
      </c>
      <c r="X89" s="56">
        <v>1065</v>
      </c>
      <c r="Y89" s="58">
        <v>35.9</v>
      </c>
      <c r="Z89" s="59">
        <v>37.700000000000003</v>
      </c>
      <c r="AA89" s="6">
        <v>2108</v>
      </c>
      <c r="AB89" s="6">
        <v>49</v>
      </c>
      <c r="AC89" s="489" t="s">
        <v>116</v>
      </c>
      <c r="AD89" s="490" t="s">
        <v>175</v>
      </c>
      <c r="AE89" s="203">
        <f>SUM(E89:S89)-C89</f>
        <v>0</v>
      </c>
      <c r="AG89" s="186" t="str">
        <f t="shared" si="12"/>
        <v>ok</v>
      </c>
      <c r="AH89" s="186" t="str">
        <f t="shared" si="13"/>
        <v>ok</v>
      </c>
      <c r="AI89" s="186" t="str">
        <f t="shared" si="13"/>
        <v>ok</v>
      </c>
      <c r="AJ89" s="198">
        <f t="shared" si="14"/>
        <v>1962</v>
      </c>
      <c r="AK89" s="198">
        <f t="shared" si="15"/>
        <v>1962</v>
      </c>
      <c r="AL89" s="198">
        <f t="shared" si="16"/>
        <v>0</v>
      </c>
    </row>
    <row r="90" spans="1:38" ht="12.95" customHeight="1" x14ac:dyDescent="0.15">
      <c r="A90" s="487" t="s">
        <v>115</v>
      </c>
      <c r="B90" s="487"/>
      <c r="C90" s="167">
        <v>2123</v>
      </c>
      <c r="D90" s="49">
        <v>861</v>
      </c>
      <c r="E90" s="48">
        <v>778</v>
      </c>
      <c r="F90" s="6">
        <v>12</v>
      </c>
      <c r="G90" s="6">
        <v>1</v>
      </c>
      <c r="H90" s="6">
        <v>0</v>
      </c>
      <c r="I90" s="6">
        <v>70</v>
      </c>
      <c r="J90" s="54">
        <v>0</v>
      </c>
      <c r="K90" s="6">
        <v>375</v>
      </c>
      <c r="L90" s="55">
        <v>199</v>
      </c>
      <c r="M90" s="54">
        <v>6</v>
      </c>
      <c r="N90" s="6">
        <v>32</v>
      </c>
      <c r="O90" s="55">
        <v>553</v>
      </c>
      <c r="P90" s="54">
        <v>7</v>
      </c>
      <c r="Q90" s="56">
        <v>18</v>
      </c>
      <c r="R90" s="6">
        <v>70</v>
      </c>
      <c r="S90" s="55">
        <v>2</v>
      </c>
      <c r="T90" s="6"/>
      <c r="U90" s="56">
        <v>0</v>
      </c>
      <c r="V90" s="56">
        <v>0</v>
      </c>
      <c r="W90" s="57">
        <v>560</v>
      </c>
      <c r="X90" s="56">
        <v>249</v>
      </c>
      <c r="Y90" s="58">
        <v>40.6</v>
      </c>
      <c r="Z90" s="59">
        <v>26.4</v>
      </c>
      <c r="AA90" s="6">
        <v>1012</v>
      </c>
      <c r="AB90" s="6">
        <v>12</v>
      </c>
      <c r="AC90" s="489" t="s">
        <v>115</v>
      </c>
      <c r="AD90" s="490"/>
      <c r="AE90" s="203">
        <f>SUM(E90:S90)-C90</f>
        <v>0</v>
      </c>
      <c r="AG90" s="186" t="str">
        <f t="shared" si="12"/>
        <v>ok</v>
      </c>
      <c r="AH90" s="186" t="str">
        <f t="shared" si="13"/>
        <v>ok</v>
      </c>
      <c r="AI90" s="186" t="str">
        <f t="shared" si="13"/>
        <v>ok</v>
      </c>
      <c r="AJ90" s="198">
        <f t="shared" si="14"/>
        <v>560</v>
      </c>
      <c r="AK90" s="198">
        <f t="shared" si="15"/>
        <v>560</v>
      </c>
      <c r="AL90" s="198">
        <f t="shared" si="16"/>
        <v>0</v>
      </c>
    </row>
    <row r="91" spans="1:38" ht="10.5" customHeight="1" x14ac:dyDescent="0.15">
      <c r="A91" s="199"/>
      <c r="B91" s="199"/>
      <c r="C91" s="168"/>
      <c r="D91" s="61"/>
      <c r="E91" s="60"/>
      <c r="F91" s="60"/>
      <c r="G91" s="60"/>
      <c r="H91" s="60"/>
      <c r="I91" s="60"/>
      <c r="J91" s="60"/>
      <c r="K91" s="57"/>
      <c r="L91" s="61"/>
      <c r="M91" s="62"/>
      <c r="N91" s="60"/>
      <c r="O91" s="61"/>
      <c r="P91" s="62"/>
      <c r="Q91" s="63"/>
      <c r="R91" s="60"/>
      <c r="S91" s="61"/>
      <c r="T91" s="60"/>
      <c r="U91" s="63"/>
      <c r="V91" s="63"/>
      <c r="W91" s="57"/>
      <c r="X91" s="56"/>
      <c r="Y91" s="52"/>
      <c r="Z91" s="53"/>
      <c r="AA91" s="6"/>
      <c r="AB91" s="6"/>
      <c r="AC91" s="318"/>
      <c r="AD91" s="159"/>
      <c r="AE91" s="203"/>
      <c r="AG91" s="186" t="str">
        <f t="shared" si="12"/>
        <v>ok</v>
      </c>
      <c r="AH91" s="186" t="str">
        <f t="shared" si="13"/>
        <v>ok</v>
      </c>
      <c r="AI91" s="186" t="str">
        <f t="shared" si="13"/>
        <v>ok</v>
      </c>
      <c r="AJ91" s="198">
        <f t="shared" si="14"/>
        <v>0</v>
      </c>
      <c r="AK91" s="198">
        <f t="shared" si="15"/>
        <v>0</v>
      </c>
      <c r="AL91" s="198">
        <f t="shared" si="16"/>
        <v>0</v>
      </c>
    </row>
    <row r="92" spans="1:38" ht="14.25" x14ac:dyDescent="0.15">
      <c r="A92" s="469" t="s">
        <v>114</v>
      </c>
      <c r="B92" s="469"/>
      <c r="C92" s="167">
        <v>3115</v>
      </c>
      <c r="D92" s="55">
        <v>1391</v>
      </c>
      <c r="E92" s="6">
        <v>1347</v>
      </c>
      <c r="F92" s="6">
        <v>34</v>
      </c>
      <c r="G92" s="6">
        <v>0</v>
      </c>
      <c r="H92" s="6">
        <v>0</v>
      </c>
      <c r="I92" s="6">
        <v>10</v>
      </c>
      <c r="J92" s="54">
        <v>0</v>
      </c>
      <c r="K92" s="6">
        <v>454</v>
      </c>
      <c r="L92" s="55">
        <v>347</v>
      </c>
      <c r="M92" s="54">
        <v>23</v>
      </c>
      <c r="N92" s="6">
        <v>52</v>
      </c>
      <c r="O92" s="55">
        <v>727</v>
      </c>
      <c r="P92" s="54">
        <v>3</v>
      </c>
      <c r="Q92" s="56">
        <v>21</v>
      </c>
      <c r="R92" s="6">
        <v>97</v>
      </c>
      <c r="S92" s="55">
        <v>0</v>
      </c>
      <c r="T92" s="6"/>
      <c r="U92" s="56">
        <v>0</v>
      </c>
      <c r="V92" s="56">
        <v>0</v>
      </c>
      <c r="W92" s="57">
        <v>730</v>
      </c>
      <c r="X92" s="56">
        <v>383</v>
      </c>
      <c r="Y92" s="58">
        <v>44.7</v>
      </c>
      <c r="Z92" s="64">
        <v>23.4</v>
      </c>
      <c r="AA92" s="6">
        <v>1779</v>
      </c>
      <c r="AB92" s="6">
        <v>34</v>
      </c>
      <c r="AC92" s="478" t="s">
        <v>114</v>
      </c>
      <c r="AD92" s="469"/>
      <c r="AE92" s="145">
        <f t="shared" ref="AE92:AE154" si="17">SUM(E92:S92)-C92</f>
        <v>0</v>
      </c>
      <c r="AG92" s="186" t="str">
        <f t="shared" si="12"/>
        <v>ok</v>
      </c>
      <c r="AH92" s="186" t="str">
        <f t="shared" si="13"/>
        <v>ok</v>
      </c>
      <c r="AI92" s="186" t="str">
        <f t="shared" si="13"/>
        <v>ok</v>
      </c>
      <c r="AJ92" s="198">
        <f t="shared" si="14"/>
        <v>730</v>
      </c>
      <c r="AK92" s="198">
        <f t="shared" si="15"/>
        <v>730</v>
      </c>
      <c r="AL92" s="198">
        <f t="shared" si="16"/>
        <v>0</v>
      </c>
    </row>
    <row r="93" spans="1:38" ht="14.25" x14ac:dyDescent="0.15">
      <c r="A93" s="469" t="s">
        <v>113</v>
      </c>
      <c r="B93" s="469"/>
      <c r="C93" s="167">
        <v>551</v>
      </c>
      <c r="D93" s="55">
        <v>166</v>
      </c>
      <c r="E93" s="6">
        <v>164</v>
      </c>
      <c r="F93" s="6">
        <v>2</v>
      </c>
      <c r="G93" s="6">
        <v>0</v>
      </c>
      <c r="H93" s="6">
        <v>0</v>
      </c>
      <c r="I93" s="6">
        <v>0</v>
      </c>
      <c r="J93" s="54">
        <v>0</v>
      </c>
      <c r="K93" s="6">
        <v>79</v>
      </c>
      <c r="L93" s="55">
        <v>7</v>
      </c>
      <c r="M93" s="54">
        <v>2</v>
      </c>
      <c r="N93" s="6">
        <v>20</v>
      </c>
      <c r="O93" s="55">
        <v>264</v>
      </c>
      <c r="P93" s="54">
        <v>1</v>
      </c>
      <c r="Q93" s="56">
        <v>2</v>
      </c>
      <c r="R93" s="6">
        <v>8</v>
      </c>
      <c r="S93" s="55">
        <v>2</v>
      </c>
      <c r="T93" s="6"/>
      <c r="U93" s="56">
        <v>0</v>
      </c>
      <c r="V93" s="56">
        <v>0</v>
      </c>
      <c r="W93" s="57">
        <v>265</v>
      </c>
      <c r="X93" s="56">
        <v>157</v>
      </c>
      <c r="Y93" s="58">
        <v>30.1</v>
      </c>
      <c r="Z93" s="64">
        <v>48.1</v>
      </c>
      <c r="AA93" s="6">
        <v>191</v>
      </c>
      <c r="AB93" s="6">
        <v>2</v>
      </c>
      <c r="AC93" s="478" t="s">
        <v>113</v>
      </c>
      <c r="AD93" s="469"/>
      <c r="AE93" s="145">
        <f t="shared" si="17"/>
        <v>0</v>
      </c>
      <c r="AG93" s="186" t="str">
        <f t="shared" si="12"/>
        <v>ok</v>
      </c>
      <c r="AH93" s="186" t="str">
        <f t="shared" si="13"/>
        <v>ok</v>
      </c>
      <c r="AI93" s="186" t="str">
        <f t="shared" si="13"/>
        <v>ok</v>
      </c>
      <c r="AJ93" s="198">
        <f t="shared" si="14"/>
        <v>265</v>
      </c>
      <c r="AK93" s="198">
        <f t="shared" si="15"/>
        <v>265</v>
      </c>
      <c r="AL93" s="198">
        <f t="shared" si="16"/>
        <v>0</v>
      </c>
    </row>
    <row r="94" spans="1:38" ht="14.25" x14ac:dyDescent="0.15">
      <c r="A94" s="469" t="s">
        <v>112</v>
      </c>
      <c r="B94" s="469"/>
      <c r="C94" s="167">
        <v>110</v>
      </c>
      <c r="D94" s="55">
        <v>30</v>
      </c>
      <c r="E94" s="6">
        <v>10</v>
      </c>
      <c r="F94" s="6">
        <v>0</v>
      </c>
      <c r="G94" s="6">
        <v>0</v>
      </c>
      <c r="H94" s="6">
        <v>0</v>
      </c>
      <c r="I94" s="6">
        <v>20</v>
      </c>
      <c r="J94" s="54">
        <v>0</v>
      </c>
      <c r="K94" s="6">
        <v>15</v>
      </c>
      <c r="L94" s="55">
        <v>0</v>
      </c>
      <c r="M94" s="54">
        <v>4</v>
      </c>
      <c r="N94" s="6">
        <v>0</v>
      </c>
      <c r="O94" s="55">
        <v>59</v>
      </c>
      <c r="P94" s="54">
        <v>0</v>
      </c>
      <c r="Q94" s="56">
        <v>0</v>
      </c>
      <c r="R94" s="6">
        <v>2</v>
      </c>
      <c r="S94" s="55">
        <v>0</v>
      </c>
      <c r="T94" s="6"/>
      <c r="U94" s="56">
        <v>0</v>
      </c>
      <c r="V94" s="56">
        <v>0</v>
      </c>
      <c r="W94" s="57">
        <v>59</v>
      </c>
      <c r="X94" s="56">
        <v>28</v>
      </c>
      <c r="Y94" s="58">
        <v>27.3</v>
      </c>
      <c r="Z94" s="64">
        <v>53.6</v>
      </c>
      <c r="AA94" s="6">
        <v>10</v>
      </c>
      <c r="AB94" s="6">
        <v>0</v>
      </c>
      <c r="AC94" s="478" t="s">
        <v>112</v>
      </c>
      <c r="AD94" s="469"/>
      <c r="AE94" s="145">
        <f t="shared" si="17"/>
        <v>0</v>
      </c>
      <c r="AG94" s="186" t="str">
        <f t="shared" si="12"/>
        <v>ok</v>
      </c>
      <c r="AH94" s="186" t="str">
        <f t="shared" si="13"/>
        <v>ok</v>
      </c>
      <c r="AI94" s="186" t="str">
        <f t="shared" si="13"/>
        <v>ok</v>
      </c>
      <c r="AJ94" s="198">
        <f t="shared" si="14"/>
        <v>59</v>
      </c>
      <c r="AK94" s="198">
        <f t="shared" si="15"/>
        <v>59</v>
      </c>
      <c r="AL94" s="198">
        <f t="shared" si="16"/>
        <v>0</v>
      </c>
    </row>
    <row r="95" spans="1:38" ht="14.25" x14ac:dyDescent="0.15">
      <c r="A95" s="469" t="s">
        <v>111</v>
      </c>
      <c r="B95" s="469"/>
      <c r="C95" s="167">
        <v>60</v>
      </c>
      <c r="D95" s="55">
        <v>8</v>
      </c>
      <c r="E95" s="6">
        <v>7</v>
      </c>
      <c r="F95" s="6">
        <v>1</v>
      </c>
      <c r="G95" s="6">
        <v>0</v>
      </c>
      <c r="H95" s="6">
        <v>0</v>
      </c>
      <c r="I95" s="6">
        <v>0</v>
      </c>
      <c r="J95" s="54">
        <v>0</v>
      </c>
      <c r="K95" s="6">
        <v>9</v>
      </c>
      <c r="L95" s="55">
        <v>0</v>
      </c>
      <c r="M95" s="54">
        <v>0</v>
      </c>
      <c r="N95" s="6">
        <v>3</v>
      </c>
      <c r="O95" s="55">
        <v>40</v>
      </c>
      <c r="P95" s="54">
        <v>0</v>
      </c>
      <c r="Q95" s="56">
        <v>0</v>
      </c>
      <c r="R95" s="6">
        <v>0</v>
      </c>
      <c r="S95" s="55">
        <v>0</v>
      </c>
      <c r="T95" s="6"/>
      <c r="U95" s="56">
        <v>0</v>
      </c>
      <c r="V95" s="56">
        <v>0</v>
      </c>
      <c r="W95" s="57">
        <v>40</v>
      </c>
      <c r="X95" s="56">
        <v>12</v>
      </c>
      <c r="Y95" s="58">
        <v>13.3</v>
      </c>
      <c r="Z95" s="64">
        <v>66.7</v>
      </c>
      <c r="AA95" s="6">
        <v>7</v>
      </c>
      <c r="AB95" s="6">
        <v>1</v>
      </c>
      <c r="AC95" s="478" t="s">
        <v>111</v>
      </c>
      <c r="AD95" s="469"/>
      <c r="AE95" s="145">
        <f t="shared" si="17"/>
        <v>0</v>
      </c>
      <c r="AG95" s="186" t="str">
        <f t="shared" si="12"/>
        <v>ok</v>
      </c>
      <c r="AH95" s="186" t="str">
        <f t="shared" si="13"/>
        <v>ok</v>
      </c>
      <c r="AI95" s="186" t="str">
        <f t="shared" si="13"/>
        <v>ok</v>
      </c>
      <c r="AJ95" s="198">
        <f t="shared" si="14"/>
        <v>40</v>
      </c>
      <c r="AK95" s="198">
        <f t="shared" si="15"/>
        <v>40</v>
      </c>
      <c r="AL95" s="198">
        <f t="shared" si="16"/>
        <v>0</v>
      </c>
    </row>
    <row r="96" spans="1:38" ht="14.25" x14ac:dyDescent="0.15">
      <c r="A96" s="469" t="s">
        <v>110</v>
      </c>
      <c r="B96" s="469"/>
      <c r="C96" s="167">
        <v>281</v>
      </c>
      <c r="D96" s="55">
        <v>92</v>
      </c>
      <c r="E96" s="6">
        <v>80</v>
      </c>
      <c r="F96" s="6">
        <v>5</v>
      </c>
      <c r="G96" s="6">
        <v>0</v>
      </c>
      <c r="H96" s="6">
        <v>0</v>
      </c>
      <c r="I96" s="6">
        <v>7</v>
      </c>
      <c r="J96" s="54">
        <v>0</v>
      </c>
      <c r="K96" s="6">
        <v>51</v>
      </c>
      <c r="L96" s="55">
        <v>4</v>
      </c>
      <c r="M96" s="54">
        <v>0</v>
      </c>
      <c r="N96" s="6">
        <v>6</v>
      </c>
      <c r="O96" s="55">
        <v>123</v>
      </c>
      <c r="P96" s="54">
        <v>0</v>
      </c>
      <c r="Q96" s="56">
        <v>0</v>
      </c>
      <c r="R96" s="6">
        <v>5</v>
      </c>
      <c r="S96" s="55">
        <v>0</v>
      </c>
      <c r="T96" s="6"/>
      <c r="U96" s="56">
        <v>0</v>
      </c>
      <c r="V96" s="56">
        <v>0</v>
      </c>
      <c r="W96" s="57">
        <v>123</v>
      </c>
      <c r="X96" s="56">
        <v>78</v>
      </c>
      <c r="Y96" s="58">
        <v>32.700000000000003</v>
      </c>
      <c r="Z96" s="64">
        <v>43.8</v>
      </c>
      <c r="AA96" s="6">
        <v>80</v>
      </c>
      <c r="AB96" s="6">
        <v>5</v>
      </c>
      <c r="AC96" s="478" t="s">
        <v>110</v>
      </c>
      <c r="AD96" s="469"/>
      <c r="AE96" s="145">
        <f t="shared" si="17"/>
        <v>0</v>
      </c>
      <c r="AG96" s="186" t="str">
        <f t="shared" si="12"/>
        <v>ok</v>
      </c>
      <c r="AH96" s="186" t="str">
        <f t="shared" si="13"/>
        <v>ok</v>
      </c>
      <c r="AI96" s="186" t="str">
        <f t="shared" si="13"/>
        <v>ok</v>
      </c>
      <c r="AJ96" s="198">
        <f t="shared" si="14"/>
        <v>123</v>
      </c>
      <c r="AK96" s="198">
        <f t="shared" si="15"/>
        <v>123</v>
      </c>
      <c r="AL96" s="198">
        <f t="shared" si="16"/>
        <v>0</v>
      </c>
    </row>
    <row r="97" spans="1:38" ht="10.5" customHeight="1" x14ac:dyDescent="0.15">
      <c r="A97" s="210"/>
      <c r="B97" s="210"/>
      <c r="C97" s="167"/>
      <c r="D97" s="55"/>
      <c r="E97" s="6"/>
      <c r="F97" s="6"/>
      <c r="G97" s="6"/>
      <c r="H97" s="6"/>
      <c r="I97" s="6"/>
      <c r="J97" s="54"/>
      <c r="K97" s="6"/>
      <c r="L97" s="55"/>
      <c r="M97" s="54"/>
      <c r="N97" s="6"/>
      <c r="O97" s="55"/>
      <c r="P97" s="54"/>
      <c r="Q97" s="56"/>
      <c r="R97" s="6"/>
      <c r="S97" s="55"/>
      <c r="T97" s="6"/>
      <c r="U97" s="56"/>
      <c r="V97" s="56"/>
      <c r="W97" s="57"/>
      <c r="X97" s="56"/>
      <c r="Y97" s="58"/>
      <c r="Z97" s="64"/>
      <c r="AA97" s="6"/>
      <c r="AB97" s="6"/>
      <c r="AC97" s="223"/>
      <c r="AD97" s="210"/>
      <c r="AG97" s="186" t="str">
        <f t="shared" si="12"/>
        <v>ok</v>
      </c>
      <c r="AH97" s="186" t="str">
        <f t="shared" si="13"/>
        <v>ok</v>
      </c>
      <c r="AI97" s="186" t="str">
        <f t="shared" si="13"/>
        <v>ok</v>
      </c>
      <c r="AJ97" s="198">
        <f t="shared" si="14"/>
        <v>0</v>
      </c>
      <c r="AK97" s="198">
        <f t="shared" si="15"/>
        <v>0</v>
      </c>
      <c r="AL97" s="198">
        <f t="shared" si="16"/>
        <v>0</v>
      </c>
    </row>
    <row r="98" spans="1:38" ht="14.25" x14ac:dyDescent="0.15">
      <c r="A98" s="469" t="s">
        <v>109</v>
      </c>
      <c r="B98" s="469"/>
      <c r="C98" s="167">
        <v>121</v>
      </c>
      <c r="D98" s="55">
        <v>32</v>
      </c>
      <c r="E98" s="6">
        <v>32</v>
      </c>
      <c r="F98" s="6">
        <v>0</v>
      </c>
      <c r="G98" s="6">
        <v>0</v>
      </c>
      <c r="H98" s="6">
        <v>0</v>
      </c>
      <c r="I98" s="6">
        <v>0</v>
      </c>
      <c r="J98" s="54">
        <v>0</v>
      </c>
      <c r="K98" s="6">
        <v>35</v>
      </c>
      <c r="L98" s="55">
        <v>2</v>
      </c>
      <c r="M98" s="54">
        <v>1</v>
      </c>
      <c r="N98" s="6">
        <v>5</v>
      </c>
      <c r="O98" s="55">
        <v>43</v>
      </c>
      <c r="P98" s="54">
        <v>0</v>
      </c>
      <c r="Q98" s="56">
        <v>3</v>
      </c>
      <c r="R98" s="6">
        <v>0</v>
      </c>
      <c r="S98" s="55">
        <v>0</v>
      </c>
      <c r="T98" s="6"/>
      <c r="U98" s="56">
        <v>0</v>
      </c>
      <c r="V98" s="56">
        <v>0</v>
      </c>
      <c r="W98" s="57">
        <v>43</v>
      </c>
      <c r="X98" s="56">
        <v>13</v>
      </c>
      <c r="Y98" s="58">
        <v>26.4</v>
      </c>
      <c r="Z98" s="64">
        <v>35.5</v>
      </c>
      <c r="AA98" s="6">
        <v>32</v>
      </c>
      <c r="AB98" s="6">
        <v>0</v>
      </c>
      <c r="AC98" s="478" t="s">
        <v>109</v>
      </c>
      <c r="AD98" s="469"/>
      <c r="AE98" s="145">
        <f t="shared" si="17"/>
        <v>0</v>
      </c>
      <c r="AG98" s="186" t="str">
        <f t="shared" si="12"/>
        <v>ok</v>
      </c>
      <c r="AH98" s="186" t="str">
        <f t="shared" si="13"/>
        <v>ok</v>
      </c>
      <c r="AI98" s="186" t="str">
        <f t="shared" si="13"/>
        <v>ok</v>
      </c>
      <c r="AJ98" s="198">
        <f t="shared" si="14"/>
        <v>43</v>
      </c>
      <c r="AK98" s="198">
        <f t="shared" si="15"/>
        <v>43</v>
      </c>
      <c r="AL98" s="198">
        <f t="shared" si="16"/>
        <v>0</v>
      </c>
    </row>
    <row r="99" spans="1:38" ht="14.25" x14ac:dyDescent="0.15">
      <c r="A99" s="469" t="s">
        <v>108</v>
      </c>
      <c r="B99" s="470"/>
      <c r="C99" s="167">
        <v>71</v>
      </c>
      <c r="D99" s="55">
        <v>14</v>
      </c>
      <c r="E99" s="6">
        <v>14</v>
      </c>
      <c r="F99" s="6">
        <v>0</v>
      </c>
      <c r="G99" s="6">
        <v>0</v>
      </c>
      <c r="H99" s="6">
        <v>0</v>
      </c>
      <c r="I99" s="6">
        <v>0</v>
      </c>
      <c r="J99" s="54">
        <v>0</v>
      </c>
      <c r="K99" s="6">
        <v>12</v>
      </c>
      <c r="L99" s="55">
        <v>0</v>
      </c>
      <c r="M99" s="54">
        <v>0</v>
      </c>
      <c r="N99" s="6">
        <v>4</v>
      </c>
      <c r="O99" s="55">
        <v>41</v>
      </c>
      <c r="P99" s="54">
        <v>0</v>
      </c>
      <c r="Q99" s="56">
        <v>0</v>
      </c>
      <c r="R99" s="6">
        <v>0</v>
      </c>
      <c r="S99" s="55">
        <v>0</v>
      </c>
      <c r="T99" s="6"/>
      <c r="U99" s="56">
        <v>0</v>
      </c>
      <c r="V99" s="56">
        <v>0</v>
      </c>
      <c r="W99" s="57">
        <v>41</v>
      </c>
      <c r="X99" s="56">
        <v>22</v>
      </c>
      <c r="Y99" s="58">
        <v>19.7</v>
      </c>
      <c r="Z99" s="64">
        <v>57.7</v>
      </c>
      <c r="AA99" s="6">
        <v>16</v>
      </c>
      <c r="AB99" s="6">
        <v>0</v>
      </c>
      <c r="AC99" s="478" t="s">
        <v>108</v>
      </c>
      <c r="AD99" s="470"/>
      <c r="AE99" s="145">
        <f t="shared" si="17"/>
        <v>0</v>
      </c>
      <c r="AG99" s="186" t="str">
        <f t="shared" si="12"/>
        <v>ok</v>
      </c>
      <c r="AH99" s="186" t="str">
        <f t="shared" si="13"/>
        <v>ok</v>
      </c>
      <c r="AI99" s="186" t="str">
        <f t="shared" si="13"/>
        <v>ok</v>
      </c>
      <c r="AJ99" s="198">
        <f t="shared" si="14"/>
        <v>41</v>
      </c>
      <c r="AK99" s="198">
        <f t="shared" si="15"/>
        <v>41</v>
      </c>
      <c r="AL99" s="198">
        <f t="shared" si="16"/>
        <v>0</v>
      </c>
    </row>
    <row r="100" spans="1:38" ht="14.25" x14ac:dyDescent="0.15">
      <c r="A100" s="469" t="s">
        <v>107</v>
      </c>
      <c r="B100" s="470"/>
      <c r="C100" s="167">
        <v>12</v>
      </c>
      <c r="D100" s="55">
        <v>0</v>
      </c>
      <c r="E100" s="6">
        <v>0</v>
      </c>
      <c r="F100" s="6">
        <v>0</v>
      </c>
      <c r="G100" s="6">
        <v>0</v>
      </c>
      <c r="H100" s="6">
        <v>0</v>
      </c>
      <c r="I100" s="6">
        <v>0</v>
      </c>
      <c r="J100" s="54">
        <v>0</v>
      </c>
      <c r="K100" s="6">
        <v>6</v>
      </c>
      <c r="L100" s="55">
        <v>0</v>
      </c>
      <c r="M100" s="54">
        <v>0</v>
      </c>
      <c r="N100" s="6">
        <v>0</v>
      </c>
      <c r="O100" s="55">
        <v>4</v>
      </c>
      <c r="P100" s="54">
        <v>0</v>
      </c>
      <c r="Q100" s="56">
        <v>0</v>
      </c>
      <c r="R100" s="6">
        <v>2</v>
      </c>
      <c r="S100" s="55">
        <v>0</v>
      </c>
      <c r="T100" s="6"/>
      <c r="U100" s="56">
        <v>0</v>
      </c>
      <c r="V100" s="56">
        <v>0</v>
      </c>
      <c r="W100" s="57">
        <v>4</v>
      </c>
      <c r="X100" s="56">
        <v>0</v>
      </c>
      <c r="Y100" s="58">
        <v>0</v>
      </c>
      <c r="Z100" s="64">
        <v>33.299999999999997</v>
      </c>
      <c r="AA100" s="6">
        <v>0</v>
      </c>
      <c r="AB100" s="6">
        <v>0</v>
      </c>
      <c r="AC100" s="478" t="s">
        <v>107</v>
      </c>
      <c r="AD100" s="470"/>
      <c r="AE100" s="145">
        <f t="shared" si="17"/>
        <v>0</v>
      </c>
      <c r="AG100" s="186" t="str">
        <f t="shared" si="12"/>
        <v>ok</v>
      </c>
      <c r="AH100" s="186" t="str">
        <f t="shared" si="13"/>
        <v>ok</v>
      </c>
      <c r="AI100" s="186" t="str">
        <f t="shared" si="13"/>
        <v>ok</v>
      </c>
      <c r="AJ100" s="198">
        <f t="shared" si="14"/>
        <v>4</v>
      </c>
      <c r="AK100" s="198">
        <f t="shared" si="15"/>
        <v>4</v>
      </c>
      <c r="AL100" s="198">
        <f t="shared" si="16"/>
        <v>0</v>
      </c>
    </row>
    <row r="101" spans="1:38" ht="13.5" customHeight="1" x14ac:dyDescent="0.15">
      <c r="A101" s="469" t="s">
        <v>106</v>
      </c>
      <c r="B101" s="470"/>
      <c r="C101" s="167">
        <v>465</v>
      </c>
      <c r="D101" s="55">
        <v>142</v>
      </c>
      <c r="E101" s="6">
        <v>140</v>
      </c>
      <c r="F101" s="6">
        <v>2</v>
      </c>
      <c r="G101" s="6">
        <v>0</v>
      </c>
      <c r="H101" s="6">
        <v>0</v>
      </c>
      <c r="I101" s="6">
        <v>0</v>
      </c>
      <c r="J101" s="54">
        <v>0</v>
      </c>
      <c r="K101" s="6">
        <v>60</v>
      </c>
      <c r="L101" s="55">
        <v>9</v>
      </c>
      <c r="M101" s="54">
        <v>0</v>
      </c>
      <c r="N101" s="6">
        <v>18</v>
      </c>
      <c r="O101" s="55">
        <v>221</v>
      </c>
      <c r="P101" s="54">
        <v>0</v>
      </c>
      <c r="Q101" s="56">
        <v>0</v>
      </c>
      <c r="R101" s="6">
        <v>15</v>
      </c>
      <c r="S101" s="55">
        <v>0</v>
      </c>
      <c r="T101" s="6"/>
      <c r="U101" s="56">
        <v>0</v>
      </c>
      <c r="V101" s="56">
        <v>0</v>
      </c>
      <c r="W101" s="57">
        <v>221</v>
      </c>
      <c r="X101" s="56">
        <v>125</v>
      </c>
      <c r="Y101" s="58">
        <v>30.5</v>
      </c>
      <c r="Z101" s="64">
        <v>47.5</v>
      </c>
      <c r="AA101" s="6">
        <v>160</v>
      </c>
      <c r="AB101" s="6">
        <v>2</v>
      </c>
      <c r="AC101" s="478" t="s">
        <v>106</v>
      </c>
      <c r="AD101" s="470"/>
      <c r="AE101" s="145">
        <f t="shared" si="17"/>
        <v>0</v>
      </c>
      <c r="AG101" s="186" t="str">
        <f t="shared" si="12"/>
        <v>ok</v>
      </c>
      <c r="AH101" s="186" t="str">
        <f t="shared" si="13"/>
        <v>ok</v>
      </c>
      <c r="AI101" s="186" t="str">
        <f t="shared" si="13"/>
        <v>ok</v>
      </c>
      <c r="AJ101" s="198">
        <f t="shared" si="14"/>
        <v>221</v>
      </c>
      <c r="AK101" s="198">
        <f t="shared" si="15"/>
        <v>221</v>
      </c>
      <c r="AL101" s="198">
        <f t="shared" si="16"/>
        <v>0</v>
      </c>
    </row>
    <row r="102" spans="1:38" ht="14.25" x14ac:dyDescent="0.15">
      <c r="A102" s="469" t="s">
        <v>105</v>
      </c>
      <c r="B102" s="470"/>
      <c r="C102" s="167">
        <v>382</v>
      </c>
      <c r="D102" s="55">
        <v>136</v>
      </c>
      <c r="E102" s="6">
        <v>122</v>
      </c>
      <c r="F102" s="6">
        <v>5</v>
      </c>
      <c r="G102" s="6">
        <v>1</v>
      </c>
      <c r="H102" s="6">
        <v>0</v>
      </c>
      <c r="I102" s="6">
        <v>8</v>
      </c>
      <c r="J102" s="54">
        <v>0</v>
      </c>
      <c r="K102" s="6">
        <v>65</v>
      </c>
      <c r="L102" s="55">
        <v>10</v>
      </c>
      <c r="M102" s="54">
        <v>6</v>
      </c>
      <c r="N102" s="6">
        <v>12</v>
      </c>
      <c r="O102" s="55">
        <v>138</v>
      </c>
      <c r="P102" s="54">
        <v>7</v>
      </c>
      <c r="Q102" s="56">
        <v>0</v>
      </c>
      <c r="R102" s="6">
        <v>8</v>
      </c>
      <c r="S102" s="55">
        <v>0</v>
      </c>
      <c r="T102" s="6"/>
      <c r="U102" s="56">
        <v>0</v>
      </c>
      <c r="V102" s="56">
        <v>0</v>
      </c>
      <c r="W102" s="57">
        <v>145</v>
      </c>
      <c r="X102" s="56">
        <v>66</v>
      </c>
      <c r="Y102" s="58">
        <v>35.6</v>
      </c>
      <c r="Z102" s="64">
        <v>38</v>
      </c>
      <c r="AA102" s="6">
        <v>128</v>
      </c>
      <c r="AB102" s="6">
        <v>5</v>
      </c>
      <c r="AC102" s="478" t="s">
        <v>105</v>
      </c>
      <c r="AD102" s="470"/>
      <c r="AE102" s="145">
        <f t="shared" si="17"/>
        <v>0</v>
      </c>
      <c r="AG102" s="186" t="str">
        <f t="shared" si="12"/>
        <v>ok</v>
      </c>
      <c r="AH102" s="186" t="str">
        <f t="shared" si="13"/>
        <v>ok</v>
      </c>
      <c r="AI102" s="186" t="str">
        <f t="shared" si="13"/>
        <v>ok</v>
      </c>
      <c r="AJ102" s="198">
        <f t="shared" si="14"/>
        <v>145</v>
      </c>
      <c r="AK102" s="198">
        <f t="shared" si="15"/>
        <v>145</v>
      </c>
      <c r="AL102" s="198">
        <f t="shared" si="16"/>
        <v>0</v>
      </c>
    </row>
    <row r="103" spans="1:38" ht="10.5" customHeight="1" x14ac:dyDescent="0.15">
      <c r="A103" s="210"/>
      <c r="B103" s="212"/>
      <c r="C103" s="167"/>
      <c r="D103" s="55"/>
      <c r="E103" s="6"/>
      <c r="F103" s="6"/>
      <c r="G103" s="6"/>
      <c r="H103" s="6"/>
      <c r="I103" s="6"/>
      <c r="J103" s="54"/>
      <c r="K103" s="6"/>
      <c r="L103" s="55"/>
      <c r="M103" s="54"/>
      <c r="N103" s="6"/>
      <c r="O103" s="55"/>
      <c r="P103" s="54"/>
      <c r="Q103" s="56"/>
      <c r="R103" s="6"/>
      <c r="S103" s="55"/>
      <c r="T103" s="6"/>
      <c r="U103" s="56"/>
      <c r="V103" s="56"/>
      <c r="W103" s="57"/>
      <c r="X103" s="56"/>
      <c r="Y103" s="58"/>
      <c r="Z103" s="64"/>
      <c r="AA103" s="6"/>
      <c r="AB103" s="6"/>
      <c r="AC103" s="223"/>
      <c r="AD103" s="212"/>
      <c r="AG103" s="186" t="str">
        <f t="shared" si="12"/>
        <v>ok</v>
      </c>
      <c r="AH103" s="186" t="str">
        <f t="shared" si="13"/>
        <v>ok</v>
      </c>
      <c r="AI103" s="186" t="str">
        <f t="shared" si="13"/>
        <v>ok</v>
      </c>
      <c r="AJ103" s="198">
        <f t="shared" si="14"/>
        <v>0</v>
      </c>
      <c r="AK103" s="198">
        <f t="shared" si="15"/>
        <v>0</v>
      </c>
      <c r="AL103" s="198">
        <f t="shared" si="16"/>
        <v>0</v>
      </c>
    </row>
    <row r="104" spans="1:38" ht="14.25" x14ac:dyDescent="0.15">
      <c r="A104" s="469" t="s">
        <v>174</v>
      </c>
      <c r="B104" s="470"/>
      <c r="C104" s="167">
        <v>90</v>
      </c>
      <c r="D104" s="55">
        <v>13</v>
      </c>
      <c r="E104" s="6">
        <v>13</v>
      </c>
      <c r="F104" s="6">
        <v>0</v>
      </c>
      <c r="G104" s="6">
        <v>0</v>
      </c>
      <c r="H104" s="6">
        <v>0</v>
      </c>
      <c r="I104" s="6">
        <v>0</v>
      </c>
      <c r="J104" s="54">
        <v>0</v>
      </c>
      <c r="K104" s="6">
        <v>18</v>
      </c>
      <c r="L104" s="55">
        <v>0</v>
      </c>
      <c r="M104" s="54">
        <v>0</v>
      </c>
      <c r="N104" s="6">
        <v>4</v>
      </c>
      <c r="O104" s="55">
        <v>52</v>
      </c>
      <c r="P104" s="54">
        <v>0</v>
      </c>
      <c r="Q104" s="56">
        <v>1</v>
      </c>
      <c r="R104" s="6">
        <v>2</v>
      </c>
      <c r="S104" s="55">
        <v>0</v>
      </c>
      <c r="T104" s="6"/>
      <c r="U104" s="56">
        <v>0</v>
      </c>
      <c r="V104" s="56">
        <v>0</v>
      </c>
      <c r="W104" s="57">
        <v>52</v>
      </c>
      <c r="X104" s="56">
        <v>37</v>
      </c>
      <c r="Y104" s="58">
        <v>14.4</v>
      </c>
      <c r="Z104" s="64">
        <v>57.8</v>
      </c>
      <c r="AA104" s="6">
        <v>13</v>
      </c>
      <c r="AB104" s="6">
        <v>0</v>
      </c>
      <c r="AC104" s="478" t="s">
        <v>174</v>
      </c>
      <c r="AD104" s="470"/>
      <c r="AE104" s="145">
        <f t="shared" si="17"/>
        <v>0</v>
      </c>
      <c r="AG104" s="186" t="str">
        <f t="shared" si="12"/>
        <v>ok</v>
      </c>
      <c r="AH104" s="186" t="str">
        <f t="shared" si="13"/>
        <v>ok</v>
      </c>
      <c r="AI104" s="186" t="str">
        <f t="shared" si="13"/>
        <v>ok</v>
      </c>
      <c r="AJ104" s="198">
        <f t="shared" si="14"/>
        <v>52</v>
      </c>
      <c r="AK104" s="198">
        <f t="shared" si="15"/>
        <v>52</v>
      </c>
      <c r="AL104" s="198">
        <f t="shared" si="16"/>
        <v>0</v>
      </c>
    </row>
    <row r="105" spans="1:38" ht="14.25" x14ac:dyDescent="0.15">
      <c r="A105" s="469" t="s">
        <v>173</v>
      </c>
      <c r="B105" s="470"/>
      <c r="C105" s="167">
        <v>392</v>
      </c>
      <c r="D105" s="55">
        <v>123</v>
      </c>
      <c r="E105" s="6">
        <v>120</v>
      </c>
      <c r="F105" s="6">
        <v>3</v>
      </c>
      <c r="G105" s="6">
        <v>0</v>
      </c>
      <c r="H105" s="6">
        <v>0</v>
      </c>
      <c r="I105" s="6">
        <v>0</v>
      </c>
      <c r="J105" s="54">
        <v>0</v>
      </c>
      <c r="K105" s="6">
        <v>69</v>
      </c>
      <c r="L105" s="55">
        <v>28</v>
      </c>
      <c r="M105" s="54">
        <v>2</v>
      </c>
      <c r="N105" s="6">
        <v>20</v>
      </c>
      <c r="O105" s="55">
        <v>144</v>
      </c>
      <c r="P105" s="54">
        <v>0</v>
      </c>
      <c r="Q105" s="56">
        <v>0</v>
      </c>
      <c r="R105" s="6">
        <v>6</v>
      </c>
      <c r="S105" s="55">
        <v>0</v>
      </c>
      <c r="T105" s="6"/>
      <c r="U105" s="56">
        <v>0</v>
      </c>
      <c r="V105" s="56">
        <v>0</v>
      </c>
      <c r="W105" s="57">
        <v>144</v>
      </c>
      <c r="X105" s="56">
        <v>64</v>
      </c>
      <c r="Y105" s="58">
        <v>31.4</v>
      </c>
      <c r="Z105" s="64">
        <v>36.700000000000003</v>
      </c>
      <c r="AA105" s="6">
        <v>120</v>
      </c>
      <c r="AB105" s="6">
        <v>3</v>
      </c>
      <c r="AC105" s="478" t="s">
        <v>173</v>
      </c>
      <c r="AD105" s="470"/>
      <c r="AE105" s="145">
        <f t="shared" si="17"/>
        <v>0</v>
      </c>
      <c r="AG105" s="186" t="str">
        <f t="shared" si="12"/>
        <v>ok</v>
      </c>
      <c r="AH105" s="186" t="str">
        <f t="shared" si="13"/>
        <v>ok</v>
      </c>
      <c r="AI105" s="186" t="str">
        <f t="shared" si="13"/>
        <v>ok</v>
      </c>
      <c r="AJ105" s="198">
        <f t="shared" si="14"/>
        <v>144</v>
      </c>
      <c r="AK105" s="198">
        <f t="shared" si="15"/>
        <v>144</v>
      </c>
      <c r="AL105" s="198">
        <f t="shared" si="16"/>
        <v>0</v>
      </c>
    </row>
    <row r="106" spans="1:38" ht="13.5" customHeight="1" x14ac:dyDescent="0.15">
      <c r="A106" s="471" t="s">
        <v>104</v>
      </c>
      <c r="B106" s="471"/>
      <c r="C106" s="167">
        <v>142</v>
      </c>
      <c r="D106" s="55">
        <v>61</v>
      </c>
      <c r="E106" s="6">
        <v>53</v>
      </c>
      <c r="F106" s="6">
        <v>0</v>
      </c>
      <c r="G106" s="6">
        <v>0</v>
      </c>
      <c r="H106" s="6">
        <v>0</v>
      </c>
      <c r="I106" s="6">
        <v>8</v>
      </c>
      <c r="J106" s="54">
        <v>0</v>
      </c>
      <c r="K106" s="6">
        <v>29</v>
      </c>
      <c r="L106" s="55">
        <v>2</v>
      </c>
      <c r="M106" s="54">
        <v>0</v>
      </c>
      <c r="N106" s="6">
        <v>2</v>
      </c>
      <c r="O106" s="55">
        <v>41</v>
      </c>
      <c r="P106" s="54">
        <v>0</v>
      </c>
      <c r="Q106" s="56">
        <v>0</v>
      </c>
      <c r="R106" s="6">
        <v>7</v>
      </c>
      <c r="S106" s="55">
        <v>0</v>
      </c>
      <c r="T106" s="6"/>
      <c r="U106" s="56">
        <v>0</v>
      </c>
      <c r="V106" s="56">
        <v>0</v>
      </c>
      <c r="W106" s="57">
        <v>41</v>
      </c>
      <c r="X106" s="56">
        <v>11</v>
      </c>
      <c r="Y106" s="58">
        <v>43</v>
      </c>
      <c r="Z106" s="64">
        <v>28.9</v>
      </c>
      <c r="AA106" s="6">
        <v>53</v>
      </c>
      <c r="AB106" s="6">
        <v>0</v>
      </c>
      <c r="AC106" s="502" t="s">
        <v>104</v>
      </c>
      <c r="AD106" s="471"/>
      <c r="AE106" s="145">
        <f t="shared" si="17"/>
        <v>0</v>
      </c>
      <c r="AG106" s="186" t="str">
        <f t="shared" si="12"/>
        <v>ok</v>
      </c>
      <c r="AH106" s="186" t="str">
        <f t="shared" si="13"/>
        <v>ok</v>
      </c>
      <c r="AI106" s="186" t="str">
        <f t="shared" si="13"/>
        <v>ok</v>
      </c>
      <c r="AJ106" s="198">
        <f t="shared" si="14"/>
        <v>41</v>
      </c>
      <c r="AK106" s="198">
        <f t="shared" si="15"/>
        <v>41</v>
      </c>
      <c r="AL106" s="198">
        <f t="shared" si="16"/>
        <v>0</v>
      </c>
    </row>
    <row r="107" spans="1:38" ht="13.5" customHeight="1" x14ac:dyDescent="0.15">
      <c r="A107" s="469" t="s">
        <v>172</v>
      </c>
      <c r="B107" s="470"/>
      <c r="C107" s="167">
        <v>162</v>
      </c>
      <c r="D107" s="55">
        <v>92</v>
      </c>
      <c r="E107" s="6">
        <v>72</v>
      </c>
      <c r="F107" s="6">
        <v>0</v>
      </c>
      <c r="G107" s="6">
        <v>0</v>
      </c>
      <c r="H107" s="6">
        <v>0</v>
      </c>
      <c r="I107" s="6">
        <v>20</v>
      </c>
      <c r="J107" s="54">
        <v>0</v>
      </c>
      <c r="K107" s="6">
        <v>20</v>
      </c>
      <c r="L107" s="55">
        <v>4</v>
      </c>
      <c r="M107" s="54">
        <v>0</v>
      </c>
      <c r="N107" s="6">
        <v>0</v>
      </c>
      <c r="O107" s="55">
        <v>38</v>
      </c>
      <c r="P107" s="54">
        <v>0</v>
      </c>
      <c r="Q107" s="56">
        <v>1</v>
      </c>
      <c r="R107" s="6">
        <v>7</v>
      </c>
      <c r="S107" s="55">
        <v>0</v>
      </c>
      <c r="T107" s="6"/>
      <c r="U107" s="56">
        <v>0</v>
      </c>
      <c r="V107" s="56">
        <v>0</v>
      </c>
      <c r="W107" s="57">
        <v>38</v>
      </c>
      <c r="X107" s="56">
        <v>10</v>
      </c>
      <c r="Y107" s="58">
        <v>56.8</v>
      </c>
      <c r="Z107" s="64">
        <v>23.5</v>
      </c>
      <c r="AA107" s="6">
        <v>88</v>
      </c>
      <c r="AB107" s="6">
        <v>0</v>
      </c>
      <c r="AC107" s="478" t="s">
        <v>172</v>
      </c>
      <c r="AD107" s="470"/>
      <c r="AE107" s="145">
        <f t="shared" si="17"/>
        <v>0</v>
      </c>
      <c r="AG107" s="186" t="str">
        <f t="shared" si="12"/>
        <v>ok</v>
      </c>
      <c r="AH107" s="186" t="str">
        <f t="shared" si="13"/>
        <v>ok</v>
      </c>
      <c r="AI107" s="186" t="str">
        <f t="shared" si="13"/>
        <v>ok</v>
      </c>
      <c r="AJ107" s="198">
        <f t="shared" si="14"/>
        <v>38</v>
      </c>
      <c r="AK107" s="198">
        <f t="shared" si="15"/>
        <v>38</v>
      </c>
      <c r="AL107" s="198">
        <f t="shared" si="16"/>
        <v>0</v>
      </c>
    </row>
    <row r="108" spans="1:38" ht="14.25" x14ac:dyDescent="0.15">
      <c r="A108" s="469" t="s">
        <v>171</v>
      </c>
      <c r="B108" s="470"/>
      <c r="C108" s="167">
        <v>174</v>
      </c>
      <c r="D108" s="55">
        <v>77</v>
      </c>
      <c r="E108" s="6">
        <v>71</v>
      </c>
      <c r="F108" s="6">
        <v>1</v>
      </c>
      <c r="G108" s="6">
        <v>0</v>
      </c>
      <c r="H108" s="6">
        <v>0</v>
      </c>
      <c r="I108" s="6">
        <v>5</v>
      </c>
      <c r="J108" s="54">
        <v>0</v>
      </c>
      <c r="K108" s="6">
        <v>24</v>
      </c>
      <c r="L108" s="55">
        <v>4</v>
      </c>
      <c r="M108" s="54">
        <v>0</v>
      </c>
      <c r="N108" s="6">
        <v>3</v>
      </c>
      <c r="O108" s="55">
        <v>64</v>
      </c>
      <c r="P108" s="54">
        <v>0</v>
      </c>
      <c r="Q108" s="56">
        <v>0</v>
      </c>
      <c r="R108" s="6">
        <v>2</v>
      </c>
      <c r="S108" s="55">
        <v>0</v>
      </c>
      <c r="T108" s="6"/>
      <c r="U108" s="56">
        <v>0</v>
      </c>
      <c r="V108" s="56">
        <v>0</v>
      </c>
      <c r="W108" s="57">
        <v>64</v>
      </c>
      <c r="X108" s="56">
        <v>21</v>
      </c>
      <c r="Y108" s="58">
        <v>44.3</v>
      </c>
      <c r="Z108" s="64">
        <v>36.799999999999997</v>
      </c>
      <c r="AA108" s="6">
        <v>73</v>
      </c>
      <c r="AB108" s="6">
        <v>1</v>
      </c>
      <c r="AC108" s="478" t="s">
        <v>171</v>
      </c>
      <c r="AD108" s="470"/>
      <c r="AE108" s="145">
        <f t="shared" si="17"/>
        <v>0</v>
      </c>
      <c r="AG108" s="186" t="str">
        <f t="shared" si="12"/>
        <v>ok</v>
      </c>
      <c r="AH108" s="186" t="str">
        <f t="shared" si="13"/>
        <v>ok</v>
      </c>
      <c r="AI108" s="186" t="str">
        <f t="shared" si="13"/>
        <v>ok</v>
      </c>
      <c r="AJ108" s="198">
        <f t="shared" si="14"/>
        <v>64</v>
      </c>
      <c r="AK108" s="198">
        <f t="shared" si="15"/>
        <v>64</v>
      </c>
      <c r="AL108" s="198">
        <f t="shared" si="16"/>
        <v>0</v>
      </c>
    </row>
    <row r="109" spans="1:38" ht="10.5" customHeight="1" x14ac:dyDescent="0.15">
      <c r="A109" s="210"/>
      <c r="B109" s="212"/>
      <c r="C109" s="167"/>
      <c r="D109" s="55"/>
      <c r="E109" s="6"/>
      <c r="F109" s="6"/>
      <c r="G109" s="6"/>
      <c r="H109" s="6"/>
      <c r="I109" s="6"/>
      <c r="J109" s="54"/>
      <c r="K109" s="6"/>
      <c r="L109" s="55"/>
      <c r="M109" s="54"/>
      <c r="N109" s="6"/>
      <c r="O109" s="55"/>
      <c r="P109" s="54"/>
      <c r="Q109" s="56"/>
      <c r="R109" s="6"/>
      <c r="S109" s="55"/>
      <c r="T109" s="6"/>
      <c r="U109" s="56"/>
      <c r="V109" s="56"/>
      <c r="W109" s="57"/>
      <c r="X109" s="56"/>
      <c r="Y109" s="58"/>
      <c r="Z109" s="64"/>
      <c r="AA109" s="6"/>
      <c r="AB109" s="6"/>
      <c r="AC109" s="223"/>
      <c r="AD109" s="212"/>
      <c r="AG109" s="186" t="str">
        <f t="shared" si="12"/>
        <v>ok</v>
      </c>
      <c r="AH109" s="186" t="str">
        <f t="shared" si="13"/>
        <v>ok</v>
      </c>
      <c r="AI109" s="186" t="str">
        <f t="shared" si="13"/>
        <v>ok</v>
      </c>
      <c r="AJ109" s="198">
        <f t="shared" si="14"/>
        <v>0</v>
      </c>
      <c r="AK109" s="198">
        <f t="shared" si="15"/>
        <v>0</v>
      </c>
      <c r="AL109" s="198">
        <f t="shared" si="16"/>
        <v>0</v>
      </c>
    </row>
    <row r="110" spans="1:38" ht="14.25" x14ac:dyDescent="0.15">
      <c r="A110" s="469" t="s">
        <v>170</v>
      </c>
      <c r="B110" s="470"/>
      <c r="C110" s="167">
        <v>213</v>
      </c>
      <c r="D110" s="55">
        <v>61</v>
      </c>
      <c r="E110" s="6">
        <v>60</v>
      </c>
      <c r="F110" s="6">
        <v>1</v>
      </c>
      <c r="G110" s="6">
        <v>0</v>
      </c>
      <c r="H110" s="6">
        <v>0</v>
      </c>
      <c r="I110" s="6">
        <v>0</v>
      </c>
      <c r="J110" s="54">
        <v>0</v>
      </c>
      <c r="K110" s="6">
        <v>65</v>
      </c>
      <c r="L110" s="55">
        <v>0</v>
      </c>
      <c r="M110" s="54">
        <v>7</v>
      </c>
      <c r="N110" s="6">
        <v>1</v>
      </c>
      <c r="O110" s="55">
        <v>74</v>
      </c>
      <c r="P110" s="54">
        <v>0</v>
      </c>
      <c r="Q110" s="56">
        <v>0</v>
      </c>
      <c r="R110" s="6">
        <v>5</v>
      </c>
      <c r="S110" s="55">
        <v>0</v>
      </c>
      <c r="T110" s="6"/>
      <c r="U110" s="56">
        <v>0</v>
      </c>
      <c r="V110" s="56">
        <v>0</v>
      </c>
      <c r="W110" s="57">
        <v>74</v>
      </c>
      <c r="X110" s="56">
        <v>59</v>
      </c>
      <c r="Y110" s="58">
        <v>28.6</v>
      </c>
      <c r="Z110" s="64">
        <v>34.700000000000003</v>
      </c>
      <c r="AA110" s="6">
        <v>69</v>
      </c>
      <c r="AB110" s="6">
        <v>1</v>
      </c>
      <c r="AC110" s="478" t="s">
        <v>170</v>
      </c>
      <c r="AD110" s="470"/>
      <c r="AE110" s="145">
        <f t="shared" si="17"/>
        <v>0</v>
      </c>
      <c r="AG110" s="186" t="str">
        <f t="shared" si="12"/>
        <v>ok</v>
      </c>
      <c r="AH110" s="186" t="str">
        <f t="shared" si="13"/>
        <v>ok</v>
      </c>
      <c r="AI110" s="186" t="str">
        <f t="shared" si="13"/>
        <v>ok</v>
      </c>
      <c r="AJ110" s="198">
        <f t="shared" si="14"/>
        <v>74</v>
      </c>
      <c r="AK110" s="198">
        <f t="shared" si="15"/>
        <v>74</v>
      </c>
      <c r="AL110" s="198">
        <f t="shared" si="16"/>
        <v>0</v>
      </c>
    </row>
    <row r="111" spans="1:38" ht="14.25" x14ac:dyDescent="0.15">
      <c r="A111" s="469" t="s">
        <v>169</v>
      </c>
      <c r="B111" s="469"/>
      <c r="C111" s="167">
        <v>147</v>
      </c>
      <c r="D111" s="55">
        <v>25</v>
      </c>
      <c r="E111" s="6">
        <v>24</v>
      </c>
      <c r="F111" s="6">
        <v>1</v>
      </c>
      <c r="G111" s="6">
        <v>0</v>
      </c>
      <c r="H111" s="6">
        <v>0</v>
      </c>
      <c r="I111" s="6">
        <v>0</v>
      </c>
      <c r="J111" s="54">
        <v>0</v>
      </c>
      <c r="K111" s="6">
        <v>24</v>
      </c>
      <c r="L111" s="55">
        <v>0</v>
      </c>
      <c r="M111" s="54">
        <v>0</v>
      </c>
      <c r="N111" s="6">
        <v>5</v>
      </c>
      <c r="O111" s="55">
        <v>90</v>
      </c>
      <c r="P111" s="54">
        <v>0</v>
      </c>
      <c r="Q111" s="56">
        <v>0</v>
      </c>
      <c r="R111" s="6">
        <v>3</v>
      </c>
      <c r="S111" s="55">
        <v>0</v>
      </c>
      <c r="T111" s="6"/>
      <c r="U111" s="56">
        <v>0</v>
      </c>
      <c r="V111" s="56">
        <v>0</v>
      </c>
      <c r="W111" s="57">
        <v>90</v>
      </c>
      <c r="X111" s="56">
        <v>61</v>
      </c>
      <c r="Y111" s="58">
        <v>17</v>
      </c>
      <c r="Z111" s="64">
        <v>61.2</v>
      </c>
      <c r="AA111" s="6">
        <v>24</v>
      </c>
      <c r="AB111" s="6">
        <v>1</v>
      </c>
      <c r="AC111" s="478" t="s">
        <v>169</v>
      </c>
      <c r="AD111" s="469"/>
      <c r="AE111" s="145">
        <f t="shared" si="17"/>
        <v>0</v>
      </c>
      <c r="AG111" s="186" t="str">
        <f t="shared" si="12"/>
        <v>ok</v>
      </c>
      <c r="AH111" s="186" t="str">
        <f t="shared" si="13"/>
        <v>ok</v>
      </c>
      <c r="AI111" s="186" t="str">
        <f t="shared" si="13"/>
        <v>ok</v>
      </c>
      <c r="AJ111" s="198">
        <f t="shared" si="14"/>
        <v>90</v>
      </c>
      <c r="AK111" s="198">
        <f t="shared" si="15"/>
        <v>90</v>
      </c>
      <c r="AL111" s="198">
        <f t="shared" si="16"/>
        <v>0</v>
      </c>
    </row>
    <row r="112" spans="1:38" ht="14.25" x14ac:dyDescent="0.15">
      <c r="A112" s="469" t="s">
        <v>168</v>
      </c>
      <c r="B112" s="469"/>
      <c r="C112" s="167">
        <v>56</v>
      </c>
      <c r="D112" s="55">
        <v>9</v>
      </c>
      <c r="E112" s="6">
        <v>7</v>
      </c>
      <c r="F112" s="6">
        <v>2</v>
      </c>
      <c r="G112" s="6">
        <v>0</v>
      </c>
      <c r="H112" s="6">
        <v>0</v>
      </c>
      <c r="I112" s="6">
        <v>0</v>
      </c>
      <c r="J112" s="54">
        <v>0</v>
      </c>
      <c r="K112" s="6">
        <v>21</v>
      </c>
      <c r="L112" s="55">
        <v>1</v>
      </c>
      <c r="M112" s="54">
        <v>0</v>
      </c>
      <c r="N112" s="6">
        <v>4</v>
      </c>
      <c r="O112" s="55">
        <v>20</v>
      </c>
      <c r="P112" s="54">
        <v>0</v>
      </c>
      <c r="Q112" s="56">
        <v>0</v>
      </c>
      <c r="R112" s="6">
        <v>1</v>
      </c>
      <c r="S112" s="55">
        <v>0</v>
      </c>
      <c r="T112" s="6"/>
      <c r="U112" s="56">
        <v>0</v>
      </c>
      <c r="V112" s="56">
        <v>0</v>
      </c>
      <c r="W112" s="57">
        <v>20</v>
      </c>
      <c r="X112" s="56">
        <v>3</v>
      </c>
      <c r="Y112" s="58">
        <v>16.100000000000001</v>
      </c>
      <c r="Z112" s="64">
        <v>35.700000000000003</v>
      </c>
      <c r="AA112" s="6">
        <v>8</v>
      </c>
      <c r="AB112" s="6">
        <v>2</v>
      </c>
      <c r="AC112" s="478" t="s">
        <v>168</v>
      </c>
      <c r="AD112" s="469"/>
      <c r="AE112" s="145">
        <f t="shared" si="17"/>
        <v>0</v>
      </c>
      <c r="AG112" s="186" t="str">
        <f t="shared" si="12"/>
        <v>ok</v>
      </c>
      <c r="AH112" s="186" t="str">
        <f t="shared" si="13"/>
        <v>ok</v>
      </c>
      <c r="AI112" s="186" t="str">
        <f t="shared" si="13"/>
        <v>ok</v>
      </c>
      <c r="AJ112" s="198">
        <f t="shared" si="14"/>
        <v>20</v>
      </c>
      <c r="AK112" s="198">
        <f t="shared" si="15"/>
        <v>20</v>
      </c>
      <c r="AL112" s="198">
        <f t="shared" si="16"/>
        <v>0</v>
      </c>
    </row>
    <row r="113" spans="1:38" ht="14.25" x14ac:dyDescent="0.15">
      <c r="A113" s="469" t="s">
        <v>167</v>
      </c>
      <c r="B113" s="488"/>
      <c r="C113" s="167">
        <v>410</v>
      </c>
      <c r="D113" s="55">
        <v>141</v>
      </c>
      <c r="E113" s="6">
        <v>125</v>
      </c>
      <c r="F113" s="6">
        <v>3</v>
      </c>
      <c r="G113" s="6">
        <v>1</v>
      </c>
      <c r="H113" s="6">
        <v>0</v>
      </c>
      <c r="I113" s="6">
        <v>12</v>
      </c>
      <c r="J113" s="54">
        <v>0</v>
      </c>
      <c r="K113" s="6">
        <v>32</v>
      </c>
      <c r="L113" s="55">
        <v>21</v>
      </c>
      <c r="M113" s="54">
        <v>0</v>
      </c>
      <c r="N113" s="6">
        <v>14</v>
      </c>
      <c r="O113" s="55">
        <v>195</v>
      </c>
      <c r="P113" s="54">
        <v>0</v>
      </c>
      <c r="Q113" s="56">
        <v>0</v>
      </c>
      <c r="R113" s="6">
        <v>7</v>
      </c>
      <c r="S113" s="55">
        <v>0</v>
      </c>
      <c r="T113" s="6"/>
      <c r="U113" s="56">
        <v>0</v>
      </c>
      <c r="V113" s="56">
        <v>0</v>
      </c>
      <c r="W113" s="57">
        <v>195</v>
      </c>
      <c r="X113" s="56">
        <v>107</v>
      </c>
      <c r="Y113" s="58">
        <v>34.4</v>
      </c>
      <c r="Z113" s="64">
        <v>47.6</v>
      </c>
      <c r="AA113" s="6">
        <v>148</v>
      </c>
      <c r="AB113" s="6">
        <v>3</v>
      </c>
      <c r="AC113" s="478" t="s">
        <v>167</v>
      </c>
      <c r="AD113" s="488"/>
      <c r="AE113" s="145">
        <f t="shared" si="17"/>
        <v>0</v>
      </c>
      <c r="AG113" s="186" t="str">
        <f t="shared" si="12"/>
        <v>ok</v>
      </c>
      <c r="AH113" s="186" t="str">
        <f t="shared" si="13"/>
        <v>ok</v>
      </c>
      <c r="AI113" s="186" t="str">
        <f t="shared" si="13"/>
        <v>ok</v>
      </c>
      <c r="AJ113" s="198">
        <f t="shared" si="14"/>
        <v>195</v>
      </c>
      <c r="AK113" s="198">
        <f t="shared" si="15"/>
        <v>195</v>
      </c>
      <c r="AL113" s="198">
        <f t="shared" si="16"/>
        <v>0</v>
      </c>
    </row>
    <row r="114" spans="1:38" ht="10.5" customHeight="1" x14ac:dyDescent="0.15">
      <c r="A114" s="469" t="s">
        <v>255</v>
      </c>
      <c r="B114" s="469"/>
      <c r="C114" s="169"/>
      <c r="D114" s="66"/>
      <c r="E114" s="7"/>
      <c r="F114" s="7"/>
      <c r="G114" s="7"/>
      <c r="H114" s="7"/>
      <c r="I114" s="7"/>
      <c r="J114" s="67"/>
      <c r="K114" s="65"/>
      <c r="L114" s="66"/>
      <c r="M114" s="67"/>
      <c r="N114" s="65"/>
      <c r="O114" s="66"/>
      <c r="P114" s="67"/>
      <c r="Q114" s="68"/>
      <c r="R114" s="65"/>
      <c r="S114" s="66"/>
      <c r="T114" s="65"/>
      <c r="U114" s="68"/>
      <c r="V114" s="68"/>
      <c r="W114" s="57"/>
      <c r="X114" s="68"/>
      <c r="Y114" s="69"/>
      <c r="Z114" s="64"/>
      <c r="AA114" s="65"/>
      <c r="AB114" s="65"/>
      <c r="AC114" s="478" t="s">
        <v>255</v>
      </c>
      <c r="AD114" s="469"/>
      <c r="AG114" s="186" t="str">
        <f t="shared" si="12"/>
        <v>ok</v>
      </c>
      <c r="AH114" s="186" t="str">
        <f t="shared" si="13"/>
        <v>ok</v>
      </c>
      <c r="AI114" s="186" t="str">
        <f t="shared" si="13"/>
        <v>ok</v>
      </c>
      <c r="AJ114" s="198">
        <f t="shared" si="14"/>
        <v>0</v>
      </c>
      <c r="AK114" s="198">
        <f t="shared" si="15"/>
        <v>0</v>
      </c>
      <c r="AL114" s="198">
        <f t="shared" si="16"/>
        <v>0</v>
      </c>
    </row>
    <row r="115" spans="1:38" ht="14.25" x14ac:dyDescent="0.15">
      <c r="A115" s="469" t="s">
        <v>103</v>
      </c>
      <c r="B115" s="469"/>
      <c r="C115" s="170">
        <v>0</v>
      </c>
      <c r="D115" s="71">
        <v>0</v>
      </c>
      <c r="E115" s="72">
        <v>0</v>
      </c>
      <c r="F115" s="72">
        <v>0</v>
      </c>
      <c r="G115" s="72">
        <v>0</v>
      </c>
      <c r="H115" s="72">
        <v>0</v>
      </c>
      <c r="I115" s="72">
        <v>0</v>
      </c>
      <c r="J115" s="73">
        <v>0</v>
      </c>
      <c r="K115" s="70">
        <v>0</v>
      </c>
      <c r="L115" s="71">
        <v>0</v>
      </c>
      <c r="M115" s="73">
        <v>0</v>
      </c>
      <c r="N115" s="70">
        <v>0</v>
      </c>
      <c r="O115" s="71">
        <v>0</v>
      </c>
      <c r="P115" s="73">
        <v>0</v>
      </c>
      <c r="Q115" s="74">
        <v>0</v>
      </c>
      <c r="R115" s="70">
        <v>0</v>
      </c>
      <c r="S115" s="71">
        <v>0</v>
      </c>
      <c r="T115" s="70"/>
      <c r="U115" s="74">
        <v>0</v>
      </c>
      <c r="V115" s="74">
        <v>0</v>
      </c>
      <c r="W115" s="75">
        <v>0</v>
      </c>
      <c r="X115" s="74">
        <v>0</v>
      </c>
      <c r="Y115" s="58">
        <v>0</v>
      </c>
      <c r="Z115" s="64">
        <v>0</v>
      </c>
      <c r="AA115" s="70">
        <v>0</v>
      </c>
      <c r="AB115" s="70">
        <v>0</v>
      </c>
      <c r="AC115" s="478" t="s">
        <v>103</v>
      </c>
      <c r="AD115" s="469"/>
      <c r="AE115" s="145">
        <f t="shared" si="17"/>
        <v>0</v>
      </c>
      <c r="AG115" s="186" t="str">
        <f t="shared" si="12"/>
        <v>ok</v>
      </c>
      <c r="AH115" s="186" t="str">
        <f t="shared" si="13"/>
        <v>ok</v>
      </c>
      <c r="AI115" s="186" t="str">
        <f t="shared" si="13"/>
        <v>ok</v>
      </c>
      <c r="AJ115" s="198">
        <f t="shared" si="14"/>
        <v>0</v>
      </c>
      <c r="AK115" s="198">
        <f t="shared" si="15"/>
        <v>0</v>
      </c>
      <c r="AL115" s="198">
        <f t="shared" si="16"/>
        <v>0</v>
      </c>
    </row>
    <row r="116" spans="1:38" ht="14.25" x14ac:dyDescent="0.15">
      <c r="A116" s="213"/>
      <c r="B116" s="210" t="s">
        <v>102</v>
      </c>
      <c r="C116" s="167">
        <v>0</v>
      </c>
      <c r="D116" s="55">
        <v>0</v>
      </c>
      <c r="E116" s="6">
        <v>0</v>
      </c>
      <c r="F116" s="6">
        <v>0</v>
      </c>
      <c r="G116" s="6">
        <v>0</v>
      </c>
      <c r="H116" s="6">
        <v>0</v>
      </c>
      <c r="I116" s="6">
        <v>0</v>
      </c>
      <c r="J116" s="54">
        <v>0</v>
      </c>
      <c r="K116" s="6">
        <v>0</v>
      </c>
      <c r="L116" s="55">
        <v>0</v>
      </c>
      <c r="M116" s="54">
        <v>0</v>
      </c>
      <c r="N116" s="6">
        <v>0</v>
      </c>
      <c r="O116" s="55">
        <v>0</v>
      </c>
      <c r="P116" s="54">
        <v>0</v>
      </c>
      <c r="Q116" s="56">
        <v>0</v>
      </c>
      <c r="R116" s="6">
        <v>0</v>
      </c>
      <c r="S116" s="55">
        <v>0</v>
      </c>
      <c r="T116" s="6"/>
      <c r="U116" s="56">
        <v>0</v>
      </c>
      <c r="V116" s="56">
        <v>0</v>
      </c>
      <c r="W116" s="57">
        <v>0</v>
      </c>
      <c r="X116" s="56">
        <v>0</v>
      </c>
      <c r="Y116" s="58">
        <v>0</v>
      </c>
      <c r="Z116" s="64">
        <v>0</v>
      </c>
      <c r="AA116" s="6">
        <v>0</v>
      </c>
      <c r="AB116" s="6">
        <v>0</v>
      </c>
      <c r="AC116" s="224"/>
      <c r="AD116" s="210" t="s">
        <v>102</v>
      </c>
      <c r="AE116" s="145">
        <f t="shared" si="17"/>
        <v>0</v>
      </c>
      <c r="AG116" s="186" t="str">
        <f t="shared" si="12"/>
        <v>ok</v>
      </c>
      <c r="AH116" s="186" t="str">
        <f t="shared" si="13"/>
        <v>ok</v>
      </c>
      <c r="AI116" s="186" t="str">
        <f t="shared" si="13"/>
        <v>ok</v>
      </c>
      <c r="AJ116" s="198">
        <f t="shared" si="14"/>
        <v>0</v>
      </c>
      <c r="AK116" s="198">
        <f t="shared" si="15"/>
        <v>0</v>
      </c>
      <c r="AL116" s="198">
        <f t="shared" si="16"/>
        <v>0</v>
      </c>
    </row>
    <row r="117" spans="1:38" ht="14.25" x14ac:dyDescent="0.15">
      <c r="A117" s="213"/>
      <c r="B117" s="210" t="s">
        <v>101</v>
      </c>
      <c r="C117" s="167">
        <v>0</v>
      </c>
      <c r="D117" s="55">
        <v>0</v>
      </c>
      <c r="E117" s="6">
        <v>0</v>
      </c>
      <c r="F117" s="6">
        <v>0</v>
      </c>
      <c r="G117" s="6">
        <v>0</v>
      </c>
      <c r="H117" s="6">
        <v>0</v>
      </c>
      <c r="I117" s="6">
        <v>0</v>
      </c>
      <c r="J117" s="54">
        <v>0</v>
      </c>
      <c r="K117" s="6">
        <v>0</v>
      </c>
      <c r="L117" s="55">
        <v>0</v>
      </c>
      <c r="M117" s="54">
        <v>0</v>
      </c>
      <c r="N117" s="6">
        <v>0</v>
      </c>
      <c r="O117" s="55">
        <v>0</v>
      </c>
      <c r="P117" s="54">
        <v>0</v>
      </c>
      <c r="Q117" s="56">
        <v>0</v>
      </c>
      <c r="R117" s="6">
        <v>0</v>
      </c>
      <c r="S117" s="55">
        <v>0</v>
      </c>
      <c r="T117" s="6"/>
      <c r="U117" s="56">
        <v>0</v>
      </c>
      <c r="V117" s="56">
        <v>0</v>
      </c>
      <c r="W117" s="57">
        <v>0</v>
      </c>
      <c r="X117" s="56">
        <v>0</v>
      </c>
      <c r="Y117" s="58">
        <v>0</v>
      </c>
      <c r="Z117" s="64">
        <v>0</v>
      </c>
      <c r="AA117" s="6">
        <v>0</v>
      </c>
      <c r="AB117" s="6">
        <v>0</v>
      </c>
      <c r="AC117" s="224"/>
      <c r="AD117" s="210" t="s">
        <v>101</v>
      </c>
      <c r="AE117" s="145">
        <f t="shared" si="17"/>
        <v>0</v>
      </c>
      <c r="AG117" s="186" t="str">
        <f t="shared" si="12"/>
        <v>ok</v>
      </c>
      <c r="AH117" s="186" t="str">
        <f t="shared" si="13"/>
        <v>ok</v>
      </c>
      <c r="AI117" s="186" t="str">
        <f t="shared" si="13"/>
        <v>ok</v>
      </c>
      <c r="AJ117" s="198">
        <f t="shared" si="14"/>
        <v>0</v>
      </c>
      <c r="AK117" s="198">
        <f t="shared" si="15"/>
        <v>0</v>
      </c>
      <c r="AL117" s="198">
        <f t="shared" si="16"/>
        <v>0</v>
      </c>
    </row>
    <row r="118" spans="1:38" ht="10.5" customHeight="1" x14ac:dyDescent="0.15">
      <c r="A118" s="213"/>
      <c r="B118" s="210"/>
      <c r="C118" s="169"/>
      <c r="D118" s="66"/>
      <c r="E118" s="7"/>
      <c r="F118" s="7"/>
      <c r="G118" s="7"/>
      <c r="H118" s="7"/>
      <c r="I118" s="7"/>
      <c r="J118" s="67"/>
      <c r="K118" s="65"/>
      <c r="L118" s="66"/>
      <c r="M118" s="67"/>
      <c r="N118" s="65"/>
      <c r="O118" s="66"/>
      <c r="P118" s="67"/>
      <c r="Q118" s="68"/>
      <c r="R118" s="65"/>
      <c r="S118" s="66"/>
      <c r="T118" s="65"/>
      <c r="U118" s="68"/>
      <c r="V118" s="68"/>
      <c r="W118" s="30"/>
      <c r="X118" s="68"/>
      <c r="Y118" s="69"/>
      <c r="Z118" s="64"/>
      <c r="AA118" s="65"/>
      <c r="AB118" s="65"/>
      <c r="AC118" s="224"/>
      <c r="AD118" s="210"/>
      <c r="AG118" s="186" t="str">
        <f t="shared" si="12"/>
        <v>ok</v>
      </c>
      <c r="AH118" s="186" t="str">
        <f t="shared" si="13"/>
        <v>ok</v>
      </c>
      <c r="AI118" s="186" t="str">
        <f t="shared" si="13"/>
        <v>ok</v>
      </c>
      <c r="AJ118" s="198">
        <f t="shared" si="14"/>
        <v>0</v>
      </c>
      <c r="AK118" s="198">
        <f t="shared" si="15"/>
        <v>0</v>
      </c>
      <c r="AL118" s="198">
        <f t="shared" si="16"/>
        <v>0</v>
      </c>
    </row>
    <row r="119" spans="1:38" ht="14.25" x14ac:dyDescent="0.15">
      <c r="A119" s="469" t="s">
        <v>100</v>
      </c>
      <c r="B119" s="469"/>
      <c r="C119" s="170">
        <v>40</v>
      </c>
      <c r="D119" s="71">
        <v>1</v>
      </c>
      <c r="E119" s="72">
        <v>1</v>
      </c>
      <c r="F119" s="72">
        <v>0</v>
      </c>
      <c r="G119" s="72">
        <v>0</v>
      </c>
      <c r="H119" s="72">
        <v>0</v>
      </c>
      <c r="I119" s="72">
        <v>0</v>
      </c>
      <c r="J119" s="72">
        <v>0</v>
      </c>
      <c r="K119" s="74">
        <v>6</v>
      </c>
      <c r="L119" s="72">
        <v>0</v>
      </c>
      <c r="M119" s="72">
        <v>0</v>
      </c>
      <c r="N119" s="74">
        <v>2</v>
      </c>
      <c r="O119" s="72">
        <v>31</v>
      </c>
      <c r="P119" s="72">
        <v>0</v>
      </c>
      <c r="Q119" s="74">
        <v>0</v>
      </c>
      <c r="R119" s="74">
        <v>0</v>
      </c>
      <c r="S119" s="76">
        <v>0</v>
      </c>
      <c r="T119" s="77"/>
      <c r="U119" s="74">
        <v>0</v>
      </c>
      <c r="V119" s="74">
        <v>0</v>
      </c>
      <c r="W119" s="74">
        <v>31</v>
      </c>
      <c r="X119" s="74">
        <v>4</v>
      </c>
      <c r="Y119" s="78">
        <v>2.5</v>
      </c>
      <c r="Z119" s="79">
        <v>77.5</v>
      </c>
      <c r="AA119" s="70">
        <v>1</v>
      </c>
      <c r="AB119" s="70">
        <v>0</v>
      </c>
      <c r="AC119" s="478" t="s">
        <v>100</v>
      </c>
      <c r="AD119" s="469"/>
      <c r="AE119" s="145">
        <f t="shared" si="17"/>
        <v>0</v>
      </c>
      <c r="AG119" s="186" t="str">
        <f t="shared" si="12"/>
        <v>ok</v>
      </c>
      <c r="AH119" s="186" t="str">
        <f t="shared" si="13"/>
        <v>ok</v>
      </c>
      <c r="AI119" s="186" t="str">
        <f t="shared" si="13"/>
        <v>ok</v>
      </c>
      <c r="AJ119" s="198">
        <f t="shared" si="14"/>
        <v>31</v>
      </c>
      <c r="AK119" s="198">
        <f t="shared" si="15"/>
        <v>31</v>
      </c>
      <c r="AL119" s="198">
        <f t="shared" si="16"/>
        <v>0</v>
      </c>
    </row>
    <row r="120" spans="1:38" ht="14.25" x14ac:dyDescent="0.15">
      <c r="A120" s="213"/>
      <c r="B120" s="210" t="s">
        <v>99</v>
      </c>
      <c r="C120" s="167">
        <v>40</v>
      </c>
      <c r="D120" s="55">
        <v>1</v>
      </c>
      <c r="E120" s="6">
        <v>1</v>
      </c>
      <c r="F120" s="6">
        <v>0</v>
      </c>
      <c r="G120" s="6">
        <v>0</v>
      </c>
      <c r="H120" s="6">
        <v>0</v>
      </c>
      <c r="I120" s="6">
        <v>0</v>
      </c>
      <c r="J120" s="54">
        <v>0</v>
      </c>
      <c r="K120" s="6">
        <v>6</v>
      </c>
      <c r="L120" s="55">
        <v>0</v>
      </c>
      <c r="M120" s="54">
        <v>0</v>
      </c>
      <c r="N120" s="6">
        <v>2</v>
      </c>
      <c r="O120" s="55">
        <v>31</v>
      </c>
      <c r="P120" s="54">
        <v>0</v>
      </c>
      <c r="Q120" s="56">
        <v>0</v>
      </c>
      <c r="R120" s="6">
        <v>0</v>
      </c>
      <c r="S120" s="55">
        <v>0</v>
      </c>
      <c r="T120" s="6"/>
      <c r="U120" s="56">
        <v>0</v>
      </c>
      <c r="V120" s="56">
        <v>0</v>
      </c>
      <c r="W120" s="57">
        <v>31</v>
      </c>
      <c r="X120" s="56">
        <v>4</v>
      </c>
      <c r="Y120" s="58">
        <v>2.5</v>
      </c>
      <c r="Z120" s="64">
        <v>77.5</v>
      </c>
      <c r="AA120" s="6">
        <v>1</v>
      </c>
      <c r="AB120" s="6">
        <v>0</v>
      </c>
      <c r="AC120" s="224"/>
      <c r="AD120" s="210" t="s">
        <v>99</v>
      </c>
      <c r="AE120" s="145">
        <f t="shared" si="17"/>
        <v>0</v>
      </c>
      <c r="AG120" s="186" t="str">
        <f t="shared" si="12"/>
        <v>ok</v>
      </c>
      <c r="AH120" s="186" t="str">
        <f t="shared" si="13"/>
        <v>ok</v>
      </c>
      <c r="AI120" s="186" t="str">
        <f t="shared" si="13"/>
        <v>ok</v>
      </c>
      <c r="AJ120" s="198">
        <f t="shared" si="14"/>
        <v>31</v>
      </c>
      <c r="AK120" s="198">
        <f t="shared" si="15"/>
        <v>31</v>
      </c>
      <c r="AL120" s="198">
        <f t="shared" si="16"/>
        <v>0</v>
      </c>
    </row>
    <row r="121" spans="1:38" ht="10.5" customHeight="1" x14ac:dyDescent="0.15">
      <c r="A121" s="213"/>
      <c r="B121" s="210"/>
      <c r="C121" s="169"/>
      <c r="D121" s="66"/>
      <c r="E121" s="7"/>
      <c r="F121" s="7"/>
      <c r="G121" s="7"/>
      <c r="H121" s="7"/>
      <c r="I121" s="7"/>
      <c r="J121" s="67"/>
      <c r="K121" s="65"/>
      <c r="L121" s="66"/>
      <c r="M121" s="67"/>
      <c r="N121" s="65"/>
      <c r="O121" s="66"/>
      <c r="P121" s="67"/>
      <c r="Q121" s="68"/>
      <c r="R121" s="65"/>
      <c r="S121" s="66"/>
      <c r="T121" s="65"/>
      <c r="U121" s="68"/>
      <c r="V121" s="68"/>
      <c r="W121" s="57"/>
      <c r="X121" s="68"/>
      <c r="Y121" s="69"/>
      <c r="Z121" s="64"/>
      <c r="AA121" s="65"/>
      <c r="AB121" s="65"/>
      <c r="AC121" s="224"/>
      <c r="AD121" s="210"/>
      <c r="AG121" s="186" t="str">
        <f t="shared" si="12"/>
        <v>ok</v>
      </c>
      <c r="AH121" s="186" t="str">
        <f t="shared" si="13"/>
        <v>ok</v>
      </c>
      <c r="AI121" s="186" t="str">
        <f t="shared" si="13"/>
        <v>ok</v>
      </c>
      <c r="AJ121" s="198">
        <f t="shared" si="14"/>
        <v>0</v>
      </c>
      <c r="AK121" s="198">
        <f t="shared" si="15"/>
        <v>0</v>
      </c>
      <c r="AL121" s="198">
        <f t="shared" si="16"/>
        <v>0</v>
      </c>
    </row>
    <row r="122" spans="1:38" ht="14.25" x14ac:dyDescent="0.15">
      <c r="A122" s="469" t="s">
        <v>98</v>
      </c>
      <c r="B122" s="469"/>
      <c r="C122" s="170">
        <v>0</v>
      </c>
      <c r="D122" s="71">
        <v>0</v>
      </c>
      <c r="E122" s="72">
        <v>0</v>
      </c>
      <c r="F122" s="72">
        <v>0</v>
      </c>
      <c r="G122" s="72">
        <v>0</v>
      </c>
      <c r="H122" s="72">
        <v>0</v>
      </c>
      <c r="I122" s="72">
        <v>0</v>
      </c>
      <c r="J122" s="73">
        <v>0</v>
      </c>
      <c r="K122" s="70">
        <v>0</v>
      </c>
      <c r="L122" s="71">
        <v>0</v>
      </c>
      <c r="M122" s="73">
        <v>0</v>
      </c>
      <c r="N122" s="70">
        <v>0</v>
      </c>
      <c r="O122" s="71">
        <v>0</v>
      </c>
      <c r="P122" s="73">
        <v>0</v>
      </c>
      <c r="Q122" s="74">
        <v>0</v>
      </c>
      <c r="R122" s="70">
        <v>0</v>
      </c>
      <c r="S122" s="71">
        <v>0</v>
      </c>
      <c r="T122" s="70"/>
      <c r="U122" s="74">
        <v>0</v>
      </c>
      <c r="V122" s="74">
        <v>0</v>
      </c>
      <c r="W122" s="57">
        <v>0</v>
      </c>
      <c r="X122" s="74">
        <v>0</v>
      </c>
      <c r="Y122" s="58">
        <v>0</v>
      </c>
      <c r="Z122" s="64">
        <v>0</v>
      </c>
      <c r="AA122" s="70">
        <v>0</v>
      </c>
      <c r="AB122" s="70">
        <v>0</v>
      </c>
      <c r="AC122" s="478" t="s">
        <v>98</v>
      </c>
      <c r="AD122" s="469"/>
      <c r="AE122" s="145">
        <f t="shared" si="17"/>
        <v>0</v>
      </c>
      <c r="AG122" s="186" t="str">
        <f t="shared" si="12"/>
        <v>ok</v>
      </c>
      <c r="AH122" s="186" t="str">
        <f t="shared" si="13"/>
        <v>ok</v>
      </c>
      <c r="AI122" s="186" t="str">
        <f t="shared" si="13"/>
        <v>ok</v>
      </c>
      <c r="AJ122" s="198">
        <f t="shared" si="14"/>
        <v>0</v>
      </c>
      <c r="AK122" s="198">
        <f t="shared" si="15"/>
        <v>0</v>
      </c>
      <c r="AL122" s="198">
        <f t="shared" si="16"/>
        <v>0</v>
      </c>
    </row>
    <row r="123" spans="1:38" ht="14.25" x14ac:dyDescent="0.15">
      <c r="A123" s="213"/>
      <c r="B123" s="215" t="s">
        <v>97</v>
      </c>
      <c r="C123" s="167">
        <v>0</v>
      </c>
      <c r="D123" s="55">
        <v>0</v>
      </c>
      <c r="E123" s="6">
        <v>0</v>
      </c>
      <c r="F123" s="6">
        <v>0</v>
      </c>
      <c r="G123" s="6">
        <v>0</v>
      </c>
      <c r="H123" s="6">
        <v>0</v>
      </c>
      <c r="I123" s="6">
        <v>0</v>
      </c>
      <c r="J123" s="54">
        <v>0</v>
      </c>
      <c r="K123" s="6">
        <v>0</v>
      </c>
      <c r="L123" s="55">
        <v>0</v>
      </c>
      <c r="M123" s="54">
        <v>0</v>
      </c>
      <c r="N123" s="6">
        <v>0</v>
      </c>
      <c r="O123" s="55">
        <v>0</v>
      </c>
      <c r="P123" s="54">
        <v>0</v>
      </c>
      <c r="Q123" s="56">
        <v>0</v>
      </c>
      <c r="R123" s="6">
        <v>0</v>
      </c>
      <c r="S123" s="55">
        <v>0</v>
      </c>
      <c r="T123" s="6"/>
      <c r="U123" s="56">
        <v>0</v>
      </c>
      <c r="V123" s="56">
        <v>0</v>
      </c>
      <c r="W123" s="57">
        <v>0</v>
      </c>
      <c r="X123" s="56">
        <v>0</v>
      </c>
      <c r="Y123" s="58">
        <v>0</v>
      </c>
      <c r="Z123" s="64">
        <v>0</v>
      </c>
      <c r="AA123" s="6">
        <v>0</v>
      </c>
      <c r="AB123" s="6">
        <v>0</v>
      </c>
      <c r="AC123" s="224"/>
      <c r="AD123" s="215" t="s">
        <v>97</v>
      </c>
      <c r="AE123" s="145">
        <f t="shared" si="17"/>
        <v>0</v>
      </c>
      <c r="AG123" s="186" t="str">
        <f t="shared" si="12"/>
        <v>ok</v>
      </c>
      <c r="AH123" s="186" t="str">
        <f t="shared" si="13"/>
        <v>ok</v>
      </c>
      <c r="AI123" s="186" t="str">
        <f t="shared" si="13"/>
        <v>ok</v>
      </c>
      <c r="AJ123" s="198">
        <f t="shared" si="14"/>
        <v>0</v>
      </c>
      <c r="AK123" s="198">
        <f t="shared" si="15"/>
        <v>0</v>
      </c>
      <c r="AL123" s="198">
        <f t="shared" si="16"/>
        <v>0</v>
      </c>
    </row>
    <row r="124" spans="1:38" ht="10.5" customHeight="1" x14ac:dyDescent="0.15">
      <c r="A124" s="213"/>
      <c r="B124" s="215"/>
      <c r="C124" s="169"/>
      <c r="D124" s="66"/>
      <c r="E124" s="7"/>
      <c r="F124" s="7"/>
      <c r="G124" s="7"/>
      <c r="H124" s="7"/>
      <c r="I124" s="7"/>
      <c r="J124" s="67"/>
      <c r="K124" s="65"/>
      <c r="L124" s="66"/>
      <c r="M124" s="67"/>
      <c r="N124" s="65"/>
      <c r="O124" s="66"/>
      <c r="P124" s="67"/>
      <c r="Q124" s="68"/>
      <c r="R124" s="65"/>
      <c r="S124" s="66"/>
      <c r="T124" s="65"/>
      <c r="U124" s="68"/>
      <c r="V124" s="68"/>
      <c r="W124" s="57"/>
      <c r="X124" s="68"/>
      <c r="Y124" s="69"/>
      <c r="Z124" s="64"/>
      <c r="AA124" s="65"/>
      <c r="AB124" s="65"/>
      <c r="AC124" s="224"/>
      <c r="AD124" s="215"/>
      <c r="AG124" s="186" t="str">
        <f t="shared" si="12"/>
        <v>ok</v>
      </c>
      <c r="AH124" s="186" t="str">
        <f t="shared" si="13"/>
        <v>ok</v>
      </c>
      <c r="AI124" s="186" t="str">
        <f t="shared" si="13"/>
        <v>ok</v>
      </c>
      <c r="AJ124" s="198">
        <f t="shared" si="14"/>
        <v>0</v>
      </c>
      <c r="AK124" s="198">
        <f t="shared" si="15"/>
        <v>0</v>
      </c>
      <c r="AL124" s="198">
        <f t="shared" si="16"/>
        <v>0</v>
      </c>
    </row>
    <row r="125" spans="1:38" ht="14.25" x14ac:dyDescent="0.15">
      <c r="A125" s="469" t="s">
        <v>96</v>
      </c>
      <c r="B125" s="469"/>
      <c r="C125" s="170">
        <v>0</v>
      </c>
      <c r="D125" s="71">
        <v>0</v>
      </c>
      <c r="E125" s="72">
        <v>0</v>
      </c>
      <c r="F125" s="72">
        <v>0</v>
      </c>
      <c r="G125" s="72">
        <v>0</v>
      </c>
      <c r="H125" s="72">
        <v>0</v>
      </c>
      <c r="I125" s="72">
        <v>0</v>
      </c>
      <c r="J125" s="73">
        <v>0</v>
      </c>
      <c r="K125" s="70">
        <v>0</v>
      </c>
      <c r="L125" s="71">
        <v>0</v>
      </c>
      <c r="M125" s="73">
        <v>0</v>
      </c>
      <c r="N125" s="70">
        <v>0</v>
      </c>
      <c r="O125" s="71">
        <v>0</v>
      </c>
      <c r="P125" s="73">
        <v>0</v>
      </c>
      <c r="Q125" s="74">
        <v>0</v>
      </c>
      <c r="R125" s="70">
        <v>0</v>
      </c>
      <c r="S125" s="71">
        <v>0</v>
      </c>
      <c r="T125" s="70"/>
      <c r="U125" s="74">
        <v>0</v>
      </c>
      <c r="V125" s="74">
        <v>0</v>
      </c>
      <c r="W125" s="75">
        <v>0</v>
      </c>
      <c r="X125" s="74">
        <v>0</v>
      </c>
      <c r="Y125" s="58">
        <v>0</v>
      </c>
      <c r="Z125" s="64"/>
      <c r="AA125" s="70">
        <v>0</v>
      </c>
      <c r="AB125" s="70">
        <v>0</v>
      </c>
      <c r="AC125" s="478" t="s">
        <v>96</v>
      </c>
      <c r="AD125" s="469"/>
      <c r="AE125" s="145">
        <f t="shared" si="17"/>
        <v>0</v>
      </c>
      <c r="AG125" s="186" t="str">
        <f t="shared" si="12"/>
        <v>ok</v>
      </c>
      <c r="AH125" s="186" t="str">
        <f t="shared" si="13"/>
        <v>ok</v>
      </c>
      <c r="AI125" s="186" t="str">
        <f t="shared" si="13"/>
        <v>ok</v>
      </c>
      <c r="AJ125" s="198">
        <f t="shared" si="14"/>
        <v>0</v>
      </c>
      <c r="AK125" s="198">
        <f t="shared" si="15"/>
        <v>0</v>
      </c>
      <c r="AL125" s="198">
        <f t="shared" si="16"/>
        <v>0</v>
      </c>
    </row>
    <row r="126" spans="1:38" ht="14.25" x14ac:dyDescent="0.15">
      <c r="A126" s="213"/>
      <c r="B126" s="215" t="s">
        <v>95</v>
      </c>
      <c r="C126" s="167">
        <v>0</v>
      </c>
      <c r="D126" s="55">
        <v>0</v>
      </c>
      <c r="E126" s="6">
        <v>0</v>
      </c>
      <c r="F126" s="6">
        <v>0</v>
      </c>
      <c r="G126" s="6">
        <v>0</v>
      </c>
      <c r="H126" s="6">
        <v>0</v>
      </c>
      <c r="I126" s="6">
        <v>0</v>
      </c>
      <c r="J126" s="54">
        <v>0</v>
      </c>
      <c r="K126" s="6">
        <v>0</v>
      </c>
      <c r="L126" s="55">
        <v>0</v>
      </c>
      <c r="M126" s="54">
        <v>0</v>
      </c>
      <c r="N126" s="6">
        <v>0</v>
      </c>
      <c r="O126" s="55">
        <v>0</v>
      </c>
      <c r="P126" s="54">
        <v>0</v>
      </c>
      <c r="Q126" s="56">
        <v>0</v>
      </c>
      <c r="R126" s="6">
        <v>0</v>
      </c>
      <c r="S126" s="55">
        <v>0</v>
      </c>
      <c r="T126" s="6"/>
      <c r="U126" s="56">
        <v>0</v>
      </c>
      <c r="V126" s="56">
        <v>0</v>
      </c>
      <c r="W126" s="57">
        <v>0</v>
      </c>
      <c r="X126" s="56">
        <v>0</v>
      </c>
      <c r="Y126" s="58">
        <v>0</v>
      </c>
      <c r="Z126" s="64">
        <v>0</v>
      </c>
      <c r="AA126" s="6">
        <v>0</v>
      </c>
      <c r="AB126" s="6">
        <v>0</v>
      </c>
      <c r="AC126" s="224"/>
      <c r="AD126" s="215" t="s">
        <v>95</v>
      </c>
      <c r="AE126" s="145">
        <f t="shared" si="17"/>
        <v>0</v>
      </c>
      <c r="AG126" s="186" t="str">
        <f t="shared" si="12"/>
        <v>ok</v>
      </c>
      <c r="AH126" s="186" t="str">
        <f t="shared" si="13"/>
        <v>ok</v>
      </c>
      <c r="AI126" s="186" t="str">
        <f t="shared" si="13"/>
        <v>ok</v>
      </c>
      <c r="AJ126" s="198">
        <f t="shared" si="14"/>
        <v>0</v>
      </c>
      <c r="AK126" s="198">
        <f t="shared" si="15"/>
        <v>0</v>
      </c>
      <c r="AL126" s="198">
        <f t="shared" si="16"/>
        <v>0</v>
      </c>
    </row>
    <row r="127" spans="1:38" ht="10.5" customHeight="1" x14ac:dyDescent="0.15">
      <c r="A127" s="213"/>
      <c r="B127" s="215"/>
      <c r="C127" s="169"/>
      <c r="D127" s="66"/>
      <c r="E127" s="7"/>
      <c r="F127" s="7"/>
      <c r="G127" s="7"/>
      <c r="H127" s="7"/>
      <c r="I127" s="7"/>
      <c r="J127" s="67"/>
      <c r="K127" s="65"/>
      <c r="L127" s="66"/>
      <c r="M127" s="67"/>
      <c r="N127" s="65"/>
      <c r="O127" s="66"/>
      <c r="P127" s="67"/>
      <c r="Q127" s="68"/>
      <c r="R127" s="65"/>
      <c r="S127" s="66"/>
      <c r="T127" s="65"/>
      <c r="U127" s="68"/>
      <c r="V127" s="68"/>
      <c r="W127" s="57"/>
      <c r="X127" s="68"/>
      <c r="Y127" s="69"/>
      <c r="Z127" s="64"/>
      <c r="AA127" s="65"/>
      <c r="AB127" s="65"/>
      <c r="AC127" s="224"/>
      <c r="AD127" s="215"/>
      <c r="AG127" s="186" t="str">
        <f t="shared" si="12"/>
        <v>ok</v>
      </c>
      <c r="AH127" s="186" t="str">
        <f t="shared" si="13"/>
        <v>ok</v>
      </c>
      <c r="AI127" s="186" t="str">
        <f t="shared" si="13"/>
        <v>ok</v>
      </c>
      <c r="AJ127" s="198">
        <f t="shared" si="14"/>
        <v>0</v>
      </c>
      <c r="AK127" s="198">
        <f t="shared" si="15"/>
        <v>0</v>
      </c>
      <c r="AL127" s="198">
        <f t="shared" si="16"/>
        <v>0</v>
      </c>
    </row>
    <row r="128" spans="1:38" ht="14.25" x14ac:dyDescent="0.15">
      <c r="A128" s="469" t="s">
        <v>94</v>
      </c>
      <c r="B128" s="469"/>
      <c r="C128" s="170">
        <v>0</v>
      </c>
      <c r="D128" s="71">
        <v>0</v>
      </c>
      <c r="E128" s="72">
        <v>0</v>
      </c>
      <c r="F128" s="72">
        <v>0</v>
      </c>
      <c r="G128" s="72">
        <v>0</v>
      </c>
      <c r="H128" s="72">
        <v>0</v>
      </c>
      <c r="I128" s="72">
        <v>0</v>
      </c>
      <c r="J128" s="73">
        <v>0</v>
      </c>
      <c r="K128" s="70">
        <v>0</v>
      </c>
      <c r="L128" s="71">
        <v>0</v>
      </c>
      <c r="M128" s="73">
        <v>0</v>
      </c>
      <c r="N128" s="70">
        <v>0</v>
      </c>
      <c r="O128" s="71">
        <v>0</v>
      </c>
      <c r="P128" s="73">
        <v>0</v>
      </c>
      <c r="Q128" s="74">
        <v>0</v>
      </c>
      <c r="R128" s="70">
        <v>0</v>
      </c>
      <c r="S128" s="71">
        <v>0</v>
      </c>
      <c r="T128" s="70"/>
      <c r="U128" s="74">
        <v>0</v>
      </c>
      <c r="V128" s="74">
        <v>0</v>
      </c>
      <c r="W128" s="75">
        <v>0</v>
      </c>
      <c r="X128" s="74">
        <v>0</v>
      </c>
      <c r="Y128" s="74">
        <v>0</v>
      </c>
      <c r="Z128" s="74">
        <v>0</v>
      </c>
      <c r="AA128" s="70">
        <v>0</v>
      </c>
      <c r="AB128" s="70">
        <v>0</v>
      </c>
      <c r="AC128" s="478" t="s">
        <v>94</v>
      </c>
      <c r="AD128" s="469"/>
      <c r="AE128" s="145">
        <f t="shared" si="17"/>
        <v>0</v>
      </c>
      <c r="AG128" s="186" t="str">
        <f t="shared" si="12"/>
        <v>ok</v>
      </c>
      <c r="AH128" s="186" t="str">
        <f t="shared" si="13"/>
        <v>ok</v>
      </c>
      <c r="AI128" s="186" t="str">
        <f t="shared" si="13"/>
        <v>ok</v>
      </c>
      <c r="AJ128" s="198">
        <f t="shared" si="14"/>
        <v>0</v>
      </c>
      <c r="AK128" s="198">
        <f t="shared" si="15"/>
        <v>0</v>
      </c>
      <c r="AL128" s="198">
        <f t="shared" si="16"/>
        <v>0</v>
      </c>
    </row>
    <row r="129" spans="1:38" ht="14.25" x14ac:dyDescent="0.15">
      <c r="A129" s="213"/>
      <c r="B129" s="215" t="s">
        <v>93</v>
      </c>
      <c r="C129" s="167">
        <v>0</v>
      </c>
      <c r="D129" s="55">
        <v>0</v>
      </c>
      <c r="E129" s="6">
        <v>0</v>
      </c>
      <c r="F129" s="6">
        <v>0</v>
      </c>
      <c r="G129" s="6">
        <v>0</v>
      </c>
      <c r="H129" s="6">
        <v>0</v>
      </c>
      <c r="I129" s="6">
        <v>0</v>
      </c>
      <c r="J129" s="54">
        <v>0</v>
      </c>
      <c r="K129" s="6">
        <v>0</v>
      </c>
      <c r="L129" s="55">
        <v>0</v>
      </c>
      <c r="M129" s="54">
        <v>0</v>
      </c>
      <c r="N129" s="6">
        <v>0</v>
      </c>
      <c r="O129" s="55">
        <v>0</v>
      </c>
      <c r="P129" s="54">
        <v>0</v>
      </c>
      <c r="Q129" s="56">
        <v>0</v>
      </c>
      <c r="R129" s="6">
        <v>0</v>
      </c>
      <c r="S129" s="55">
        <v>0</v>
      </c>
      <c r="T129" s="6"/>
      <c r="U129" s="56">
        <v>0</v>
      </c>
      <c r="V129" s="56">
        <v>0</v>
      </c>
      <c r="W129" s="57">
        <v>0</v>
      </c>
      <c r="X129" s="56">
        <v>0</v>
      </c>
      <c r="Y129" s="56">
        <v>0</v>
      </c>
      <c r="Z129" s="56">
        <v>0</v>
      </c>
      <c r="AA129" s="6">
        <v>0</v>
      </c>
      <c r="AB129" s="6">
        <v>0</v>
      </c>
      <c r="AC129" s="224"/>
      <c r="AD129" s="215" t="s">
        <v>93</v>
      </c>
      <c r="AE129" s="145">
        <f t="shared" si="17"/>
        <v>0</v>
      </c>
      <c r="AG129" s="186" t="str">
        <f t="shared" si="12"/>
        <v>ok</v>
      </c>
      <c r="AH129" s="186" t="str">
        <f t="shared" si="13"/>
        <v>ok</v>
      </c>
      <c r="AI129" s="186" t="str">
        <f t="shared" si="13"/>
        <v>ok</v>
      </c>
      <c r="AJ129" s="198">
        <f t="shared" si="14"/>
        <v>0</v>
      </c>
      <c r="AK129" s="198">
        <f t="shared" si="15"/>
        <v>0</v>
      </c>
      <c r="AL129" s="198">
        <f t="shared" si="16"/>
        <v>0</v>
      </c>
    </row>
    <row r="130" spans="1:38" ht="10.5" customHeight="1" x14ac:dyDescent="0.15">
      <c r="A130" s="213"/>
      <c r="B130" s="215"/>
      <c r="C130" s="169"/>
      <c r="D130" s="66"/>
      <c r="E130" s="7"/>
      <c r="F130" s="7"/>
      <c r="G130" s="7"/>
      <c r="H130" s="7"/>
      <c r="I130" s="7"/>
      <c r="J130" s="67"/>
      <c r="K130" s="65"/>
      <c r="L130" s="66"/>
      <c r="M130" s="67"/>
      <c r="N130" s="65"/>
      <c r="O130" s="66"/>
      <c r="P130" s="67"/>
      <c r="Q130" s="68"/>
      <c r="R130" s="65"/>
      <c r="S130" s="66"/>
      <c r="T130" s="65"/>
      <c r="U130" s="68"/>
      <c r="V130" s="68"/>
      <c r="W130" s="30"/>
      <c r="X130" s="68"/>
      <c r="Y130" s="69"/>
      <c r="Z130" s="64"/>
      <c r="AA130" s="65"/>
      <c r="AB130" s="65"/>
      <c r="AC130" s="224"/>
      <c r="AD130" s="215"/>
      <c r="AG130" s="186" t="str">
        <f t="shared" si="12"/>
        <v>ok</v>
      </c>
      <c r="AH130" s="186" t="str">
        <f t="shared" si="13"/>
        <v>ok</v>
      </c>
      <c r="AI130" s="186" t="str">
        <f t="shared" si="13"/>
        <v>ok</v>
      </c>
      <c r="AJ130" s="198">
        <f t="shared" si="14"/>
        <v>0</v>
      </c>
      <c r="AK130" s="198">
        <f t="shared" si="15"/>
        <v>0</v>
      </c>
      <c r="AL130" s="198">
        <f t="shared" si="16"/>
        <v>0</v>
      </c>
    </row>
    <row r="131" spans="1:38" ht="14.25" x14ac:dyDescent="0.15">
      <c r="A131" s="469" t="s">
        <v>92</v>
      </c>
      <c r="B131" s="469"/>
      <c r="C131" s="170">
        <v>28</v>
      </c>
      <c r="D131" s="71">
        <v>12</v>
      </c>
      <c r="E131" s="72">
        <v>12</v>
      </c>
      <c r="F131" s="72">
        <v>0</v>
      </c>
      <c r="G131" s="72">
        <v>0</v>
      </c>
      <c r="H131" s="72">
        <v>0</v>
      </c>
      <c r="I131" s="72">
        <v>0</v>
      </c>
      <c r="J131" s="73">
        <v>0</v>
      </c>
      <c r="K131" s="70">
        <v>3</v>
      </c>
      <c r="L131" s="71">
        <v>2</v>
      </c>
      <c r="M131" s="73">
        <v>0</v>
      </c>
      <c r="N131" s="70">
        <v>0</v>
      </c>
      <c r="O131" s="71">
        <v>7</v>
      </c>
      <c r="P131" s="73">
        <v>0</v>
      </c>
      <c r="Q131" s="74">
        <v>0</v>
      </c>
      <c r="R131" s="70">
        <v>4</v>
      </c>
      <c r="S131" s="71">
        <v>0</v>
      </c>
      <c r="T131" s="70">
        <v>0</v>
      </c>
      <c r="U131" s="74">
        <v>0</v>
      </c>
      <c r="V131" s="74">
        <v>0</v>
      </c>
      <c r="W131" s="43">
        <v>7</v>
      </c>
      <c r="X131" s="74">
        <v>5</v>
      </c>
      <c r="Y131" s="78">
        <v>42.9</v>
      </c>
      <c r="Z131" s="80">
        <v>25</v>
      </c>
      <c r="AA131" s="70">
        <v>15</v>
      </c>
      <c r="AB131" s="70">
        <v>0</v>
      </c>
      <c r="AC131" s="478" t="s">
        <v>92</v>
      </c>
      <c r="AD131" s="469"/>
      <c r="AE131" s="145">
        <f t="shared" si="17"/>
        <v>0</v>
      </c>
      <c r="AG131" s="186" t="str">
        <f t="shared" si="12"/>
        <v>ok</v>
      </c>
      <c r="AH131" s="186" t="str">
        <f t="shared" si="13"/>
        <v>ok</v>
      </c>
      <c r="AI131" s="186" t="str">
        <f t="shared" si="13"/>
        <v>ok</v>
      </c>
      <c r="AJ131" s="198">
        <f t="shared" si="14"/>
        <v>7</v>
      </c>
      <c r="AK131" s="198">
        <f t="shared" si="15"/>
        <v>7</v>
      </c>
      <c r="AL131" s="198">
        <f t="shared" si="16"/>
        <v>0</v>
      </c>
    </row>
    <row r="132" spans="1:38" ht="14.25" x14ac:dyDescent="0.15">
      <c r="A132" s="213"/>
      <c r="B132" s="215" t="s">
        <v>91</v>
      </c>
      <c r="C132" s="167">
        <v>0</v>
      </c>
      <c r="D132" s="55">
        <v>0</v>
      </c>
      <c r="E132" s="6">
        <v>0</v>
      </c>
      <c r="F132" s="6">
        <v>0</v>
      </c>
      <c r="G132" s="6">
        <v>0</v>
      </c>
      <c r="H132" s="6">
        <v>0</v>
      </c>
      <c r="I132" s="6">
        <v>0</v>
      </c>
      <c r="J132" s="54">
        <v>0</v>
      </c>
      <c r="K132" s="6">
        <v>0</v>
      </c>
      <c r="L132" s="55">
        <v>0</v>
      </c>
      <c r="M132" s="54">
        <v>0</v>
      </c>
      <c r="N132" s="6">
        <v>0</v>
      </c>
      <c r="O132" s="55">
        <v>0</v>
      </c>
      <c r="P132" s="54">
        <v>0</v>
      </c>
      <c r="Q132" s="56">
        <v>0</v>
      </c>
      <c r="R132" s="6">
        <v>0</v>
      </c>
      <c r="S132" s="55">
        <v>0</v>
      </c>
      <c r="T132" s="6"/>
      <c r="U132" s="56">
        <v>0</v>
      </c>
      <c r="V132" s="56">
        <v>0</v>
      </c>
      <c r="W132" s="57">
        <v>0</v>
      </c>
      <c r="X132" s="56">
        <v>0</v>
      </c>
      <c r="Y132" s="58">
        <v>0</v>
      </c>
      <c r="Z132" s="64"/>
      <c r="AA132" s="6">
        <v>0</v>
      </c>
      <c r="AB132" s="6">
        <v>0</v>
      </c>
      <c r="AC132" s="224"/>
      <c r="AD132" s="215" t="s">
        <v>91</v>
      </c>
      <c r="AE132" s="145">
        <f t="shared" si="17"/>
        <v>0</v>
      </c>
      <c r="AG132" s="186" t="str">
        <f t="shared" si="12"/>
        <v>ok</v>
      </c>
      <c r="AH132" s="186" t="str">
        <f t="shared" si="13"/>
        <v>ok</v>
      </c>
      <c r="AI132" s="186" t="str">
        <f t="shared" si="13"/>
        <v>ok</v>
      </c>
      <c r="AJ132" s="198">
        <f t="shared" si="14"/>
        <v>0</v>
      </c>
      <c r="AK132" s="198">
        <f t="shared" si="15"/>
        <v>0</v>
      </c>
      <c r="AL132" s="198">
        <f t="shared" si="16"/>
        <v>0</v>
      </c>
    </row>
    <row r="133" spans="1:38" ht="14.25" x14ac:dyDescent="0.15">
      <c r="A133" s="213"/>
      <c r="B133" s="215" t="s">
        <v>90</v>
      </c>
      <c r="C133" s="167">
        <v>0</v>
      </c>
      <c r="D133" s="55">
        <v>0</v>
      </c>
      <c r="E133" s="6">
        <v>0</v>
      </c>
      <c r="F133" s="6">
        <v>0</v>
      </c>
      <c r="G133" s="6">
        <v>0</v>
      </c>
      <c r="H133" s="6">
        <v>0</v>
      </c>
      <c r="I133" s="6">
        <v>0</v>
      </c>
      <c r="J133" s="54">
        <v>0</v>
      </c>
      <c r="K133" s="6">
        <v>0</v>
      </c>
      <c r="L133" s="55">
        <v>0</v>
      </c>
      <c r="M133" s="54">
        <v>0</v>
      </c>
      <c r="N133" s="6">
        <v>0</v>
      </c>
      <c r="O133" s="55">
        <v>0</v>
      </c>
      <c r="P133" s="54">
        <v>0</v>
      </c>
      <c r="Q133" s="56">
        <v>0</v>
      </c>
      <c r="R133" s="6">
        <v>0</v>
      </c>
      <c r="S133" s="55">
        <v>0</v>
      </c>
      <c r="T133" s="6"/>
      <c r="U133" s="56">
        <v>0</v>
      </c>
      <c r="V133" s="56">
        <v>0</v>
      </c>
      <c r="W133" s="57">
        <v>0</v>
      </c>
      <c r="X133" s="56">
        <v>0</v>
      </c>
      <c r="Y133" s="58">
        <v>0</v>
      </c>
      <c r="Z133" s="64">
        <v>0</v>
      </c>
      <c r="AA133" s="6">
        <v>0</v>
      </c>
      <c r="AB133" s="6">
        <v>0</v>
      </c>
      <c r="AC133" s="224"/>
      <c r="AD133" s="215" t="s">
        <v>90</v>
      </c>
      <c r="AE133" s="145">
        <f t="shared" si="17"/>
        <v>0</v>
      </c>
      <c r="AG133" s="186" t="str">
        <f t="shared" si="12"/>
        <v>ok</v>
      </c>
      <c r="AH133" s="186" t="str">
        <f t="shared" si="13"/>
        <v>ok</v>
      </c>
      <c r="AI133" s="186" t="str">
        <f t="shared" si="13"/>
        <v>ok</v>
      </c>
      <c r="AJ133" s="198">
        <f t="shared" si="14"/>
        <v>0</v>
      </c>
      <c r="AK133" s="198">
        <f t="shared" si="15"/>
        <v>0</v>
      </c>
      <c r="AL133" s="198">
        <f t="shared" si="16"/>
        <v>0</v>
      </c>
    </row>
    <row r="134" spans="1:38" ht="14.25" x14ac:dyDescent="0.15">
      <c r="A134" s="213"/>
      <c r="B134" s="215" t="s">
        <v>89</v>
      </c>
      <c r="C134" s="167">
        <v>17</v>
      </c>
      <c r="D134" s="55">
        <v>4</v>
      </c>
      <c r="E134" s="6">
        <v>4</v>
      </c>
      <c r="F134" s="6">
        <v>0</v>
      </c>
      <c r="G134" s="6">
        <v>0</v>
      </c>
      <c r="H134" s="6">
        <v>0</v>
      </c>
      <c r="I134" s="6">
        <v>0</v>
      </c>
      <c r="J134" s="54">
        <v>0</v>
      </c>
      <c r="K134" s="6">
        <v>3</v>
      </c>
      <c r="L134" s="55">
        <v>0</v>
      </c>
      <c r="M134" s="54">
        <v>0</v>
      </c>
      <c r="N134" s="6">
        <v>0</v>
      </c>
      <c r="O134" s="55">
        <v>6</v>
      </c>
      <c r="P134" s="54">
        <v>0</v>
      </c>
      <c r="Q134" s="56">
        <v>0</v>
      </c>
      <c r="R134" s="6">
        <v>4</v>
      </c>
      <c r="S134" s="55">
        <v>0</v>
      </c>
      <c r="T134" s="6"/>
      <c r="U134" s="56">
        <v>0</v>
      </c>
      <c r="V134" s="56">
        <v>0</v>
      </c>
      <c r="W134" s="57">
        <v>6</v>
      </c>
      <c r="X134" s="56">
        <v>4</v>
      </c>
      <c r="Y134" s="58">
        <v>23.5</v>
      </c>
      <c r="Z134" s="64">
        <v>35.299999999999997</v>
      </c>
      <c r="AA134" s="6">
        <v>4</v>
      </c>
      <c r="AB134" s="6">
        <v>0</v>
      </c>
      <c r="AC134" s="224"/>
      <c r="AD134" s="215" t="s">
        <v>89</v>
      </c>
      <c r="AE134" s="145">
        <f t="shared" si="17"/>
        <v>0</v>
      </c>
      <c r="AG134" s="186" t="str">
        <f t="shared" si="12"/>
        <v>ok</v>
      </c>
      <c r="AH134" s="186" t="str">
        <f t="shared" si="13"/>
        <v>ok</v>
      </c>
      <c r="AI134" s="186" t="str">
        <f t="shared" si="13"/>
        <v>ok</v>
      </c>
      <c r="AJ134" s="198">
        <f t="shared" si="14"/>
        <v>6</v>
      </c>
      <c r="AK134" s="198">
        <f t="shared" si="15"/>
        <v>6</v>
      </c>
      <c r="AL134" s="198">
        <f t="shared" si="16"/>
        <v>0</v>
      </c>
    </row>
    <row r="135" spans="1:38" ht="14.25" x14ac:dyDescent="0.15">
      <c r="A135" s="213"/>
      <c r="B135" s="215" t="s">
        <v>165</v>
      </c>
      <c r="C135" s="167">
        <v>11</v>
      </c>
      <c r="D135" s="55">
        <v>8</v>
      </c>
      <c r="E135" s="6">
        <v>8</v>
      </c>
      <c r="F135" s="6">
        <v>0</v>
      </c>
      <c r="G135" s="6">
        <v>0</v>
      </c>
      <c r="H135" s="6">
        <v>0</v>
      </c>
      <c r="I135" s="6">
        <v>0</v>
      </c>
      <c r="J135" s="54">
        <v>0</v>
      </c>
      <c r="K135" s="6">
        <v>0</v>
      </c>
      <c r="L135" s="55">
        <v>2</v>
      </c>
      <c r="M135" s="54">
        <v>0</v>
      </c>
      <c r="N135" s="6">
        <v>0</v>
      </c>
      <c r="O135" s="55">
        <v>1</v>
      </c>
      <c r="P135" s="54">
        <v>0</v>
      </c>
      <c r="Q135" s="56">
        <v>0</v>
      </c>
      <c r="R135" s="6">
        <v>0</v>
      </c>
      <c r="S135" s="55">
        <v>0</v>
      </c>
      <c r="T135" s="6"/>
      <c r="U135" s="56">
        <v>0</v>
      </c>
      <c r="V135" s="56">
        <v>0</v>
      </c>
      <c r="W135" s="57">
        <v>1</v>
      </c>
      <c r="X135" s="56">
        <v>1</v>
      </c>
      <c r="Y135" s="58">
        <v>72.7</v>
      </c>
      <c r="Z135" s="64">
        <v>9.1</v>
      </c>
      <c r="AA135" s="6">
        <v>11</v>
      </c>
      <c r="AB135" s="6">
        <v>0</v>
      </c>
      <c r="AC135" s="224"/>
      <c r="AD135" s="215" t="s">
        <v>165</v>
      </c>
      <c r="AE135" s="145">
        <f t="shared" si="17"/>
        <v>0</v>
      </c>
      <c r="AG135" s="186" t="str">
        <f t="shared" si="12"/>
        <v>ok</v>
      </c>
      <c r="AH135" s="186" t="str">
        <f t="shared" si="13"/>
        <v>ok</v>
      </c>
      <c r="AI135" s="186" t="str">
        <f t="shared" si="13"/>
        <v>ok</v>
      </c>
      <c r="AJ135" s="198">
        <f t="shared" si="14"/>
        <v>1</v>
      </c>
      <c r="AK135" s="198">
        <f t="shared" si="15"/>
        <v>1</v>
      </c>
      <c r="AL135" s="198">
        <f t="shared" si="16"/>
        <v>0</v>
      </c>
    </row>
    <row r="136" spans="1:38" ht="10.5" customHeight="1" x14ac:dyDescent="0.15">
      <c r="A136" s="213"/>
      <c r="B136" s="215"/>
      <c r="C136" s="169"/>
      <c r="D136" s="66"/>
      <c r="E136" s="7"/>
      <c r="F136" s="7"/>
      <c r="G136" s="7"/>
      <c r="H136" s="7"/>
      <c r="I136" s="7"/>
      <c r="J136" s="67"/>
      <c r="K136" s="65"/>
      <c r="L136" s="66"/>
      <c r="M136" s="67"/>
      <c r="N136" s="65"/>
      <c r="O136" s="66"/>
      <c r="P136" s="67"/>
      <c r="Q136" s="68"/>
      <c r="R136" s="65"/>
      <c r="S136" s="66"/>
      <c r="T136" s="65"/>
      <c r="U136" s="68"/>
      <c r="V136" s="68"/>
      <c r="W136" s="57"/>
      <c r="X136" s="68"/>
      <c r="Y136" s="69"/>
      <c r="Z136" s="64"/>
      <c r="AA136" s="65"/>
      <c r="AB136" s="65"/>
      <c r="AC136" s="224"/>
      <c r="AD136" s="215"/>
      <c r="AG136" s="186" t="str">
        <f t="shared" si="12"/>
        <v>ok</v>
      </c>
      <c r="AH136" s="186" t="str">
        <f t="shared" si="13"/>
        <v>ok</v>
      </c>
      <c r="AI136" s="186" t="str">
        <f t="shared" si="13"/>
        <v>ok</v>
      </c>
      <c r="AJ136" s="198">
        <f t="shared" si="14"/>
        <v>0</v>
      </c>
      <c r="AK136" s="198">
        <f t="shared" si="15"/>
        <v>0</v>
      </c>
      <c r="AL136" s="198">
        <f t="shared" si="16"/>
        <v>0</v>
      </c>
    </row>
    <row r="137" spans="1:38" ht="14.25" x14ac:dyDescent="0.15">
      <c r="A137" s="469" t="s">
        <v>88</v>
      </c>
      <c r="B137" s="469"/>
      <c r="C137" s="170">
        <v>93</v>
      </c>
      <c r="D137" s="71">
        <v>32</v>
      </c>
      <c r="E137" s="72">
        <v>31</v>
      </c>
      <c r="F137" s="72">
        <v>1</v>
      </c>
      <c r="G137" s="72">
        <v>0</v>
      </c>
      <c r="H137" s="72">
        <v>0</v>
      </c>
      <c r="I137" s="72">
        <v>0</v>
      </c>
      <c r="J137" s="73">
        <v>0</v>
      </c>
      <c r="K137" s="70">
        <v>21</v>
      </c>
      <c r="L137" s="71">
        <v>0</v>
      </c>
      <c r="M137" s="73">
        <v>0</v>
      </c>
      <c r="N137" s="70">
        <v>2</v>
      </c>
      <c r="O137" s="71">
        <v>33</v>
      </c>
      <c r="P137" s="73">
        <v>0</v>
      </c>
      <c r="Q137" s="74">
        <v>2</v>
      </c>
      <c r="R137" s="70">
        <v>3</v>
      </c>
      <c r="S137" s="71">
        <v>0</v>
      </c>
      <c r="T137" s="70">
        <v>0</v>
      </c>
      <c r="U137" s="74">
        <v>0</v>
      </c>
      <c r="V137" s="74">
        <v>0</v>
      </c>
      <c r="W137" s="75">
        <v>33</v>
      </c>
      <c r="X137" s="74">
        <v>10</v>
      </c>
      <c r="Y137" s="78">
        <v>34.4</v>
      </c>
      <c r="Z137" s="79">
        <v>35.5</v>
      </c>
      <c r="AA137" s="70">
        <v>31</v>
      </c>
      <c r="AB137" s="70">
        <v>1</v>
      </c>
      <c r="AC137" s="478" t="s">
        <v>88</v>
      </c>
      <c r="AD137" s="469"/>
      <c r="AE137" s="145">
        <f t="shared" si="17"/>
        <v>0</v>
      </c>
      <c r="AG137" s="186" t="str">
        <f t="shared" si="12"/>
        <v>ok</v>
      </c>
      <c r="AH137" s="186" t="str">
        <f t="shared" si="13"/>
        <v>ok</v>
      </c>
      <c r="AI137" s="186" t="str">
        <f t="shared" si="13"/>
        <v>ok</v>
      </c>
      <c r="AJ137" s="198">
        <f t="shared" si="14"/>
        <v>33</v>
      </c>
      <c r="AK137" s="198">
        <f t="shared" si="15"/>
        <v>33</v>
      </c>
      <c r="AL137" s="198">
        <f t="shared" si="16"/>
        <v>0</v>
      </c>
    </row>
    <row r="138" spans="1:38" ht="14.25" x14ac:dyDescent="0.15">
      <c r="A138" s="213"/>
      <c r="B138" s="215" t="s">
        <v>87</v>
      </c>
      <c r="C138" s="167">
        <v>47</v>
      </c>
      <c r="D138" s="55">
        <v>18</v>
      </c>
      <c r="E138" s="6">
        <v>18</v>
      </c>
      <c r="F138" s="6">
        <v>0</v>
      </c>
      <c r="G138" s="6">
        <v>0</v>
      </c>
      <c r="H138" s="6">
        <v>0</v>
      </c>
      <c r="I138" s="6">
        <v>0</v>
      </c>
      <c r="J138" s="54">
        <v>0</v>
      </c>
      <c r="K138" s="6">
        <v>11</v>
      </c>
      <c r="L138" s="55">
        <v>0</v>
      </c>
      <c r="M138" s="54">
        <v>0</v>
      </c>
      <c r="N138" s="6">
        <v>2</v>
      </c>
      <c r="O138" s="55">
        <v>15</v>
      </c>
      <c r="P138" s="54">
        <v>0</v>
      </c>
      <c r="Q138" s="56">
        <v>0</v>
      </c>
      <c r="R138" s="6">
        <v>1</v>
      </c>
      <c r="S138" s="55">
        <v>0</v>
      </c>
      <c r="T138" s="6"/>
      <c r="U138" s="56">
        <v>0</v>
      </c>
      <c r="V138" s="56">
        <v>0</v>
      </c>
      <c r="W138" s="57">
        <v>15</v>
      </c>
      <c r="X138" s="56">
        <v>3</v>
      </c>
      <c r="Y138" s="58">
        <v>38.299999999999997</v>
      </c>
      <c r="Z138" s="81">
        <v>31.9</v>
      </c>
      <c r="AA138" s="6">
        <v>18</v>
      </c>
      <c r="AB138" s="6">
        <v>0</v>
      </c>
      <c r="AC138" s="224"/>
      <c r="AD138" s="215" t="s">
        <v>87</v>
      </c>
      <c r="AE138" s="145">
        <f t="shared" si="17"/>
        <v>0</v>
      </c>
      <c r="AG138" s="186" t="str">
        <f t="shared" si="12"/>
        <v>ok</v>
      </c>
      <c r="AH138" s="186" t="str">
        <f t="shared" si="13"/>
        <v>ok</v>
      </c>
      <c r="AI138" s="186" t="str">
        <f t="shared" si="13"/>
        <v>ok</v>
      </c>
      <c r="AJ138" s="198">
        <f t="shared" si="14"/>
        <v>15</v>
      </c>
      <c r="AK138" s="198">
        <f t="shared" si="15"/>
        <v>15</v>
      </c>
      <c r="AL138" s="198">
        <f t="shared" si="16"/>
        <v>0</v>
      </c>
    </row>
    <row r="139" spans="1:38" ht="14.25" x14ac:dyDescent="0.15">
      <c r="A139" s="213"/>
      <c r="B139" s="215" t="s">
        <v>86</v>
      </c>
      <c r="C139" s="167">
        <v>0</v>
      </c>
      <c r="D139" s="55">
        <v>0</v>
      </c>
      <c r="E139" s="6">
        <v>0</v>
      </c>
      <c r="F139" s="6">
        <v>0</v>
      </c>
      <c r="G139" s="6">
        <v>0</v>
      </c>
      <c r="H139" s="6">
        <v>0</v>
      </c>
      <c r="I139" s="6">
        <v>0</v>
      </c>
      <c r="J139" s="54">
        <v>0</v>
      </c>
      <c r="K139" s="6">
        <v>0</v>
      </c>
      <c r="L139" s="55">
        <v>0</v>
      </c>
      <c r="M139" s="54">
        <v>0</v>
      </c>
      <c r="N139" s="6">
        <v>0</v>
      </c>
      <c r="O139" s="55">
        <v>0</v>
      </c>
      <c r="P139" s="54">
        <v>0</v>
      </c>
      <c r="Q139" s="56">
        <v>0</v>
      </c>
      <c r="R139" s="6">
        <v>0</v>
      </c>
      <c r="S139" s="55">
        <v>0</v>
      </c>
      <c r="T139" s="6"/>
      <c r="U139" s="56">
        <v>0</v>
      </c>
      <c r="V139" s="56">
        <v>0</v>
      </c>
      <c r="W139" s="57">
        <v>0</v>
      </c>
      <c r="X139" s="56">
        <v>0</v>
      </c>
      <c r="Y139" s="58">
        <v>0</v>
      </c>
      <c r="Z139" s="82">
        <v>0</v>
      </c>
      <c r="AA139" s="6">
        <v>0</v>
      </c>
      <c r="AB139" s="6">
        <v>0</v>
      </c>
      <c r="AC139" s="224"/>
      <c r="AD139" s="215" t="s">
        <v>86</v>
      </c>
      <c r="AE139" s="145">
        <f t="shared" si="17"/>
        <v>0</v>
      </c>
      <c r="AG139" s="186" t="str">
        <f t="shared" si="12"/>
        <v>ok</v>
      </c>
      <c r="AH139" s="186" t="str">
        <f t="shared" si="13"/>
        <v>ok</v>
      </c>
      <c r="AI139" s="186" t="str">
        <f t="shared" si="13"/>
        <v>ok</v>
      </c>
      <c r="AJ139" s="198">
        <f t="shared" si="14"/>
        <v>0</v>
      </c>
      <c r="AK139" s="198">
        <f t="shared" si="15"/>
        <v>0</v>
      </c>
      <c r="AL139" s="198">
        <f t="shared" si="16"/>
        <v>0</v>
      </c>
    </row>
    <row r="140" spans="1:38" ht="14.25" x14ac:dyDescent="0.15">
      <c r="A140" s="213"/>
      <c r="B140" s="215" t="s">
        <v>164</v>
      </c>
      <c r="C140" s="167">
        <v>46</v>
      </c>
      <c r="D140" s="55">
        <v>14</v>
      </c>
      <c r="E140" s="6">
        <v>13</v>
      </c>
      <c r="F140" s="6">
        <v>1</v>
      </c>
      <c r="G140" s="6">
        <v>0</v>
      </c>
      <c r="H140" s="6">
        <v>0</v>
      </c>
      <c r="I140" s="6">
        <v>0</v>
      </c>
      <c r="J140" s="54">
        <v>0</v>
      </c>
      <c r="K140" s="6">
        <v>10</v>
      </c>
      <c r="L140" s="55">
        <v>0</v>
      </c>
      <c r="M140" s="54">
        <v>0</v>
      </c>
      <c r="N140" s="6">
        <v>0</v>
      </c>
      <c r="O140" s="55">
        <v>18</v>
      </c>
      <c r="P140" s="54">
        <v>0</v>
      </c>
      <c r="Q140" s="56">
        <v>2</v>
      </c>
      <c r="R140" s="6">
        <v>2</v>
      </c>
      <c r="S140" s="55">
        <v>0</v>
      </c>
      <c r="T140" s="6"/>
      <c r="U140" s="56">
        <v>0</v>
      </c>
      <c r="V140" s="56">
        <v>0</v>
      </c>
      <c r="W140" s="57">
        <v>18</v>
      </c>
      <c r="X140" s="56">
        <v>7</v>
      </c>
      <c r="Y140" s="58">
        <v>30.4</v>
      </c>
      <c r="Z140" s="81">
        <v>39.1</v>
      </c>
      <c r="AA140" s="6">
        <v>13</v>
      </c>
      <c r="AB140" s="6">
        <v>1</v>
      </c>
      <c r="AC140" s="224"/>
      <c r="AD140" s="215" t="s">
        <v>164</v>
      </c>
      <c r="AE140" s="145">
        <f t="shared" si="17"/>
        <v>0</v>
      </c>
      <c r="AG140" s="186" t="str">
        <f t="shared" si="12"/>
        <v>ok</v>
      </c>
      <c r="AH140" s="186" t="str">
        <f t="shared" si="13"/>
        <v>ok</v>
      </c>
      <c r="AI140" s="186" t="str">
        <f t="shared" si="13"/>
        <v>ok</v>
      </c>
      <c r="AJ140" s="198">
        <f t="shared" si="14"/>
        <v>18</v>
      </c>
      <c r="AK140" s="198">
        <f t="shared" si="15"/>
        <v>18</v>
      </c>
      <c r="AL140" s="198">
        <f t="shared" si="16"/>
        <v>0</v>
      </c>
    </row>
    <row r="141" spans="1:38" ht="10.5" customHeight="1" x14ac:dyDescent="0.15">
      <c r="A141" s="213"/>
      <c r="B141" s="215"/>
      <c r="C141" s="169"/>
      <c r="D141" s="66"/>
      <c r="E141" s="7"/>
      <c r="F141" s="7"/>
      <c r="G141" s="7"/>
      <c r="H141" s="7"/>
      <c r="I141" s="7"/>
      <c r="J141" s="67"/>
      <c r="K141" s="65"/>
      <c r="L141" s="66"/>
      <c r="M141" s="67"/>
      <c r="N141" s="65"/>
      <c r="O141" s="66"/>
      <c r="P141" s="67"/>
      <c r="Q141" s="68"/>
      <c r="R141" s="65"/>
      <c r="S141" s="66"/>
      <c r="T141" s="65"/>
      <c r="U141" s="68"/>
      <c r="V141" s="68"/>
      <c r="W141" s="30"/>
      <c r="X141" s="68"/>
      <c r="Y141" s="69"/>
      <c r="Z141" s="64"/>
      <c r="AA141" s="65"/>
      <c r="AB141" s="65"/>
      <c r="AC141" s="224"/>
      <c r="AD141" s="215"/>
      <c r="AG141" s="186" t="str">
        <f t="shared" si="12"/>
        <v>ok</v>
      </c>
      <c r="AH141" s="186" t="str">
        <f t="shared" si="13"/>
        <v>ok</v>
      </c>
      <c r="AI141" s="186" t="str">
        <f t="shared" si="13"/>
        <v>ok</v>
      </c>
      <c r="AJ141" s="198">
        <f t="shared" si="14"/>
        <v>0</v>
      </c>
      <c r="AK141" s="198">
        <f t="shared" si="15"/>
        <v>0</v>
      </c>
      <c r="AL141" s="198">
        <f t="shared" si="16"/>
        <v>0</v>
      </c>
    </row>
    <row r="142" spans="1:38" ht="14.25" x14ac:dyDescent="0.15">
      <c r="A142" s="469" t="s">
        <v>85</v>
      </c>
      <c r="B142" s="469"/>
      <c r="C142" s="170">
        <v>218</v>
      </c>
      <c r="D142" s="71">
        <v>71</v>
      </c>
      <c r="E142" s="72">
        <v>71</v>
      </c>
      <c r="F142" s="72">
        <v>0</v>
      </c>
      <c r="G142" s="72">
        <v>0</v>
      </c>
      <c r="H142" s="72">
        <v>0</v>
      </c>
      <c r="I142" s="72">
        <v>0</v>
      </c>
      <c r="J142" s="73">
        <v>0</v>
      </c>
      <c r="K142" s="70">
        <v>67</v>
      </c>
      <c r="L142" s="71">
        <v>2</v>
      </c>
      <c r="M142" s="73">
        <v>1</v>
      </c>
      <c r="N142" s="70">
        <v>10</v>
      </c>
      <c r="O142" s="71">
        <v>62</v>
      </c>
      <c r="P142" s="73">
        <v>0</v>
      </c>
      <c r="Q142" s="74">
        <v>2</v>
      </c>
      <c r="R142" s="70">
        <v>3</v>
      </c>
      <c r="S142" s="71">
        <v>0</v>
      </c>
      <c r="T142" s="70">
        <v>0</v>
      </c>
      <c r="U142" s="74">
        <v>0</v>
      </c>
      <c r="V142" s="74">
        <v>0</v>
      </c>
      <c r="W142" s="75">
        <v>62</v>
      </c>
      <c r="X142" s="74">
        <v>40</v>
      </c>
      <c r="Y142" s="78">
        <v>32.6</v>
      </c>
      <c r="Z142" s="79">
        <v>28.4</v>
      </c>
      <c r="AA142" s="70">
        <v>74</v>
      </c>
      <c r="AB142" s="70">
        <v>0</v>
      </c>
      <c r="AC142" s="478" t="s">
        <v>85</v>
      </c>
      <c r="AD142" s="469"/>
      <c r="AE142" s="145">
        <f t="shared" si="17"/>
        <v>0</v>
      </c>
      <c r="AG142" s="186" t="str">
        <f t="shared" si="12"/>
        <v>ok</v>
      </c>
      <c r="AH142" s="186" t="str">
        <f t="shared" si="13"/>
        <v>ok</v>
      </c>
      <c r="AI142" s="186" t="str">
        <f t="shared" si="13"/>
        <v>ok</v>
      </c>
      <c r="AJ142" s="198">
        <f t="shared" si="14"/>
        <v>62</v>
      </c>
      <c r="AK142" s="198">
        <f t="shared" si="15"/>
        <v>62</v>
      </c>
      <c r="AL142" s="198">
        <f t="shared" si="16"/>
        <v>0</v>
      </c>
    </row>
    <row r="143" spans="1:38" ht="14.25" x14ac:dyDescent="0.15">
      <c r="A143" s="213"/>
      <c r="B143" s="215" t="s">
        <v>84</v>
      </c>
      <c r="C143" s="167">
        <v>0</v>
      </c>
      <c r="D143" s="55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54">
        <v>0</v>
      </c>
      <c r="K143" s="6">
        <v>0</v>
      </c>
      <c r="L143" s="55">
        <v>0</v>
      </c>
      <c r="M143" s="54">
        <v>0</v>
      </c>
      <c r="N143" s="6">
        <v>0</v>
      </c>
      <c r="O143" s="55">
        <v>0</v>
      </c>
      <c r="P143" s="54">
        <v>0</v>
      </c>
      <c r="Q143" s="56">
        <v>0</v>
      </c>
      <c r="R143" s="6">
        <v>0</v>
      </c>
      <c r="S143" s="55">
        <v>0</v>
      </c>
      <c r="T143" s="6"/>
      <c r="U143" s="56">
        <v>0</v>
      </c>
      <c r="V143" s="56">
        <v>0</v>
      </c>
      <c r="W143" s="57">
        <v>0</v>
      </c>
      <c r="X143" s="56">
        <v>0</v>
      </c>
      <c r="Y143" s="58">
        <v>0</v>
      </c>
      <c r="Z143" s="64">
        <v>0</v>
      </c>
      <c r="AA143" s="6">
        <v>0</v>
      </c>
      <c r="AB143" s="6">
        <v>0</v>
      </c>
      <c r="AC143" s="224"/>
      <c r="AD143" s="215" t="s">
        <v>84</v>
      </c>
      <c r="AE143" s="145">
        <f t="shared" si="17"/>
        <v>0</v>
      </c>
      <c r="AG143" s="186" t="str">
        <f t="shared" si="12"/>
        <v>ok</v>
      </c>
      <c r="AH143" s="186" t="str">
        <f t="shared" si="13"/>
        <v>ok</v>
      </c>
      <c r="AI143" s="186" t="str">
        <f t="shared" si="13"/>
        <v>ok</v>
      </c>
      <c r="AJ143" s="198">
        <f t="shared" si="14"/>
        <v>0</v>
      </c>
      <c r="AK143" s="198">
        <f t="shared" si="15"/>
        <v>0</v>
      </c>
      <c r="AL143" s="198">
        <f t="shared" si="16"/>
        <v>0</v>
      </c>
    </row>
    <row r="144" spans="1:38" ht="14.25" x14ac:dyDescent="0.15">
      <c r="A144" s="213"/>
      <c r="B144" s="215" t="s">
        <v>83</v>
      </c>
      <c r="C144" s="167">
        <v>0</v>
      </c>
      <c r="D144" s="55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54">
        <v>0</v>
      </c>
      <c r="K144" s="6">
        <v>0</v>
      </c>
      <c r="L144" s="55">
        <v>0</v>
      </c>
      <c r="M144" s="54">
        <v>0</v>
      </c>
      <c r="N144" s="6">
        <v>0</v>
      </c>
      <c r="O144" s="55">
        <v>0</v>
      </c>
      <c r="P144" s="54">
        <v>0</v>
      </c>
      <c r="Q144" s="56">
        <v>0</v>
      </c>
      <c r="R144" s="6">
        <v>0</v>
      </c>
      <c r="S144" s="55">
        <v>0</v>
      </c>
      <c r="T144" s="6"/>
      <c r="U144" s="56">
        <v>0</v>
      </c>
      <c r="V144" s="56">
        <v>0</v>
      </c>
      <c r="W144" s="57">
        <v>0</v>
      </c>
      <c r="X144" s="56">
        <v>0</v>
      </c>
      <c r="Y144" s="58">
        <v>0</v>
      </c>
      <c r="Z144" s="64">
        <v>0</v>
      </c>
      <c r="AA144" s="6">
        <v>0</v>
      </c>
      <c r="AB144" s="6">
        <v>0</v>
      </c>
      <c r="AC144" s="224"/>
      <c r="AD144" s="215" t="s">
        <v>83</v>
      </c>
      <c r="AE144" s="145">
        <f t="shared" si="17"/>
        <v>0</v>
      </c>
      <c r="AG144" s="186" t="str">
        <f t="shared" si="12"/>
        <v>ok</v>
      </c>
      <c r="AH144" s="186" t="str">
        <f t="shared" si="13"/>
        <v>ok</v>
      </c>
      <c r="AI144" s="186" t="str">
        <f t="shared" si="13"/>
        <v>ok</v>
      </c>
      <c r="AJ144" s="198">
        <f t="shared" si="14"/>
        <v>0</v>
      </c>
      <c r="AK144" s="198">
        <f t="shared" si="15"/>
        <v>0</v>
      </c>
      <c r="AL144" s="198">
        <f t="shared" si="16"/>
        <v>0</v>
      </c>
    </row>
    <row r="145" spans="1:38" ht="14.25" x14ac:dyDescent="0.15">
      <c r="A145" s="213"/>
      <c r="B145" s="215" t="s">
        <v>82</v>
      </c>
      <c r="C145" s="167">
        <v>22</v>
      </c>
      <c r="D145" s="55">
        <v>1</v>
      </c>
      <c r="E145" s="83">
        <v>1</v>
      </c>
      <c r="F145" s="6">
        <v>0</v>
      </c>
      <c r="G145" s="6">
        <v>0</v>
      </c>
      <c r="H145" s="6">
        <v>0</v>
      </c>
      <c r="I145" s="6">
        <v>0</v>
      </c>
      <c r="J145" s="54">
        <v>0</v>
      </c>
      <c r="K145" s="6">
        <v>13</v>
      </c>
      <c r="L145" s="55">
        <v>0</v>
      </c>
      <c r="M145" s="54">
        <v>0</v>
      </c>
      <c r="N145" s="6">
        <v>1</v>
      </c>
      <c r="O145" s="55">
        <v>7</v>
      </c>
      <c r="P145" s="54">
        <v>0</v>
      </c>
      <c r="Q145" s="56">
        <v>0</v>
      </c>
      <c r="R145" s="6">
        <v>0</v>
      </c>
      <c r="S145" s="55">
        <v>0</v>
      </c>
      <c r="T145" s="6"/>
      <c r="U145" s="56">
        <v>0</v>
      </c>
      <c r="V145" s="56">
        <v>0</v>
      </c>
      <c r="W145" s="57">
        <v>7</v>
      </c>
      <c r="X145" s="56">
        <v>3</v>
      </c>
      <c r="Y145" s="58">
        <v>4.5</v>
      </c>
      <c r="Z145" s="64">
        <v>31.8</v>
      </c>
      <c r="AA145" s="6">
        <v>1</v>
      </c>
      <c r="AB145" s="6">
        <v>0</v>
      </c>
      <c r="AC145" s="224"/>
      <c r="AD145" s="215" t="s">
        <v>82</v>
      </c>
      <c r="AE145" s="145">
        <f t="shared" si="17"/>
        <v>0</v>
      </c>
      <c r="AG145" s="186" t="str">
        <f t="shared" si="12"/>
        <v>ok</v>
      </c>
      <c r="AH145" s="186" t="str">
        <f t="shared" si="13"/>
        <v>ok</v>
      </c>
      <c r="AI145" s="186" t="str">
        <f t="shared" si="13"/>
        <v>ok</v>
      </c>
      <c r="AJ145" s="198">
        <f t="shared" si="14"/>
        <v>7</v>
      </c>
      <c r="AK145" s="198">
        <f t="shared" si="15"/>
        <v>7</v>
      </c>
      <c r="AL145" s="198">
        <f t="shared" si="16"/>
        <v>0</v>
      </c>
    </row>
    <row r="146" spans="1:38" ht="14.25" x14ac:dyDescent="0.15">
      <c r="A146" s="213"/>
      <c r="B146" s="215" t="s">
        <v>81</v>
      </c>
      <c r="C146" s="167">
        <v>0</v>
      </c>
      <c r="D146" s="55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54">
        <v>0</v>
      </c>
      <c r="K146" s="6">
        <v>0</v>
      </c>
      <c r="L146" s="55">
        <v>0</v>
      </c>
      <c r="M146" s="54">
        <v>0</v>
      </c>
      <c r="N146" s="6">
        <v>0</v>
      </c>
      <c r="O146" s="55">
        <v>0</v>
      </c>
      <c r="P146" s="54">
        <v>0</v>
      </c>
      <c r="Q146" s="56">
        <v>0</v>
      </c>
      <c r="R146" s="6">
        <v>0</v>
      </c>
      <c r="S146" s="55">
        <v>0</v>
      </c>
      <c r="T146" s="6"/>
      <c r="U146" s="56">
        <v>0</v>
      </c>
      <c r="V146" s="56">
        <v>0</v>
      </c>
      <c r="W146" s="57">
        <v>0</v>
      </c>
      <c r="X146" s="56">
        <v>0</v>
      </c>
      <c r="Y146" s="58">
        <v>0</v>
      </c>
      <c r="Z146" s="64">
        <v>0</v>
      </c>
      <c r="AA146" s="6">
        <v>0</v>
      </c>
      <c r="AB146" s="6">
        <v>0</v>
      </c>
      <c r="AC146" s="224"/>
      <c r="AD146" s="215" t="s">
        <v>81</v>
      </c>
      <c r="AE146" s="145">
        <f t="shared" si="17"/>
        <v>0</v>
      </c>
      <c r="AG146" s="186" t="str">
        <f t="shared" si="12"/>
        <v>ok</v>
      </c>
      <c r="AH146" s="186" t="str">
        <f t="shared" si="13"/>
        <v>ok</v>
      </c>
      <c r="AI146" s="186" t="str">
        <f t="shared" si="13"/>
        <v>ok</v>
      </c>
      <c r="AJ146" s="198">
        <f t="shared" si="14"/>
        <v>0</v>
      </c>
      <c r="AK146" s="198">
        <f t="shared" si="15"/>
        <v>0</v>
      </c>
      <c r="AL146" s="198">
        <f t="shared" si="16"/>
        <v>0</v>
      </c>
    </row>
    <row r="147" spans="1:38" ht="10.5" customHeight="1" x14ac:dyDescent="0.15">
      <c r="A147" s="213"/>
      <c r="B147" s="215"/>
      <c r="C147" s="167"/>
      <c r="D147" s="55"/>
      <c r="E147" s="83"/>
      <c r="F147" s="6"/>
      <c r="G147" s="6"/>
      <c r="H147" s="6"/>
      <c r="I147" s="6"/>
      <c r="J147" s="54"/>
      <c r="K147" s="6"/>
      <c r="L147" s="55"/>
      <c r="M147" s="54"/>
      <c r="N147" s="6"/>
      <c r="O147" s="55"/>
      <c r="P147" s="54"/>
      <c r="Q147" s="56"/>
      <c r="R147" s="6"/>
      <c r="S147" s="55"/>
      <c r="T147" s="6"/>
      <c r="U147" s="56"/>
      <c r="V147" s="56"/>
      <c r="W147" s="57"/>
      <c r="X147" s="56"/>
      <c r="Y147" s="58"/>
      <c r="Z147" s="64"/>
      <c r="AA147" s="6"/>
      <c r="AB147" s="6"/>
      <c r="AC147" s="224"/>
      <c r="AG147" s="186" t="str">
        <f t="shared" si="12"/>
        <v>ok</v>
      </c>
      <c r="AH147" s="186" t="str">
        <f t="shared" si="13"/>
        <v>ok</v>
      </c>
      <c r="AI147" s="186" t="str">
        <f t="shared" si="13"/>
        <v>ok</v>
      </c>
      <c r="AJ147" s="198">
        <f t="shared" si="14"/>
        <v>0</v>
      </c>
      <c r="AK147" s="198">
        <f t="shared" si="15"/>
        <v>0</v>
      </c>
      <c r="AL147" s="198">
        <f t="shared" si="16"/>
        <v>0</v>
      </c>
    </row>
    <row r="148" spans="1:38" ht="14.25" customHeight="1" x14ac:dyDescent="0.15">
      <c r="A148" s="213"/>
      <c r="B148" s="215" t="s">
        <v>80</v>
      </c>
      <c r="C148" s="167">
        <v>28</v>
      </c>
      <c r="D148" s="55">
        <v>8</v>
      </c>
      <c r="E148" s="6">
        <v>8</v>
      </c>
      <c r="F148" s="6">
        <v>0</v>
      </c>
      <c r="G148" s="6">
        <v>0</v>
      </c>
      <c r="H148" s="6">
        <v>0</v>
      </c>
      <c r="I148" s="6">
        <v>0</v>
      </c>
      <c r="J148" s="54">
        <v>0</v>
      </c>
      <c r="K148" s="6">
        <v>3</v>
      </c>
      <c r="L148" s="55">
        <v>0</v>
      </c>
      <c r="M148" s="54">
        <v>0</v>
      </c>
      <c r="N148" s="6">
        <v>0</v>
      </c>
      <c r="O148" s="55">
        <v>15</v>
      </c>
      <c r="P148" s="54">
        <v>0</v>
      </c>
      <c r="Q148" s="56">
        <v>0</v>
      </c>
      <c r="R148" s="6">
        <v>2</v>
      </c>
      <c r="S148" s="55">
        <v>0</v>
      </c>
      <c r="T148" s="6"/>
      <c r="U148" s="56">
        <v>0</v>
      </c>
      <c r="V148" s="56">
        <v>0</v>
      </c>
      <c r="W148" s="57">
        <v>15</v>
      </c>
      <c r="X148" s="56">
        <v>9</v>
      </c>
      <c r="Y148" s="58">
        <v>28.6</v>
      </c>
      <c r="Z148" s="64">
        <v>53.6</v>
      </c>
      <c r="AA148" s="6">
        <v>9</v>
      </c>
      <c r="AB148" s="6">
        <v>0</v>
      </c>
      <c r="AC148" s="224"/>
      <c r="AD148" s="215" t="s">
        <v>80</v>
      </c>
      <c r="AE148" s="145">
        <f>SUM(E147:S147)-C147</f>
        <v>0</v>
      </c>
      <c r="AG148" s="186" t="str">
        <f t="shared" ref="AG148:AG154" si="18">IF(AA148=AA226+AA304&gt;=E148,"ok","error")</f>
        <v>ok</v>
      </c>
      <c r="AH148" s="186" t="str">
        <f t="shared" si="13"/>
        <v>ok</v>
      </c>
      <c r="AI148" s="186" t="str">
        <f t="shared" si="13"/>
        <v>ok</v>
      </c>
      <c r="AJ148" s="198">
        <f t="shared" ref="AJ148:AJ154" si="19">SUM(O148,P148,U148,V148)</f>
        <v>15</v>
      </c>
      <c r="AK148" s="198">
        <f t="shared" ref="AK148:AK154" si="20">W148</f>
        <v>15</v>
      </c>
      <c r="AL148" s="198">
        <f t="shared" ref="AL148:AL154" si="21">AJ148-AK148</f>
        <v>0</v>
      </c>
    </row>
    <row r="149" spans="1:38" ht="14.25" x14ac:dyDescent="0.15">
      <c r="A149" s="213"/>
      <c r="B149" s="215" t="s">
        <v>79</v>
      </c>
      <c r="C149" s="167">
        <v>56</v>
      </c>
      <c r="D149" s="55">
        <v>23</v>
      </c>
      <c r="E149" s="6">
        <v>23</v>
      </c>
      <c r="F149" s="6">
        <v>0</v>
      </c>
      <c r="G149" s="6">
        <v>0</v>
      </c>
      <c r="H149" s="6">
        <v>0</v>
      </c>
      <c r="I149" s="6">
        <v>0</v>
      </c>
      <c r="J149" s="54">
        <v>0</v>
      </c>
      <c r="K149" s="6">
        <v>19</v>
      </c>
      <c r="L149" s="55">
        <v>0</v>
      </c>
      <c r="M149" s="54">
        <v>1</v>
      </c>
      <c r="N149" s="6">
        <v>5</v>
      </c>
      <c r="O149" s="55">
        <v>7</v>
      </c>
      <c r="P149" s="54">
        <v>0</v>
      </c>
      <c r="Q149" s="56">
        <v>0</v>
      </c>
      <c r="R149" s="6">
        <v>1</v>
      </c>
      <c r="S149" s="55">
        <v>0</v>
      </c>
      <c r="T149" s="6"/>
      <c r="U149" s="56">
        <v>0</v>
      </c>
      <c r="V149" s="56">
        <v>0</v>
      </c>
      <c r="W149" s="57">
        <v>7</v>
      </c>
      <c r="X149" s="56">
        <v>3</v>
      </c>
      <c r="Y149" s="58">
        <v>41.1</v>
      </c>
      <c r="Z149" s="64">
        <v>12.5</v>
      </c>
      <c r="AA149" s="6">
        <v>23</v>
      </c>
      <c r="AB149" s="6">
        <v>0</v>
      </c>
      <c r="AC149" s="224"/>
      <c r="AD149" s="215" t="s">
        <v>79</v>
      </c>
      <c r="AE149" s="145">
        <f t="shared" si="17"/>
        <v>0</v>
      </c>
      <c r="AG149" s="186" t="str">
        <f t="shared" si="18"/>
        <v>ok</v>
      </c>
      <c r="AH149" s="186" t="str">
        <f t="shared" ref="AH149:AI154" si="22">IF(AA149&gt;=E149,"ok","error")</f>
        <v>ok</v>
      </c>
      <c r="AI149" s="186" t="str">
        <f t="shared" si="22"/>
        <v>ok</v>
      </c>
      <c r="AJ149" s="198">
        <f t="shared" si="19"/>
        <v>7</v>
      </c>
      <c r="AK149" s="198">
        <f t="shared" si="20"/>
        <v>7</v>
      </c>
      <c r="AL149" s="198">
        <f t="shared" si="21"/>
        <v>0</v>
      </c>
    </row>
    <row r="150" spans="1:38" ht="14.25" x14ac:dyDescent="0.15">
      <c r="A150" s="213"/>
      <c r="B150" s="215" t="s">
        <v>78</v>
      </c>
      <c r="C150" s="167">
        <v>45</v>
      </c>
      <c r="D150" s="55">
        <v>6</v>
      </c>
      <c r="E150" s="6">
        <v>6</v>
      </c>
      <c r="F150" s="6">
        <v>0</v>
      </c>
      <c r="G150" s="6">
        <v>0</v>
      </c>
      <c r="H150" s="6">
        <v>0</v>
      </c>
      <c r="I150" s="6">
        <v>0</v>
      </c>
      <c r="J150" s="54">
        <v>0</v>
      </c>
      <c r="K150" s="6">
        <v>12</v>
      </c>
      <c r="L150" s="55">
        <v>0</v>
      </c>
      <c r="M150" s="54">
        <v>0</v>
      </c>
      <c r="N150" s="6">
        <v>2</v>
      </c>
      <c r="O150" s="55">
        <v>23</v>
      </c>
      <c r="P150" s="54">
        <v>0</v>
      </c>
      <c r="Q150" s="56">
        <v>2</v>
      </c>
      <c r="R150" s="6">
        <v>0</v>
      </c>
      <c r="S150" s="55">
        <v>0</v>
      </c>
      <c r="T150" s="6"/>
      <c r="U150" s="56">
        <v>0</v>
      </c>
      <c r="V150" s="56">
        <v>0</v>
      </c>
      <c r="W150" s="57">
        <v>23</v>
      </c>
      <c r="X150" s="56">
        <v>18</v>
      </c>
      <c r="Y150" s="58">
        <v>13.3</v>
      </c>
      <c r="Z150" s="64">
        <v>51.1</v>
      </c>
      <c r="AA150" s="6">
        <v>6</v>
      </c>
      <c r="AB150" s="6">
        <v>0</v>
      </c>
      <c r="AC150" s="224"/>
      <c r="AD150" s="215" t="s">
        <v>78</v>
      </c>
      <c r="AE150" s="145">
        <f t="shared" si="17"/>
        <v>0</v>
      </c>
      <c r="AG150" s="186" t="str">
        <f t="shared" si="18"/>
        <v>ok</v>
      </c>
      <c r="AH150" s="186" t="str">
        <f t="shared" si="22"/>
        <v>ok</v>
      </c>
      <c r="AI150" s="186" t="str">
        <f t="shared" si="22"/>
        <v>ok</v>
      </c>
      <c r="AJ150" s="198">
        <f t="shared" si="19"/>
        <v>23</v>
      </c>
      <c r="AK150" s="198">
        <f t="shared" si="20"/>
        <v>23</v>
      </c>
      <c r="AL150" s="198">
        <f t="shared" si="21"/>
        <v>0</v>
      </c>
    </row>
    <row r="151" spans="1:38" ht="14.25" x14ac:dyDescent="0.15">
      <c r="A151" s="213"/>
      <c r="B151" s="215" t="s">
        <v>77</v>
      </c>
      <c r="C151" s="167">
        <v>0</v>
      </c>
      <c r="D151" s="55"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54">
        <v>0</v>
      </c>
      <c r="K151" s="6">
        <v>0</v>
      </c>
      <c r="L151" s="55">
        <v>0</v>
      </c>
      <c r="M151" s="54">
        <v>0</v>
      </c>
      <c r="N151" s="6">
        <v>0</v>
      </c>
      <c r="O151" s="55">
        <v>0</v>
      </c>
      <c r="P151" s="54">
        <v>0</v>
      </c>
      <c r="Q151" s="56">
        <v>0</v>
      </c>
      <c r="R151" s="6">
        <v>0</v>
      </c>
      <c r="S151" s="55">
        <v>0</v>
      </c>
      <c r="T151" s="6"/>
      <c r="U151" s="56">
        <v>0</v>
      </c>
      <c r="V151" s="56">
        <v>0</v>
      </c>
      <c r="W151" s="57">
        <v>0</v>
      </c>
      <c r="X151" s="56">
        <v>0</v>
      </c>
      <c r="Y151" s="58">
        <v>0</v>
      </c>
      <c r="Z151" s="64">
        <v>0</v>
      </c>
      <c r="AA151" s="6">
        <v>0</v>
      </c>
      <c r="AB151" s="6">
        <v>0</v>
      </c>
      <c r="AC151" s="224"/>
      <c r="AD151" s="215" t="s">
        <v>77</v>
      </c>
      <c r="AE151" s="145">
        <f t="shared" si="17"/>
        <v>0</v>
      </c>
      <c r="AG151" s="186" t="str">
        <f t="shared" si="18"/>
        <v>ok</v>
      </c>
      <c r="AH151" s="186" t="str">
        <f t="shared" si="22"/>
        <v>ok</v>
      </c>
      <c r="AI151" s="186" t="str">
        <f t="shared" si="22"/>
        <v>ok</v>
      </c>
      <c r="AJ151" s="198">
        <f t="shared" si="19"/>
        <v>0</v>
      </c>
      <c r="AK151" s="198">
        <f t="shared" si="20"/>
        <v>0</v>
      </c>
      <c r="AL151" s="198">
        <f t="shared" si="21"/>
        <v>0</v>
      </c>
    </row>
    <row r="152" spans="1:38" ht="14.25" x14ac:dyDescent="0.15">
      <c r="A152" s="213"/>
      <c r="B152" s="215" t="s">
        <v>76</v>
      </c>
      <c r="C152" s="167">
        <v>0</v>
      </c>
      <c r="D152" s="55">
        <v>0</v>
      </c>
      <c r="E152" s="6">
        <v>0</v>
      </c>
      <c r="F152" s="6">
        <v>0</v>
      </c>
      <c r="G152" s="6">
        <v>0</v>
      </c>
      <c r="H152" s="6">
        <v>0</v>
      </c>
      <c r="I152" s="6">
        <v>0</v>
      </c>
      <c r="J152" s="54">
        <v>0</v>
      </c>
      <c r="K152" s="6">
        <v>0</v>
      </c>
      <c r="L152" s="55">
        <v>0</v>
      </c>
      <c r="M152" s="54">
        <v>0</v>
      </c>
      <c r="N152" s="6">
        <v>0</v>
      </c>
      <c r="O152" s="55">
        <v>0</v>
      </c>
      <c r="P152" s="54">
        <v>0</v>
      </c>
      <c r="Q152" s="56">
        <v>0</v>
      </c>
      <c r="R152" s="6">
        <v>0</v>
      </c>
      <c r="S152" s="55">
        <v>0</v>
      </c>
      <c r="T152" s="6"/>
      <c r="U152" s="56">
        <v>0</v>
      </c>
      <c r="V152" s="56">
        <v>0</v>
      </c>
      <c r="W152" s="57">
        <v>0</v>
      </c>
      <c r="X152" s="56">
        <v>0</v>
      </c>
      <c r="Y152" s="58">
        <v>0</v>
      </c>
      <c r="Z152" s="64">
        <v>0</v>
      </c>
      <c r="AA152" s="6">
        <v>0</v>
      </c>
      <c r="AB152" s="6">
        <v>0</v>
      </c>
      <c r="AC152" s="224"/>
      <c r="AD152" s="215" t="s">
        <v>76</v>
      </c>
      <c r="AE152" s="145">
        <f t="shared" si="17"/>
        <v>0</v>
      </c>
      <c r="AG152" s="186" t="str">
        <f t="shared" si="18"/>
        <v>ok</v>
      </c>
      <c r="AH152" s="186" t="str">
        <f t="shared" si="22"/>
        <v>ok</v>
      </c>
      <c r="AI152" s="186" t="str">
        <f t="shared" si="22"/>
        <v>ok</v>
      </c>
      <c r="AJ152" s="198">
        <f t="shared" si="19"/>
        <v>0</v>
      </c>
      <c r="AK152" s="198">
        <f t="shared" si="20"/>
        <v>0</v>
      </c>
      <c r="AL152" s="198">
        <f t="shared" si="21"/>
        <v>0</v>
      </c>
    </row>
    <row r="153" spans="1:38" ht="14.25" x14ac:dyDescent="0.15">
      <c r="A153" s="213"/>
      <c r="B153" s="215" t="s">
        <v>75</v>
      </c>
      <c r="C153" s="167">
        <v>38</v>
      </c>
      <c r="D153" s="55">
        <v>19</v>
      </c>
      <c r="E153" s="6">
        <v>19</v>
      </c>
      <c r="F153" s="6">
        <v>0</v>
      </c>
      <c r="G153" s="6">
        <v>0</v>
      </c>
      <c r="H153" s="6">
        <v>0</v>
      </c>
      <c r="I153" s="6">
        <v>0</v>
      </c>
      <c r="J153" s="54">
        <v>0</v>
      </c>
      <c r="K153" s="6">
        <v>9</v>
      </c>
      <c r="L153" s="55">
        <v>0</v>
      </c>
      <c r="M153" s="54">
        <v>0</v>
      </c>
      <c r="N153" s="6">
        <v>1</v>
      </c>
      <c r="O153" s="55">
        <v>9</v>
      </c>
      <c r="P153" s="54">
        <v>0</v>
      </c>
      <c r="Q153" s="56">
        <v>0</v>
      </c>
      <c r="R153" s="6">
        <v>0</v>
      </c>
      <c r="S153" s="55">
        <v>0</v>
      </c>
      <c r="T153" s="6"/>
      <c r="U153" s="56">
        <v>0</v>
      </c>
      <c r="V153" s="56">
        <v>0</v>
      </c>
      <c r="W153" s="57">
        <v>9</v>
      </c>
      <c r="X153" s="56">
        <v>6</v>
      </c>
      <c r="Y153" s="58">
        <v>50</v>
      </c>
      <c r="Z153" s="64">
        <v>23.7</v>
      </c>
      <c r="AA153" s="6">
        <v>19</v>
      </c>
      <c r="AB153" s="6">
        <v>0</v>
      </c>
      <c r="AC153" s="224"/>
      <c r="AD153" s="215" t="s">
        <v>75</v>
      </c>
      <c r="AE153" s="145">
        <f t="shared" si="17"/>
        <v>0</v>
      </c>
      <c r="AG153" s="186" t="str">
        <f t="shared" si="18"/>
        <v>ok</v>
      </c>
      <c r="AH153" s="186" t="str">
        <f t="shared" si="22"/>
        <v>ok</v>
      </c>
      <c r="AI153" s="186" t="str">
        <f t="shared" si="22"/>
        <v>ok</v>
      </c>
      <c r="AJ153" s="198">
        <f t="shared" si="19"/>
        <v>9</v>
      </c>
      <c r="AK153" s="198">
        <f t="shared" si="20"/>
        <v>9</v>
      </c>
      <c r="AL153" s="198">
        <f t="shared" si="21"/>
        <v>0</v>
      </c>
    </row>
    <row r="154" spans="1:38" ht="14.25" x14ac:dyDescent="0.15">
      <c r="A154" s="216"/>
      <c r="B154" s="217" t="s">
        <v>74</v>
      </c>
      <c r="C154" s="171">
        <v>29</v>
      </c>
      <c r="D154" s="85">
        <v>14</v>
      </c>
      <c r="E154" s="84">
        <v>14</v>
      </c>
      <c r="F154" s="84">
        <v>0</v>
      </c>
      <c r="G154" s="84">
        <v>0</v>
      </c>
      <c r="H154" s="84">
        <v>0</v>
      </c>
      <c r="I154" s="84">
        <v>0</v>
      </c>
      <c r="J154" s="86">
        <v>0</v>
      </c>
      <c r="K154" s="84">
        <v>11</v>
      </c>
      <c r="L154" s="85">
        <v>2</v>
      </c>
      <c r="M154" s="86">
        <v>0</v>
      </c>
      <c r="N154" s="84">
        <v>1</v>
      </c>
      <c r="O154" s="85">
        <v>1</v>
      </c>
      <c r="P154" s="86">
        <v>0</v>
      </c>
      <c r="Q154" s="87">
        <v>0</v>
      </c>
      <c r="R154" s="84">
        <v>0</v>
      </c>
      <c r="S154" s="85">
        <v>0</v>
      </c>
      <c r="T154" s="84"/>
      <c r="U154" s="87">
        <v>0</v>
      </c>
      <c r="V154" s="87">
        <v>0</v>
      </c>
      <c r="W154" s="88">
        <v>1</v>
      </c>
      <c r="X154" s="87">
        <v>1</v>
      </c>
      <c r="Y154" s="89">
        <v>48.3</v>
      </c>
      <c r="Z154" s="90">
        <v>3.4</v>
      </c>
      <c r="AA154" s="84">
        <v>16</v>
      </c>
      <c r="AB154" s="84">
        <v>0</v>
      </c>
      <c r="AC154" s="225"/>
      <c r="AD154" s="217" t="s">
        <v>74</v>
      </c>
      <c r="AE154" s="145">
        <f t="shared" si="17"/>
        <v>0</v>
      </c>
      <c r="AG154" s="186" t="str">
        <f t="shared" si="18"/>
        <v>ok</v>
      </c>
      <c r="AH154" s="186" t="str">
        <f t="shared" si="22"/>
        <v>ok</v>
      </c>
      <c r="AI154" s="186" t="str">
        <f t="shared" si="22"/>
        <v>ok</v>
      </c>
      <c r="AJ154" s="198">
        <f t="shared" si="19"/>
        <v>1</v>
      </c>
      <c r="AK154" s="198">
        <f t="shared" si="20"/>
        <v>1</v>
      </c>
      <c r="AL154" s="198">
        <f t="shared" si="21"/>
        <v>0</v>
      </c>
    </row>
    <row r="155" spans="1:38" ht="14.25" x14ac:dyDescent="0.15">
      <c r="A155" s="213"/>
      <c r="B155" s="215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213"/>
      <c r="AD155" s="215"/>
    </row>
    <row r="156" spans="1:38" ht="14.25" x14ac:dyDescent="0.15">
      <c r="A156" s="213"/>
      <c r="B156" s="215"/>
      <c r="C156" s="6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58"/>
      <c r="Z156" s="219"/>
      <c r="AA156" s="7"/>
      <c r="AB156" s="7"/>
      <c r="AC156" s="213"/>
      <c r="AD156" s="215"/>
    </row>
    <row r="157" spans="1:38" ht="19.5" customHeight="1" x14ac:dyDescent="0.2">
      <c r="A157" s="175"/>
      <c r="B157" s="175"/>
      <c r="C157" s="175"/>
      <c r="D157" s="175"/>
      <c r="E157" s="176" t="s">
        <v>361</v>
      </c>
      <c r="F157" s="175"/>
      <c r="G157" s="472" t="s">
        <v>190</v>
      </c>
      <c r="H157" s="472"/>
      <c r="I157" s="472"/>
      <c r="J157" s="472"/>
      <c r="K157" s="472"/>
      <c r="L157" s="472"/>
      <c r="M157" s="472"/>
      <c r="N157" s="175"/>
      <c r="O157" s="175"/>
      <c r="Q157" s="472" t="s">
        <v>189</v>
      </c>
      <c r="R157" s="472"/>
      <c r="S157" s="472"/>
      <c r="T157" s="472"/>
      <c r="U157" s="472"/>
      <c r="V157" s="472"/>
      <c r="W157" s="472"/>
      <c r="X157" s="472"/>
      <c r="Y157" s="472"/>
      <c r="Z157" s="177"/>
      <c r="AA157" s="177" t="s">
        <v>188</v>
      </c>
      <c r="AB157" s="175"/>
    </row>
    <row r="158" spans="1:38" x14ac:dyDescent="0.15">
      <c r="A158" s="180"/>
      <c r="B158" s="180" t="s">
        <v>187</v>
      </c>
      <c r="C158" s="180"/>
      <c r="D158" s="180"/>
      <c r="E158" s="180"/>
      <c r="F158" s="180"/>
      <c r="G158" s="180"/>
      <c r="H158" s="180"/>
      <c r="I158" s="180"/>
      <c r="J158" s="180"/>
      <c r="K158" s="180"/>
      <c r="L158" s="180"/>
      <c r="M158" s="180"/>
      <c r="N158" s="180"/>
      <c r="O158" s="180"/>
      <c r="P158" s="180"/>
      <c r="Q158" s="180"/>
      <c r="R158" s="180"/>
      <c r="S158" s="180"/>
      <c r="T158" s="180"/>
      <c r="U158" s="180"/>
      <c r="V158" s="180"/>
      <c r="W158" s="182"/>
      <c r="X158" s="182"/>
      <c r="Y158" s="183"/>
      <c r="Z158" s="183"/>
      <c r="AA158" s="184"/>
    </row>
    <row r="159" spans="1:38" s="186" customFormat="1" ht="53.25" customHeight="1" x14ac:dyDescent="0.15">
      <c r="A159" s="496" t="s">
        <v>121</v>
      </c>
      <c r="B159" s="497"/>
      <c r="C159" s="498" t="s">
        <v>63</v>
      </c>
      <c r="D159" s="185" t="s">
        <v>186</v>
      </c>
      <c r="E159" s="185"/>
      <c r="F159" s="185"/>
      <c r="G159" s="185"/>
      <c r="H159" s="185"/>
      <c r="I159" s="185"/>
      <c r="J159" s="185"/>
      <c r="K159" s="491" t="s">
        <v>380</v>
      </c>
      <c r="L159" s="473" t="s">
        <v>381</v>
      </c>
      <c r="M159" s="474"/>
      <c r="N159" s="491" t="s">
        <v>185</v>
      </c>
      <c r="O159" s="492" t="s">
        <v>184</v>
      </c>
      <c r="P159" s="493"/>
      <c r="Q159" s="491" t="s">
        <v>375</v>
      </c>
      <c r="R159" s="491" t="s">
        <v>120</v>
      </c>
      <c r="S159" s="473" t="s">
        <v>119</v>
      </c>
      <c r="T159" s="173"/>
      <c r="U159" s="473" t="s">
        <v>183</v>
      </c>
      <c r="V159" s="474"/>
      <c r="W159" s="475" t="s">
        <v>71</v>
      </c>
      <c r="X159" s="476" t="s">
        <v>182</v>
      </c>
      <c r="Y159" s="477" t="s">
        <v>181</v>
      </c>
      <c r="Z159" s="477" t="s">
        <v>180</v>
      </c>
      <c r="AA159" s="479" t="s">
        <v>382</v>
      </c>
      <c r="AB159" s="480"/>
      <c r="AC159" s="481" t="s">
        <v>118</v>
      </c>
      <c r="AD159" s="482"/>
    </row>
    <row r="160" spans="1:38" s="186" customFormat="1" ht="57" customHeight="1" x14ac:dyDescent="0.15">
      <c r="A160" s="496"/>
      <c r="B160" s="497"/>
      <c r="C160" s="498"/>
      <c r="D160" s="187" t="s">
        <v>63</v>
      </c>
      <c r="E160" s="174" t="s">
        <v>178</v>
      </c>
      <c r="F160" s="174" t="s">
        <v>177</v>
      </c>
      <c r="G160" s="174" t="s">
        <v>383</v>
      </c>
      <c r="H160" s="174" t="s">
        <v>136</v>
      </c>
      <c r="I160" s="174" t="s">
        <v>179</v>
      </c>
      <c r="J160" s="174" t="s">
        <v>134</v>
      </c>
      <c r="K160" s="491"/>
      <c r="L160" s="174" t="s">
        <v>384</v>
      </c>
      <c r="M160" s="174" t="s">
        <v>68</v>
      </c>
      <c r="N160" s="491"/>
      <c r="O160" s="188" t="s">
        <v>377</v>
      </c>
      <c r="P160" s="174" t="s">
        <v>376</v>
      </c>
      <c r="Q160" s="491"/>
      <c r="R160" s="491"/>
      <c r="S160" s="473"/>
      <c r="T160" s="189"/>
      <c r="U160" s="190" t="s">
        <v>379</v>
      </c>
      <c r="V160" s="191" t="s">
        <v>378</v>
      </c>
      <c r="W160" s="475"/>
      <c r="X160" s="476"/>
      <c r="Y160" s="477"/>
      <c r="Z160" s="477"/>
      <c r="AA160" s="172" t="s">
        <v>178</v>
      </c>
      <c r="AB160" s="174" t="s">
        <v>177</v>
      </c>
      <c r="AC160" s="481"/>
      <c r="AD160" s="482"/>
    </row>
    <row r="161" spans="1:38" s="186" customFormat="1" ht="10.5" customHeight="1" x14ac:dyDescent="0.15">
      <c r="A161" s="192"/>
      <c r="B161" s="192"/>
      <c r="C161" s="193"/>
      <c r="D161" s="3"/>
      <c r="E161" s="1"/>
      <c r="F161" s="1"/>
      <c r="G161" s="1"/>
      <c r="H161" s="1"/>
      <c r="I161" s="1"/>
      <c r="J161" s="2"/>
      <c r="K161" s="5"/>
      <c r="L161" s="3"/>
      <c r="M161" s="2"/>
      <c r="N161" s="5"/>
      <c r="O161" s="3"/>
      <c r="P161" s="2"/>
      <c r="Q161" s="5"/>
      <c r="R161" s="3"/>
      <c r="S161" s="3"/>
      <c r="T161" s="5"/>
      <c r="U161" s="4"/>
      <c r="V161" s="4"/>
      <c r="W161" s="4"/>
      <c r="X161" s="4"/>
      <c r="Y161" s="194"/>
      <c r="Z161" s="195"/>
      <c r="AA161" s="5"/>
      <c r="AB161" s="5"/>
      <c r="AC161" s="222"/>
      <c r="AD161" s="159"/>
    </row>
    <row r="162" spans="1:38" s="186" customFormat="1" ht="15.6" customHeight="1" x14ac:dyDescent="0.15">
      <c r="A162" s="483" t="s">
        <v>367</v>
      </c>
      <c r="B162" s="484"/>
      <c r="C162" s="162">
        <v>7286</v>
      </c>
      <c r="D162" s="28">
        <v>3596</v>
      </c>
      <c r="E162" s="27">
        <v>2120</v>
      </c>
      <c r="F162" s="27">
        <v>1019</v>
      </c>
      <c r="G162" s="27">
        <v>0</v>
      </c>
      <c r="H162" s="27">
        <v>1</v>
      </c>
      <c r="I162" s="27">
        <v>456</v>
      </c>
      <c r="J162" s="29">
        <v>0</v>
      </c>
      <c r="K162" s="27">
        <v>1730</v>
      </c>
      <c r="L162" s="28">
        <v>187</v>
      </c>
      <c r="M162" s="29">
        <v>24</v>
      </c>
      <c r="N162" s="27">
        <v>18</v>
      </c>
      <c r="O162" s="28">
        <v>1505</v>
      </c>
      <c r="P162" s="29">
        <v>5</v>
      </c>
      <c r="Q162" s="30">
        <v>50</v>
      </c>
      <c r="R162" s="27">
        <v>171</v>
      </c>
      <c r="S162" s="28">
        <v>0</v>
      </c>
      <c r="T162" s="27"/>
      <c r="U162" s="30">
        <v>4</v>
      </c>
      <c r="V162" s="30">
        <v>1</v>
      </c>
      <c r="W162" s="30">
        <v>1515</v>
      </c>
      <c r="X162" s="30">
        <v>525</v>
      </c>
      <c r="Y162" s="31">
        <v>49.4</v>
      </c>
      <c r="Z162" s="32">
        <v>20.8</v>
      </c>
      <c r="AA162" s="27">
        <v>2432</v>
      </c>
      <c r="AB162" s="27">
        <v>1023</v>
      </c>
      <c r="AC162" s="485" t="s">
        <v>365</v>
      </c>
      <c r="AD162" s="486"/>
      <c r="AG162" s="186" t="str">
        <f t="shared" ref="AG162:AG225" si="23">IF(AA162=AA240+AA318&gt;=E162,"ok","error")</f>
        <v>ok</v>
      </c>
      <c r="AH162" s="186" t="str">
        <f t="shared" ref="AH162:AH225" si="24">IF(AA162&gt;=E162,"ok","error")</f>
        <v>ok</v>
      </c>
      <c r="AI162" s="186" t="str">
        <f t="shared" ref="AI162:AI225" si="25">IF(AB162&gt;=F162,"ok","error")</f>
        <v>ok</v>
      </c>
      <c r="AJ162" s="198">
        <f t="shared" ref="AJ162:AJ225" si="26">SUM(O162,P162,U162,V162)</f>
        <v>1515</v>
      </c>
      <c r="AK162" s="198">
        <f t="shared" ref="AK162:AK225" si="27">W162</f>
        <v>1515</v>
      </c>
      <c r="AL162" s="198">
        <f t="shared" ref="AL162:AL225" si="28">AJ162-AK162</f>
        <v>0</v>
      </c>
    </row>
    <row r="163" spans="1:38" ht="10.5" customHeight="1" x14ac:dyDescent="0.15">
      <c r="A163" s="199"/>
      <c r="B163" s="199"/>
      <c r="C163" s="163"/>
      <c r="D163" s="34"/>
      <c r="E163" s="35"/>
      <c r="F163" s="35"/>
      <c r="G163" s="35"/>
      <c r="H163" s="35"/>
      <c r="I163" s="35"/>
      <c r="J163" s="36"/>
      <c r="K163" s="33"/>
      <c r="L163" s="34"/>
      <c r="M163" s="36"/>
      <c r="N163" s="33"/>
      <c r="O163" s="34"/>
      <c r="P163" s="36"/>
      <c r="Q163" s="33"/>
      <c r="R163" s="37"/>
      <c r="S163" s="34"/>
      <c r="T163" s="33"/>
      <c r="U163" s="37"/>
      <c r="V163" s="37"/>
      <c r="W163" s="37"/>
      <c r="X163" s="37"/>
      <c r="Y163" s="38"/>
      <c r="Z163" s="39"/>
      <c r="AA163" s="33"/>
      <c r="AB163" s="33"/>
      <c r="AC163" s="200"/>
      <c r="AD163" s="201"/>
      <c r="AG163" s="186" t="str">
        <f t="shared" si="23"/>
        <v>ok</v>
      </c>
      <c r="AH163" s="186" t="str">
        <f t="shared" si="24"/>
        <v>ok</v>
      </c>
      <c r="AI163" s="186" t="str">
        <f t="shared" si="25"/>
        <v>ok</v>
      </c>
      <c r="AJ163" s="198">
        <f t="shared" si="26"/>
        <v>0</v>
      </c>
      <c r="AK163" s="198">
        <f t="shared" si="27"/>
        <v>0</v>
      </c>
      <c r="AL163" s="198">
        <f t="shared" si="28"/>
        <v>0</v>
      </c>
    </row>
    <row r="164" spans="1:38" s="186" customFormat="1" ht="15.6" customHeight="1" x14ac:dyDescent="0.15">
      <c r="A164" s="494" t="s">
        <v>368</v>
      </c>
      <c r="B164" s="484"/>
      <c r="C164" s="164">
        <v>7094</v>
      </c>
      <c r="D164" s="41">
        <v>3540</v>
      </c>
      <c r="E164" s="40">
        <v>2141</v>
      </c>
      <c r="F164" s="40">
        <v>909</v>
      </c>
      <c r="G164" s="40">
        <v>2</v>
      </c>
      <c r="H164" s="40">
        <v>0</v>
      </c>
      <c r="I164" s="40">
        <v>488</v>
      </c>
      <c r="J164" s="42">
        <v>0</v>
      </c>
      <c r="K164" s="40">
        <v>1686</v>
      </c>
      <c r="L164" s="41">
        <v>155</v>
      </c>
      <c r="M164" s="42">
        <v>34</v>
      </c>
      <c r="N164" s="40">
        <v>22</v>
      </c>
      <c r="O164" s="41">
        <v>1437</v>
      </c>
      <c r="P164" s="42">
        <v>8</v>
      </c>
      <c r="Q164" s="43">
        <v>50</v>
      </c>
      <c r="R164" s="40">
        <v>155</v>
      </c>
      <c r="S164" s="41">
        <v>7</v>
      </c>
      <c r="T164" s="40"/>
      <c r="U164" s="43">
        <v>4</v>
      </c>
      <c r="V164" s="43">
        <v>0</v>
      </c>
      <c r="W164" s="43">
        <v>1449</v>
      </c>
      <c r="X164" s="43">
        <v>432</v>
      </c>
      <c r="Y164" s="44">
        <v>49.9</v>
      </c>
      <c r="Z164" s="45">
        <v>20.399999999999999</v>
      </c>
      <c r="AA164" s="40">
        <v>2395</v>
      </c>
      <c r="AB164" s="40">
        <v>914</v>
      </c>
      <c r="AC164" s="495" t="s">
        <v>369</v>
      </c>
      <c r="AD164" s="451"/>
      <c r="AE164" s="203">
        <f>SUM(E164:S164)-C164</f>
        <v>0</v>
      </c>
      <c r="AG164" s="186" t="str">
        <f t="shared" si="23"/>
        <v>ok</v>
      </c>
      <c r="AH164" s="186" t="str">
        <f t="shared" si="24"/>
        <v>ok</v>
      </c>
      <c r="AI164" s="186" t="str">
        <f t="shared" si="25"/>
        <v>ok</v>
      </c>
      <c r="AJ164" s="198">
        <f t="shared" si="26"/>
        <v>1449</v>
      </c>
      <c r="AK164" s="198">
        <f t="shared" si="27"/>
        <v>1449</v>
      </c>
      <c r="AL164" s="198">
        <f t="shared" si="28"/>
        <v>0</v>
      </c>
    </row>
    <row r="165" spans="1:38" s="186" customFormat="1" ht="10.5" customHeight="1" x14ac:dyDescent="0.15">
      <c r="A165" s="204"/>
      <c r="B165" s="205"/>
      <c r="C165" s="165"/>
      <c r="D165" s="41"/>
      <c r="E165" s="40"/>
      <c r="F165" s="40"/>
      <c r="G165" s="40"/>
      <c r="H165" s="40"/>
      <c r="I165" s="40"/>
      <c r="J165" s="42"/>
      <c r="K165" s="40"/>
      <c r="L165" s="41"/>
      <c r="M165" s="42"/>
      <c r="N165" s="40"/>
      <c r="O165" s="41"/>
      <c r="P165" s="42"/>
      <c r="Q165" s="43"/>
      <c r="R165" s="40"/>
      <c r="S165" s="41"/>
      <c r="T165" s="40"/>
      <c r="U165" s="43"/>
      <c r="V165" s="43"/>
      <c r="W165" s="43"/>
      <c r="X165" s="43"/>
      <c r="Y165" s="46"/>
      <c r="Z165" s="47"/>
      <c r="AA165" s="40"/>
      <c r="AB165" s="40"/>
      <c r="AC165" s="317"/>
      <c r="AD165" s="208"/>
      <c r="AE165" s="203"/>
      <c r="AG165" s="186" t="str">
        <f t="shared" si="23"/>
        <v>ok</v>
      </c>
      <c r="AH165" s="186" t="str">
        <f t="shared" si="24"/>
        <v>ok</v>
      </c>
      <c r="AI165" s="186" t="str">
        <f t="shared" si="25"/>
        <v>ok</v>
      </c>
      <c r="AJ165" s="198">
        <f t="shared" si="26"/>
        <v>0</v>
      </c>
      <c r="AK165" s="198">
        <f t="shared" si="27"/>
        <v>0</v>
      </c>
      <c r="AL165" s="198">
        <f t="shared" si="28"/>
        <v>0</v>
      </c>
    </row>
    <row r="166" spans="1:38" ht="12.95" customHeight="1" x14ac:dyDescent="0.15">
      <c r="A166" s="487" t="s">
        <v>117</v>
      </c>
      <c r="B166" s="488"/>
      <c r="C166" s="166">
        <v>0</v>
      </c>
      <c r="D166" s="49">
        <v>0</v>
      </c>
      <c r="E166" s="48">
        <v>0</v>
      </c>
      <c r="F166" s="48">
        <v>0</v>
      </c>
      <c r="G166" s="48">
        <v>0</v>
      </c>
      <c r="H166" s="48">
        <v>0</v>
      </c>
      <c r="I166" s="48">
        <v>0</v>
      </c>
      <c r="J166" s="50">
        <v>0</v>
      </c>
      <c r="K166" s="48">
        <v>0</v>
      </c>
      <c r="L166" s="49">
        <v>0</v>
      </c>
      <c r="M166" s="50">
        <v>0</v>
      </c>
      <c r="N166" s="48">
        <v>0</v>
      </c>
      <c r="O166" s="49">
        <v>0</v>
      </c>
      <c r="P166" s="50">
        <v>0</v>
      </c>
      <c r="Q166" s="51">
        <v>0</v>
      </c>
      <c r="R166" s="48">
        <v>0</v>
      </c>
      <c r="S166" s="49">
        <v>0</v>
      </c>
      <c r="T166" s="48"/>
      <c r="U166" s="51">
        <v>0</v>
      </c>
      <c r="V166" s="51">
        <v>0</v>
      </c>
      <c r="W166" s="30">
        <v>0</v>
      </c>
      <c r="X166" s="51">
        <v>0</v>
      </c>
      <c r="Y166" s="52">
        <v>0</v>
      </c>
      <c r="Z166" s="53">
        <v>0</v>
      </c>
      <c r="AA166" s="48">
        <v>0</v>
      </c>
      <c r="AB166" s="48">
        <v>0</v>
      </c>
      <c r="AC166" s="489" t="s">
        <v>117</v>
      </c>
      <c r="AD166" s="490" t="s">
        <v>176</v>
      </c>
      <c r="AE166" s="203">
        <f>SUM(E166:S166)-C166</f>
        <v>0</v>
      </c>
      <c r="AG166" s="186" t="str">
        <f t="shared" si="23"/>
        <v>ok</v>
      </c>
      <c r="AH166" s="186" t="str">
        <f t="shared" si="24"/>
        <v>ok</v>
      </c>
      <c r="AI166" s="186" t="str">
        <f t="shared" si="25"/>
        <v>ok</v>
      </c>
      <c r="AJ166" s="198">
        <f t="shared" si="26"/>
        <v>0</v>
      </c>
      <c r="AK166" s="198">
        <f t="shared" si="27"/>
        <v>0</v>
      </c>
      <c r="AL166" s="198">
        <f t="shared" si="28"/>
        <v>0</v>
      </c>
    </row>
    <row r="167" spans="1:38" ht="12.95" customHeight="1" x14ac:dyDescent="0.15">
      <c r="A167" s="487" t="s">
        <v>116</v>
      </c>
      <c r="B167" s="487"/>
      <c r="C167" s="167">
        <v>4745</v>
      </c>
      <c r="D167" s="49">
        <v>2259</v>
      </c>
      <c r="E167" s="48">
        <v>1544</v>
      </c>
      <c r="F167" s="6">
        <v>686</v>
      </c>
      <c r="G167" s="6">
        <v>2</v>
      </c>
      <c r="H167" s="6">
        <v>0</v>
      </c>
      <c r="I167" s="6">
        <v>27</v>
      </c>
      <c r="J167" s="54">
        <v>0</v>
      </c>
      <c r="K167" s="6">
        <v>1219</v>
      </c>
      <c r="L167" s="55">
        <v>113</v>
      </c>
      <c r="M167" s="54">
        <v>24</v>
      </c>
      <c r="N167" s="6">
        <v>13</v>
      </c>
      <c r="O167" s="55">
        <v>999</v>
      </c>
      <c r="P167" s="54">
        <v>2</v>
      </c>
      <c r="Q167" s="56">
        <v>32</v>
      </c>
      <c r="R167" s="6">
        <v>84</v>
      </c>
      <c r="S167" s="55">
        <v>0</v>
      </c>
      <c r="T167" s="6"/>
      <c r="U167" s="56">
        <v>4</v>
      </c>
      <c r="V167" s="56">
        <v>0</v>
      </c>
      <c r="W167" s="57">
        <v>1005</v>
      </c>
      <c r="X167" s="56">
        <v>287</v>
      </c>
      <c r="Y167" s="58">
        <v>47.6</v>
      </c>
      <c r="Z167" s="59">
        <v>21.2</v>
      </c>
      <c r="AA167" s="6">
        <v>1714</v>
      </c>
      <c r="AB167" s="6">
        <v>688</v>
      </c>
      <c r="AC167" s="489" t="s">
        <v>116</v>
      </c>
      <c r="AD167" s="490" t="s">
        <v>175</v>
      </c>
      <c r="AE167" s="203">
        <f>SUM(E167:S167)-C167</f>
        <v>0</v>
      </c>
      <c r="AG167" s="186" t="str">
        <f t="shared" si="23"/>
        <v>ok</v>
      </c>
      <c r="AH167" s="186" t="str">
        <f t="shared" si="24"/>
        <v>ok</v>
      </c>
      <c r="AI167" s="186" t="str">
        <f t="shared" si="25"/>
        <v>ok</v>
      </c>
      <c r="AJ167" s="198">
        <f t="shared" si="26"/>
        <v>1005</v>
      </c>
      <c r="AK167" s="198">
        <f t="shared" si="27"/>
        <v>1005</v>
      </c>
      <c r="AL167" s="198">
        <f t="shared" si="28"/>
        <v>0</v>
      </c>
    </row>
    <row r="168" spans="1:38" ht="12.95" customHeight="1" x14ac:dyDescent="0.15">
      <c r="A168" s="487" t="s">
        <v>115</v>
      </c>
      <c r="B168" s="487"/>
      <c r="C168" s="167">
        <v>2349</v>
      </c>
      <c r="D168" s="49">
        <v>1281</v>
      </c>
      <c r="E168" s="48">
        <v>597</v>
      </c>
      <c r="F168" s="6">
        <v>223</v>
      </c>
      <c r="G168" s="6">
        <v>0</v>
      </c>
      <c r="H168" s="6">
        <v>0</v>
      </c>
      <c r="I168" s="6">
        <v>461</v>
      </c>
      <c r="J168" s="54">
        <v>0</v>
      </c>
      <c r="K168" s="6">
        <v>467</v>
      </c>
      <c r="L168" s="55">
        <v>42</v>
      </c>
      <c r="M168" s="54">
        <v>10</v>
      </c>
      <c r="N168" s="6">
        <v>9</v>
      </c>
      <c r="O168" s="55">
        <v>438</v>
      </c>
      <c r="P168" s="54">
        <v>6</v>
      </c>
      <c r="Q168" s="56">
        <v>18</v>
      </c>
      <c r="R168" s="6">
        <v>71</v>
      </c>
      <c r="S168" s="55">
        <v>7</v>
      </c>
      <c r="T168" s="6"/>
      <c r="U168" s="56">
        <v>0</v>
      </c>
      <c r="V168" s="56">
        <v>0</v>
      </c>
      <c r="W168" s="57">
        <v>444</v>
      </c>
      <c r="X168" s="56">
        <v>145</v>
      </c>
      <c r="Y168" s="58">
        <v>54.5</v>
      </c>
      <c r="Z168" s="59">
        <v>18.899999999999999</v>
      </c>
      <c r="AA168" s="6">
        <v>1693</v>
      </c>
      <c r="AB168" s="6">
        <v>238</v>
      </c>
      <c r="AC168" s="489" t="s">
        <v>115</v>
      </c>
      <c r="AD168" s="490"/>
      <c r="AE168" s="203">
        <f>SUM(E168:S168)-C168</f>
        <v>0</v>
      </c>
      <c r="AG168" s="186" t="str">
        <f t="shared" si="23"/>
        <v>ok</v>
      </c>
      <c r="AH168" s="186" t="str">
        <f t="shared" si="24"/>
        <v>ok</v>
      </c>
      <c r="AI168" s="186" t="str">
        <f t="shared" si="25"/>
        <v>ok</v>
      </c>
      <c r="AJ168" s="198">
        <f t="shared" si="26"/>
        <v>444</v>
      </c>
      <c r="AK168" s="198">
        <f t="shared" si="27"/>
        <v>444</v>
      </c>
      <c r="AL168" s="198">
        <f t="shared" si="28"/>
        <v>0</v>
      </c>
    </row>
    <row r="169" spans="1:38" ht="10.5" customHeight="1" x14ac:dyDescent="0.15">
      <c r="A169" s="199"/>
      <c r="B169" s="199"/>
      <c r="C169" s="168"/>
      <c r="D169" s="61"/>
      <c r="E169" s="60"/>
      <c r="F169" s="60"/>
      <c r="G169" s="60"/>
      <c r="H169" s="60"/>
      <c r="I169" s="60"/>
      <c r="J169" s="60"/>
      <c r="K169" s="57"/>
      <c r="L169" s="61"/>
      <c r="M169" s="62"/>
      <c r="N169" s="60"/>
      <c r="O169" s="61"/>
      <c r="P169" s="62"/>
      <c r="Q169" s="63"/>
      <c r="R169" s="60"/>
      <c r="S169" s="61"/>
      <c r="T169" s="60"/>
      <c r="U169" s="63"/>
      <c r="V169" s="63"/>
      <c r="W169" s="57"/>
      <c r="X169" s="56"/>
      <c r="Y169" s="52"/>
      <c r="Z169" s="53"/>
      <c r="AA169" s="6"/>
      <c r="AB169" s="6"/>
      <c r="AC169" s="318"/>
      <c r="AD169" s="159"/>
      <c r="AE169" s="203"/>
      <c r="AG169" s="186" t="str">
        <f t="shared" si="23"/>
        <v>ok</v>
      </c>
      <c r="AH169" s="186" t="str">
        <f t="shared" si="24"/>
        <v>ok</v>
      </c>
      <c r="AI169" s="186" t="str">
        <f t="shared" si="25"/>
        <v>ok</v>
      </c>
      <c r="AJ169" s="198">
        <f t="shared" si="26"/>
        <v>0</v>
      </c>
      <c r="AK169" s="198">
        <f t="shared" si="27"/>
        <v>0</v>
      </c>
      <c r="AL169" s="198">
        <f t="shared" si="28"/>
        <v>0</v>
      </c>
    </row>
    <row r="170" spans="1:38" ht="14.25" x14ac:dyDescent="0.15">
      <c r="A170" s="469" t="s">
        <v>114</v>
      </c>
      <c r="B170" s="469"/>
      <c r="C170" s="167">
        <v>2684</v>
      </c>
      <c r="D170" s="55">
        <v>1472</v>
      </c>
      <c r="E170" s="6">
        <v>1068</v>
      </c>
      <c r="F170" s="6">
        <v>404</v>
      </c>
      <c r="G170" s="6">
        <v>0</v>
      </c>
      <c r="H170" s="6">
        <v>0</v>
      </c>
      <c r="I170" s="6">
        <v>0</v>
      </c>
      <c r="J170" s="54">
        <v>0</v>
      </c>
      <c r="K170" s="6">
        <v>626</v>
      </c>
      <c r="L170" s="55">
        <v>121</v>
      </c>
      <c r="M170" s="54">
        <v>21</v>
      </c>
      <c r="N170" s="6">
        <v>7</v>
      </c>
      <c r="O170" s="55">
        <v>331</v>
      </c>
      <c r="P170" s="54">
        <v>0</v>
      </c>
      <c r="Q170" s="56">
        <v>27</v>
      </c>
      <c r="R170" s="6">
        <v>79</v>
      </c>
      <c r="S170" s="55">
        <v>0</v>
      </c>
      <c r="T170" s="6"/>
      <c r="U170" s="56">
        <v>2</v>
      </c>
      <c r="V170" s="56">
        <v>0</v>
      </c>
      <c r="W170" s="57">
        <v>333</v>
      </c>
      <c r="X170" s="56">
        <v>72</v>
      </c>
      <c r="Y170" s="58">
        <v>54.8</v>
      </c>
      <c r="Z170" s="64">
        <v>12.4</v>
      </c>
      <c r="AA170" s="6">
        <v>1265</v>
      </c>
      <c r="AB170" s="6">
        <v>408</v>
      </c>
      <c r="AC170" s="478" t="s">
        <v>114</v>
      </c>
      <c r="AD170" s="469"/>
      <c r="AE170" s="145">
        <f t="shared" ref="AE170:AE232" si="29">SUM(E170:S170)-C170</f>
        <v>0</v>
      </c>
      <c r="AG170" s="186" t="str">
        <f t="shared" si="23"/>
        <v>ok</v>
      </c>
      <c r="AH170" s="186" t="str">
        <f t="shared" si="24"/>
        <v>ok</v>
      </c>
      <c r="AI170" s="186" t="str">
        <f t="shared" si="25"/>
        <v>ok</v>
      </c>
      <c r="AJ170" s="198">
        <f t="shared" si="26"/>
        <v>333</v>
      </c>
      <c r="AK170" s="198">
        <f t="shared" si="27"/>
        <v>333</v>
      </c>
      <c r="AL170" s="198">
        <f t="shared" si="28"/>
        <v>0</v>
      </c>
    </row>
    <row r="171" spans="1:38" ht="14.25" x14ac:dyDescent="0.15">
      <c r="A171" s="469" t="s">
        <v>113</v>
      </c>
      <c r="B171" s="469"/>
      <c r="C171" s="167">
        <v>529</v>
      </c>
      <c r="D171" s="55">
        <v>223</v>
      </c>
      <c r="E171" s="6">
        <v>138</v>
      </c>
      <c r="F171" s="6">
        <v>85</v>
      </c>
      <c r="G171" s="6">
        <v>0</v>
      </c>
      <c r="H171" s="6">
        <v>0</v>
      </c>
      <c r="I171" s="6">
        <v>0</v>
      </c>
      <c r="J171" s="54">
        <v>0</v>
      </c>
      <c r="K171" s="6">
        <v>148</v>
      </c>
      <c r="L171" s="55">
        <v>5</v>
      </c>
      <c r="M171" s="54">
        <v>1</v>
      </c>
      <c r="N171" s="6">
        <v>0</v>
      </c>
      <c r="O171" s="55">
        <v>137</v>
      </c>
      <c r="P171" s="54">
        <v>0</v>
      </c>
      <c r="Q171" s="56">
        <v>0</v>
      </c>
      <c r="R171" s="6">
        <v>8</v>
      </c>
      <c r="S171" s="55">
        <v>7</v>
      </c>
      <c r="T171" s="6"/>
      <c r="U171" s="56">
        <v>0</v>
      </c>
      <c r="V171" s="56">
        <v>0</v>
      </c>
      <c r="W171" s="57">
        <v>137</v>
      </c>
      <c r="X171" s="56">
        <v>49</v>
      </c>
      <c r="Y171" s="58">
        <v>42.2</v>
      </c>
      <c r="Z171" s="64">
        <v>25.9</v>
      </c>
      <c r="AA171" s="6">
        <v>156</v>
      </c>
      <c r="AB171" s="6">
        <v>86</v>
      </c>
      <c r="AC171" s="478" t="s">
        <v>113</v>
      </c>
      <c r="AD171" s="469"/>
      <c r="AE171" s="145">
        <f t="shared" si="29"/>
        <v>0</v>
      </c>
      <c r="AG171" s="186" t="str">
        <f t="shared" si="23"/>
        <v>ok</v>
      </c>
      <c r="AH171" s="186" t="str">
        <f t="shared" si="24"/>
        <v>ok</v>
      </c>
      <c r="AI171" s="186" t="str">
        <f t="shared" si="25"/>
        <v>ok</v>
      </c>
      <c r="AJ171" s="198">
        <f t="shared" si="26"/>
        <v>137</v>
      </c>
      <c r="AK171" s="198">
        <f t="shared" si="27"/>
        <v>137</v>
      </c>
      <c r="AL171" s="198">
        <f t="shared" si="28"/>
        <v>0</v>
      </c>
    </row>
    <row r="172" spans="1:38" ht="14.25" x14ac:dyDescent="0.15">
      <c r="A172" s="469" t="s">
        <v>112</v>
      </c>
      <c r="B172" s="469"/>
      <c r="C172" s="167">
        <v>49</v>
      </c>
      <c r="D172" s="55">
        <v>13</v>
      </c>
      <c r="E172" s="6">
        <v>2</v>
      </c>
      <c r="F172" s="6">
        <v>5</v>
      </c>
      <c r="G172" s="6">
        <v>0</v>
      </c>
      <c r="H172" s="6">
        <v>0</v>
      </c>
      <c r="I172" s="6">
        <v>6</v>
      </c>
      <c r="J172" s="54">
        <v>0</v>
      </c>
      <c r="K172" s="6">
        <v>16</v>
      </c>
      <c r="L172" s="55">
        <v>0</v>
      </c>
      <c r="M172" s="54">
        <v>0</v>
      </c>
      <c r="N172" s="6">
        <v>0</v>
      </c>
      <c r="O172" s="55">
        <v>20</v>
      </c>
      <c r="P172" s="54">
        <v>0</v>
      </c>
      <c r="Q172" s="56">
        <v>0</v>
      </c>
      <c r="R172" s="6">
        <v>0</v>
      </c>
      <c r="S172" s="55">
        <v>0</v>
      </c>
      <c r="T172" s="6"/>
      <c r="U172" s="56">
        <v>0</v>
      </c>
      <c r="V172" s="56">
        <v>0</v>
      </c>
      <c r="W172" s="57">
        <v>20</v>
      </c>
      <c r="X172" s="56">
        <v>5</v>
      </c>
      <c r="Y172" s="58">
        <v>26.5</v>
      </c>
      <c r="Z172" s="64">
        <v>40.799999999999997</v>
      </c>
      <c r="AA172" s="6">
        <v>2</v>
      </c>
      <c r="AB172" s="6">
        <v>5</v>
      </c>
      <c r="AC172" s="478" t="s">
        <v>112</v>
      </c>
      <c r="AD172" s="469"/>
      <c r="AE172" s="145">
        <f t="shared" si="29"/>
        <v>0</v>
      </c>
      <c r="AG172" s="186" t="str">
        <f t="shared" si="23"/>
        <v>ok</v>
      </c>
      <c r="AH172" s="186" t="str">
        <f t="shared" si="24"/>
        <v>ok</v>
      </c>
      <c r="AI172" s="186" t="str">
        <f t="shared" si="25"/>
        <v>ok</v>
      </c>
      <c r="AJ172" s="198">
        <f t="shared" si="26"/>
        <v>20</v>
      </c>
      <c r="AK172" s="198">
        <f t="shared" si="27"/>
        <v>20</v>
      </c>
      <c r="AL172" s="198">
        <f t="shared" si="28"/>
        <v>0</v>
      </c>
    </row>
    <row r="173" spans="1:38" ht="14.25" x14ac:dyDescent="0.15">
      <c r="A173" s="469" t="s">
        <v>111</v>
      </c>
      <c r="B173" s="469"/>
      <c r="C173" s="167">
        <v>32</v>
      </c>
      <c r="D173" s="55">
        <v>4</v>
      </c>
      <c r="E173" s="6">
        <v>2</v>
      </c>
      <c r="F173" s="6">
        <v>2</v>
      </c>
      <c r="G173" s="6">
        <v>0</v>
      </c>
      <c r="H173" s="6">
        <v>0</v>
      </c>
      <c r="I173" s="6">
        <v>0</v>
      </c>
      <c r="J173" s="54">
        <v>0</v>
      </c>
      <c r="K173" s="6">
        <v>13</v>
      </c>
      <c r="L173" s="55">
        <v>0</v>
      </c>
      <c r="M173" s="54">
        <v>0</v>
      </c>
      <c r="N173" s="6">
        <v>0</v>
      </c>
      <c r="O173" s="55">
        <v>15</v>
      </c>
      <c r="P173" s="54">
        <v>0</v>
      </c>
      <c r="Q173" s="56">
        <v>0</v>
      </c>
      <c r="R173" s="6">
        <v>0</v>
      </c>
      <c r="S173" s="55">
        <v>0</v>
      </c>
      <c r="T173" s="6"/>
      <c r="U173" s="56">
        <v>0</v>
      </c>
      <c r="V173" s="56">
        <v>0</v>
      </c>
      <c r="W173" s="57">
        <v>15</v>
      </c>
      <c r="X173" s="56">
        <v>2</v>
      </c>
      <c r="Y173" s="58">
        <v>12.5</v>
      </c>
      <c r="Z173" s="64">
        <v>46.9</v>
      </c>
      <c r="AA173" s="6">
        <v>2</v>
      </c>
      <c r="AB173" s="6">
        <v>2</v>
      </c>
      <c r="AC173" s="478" t="s">
        <v>111</v>
      </c>
      <c r="AD173" s="469"/>
      <c r="AE173" s="145">
        <f t="shared" si="29"/>
        <v>0</v>
      </c>
      <c r="AG173" s="186" t="str">
        <f t="shared" si="23"/>
        <v>ok</v>
      </c>
      <c r="AH173" s="186" t="str">
        <f t="shared" si="24"/>
        <v>ok</v>
      </c>
      <c r="AI173" s="186" t="str">
        <f t="shared" si="25"/>
        <v>ok</v>
      </c>
      <c r="AJ173" s="198">
        <f t="shared" si="26"/>
        <v>15</v>
      </c>
      <c r="AK173" s="198">
        <f t="shared" si="27"/>
        <v>15</v>
      </c>
      <c r="AL173" s="198">
        <f t="shared" si="28"/>
        <v>0</v>
      </c>
    </row>
    <row r="174" spans="1:38" ht="14.25" x14ac:dyDescent="0.15">
      <c r="A174" s="469" t="s">
        <v>110</v>
      </c>
      <c r="B174" s="469"/>
      <c r="C174" s="167">
        <v>380</v>
      </c>
      <c r="D174" s="55">
        <v>187</v>
      </c>
      <c r="E174" s="6">
        <v>62</v>
      </c>
      <c r="F174" s="6">
        <v>30</v>
      </c>
      <c r="G174" s="6">
        <v>0</v>
      </c>
      <c r="H174" s="6">
        <v>0</v>
      </c>
      <c r="I174" s="6">
        <v>95</v>
      </c>
      <c r="J174" s="54">
        <v>0</v>
      </c>
      <c r="K174" s="6">
        <v>75</v>
      </c>
      <c r="L174" s="55">
        <v>1</v>
      </c>
      <c r="M174" s="54">
        <v>0</v>
      </c>
      <c r="N174" s="6">
        <v>0</v>
      </c>
      <c r="O174" s="55">
        <v>112</v>
      </c>
      <c r="P174" s="54">
        <v>0</v>
      </c>
      <c r="Q174" s="56">
        <v>0</v>
      </c>
      <c r="R174" s="6">
        <v>5</v>
      </c>
      <c r="S174" s="55">
        <v>0</v>
      </c>
      <c r="T174" s="6"/>
      <c r="U174" s="56">
        <v>0</v>
      </c>
      <c r="V174" s="56">
        <v>0</v>
      </c>
      <c r="W174" s="57">
        <v>112</v>
      </c>
      <c r="X174" s="56">
        <v>43</v>
      </c>
      <c r="Y174" s="58">
        <v>49.2</v>
      </c>
      <c r="Z174" s="64">
        <v>29.5</v>
      </c>
      <c r="AA174" s="6">
        <v>63</v>
      </c>
      <c r="AB174" s="6">
        <v>30</v>
      </c>
      <c r="AC174" s="478" t="s">
        <v>110</v>
      </c>
      <c r="AD174" s="469"/>
      <c r="AE174" s="145">
        <f t="shared" si="29"/>
        <v>0</v>
      </c>
      <c r="AG174" s="186" t="str">
        <f t="shared" si="23"/>
        <v>ok</v>
      </c>
      <c r="AH174" s="186" t="str">
        <f t="shared" si="24"/>
        <v>ok</v>
      </c>
      <c r="AI174" s="186" t="str">
        <f t="shared" si="25"/>
        <v>ok</v>
      </c>
      <c r="AJ174" s="198">
        <f t="shared" si="26"/>
        <v>112</v>
      </c>
      <c r="AK174" s="198">
        <f t="shared" si="27"/>
        <v>112</v>
      </c>
      <c r="AL174" s="198">
        <f t="shared" si="28"/>
        <v>0</v>
      </c>
    </row>
    <row r="175" spans="1:38" ht="10.5" customHeight="1" x14ac:dyDescent="0.15">
      <c r="A175" s="210"/>
      <c r="B175" s="210"/>
      <c r="C175" s="167"/>
      <c r="D175" s="55"/>
      <c r="E175" s="6"/>
      <c r="F175" s="6"/>
      <c r="G175" s="6"/>
      <c r="H175" s="6"/>
      <c r="I175" s="6"/>
      <c r="J175" s="54"/>
      <c r="K175" s="6"/>
      <c r="L175" s="55"/>
      <c r="M175" s="54"/>
      <c r="N175" s="6"/>
      <c r="O175" s="55"/>
      <c r="P175" s="54"/>
      <c r="Q175" s="56"/>
      <c r="R175" s="6"/>
      <c r="S175" s="55"/>
      <c r="T175" s="6"/>
      <c r="U175" s="56"/>
      <c r="V175" s="56"/>
      <c r="W175" s="57"/>
      <c r="X175" s="56"/>
      <c r="Y175" s="58"/>
      <c r="Z175" s="64"/>
      <c r="AA175" s="6"/>
      <c r="AB175" s="6"/>
      <c r="AC175" s="223"/>
      <c r="AD175" s="210"/>
      <c r="AG175" s="186" t="str">
        <f t="shared" si="23"/>
        <v>ok</v>
      </c>
      <c r="AH175" s="186" t="str">
        <f t="shared" si="24"/>
        <v>ok</v>
      </c>
      <c r="AI175" s="186" t="str">
        <f t="shared" si="25"/>
        <v>ok</v>
      </c>
      <c r="AJ175" s="198">
        <f t="shared" si="26"/>
        <v>0</v>
      </c>
      <c r="AK175" s="198">
        <f t="shared" si="27"/>
        <v>0</v>
      </c>
      <c r="AL175" s="198">
        <f t="shared" si="28"/>
        <v>0</v>
      </c>
    </row>
    <row r="176" spans="1:38" ht="14.25" x14ac:dyDescent="0.15">
      <c r="A176" s="469" t="s">
        <v>109</v>
      </c>
      <c r="B176" s="469"/>
      <c r="C176" s="167">
        <v>177</v>
      </c>
      <c r="D176" s="55">
        <v>58</v>
      </c>
      <c r="E176" s="6">
        <v>27</v>
      </c>
      <c r="F176" s="6">
        <v>30</v>
      </c>
      <c r="G176" s="6">
        <v>1</v>
      </c>
      <c r="H176" s="6">
        <v>0</v>
      </c>
      <c r="I176" s="6">
        <v>0</v>
      </c>
      <c r="J176" s="54">
        <v>0</v>
      </c>
      <c r="K176" s="6">
        <v>49</v>
      </c>
      <c r="L176" s="55">
        <v>0</v>
      </c>
      <c r="M176" s="54">
        <v>1</v>
      </c>
      <c r="N176" s="6">
        <v>1</v>
      </c>
      <c r="O176" s="55">
        <v>64</v>
      </c>
      <c r="P176" s="54">
        <v>0</v>
      </c>
      <c r="Q176" s="56">
        <v>4</v>
      </c>
      <c r="R176" s="6">
        <v>0</v>
      </c>
      <c r="S176" s="55">
        <v>0</v>
      </c>
      <c r="T176" s="6"/>
      <c r="U176" s="56">
        <v>0</v>
      </c>
      <c r="V176" s="56">
        <v>0</v>
      </c>
      <c r="W176" s="57">
        <v>64</v>
      </c>
      <c r="X176" s="56">
        <v>13</v>
      </c>
      <c r="Y176" s="58">
        <v>32.799999999999997</v>
      </c>
      <c r="Z176" s="64">
        <v>36.200000000000003</v>
      </c>
      <c r="AA176" s="6">
        <v>27</v>
      </c>
      <c r="AB176" s="6">
        <v>30</v>
      </c>
      <c r="AC176" s="478" t="s">
        <v>109</v>
      </c>
      <c r="AD176" s="469"/>
      <c r="AE176" s="145">
        <f t="shared" si="29"/>
        <v>0</v>
      </c>
      <c r="AG176" s="186" t="str">
        <f t="shared" si="23"/>
        <v>ok</v>
      </c>
      <c r="AH176" s="186" t="str">
        <f t="shared" si="24"/>
        <v>ok</v>
      </c>
      <c r="AI176" s="186" t="str">
        <f t="shared" si="25"/>
        <v>ok</v>
      </c>
      <c r="AJ176" s="198">
        <f t="shared" si="26"/>
        <v>64</v>
      </c>
      <c r="AK176" s="198">
        <f t="shared" si="27"/>
        <v>64</v>
      </c>
      <c r="AL176" s="198">
        <f t="shared" si="28"/>
        <v>0</v>
      </c>
    </row>
    <row r="177" spans="1:38" ht="14.25" x14ac:dyDescent="0.15">
      <c r="A177" s="469" t="s">
        <v>108</v>
      </c>
      <c r="B177" s="470"/>
      <c r="C177" s="167">
        <v>59</v>
      </c>
      <c r="D177" s="55">
        <v>19</v>
      </c>
      <c r="E177" s="6">
        <v>13</v>
      </c>
      <c r="F177" s="6">
        <v>5</v>
      </c>
      <c r="G177" s="6">
        <v>1</v>
      </c>
      <c r="H177" s="6">
        <v>0</v>
      </c>
      <c r="I177" s="6">
        <v>0</v>
      </c>
      <c r="J177" s="54">
        <v>0</v>
      </c>
      <c r="K177" s="6">
        <v>15</v>
      </c>
      <c r="L177" s="55">
        <v>0</v>
      </c>
      <c r="M177" s="54">
        <v>0</v>
      </c>
      <c r="N177" s="6">
        <v>2</v>
      </c>
      <c r="O177" s="55">
        <v>21</v>
      </c>
      <c r="P177" s="54">
        <v>0</v>
      </c>
      <c r="Q177" s="56">
        <v>0</v>
      </c>
      <c r="R177" s="6">
        <v>2</v>
      </c>
      <c r="S177" s="55">
        <v>0</v>
      </c>
      <c r="T177" s="6"/>
      <c r="U177" s="56">
        <v>0</v>
      </c>
      <c r="V177" s="56">
        <v>0</v>
      </c>
      <c r="W177" s="57">
        <v>21</v>
      </c>
      <c r="X177" s="56">
        <v>6</v>
      </c>
      <c r="Y177" s="58">
        <v>32.200000000000003</v>
      </c>
      <c r="Z177" s="64">
        <v>35.6</v>
      </c>
      <c r="AA177" s="6">
        <v>13</v>
      </c>
      <c r="AB177" s="6">
        <v>5</v>
      </c>
      <c r="AC177" s="478" t="s">
        <v>108</v>
      </c>
      <c r="AD177" s="470"/>
      <c r="AE177" s="145">
        <f t="shared" si="29"/>
        <v>0</v>
      </c>
      <c r="AG177" s="186" t="str">
        <f t="shared" si="23"/>
        <v>ok</v>
      </c>
      <c r="AH177" s="186" t="str">
        <f t="shared" si="24"/>
        <v>ok</v>
      </c>
      <c r="AI177" s="186" t="str">
        <f t="shared" si="25"/>
        <v>ok</v>
      </c>
      <c r="AJ177" s="198">
        <f t="shared" si="26"/>
        <v>21</v>
      </c>
      <c r="AK177" s="198">
        <f t="shared" si="27"/>
        <v>21</v>
      </c>
      <c r="AL177" s="198">
        <f t="shared" si="28"/>
        <v>0</v>
      </c>
    </row>
    <row r="178" spans="1:38" ht="14.25" x14ac:dyDescent="0.15">
      <c r="A178" s="469" t="s">
        <v>107</v>
      </c>
      <c r="B178" s="470"/>
      <c r="C178" s="167">
        <v>22</v>
      </c>
      <c r="D178" s="55">
        <v>5</v>
      </c>
      <c r="E178" s="6">
        <v>1</v>
      </c>
      <c r="F178" s="6">
        <v>4</v>
      </c>
      <c r="G178" s="6">
        <v>0</v>
      </c>
      <c r="H178" s="6">
        <v>0</v>
      </c>
      <c r="I178" s="6">
        <v>0</v>
      </c>
      <c r="J178" s="54">
        <v>0</v>
      </c>
      <c r="K178" s="6">
        <v>7</v>
      </c>
      <c r="L178" s="55">
        <v>0</v>
      </c>
      <c r="M178" s="54">
        <v>0</v>
      </c>
      <c r="N178" s="6">
        <v>0</v>
      </c>
      <c r="O178" s="55">
        <v>6</v>
      </c>
      <c r="P178" s="54">
        <v>0</v>
      </c>
      <c r="Q178" s="56">
        <v>3</v>
      </c>
      <c r="R178" s="6">
        <v>1</v>
      </c>
      <c r="S178" s="55">
        <v>0</v>
      </c>
      <c r="T178" s="6"/>
      <c r="U178" s="56">
        <v>0</v>
      </c>
      <c r="V178" s="56">
        <v>0</v>
      </c>
      <c r="W178" s="57">
        <v>6</v>
      </c>
      <c r="X178" s="56">
        <v>1</v>
      </c>
      <c r="Y178" s="58">
        <v>22.7</v>
      </c>
      <c r="Z178" s="64">
        <v>27.3</v>
      </c>
      <c r="AA178" s="6">
        <v>1</v>
      </c>
      <c r="AB178" s="6">
        <v>4</v>
      </c>
      <c r="AC178" s="478" t="s">
        <v>107</v>
      </c>
      <c r="AD178" s="470"/>
      <c r="AE178" s="145">
        <f t="shared" si="29"/>
        <v>0</v>
      </c>
      <c r="AG178" s="186" t="str">
        <f t="shared" si="23"/>
        <v>ok</v>
      </c>
      <c r="AH178" s="186" t="str">
        <f t="shared" si="24"/>
        <v>ok</v>
      </c>
      <c r="AI178" s="186" t="str">
        <f t="shared" si="25"/>
        <v>ok</v>
      </c>
      <c r="AJ178" s="198">
        <f t="shared" si="26"/>
        <v>6</v>
      </c>
      <c r="AK178" s="198">
        <f t="shared" si="27"/>
        <v>6</v>
      </c>
      <c r="AL178" s="198">
        <f t="shared" si="28"/>
        <v>0</v>
      </c>
    </row>
    <row r="179" spans="1:38" ht="13.5" customHeight="1" x14ac:dyDescent="0.15">
      <c r="A179" s="469" t="s">
        <v>106</v>
      </c>
      <c r="B179" s="470"/>
      <c r="C179" s="167">
        <v>323</v>
      </c>
      <c r="D179" s="55">
        <v>142</v>
      </c>
      <c r="E179" s="6">
        <v>106</v>
      </c>
      <c r="F179" s="6">
        <v>36</v>
      </c>
      <c r="G179" s="6">
        <v>0</v>
      </c>
      <c r="H179" s="6">
        <v>0</v>
      </c>
      <c r="I179" s="6">
        <v>0</v>
      </c>
      <c r="J179" s="54">
        <v>0</v>
      </c>
      <c r="K179" s="6">
        <v>77</v>
      </c>
      <c r="L179" s="55">
        <v>3</v>
      </c>
      <c r="M179" s="54">
        <v>0</v>
      </c>
      <c r="N179" s="6">
        <v>3</v>
      </c>
      <c r="O179" s="55">
        <v>91</v>
      </c>
      <c r="P179" s="54">
        <v>0</v>
      </c>
      <c r="Q179" s="56">
        <v>0</v>
      </c>
      <c r="R179" s="6">
        <v>7</v>
      </c>
      <c r="S179" s="55">
        <v>0</v>
      </c>
      <c r="T179" s="6"/>
      <c r="U179" s="56">
        <v>0</v>
      </c>
      <c r="V179" s="56">
        <v>0</v>
      </c>
      <c r="W179" s="57">
        <v>91</v>
      </c>
      <c r="X179" s="56">
        <v>31</v>
      </c>
      <c r="Y179" s="58">
        <v>44</v>
      </c>
      <c r="Z179" s="64">
        <v>28.2</v>
      </c>
      <c r="AA179" s="6">
        <v>121</v>
      </c>
      <c r="AB179" s="6">
        <v>36</v>
      </c>
      <c r="AC179" s="478" t="s">
        <v>106</v>
      </c>
      <c r="AD179" s="470"/>
      <c r="AE179" s="145">
        <f t="shared" si="29"/>
        <v>0</v>
      </c>
      <c r="AG179" s="186" t="str">
        <f t="shared" si="23"/>
        <v>ok</v>
      </c>
      <c r="AH179" s="186" t="str">
        <f t="shared" si="24"/>
        <v>ok</v>
      </c>
      <c r="AI179" s="186" t="str">
        <f t="shared" si="25"/>
        <v>ok</v>
      </c>
      <c r="AJ179" s="198">
        <f t="shared" si="26"/>
        <v>91</v>
      </c>
      <c r="AK179" s="198">
        <f t="shared" si="27"/>
        <v>91</v>
      </c>
      <c r="AL179" s="198">
        <f t="shared" si="28"/>
        <v>0</v>
      </c>
    </row>
    <row r="180" spans="1:38" ht="14.25" x14ac:dyDescent="0.15">
      <c r="A180" s="469" t="s">
        <v>105</v>
      </c>
      <c r="B180" s="470"/>
      <c r="C180" s="167">
        <v>343</v>
      </c>
      <c r="D180" s="55">
        <v>111</v>
      </c>
      <c r="E180" s="6">
        <v>65</v>
      </c>
      <c r="F180" s="6">
        <v>38</v>
      </c>
      <c r="G180" s="6">
        <v>0</v>
      </c>
      <c r="H180" s="6">
        <v>0</v>
      </c>
      <c r="I180" s="6">
        <v>8</v>
      </c>
      <c r="J180" s="54">
        <v>0</v>
      </c>
      <c r="K180" s="6">
        <v>67</v>
      </c>
      <c r="L180" s="55">
        <v>1</v>
      </c>
      <c r="M180" s="54">
        <v>2</v>
      </c>
      <c r="N180" s="6">
        <v>4</v>
      </c>
      <c r="O180" s="55">
        <v>130</v>
      </c>
      <c r="P180" s="54">
        <v>6</v>
      </c>
      <c r="Q180" s="56">
        <v>7</v>
      </c>
      <c r="R180" s="6">
        <v>15</v>
      </c>
      <c r="S180" s="55">
        <v>0</v>
      </c>
      <c r="T180" s="6"/>
      <c r="U180" s="56">
        <v>0</v>
      </c>
      <c r="V180" s="56">
        <v>0</v>
      </c>
      <c r="W180" s="57">
        <v>136</v>
      </c>
      <c r="X180" s="56">
        <v>49</v>
      </c>
      <c r="Y180" s="58">
        <v>32.4</v>
      </c>
      <c r="Z180" s="64">
        <v>39.700000000000003</v>
      </c>
      <c r="AA180" s="6">
        <v>66</v>
      </c>
      <c r="AB180" s="6">
        <v>38</v>
      </c>
      <c r="AC180" s="478" t="s">
        <v>105</v>
      </c>
      <c r="AD180" s="470"/>
      <c r="AE180" s="145">
        <f t="shared" si="29"/>
        <v>0</v>
      </c>
      <c r="AG180" s="186" t="str">
        <f t="shared" si="23"/>
        <v>ok</v>
      </c>
      <c r="AH180" s="186" t="str">
        <f t="shared" si="24"/>
        <v>ok</v>
      </c>
      <c r="AI180" s="186" t="str">
        <f t="shared" si="25"/>
        <v>ok</v>
      </c>
      <c r="AJ180" s="198">
        <f t="shared" si="26"/>
        <v>136</v>
      </c>
      <c r="AK180" s="198">
        <f t="shared" si="27"/>
        <v>136</v>
      </c>
      <c r="AL180" s="198">
        <f t="shared" si="28"/>
        <v>0</v>
      </c>
    </row>
    <row r="181" spans="1:38" ht="10.5" customHeight="1" x14ac:dyDescent="0.15">
      <c r="A181" s="210"/>
      <c r="B181" s="212"/>
      <c r="C181" s="167"/>
      <c r="D181" s="55"/>
      <c r="E181" s="6"/>
      <c r="F181" s="6"/>
      <c r="G181" s="6"/>
      <c r="H181" s="6"/>
      <c r="I181" s="6"/>
      <c r="J181" s="54"/>
      <c r="K181" s="6"/>
      <c r="L181" s="55"/>
      <c r="M181" s="54"/>
      <c r="N181" s="6"/>
      <c r="O181" s="55"/>
      <c r="P181" s="54"/>
      <c r="Q181" s="56"/>
      <c r="R181" s="6"/>
      <c r="S181" s="55"/>
      <c r="T181" s="6"/>
      <c r="U181" s="56"/>
      <c r="V181" s="56"/>
      <c r="W181" s="57"/>
      <c r="X181" s="56"/>
      <c r="Y181" s="58"/>
      <c r="Z181" s="64"/>
      <c r="AA181" s="6"/>
      <c r="AB181" s="6"/>
      <c r="AC181" s="223"/>
      <c r="AD181" s="212"/>
      <c r="AG181" s="186" t="str">
        <f t="shared" si="23"/>
        <v>ok</v>
      </c>
      <c r="AH181" s="186" t="str">
        <f t="shared" si="24"/>
        <v>ok</v>
      </c>
      <c r="AI181" s="186" t="str">
        <f t="shared" si="25"/>
        <v>ok</v>
      </c>
      <c r="AJ181" s="198">
        <f t="shared" si="26"/>
        <v>0</v>
      </c>
      <c r="AK181" s="198">
        <f t="shared" si="27"/>
        <v>0</v>
      </c>
      <c r="AL181" s="198">
        <f t="shared" si="28"/>
        <v>0</v>
      </c>
    </row>
    <row r="182" spans="1:38" ht="14.25" x14ac:dyDescent="0.15">
      <c r="A182" s="469" t="s">
        <v>174</v>
      </c>
      <c r="B182" s="470"/>
      <c r="C182" s="167">
        <v>69</v>
      </c>
      <c r="D182" s="55">
        <v>22</v>
      </c>
      <c r="E182" s="6">
        <v>13</v>
      </c>
      <c r="F182" s="6">
        <v>9</v>
      </c>
      <c r="G182" s="6">
        <v>0</v>
      </c>
      <c r="H182" s="6">
        <v>0</v>
      </c>
      <c r="I182" s="6">
        <v>0</v>
      </c>
      <c r="J182" s="54">
        <v>0</v>
      </c>
      <c r="K182" s="6">
        <v>23</v>
      </c>
      <c r="L182" s="55">
        <v>0</v>
      </c>
      <c r="M182" s="54">
        <v>0</v>
      </c>
      <c r="N182" s="6">
        <v>1</v>
      </c>
      <c r="O182" s="55">
        <v>20</v>
      </c>
      <c r="P182" s="54">
        <v>0</v>
      </c>
      <c r="Q182" s="56">
        <v>1</v>
      </c>
      <c r="R182" s="6">
        <v>2</v>
      </c>
      <c r="S182" s="55">
        <v>0</v>
      </c>
      <c r="T182" s="6"/>
      <c r="U182" s="56">
        <v>1</v>
      </c>
      <c r="V182" s="56">
        <v>0</v>
      </c>
      <c r="W182" s="57">
        <v>21</v>
      </c>
      <c r="X182" s="56">
        <v>10</v>
      </c>
      <c r="Y182" s="58">
        <v>31.9</v>
      </c>
      <c r="Z182" s="64">
        <v>30.4</v>
      </c>
      <c r="AA182" s="6">
        <v>13</v>
      </c>
      <c r="AB182" s="6">
        <v>9</v>
      </c>
      <c r="AC182" s="478" t="s">
        <v>174</v>
      </c>
      <c r="AD182" s="470"/>
      <c r="AE182" s="145">
        <f t="shared" si="29"/>
        <v>0</v>
      </c>
      <c r="AG182" s="186" t="str">
        <f t="shared" si="23"/>
        <v>ok</v>
      </c>
      <c r="AH182" s="186" t="str">
        <f t="shared" si="24"/>
        <v>ok</v>
      </c>
      <c r="AI182" s="186" t="str">
        <f t="shared" si="25"/>
        <v>ok</v>
      </c>
      <c r="AJ182" s="198">
        <f t="shared" si="26"/>
        <v>21</v>
      </c>
      <c r="AK182" s="198">
        <f t="shared" si="27"/>
        <v>21</v>
      </c>
      <c r="AL182" s="198">
        <f t="shared" si="28"/>
        <v>0</v>
      </c>
    </row>
    <row r="183" spans="1:38" ht="14.25" x14ac:dyDescent="0.15">
      <c r="A183" s="469" t="s">
        <v>173</v>
      </c>
      <c r="B183" s="470"/>
      <c r="C183" s="167">
        <v>504</v>
      </c>
      <c r="D183" s="55">
        <v>185</v>
      </c>
      <c r="E183" s="6">
        <v>110</v>
      </c>
      <c r="F183" s="6">
        <v>75</v>
      </c>
      <c r="G183" s="6">
        <v>0</v>
      </c>
      <c r="H183" s="6">
        <v>0</v>
      </c>
      <c r="I183" s="6">
        <v>0</v>
      </c>
      <c r="J183" s="54">
        <v>0</v>
      </c>
      <c r="K183" s="6">
        <v>149</v>
      </c>
      <c r="L183" s="55">
        <v>13</v>
      </c>
      <c r="M183" s="54">
        <v>3</v>
      </c>
      <c r="N183" s="6">
        <v>0</v>
      </c>
      <c r="O183" s="55">
        <v>147</v>
      </c>
      <c r="P183" s="54">
        <v>0</v>
      </c>
      <c r="Q183" s="56">
        <v>0</v>
      </c>
      <c r="R183" s="6">
        <v>7</v>
      </c>
      <c r="S183" s="55">
        <v>0</v>
      </c>
      <c r="T183" s="6"/>
      <c r="U183" s="56">
        <v>0</v>
      </c>
      <c r="V183" s="56">
        <v>0</v>
      </c>
      <c r="W183" s="57">
        <v>147</v>
      </c>
      <c r="X183" s="56">
        <v>28</v>
      </c>
      <c r="Y183" s="58">
        <v>36.700000000000003</v>
      </c>
      <c r="Z183" s="64">
        <v>29.2</v>
      </c>
      <c r="AA183" s="6">
        <v>110</v>
      </c>
      <c r="AB183" s="6">
        <v>75</v>
      </c>
      <c r="AC183" s="478" t="s">
        <v>173</v>
      </c>
      <c r="AD183" s="470"/>
      <c r="AE183" s="145">
        <f t="shared" si="29"/>
        <v>0</v>
      </c>
      <c r="AG183" s="186" t="str">
        <f t="shared" si="23"/>
        <v>ok</v>
      </c>
      <c r="AH183" s="186" t="str">
        <f t="shared" si="24"/>
        <v>ok</v>
      </c>
      <c r="AI183" s="186" t="str">
        <f t="shared" si="25"/>
        <v>ok</v>
      </c>
      <c r="AJ183" s="198">
        <f t="shared" si="26"/>
        <v>147</v>
      </c>
      <c r="AK183" s="198">
        <f t="shared" si="27"/>
        <v>147</v>
      </c>
      <c r="AL183" s="198">
        <f t="shared" si="28"/>
        <v>0</v>
      </c>
    </row>
    <row r="184" spans="1:38" ht="13.5" customHeight="1" x14ac:dyDescent="0.15">
      <c r="A184" s="471" t="s">
        <v>104</v>
      </c>
      <c r="B184" s="471"/>
      <c r="C184" s="167">
        <v>311</v>
      </c>
      <c r="D184" s="55">
        <v>204</v>
      </c>
      <c r="E184" s="6">
        <v>57</v>
      </c>
      <c r="F184" s="6">
        <v>40</v>
      </c>
      <c r="G184" s="6">
        <v>0</v>
      </c>
      <c r="H184" s="6">
        <v>0</v>
      </c>
      <c r="I184" s="6">
        <v>107</v>
      </c>
      <c r="J184" s="54">
        <v>0</v>
      </c>
      <c r="K184" s="6">
        <v>57</v>
      </c>
      <c r="L184" s="55">
        <v>1</v>
      </c>
      <c r="M184" s="54">
        <v>0</v>
      </c>
      <c r="N184" s="6">
        <v>0</v>
      </c>
      <c r="O184" s="55">
        <v>40</v>
      </c>
      <c r="P184" s="54">
        <v>0</v>
      </c>
      <c r="Q184" s="56">
        <v>0</v>
      </c>
      <c r="R184" s="6">
        <v>9</v>
      </c>
      <c r="S184" s="55">
        <v>0</v>
      </c>
      <c r="T184" s="6"/>
      <c r="U184" s="56">
        <v>0</v>
      </c>
      <c r="V184" s="56">
        <v>0</v>
      </c>
      <c r="W184" s="57">
        <v>40</v>
      </c>
      <c r="X184" s="56">
        <v>20</v>
      </c>
      <c r="Y184" s="58">
        <v>65.599999999999994</v>
      </c>
      <c r="Z184" s="64">
        <v>12.9</v>
      </c>
      <c r="AA184" s="6">
        <v>57</v>
      </c>
      <c r="AB184" s="6">
        <v>40</v>
      </c>
      <c r="AC184" s="502" t="s">
        <v>104</v>
      </c>
      <c r="AD184" s="471"/>
      <c r="AE184" s="145">
        <f t="shared" si="29"/>
        <v>0</v>
      </c>
      <c r="AG184" s="186" t="str">
        <f t="shared" si="23"/>
        <v>ok</v>
      </c>
      <c r="AH184" s="186" t="str">
        <f t="shared" si="24"/>
        <v>ok</v>
      </c>
      <c r="AI184" s="186" t="str">
        <f t="shared" si="25"/>
        <v>ok</v>
      </c>
      <c r="AJ184" s="198">
        <f t="shared" si="26"/>
        <v>40</v>
      </c>
      <c r="AK184" s="198">
        <f t="shared" si="27"/>
        <v>40</v>
      </c>
      <c r="AL184" s="198">
        <f t="shared" si="28"/>
        <v>0</v>
      </c>
    </row>
    <row r="185" spans="1:38" ht="13.5" customHeight="1" x14ac:dyDescent="0.15">
      <c r="A185" s="469" t="s">
        <v>172</v>
      </c>
      <c r="B185" s="470"/>
      <c r="C185" s="167">
        <v>377</v>
      </c>
      <c r="D185" s="55">
        <v>287</v>
      </c>
      <c r="E185" s="6">
        <v>85</v>
      </c>
      <c r="F185" s="6">
        <v>17</v>
      </c>
      <c r="G185" s="6">
        <v>0</v>
      </c>
      <c r="H185" s="6">
        <v>0</v>
      </c>
      <c r="I185" s="6">
        <v>185</v>
      </c>
      <c r="J185" s="54">
        <v>0</v>
      </c>
      <c r="K185" s="6">
        <v>33</v>
      </c>
      <c r="L185" s="55">
        <v>1</v>
      </c>
      <c r="M185" s="54">
        <v>2</v>
      </c>
      <c r="N185" s="6">
        <v>0</v>
      </c>
      <c r="O185" s="55">
        <v>46</v>
      </c>
      <c r="P185" s="54">
        <v>0</v>
      </c>
      <c r="Q185" s="56">
        <v>2</v>
      </c>
      <c r="R185" s="6">
        <v>6</v>
      </c>
      <c r="S185" s="55">
        <v>0</v>
      </c>
      <c r="T185" s="6"/>
      <c r="U185" s="56">
        <v>0</v>
      </c>
      <c r="V185" s="56">
        <v>0</v>
      </c>
      <c r="W185" s="57">
        <v>46</v>
      </c>
      <c r="X185" s="56">
        <v>9</v>
      </c>
      <c r="Y185" s="58">
        <v>76.099999999999994</v>
      </c>
      <c r="Z185" s="64">
        <v>12.2</v>
      </c>
      <c r="AA185" s="6">
        <v>92</v>
      </c>
      <c r="AB185" s="6">
        <v>17</v>
      </c>
      <c r="AC185" s="478" t="s">
        <v>172</v>
      </c>
      <c r="AD185" s="470"/>
      <c r="AE185" s="145">
        <f t="shared" si="29"/>
        <v>0</v>
      </c>
      <c r="AG185" s="186" t="str">
        <f t="shared" si="23"/>
        <v>ok</v>
      </c>
      <c r="AH185" s="186" t="str">
        <f t="shared" si="24"/>
        <v>ok</v>
      </c>
      <c r="AI185" s="186" t="str">
        <f t="shared" si="25"/>
        <v>ok</v>
      </c>
      <c r="AJ185" s="198">
        <f t="shared" si="26"/>
        <v>46</v>
      </c>
      <c r="AK185" s="198">
        <f t="shared" si="27"/>
        <v>46</v>
      </c>
      <c r="AL185" s="198">
        <f t="shared" si="28"/>
        <v>0</v>
      </c>
    </row>
    <row r="186" spans="1:38" ht="14.25" x14ac:dyDescent="0.15">
      <c r="A186" s="469" t="s">
        <v>171</v>
      </c>
      <c r="B186" s="470"/>
      <c r="C186" s="167">
        <v>166</v>
      </c>
      <c r="D186" s="55">
        <v>113</v>
      </c>
      <c r="E186" s="6">
        <v>62</v>
      </c>
      <c r="F186" s="6">
        <v>19</v>
      </c>
      <c r="G186" s="6">
        <v>0</v>
      </c>
      <c r="H186" s="6">
        <v>0</v>
      </c>
      <c r="I186" s="6">
        <v>32</v>
      </c>
      <c r="J186" s="54">
        <v>0</v>
      </c>
      <c r="K186" s="6">
        <v>31</v>
      </c>
      <c r="L186" s="55">
        <v>2</v>
      </c>
      <c r="M186" s="54">
        <v>0</v>
      </c>
      <c r="N186" s="6">
        <v>0</v>
      </c>
      <c r="O186" s="55">
        <v>20</v>
      </c>
      <c r="P186" s="54">
        <v>0</v>
      </c>
      <c r="Q186" s="56">
        <v>0</v>
      </c>
      <c r="R186" s="6">
        <v>0</v>
      </c>
      <c r="S186" s="55">
        <v>0</v>
      </c>
      <c r="T186" s="6"/>
      <c r="U186" s="56">
        <v>0</v>
      </c>
      <c r="V186" s="56">
        <v>0</v>
      </c>
      <c r="W186" s="57">
        <v>20</v>
      </c>
      <c r="X186" s="56">
        <v>1</v>
      </c>
      <c r="Y186" s="58">
        <v>68.099999999999994</v>
      </c>
      <c r="Z186" s="64">
        <v>12</v>
      </c>
      <c r="AA186" s="6">
        <v>66</v>
      </c>
      <c r="AB186" s="6">
        <v>19</v>
      </c>
      <c r="AC186" s="478" t="s">
        <v>171</v>
      </c>
      <c r="AD186" s="470"/>
      <c r="AE186" s="145">
        <f t="shared" si="29"/>
        <v>0</v>
      </c>
      <c r="AG186" s="186" t="str">
        <f t="shared" si="23"/>
        <v>ok</v>
      </c>
      <c r="AH186" s="186" t="str">
        <f t="shared" si="24"/>
        <v>ok</v>
      </c>
      <c r="AI186" s="186" t="str">
        <f t="shared" si="25"/>
        <v>ok</v>
      </c>
      <c r="AJ186" s="198">
        <f t="shared" si="26"/>
        <v>20</v>
      </c>
      <c r="AK186" s="198">
        <f t="shared" si="27"/>
        <v>20</v>
      </c>
      <c r="AL186" s="198">
        <f t="shared" si="28"/>
        <v>0</v>
      </c>
    </row>
    <row r="187" spans="1:38" ht="10.5" customHeight="1" x14ac:dyDescent="0.15">
      <c r="A187" s="210"/>
      <c r="B187" s="212"/>
      <c r="C187" s="167"/>
      <c r="D187" s="55"/>
      <c r="E187" s="6"/>
      <c r="F187" s="6"/>
      <c r="G187" s="6"/>
      <c r="H187" s="6"/>
      <c r="I187" s="6"/>
      <c r="J187" s="54"/>
      <c r="K187" s="6"/>
      <c r="L187" s="55"/>
      <c r="M187" s="54"/>
      <c r="N187" s="6"/>
      <c r="O187" s="55"/>
      <c r="P187" s="54"/>
      <c r="Q187" s="56"/>
      <c r="R187" s="6"/>
      <c r="S187" s="55"/>
      <c r="T187" s="6"/>
      <c r="U187" s="56"/>
      <c r="V187" s="56"/>
      <c r="W187" s="57"/>
      <c r="X187" s="56"/>
      <c r="Y187" s="58"/>
      <c r="Z187" s="64"/>
      <c r="AA187" s="6"/>
      <c r="AB187" s="6"/>
      <c r="AC187" s="223"/>
      <c r="AD187" s="212"/>
      <c r="AG187" s="186" t="str">
        <f t="shared" si="23"/>
        <v>ok</v>
      </c>
      <c r="AH187" s="186" t="str">
        <f t="shared" si="24"/>
        <v>ok</v>
      </c>
      <c r="AI187" s="186" t="str">
        <f t="shared" si="25"/>
        <v>ok</v>
      </c>
      <c r="AJ187" s="198">
        <f t="shared" si="26"/>
        <v>0</v>
      </c>
      <c r="AK187" s="198">
        <f t="shared" si="27"/>
        <v>0</v>
      </c>
      <c r="AL187" s="198">
        <f t="shared" si="28"/>
        <v>0</v>
      </c>
    </row>
    <row r="188" spans="1:38" ht="14.25" x14ac:dyDescent="0.15">
      <c r="A188" s="469" t="s">
        <v>170</v>
      </c>
      <c r="B188" s="470"/>
      <c r="C188" s="167">
        <v>200</v>
      </c>
      <c r="D188" s="55">
        <v>90</v>
      </c>
      <c r="E188" s="6">
        <v>72</v>
      </c>
      <c r="F188" s="6">
        <v>18</v>
      </c>
      <c r="G188" s="6">
        <v>0</v>
      </c>
      <c r="H188" s="6">
        <v>0</v>
      </c>
      <c r="I188" s="6">
        <v>0</v>
      </c>
      <c r="J188" s="54">
        <v>0</v>
      </c>
      <c r="K188" s="6">
        <v>63</v>
      </c>
      <c r="L188" s="55">
        <v>1</v>
      </c>
      <c r="M188" s="54">
        <v>2</v>
      </c>
      <c r="N188" s="6">
        <v>0</v>
      </c>
      <c r="O188" s="55">
        <v>37</v>
      </c>
      <c r="P188" s="54">
        <v>1</v>
      </c>
      <c r="Q188" s="56">
        <v>3</v>
      </c>
      <c r="R188" s="6">
        <v>3</v>
      </c>
      <c r="S188" s="55">
        <v>0</v>
      </c>
      <c r="T188" s="6"/>
      <c r="U188" s="56">
        <v>1</v>
      </c>
      <c r="V188" s="56">
        <v>0</v>
      </c>
      <c r="W188" s="57">
        <v>39</v>
      </c>
      <c r="X188" s="56">
        <v>24</v>
      </c>
      <c r="Y188" s="58">
        <v>45</v>
      </c>
      <c r="Z188" s="64">
        <v>19.5</v>
      </c>
      <c r="AA188" s="6">
        <v>72</v>
      </c>
      <c r="AB188" s="6">
        <v>18</v>
      </c>
      <c r="AC188" s="478" t="s">
        <v>170</v>
      </c>
      <c r="AD188" s="470"/>
      <c r="AE188" s="145">
        <f t="shared" si="29"/>
        <v>0</v>
      </c>
      <c r="AG188" s="186" t="str">
        <f t="shared" si="23"/>
        <v>ok</v>
      </c>
      <c r="AH188" s="186" t="str">
        <f t="shared" si="24"/>
        <v>ok</v>
      </c>
      <c r="AI188" s="186" t="str">
        <f t="shared" si="25"/>
        <v>ok</v>
      </c>
      <c r="AJ188" s="198">
        <f t="shared" si="26"/>
        <v>39</v>
      </c>
      <c r="AK188" s="198">
        <f t="shared" si="27"/>
        <v>39</v>
      </c>
      <c r="AL188" s="198">
        <f t="shared" si="28"/>
        <v>0</v>
      </c>
    </row>
    <row r="189" spans="1:38" ht="14.25" x14ac:dyDescent="0.15">
      <c r="A189" s="469" t="s">
        <v>169</v>
      </c>
      <c r="B189" s="469"/>
      <c r="C189" s="167">
        <v>98</v>
      </c>
      <c r="D189" s="55">
        <v>42</v>
      </c>
      <c r="E189" s="6">
        <v>29</v>
      </c>
      <c r="F189" s="6">
        <v>13</v>
      </c>
      <c r="G189" s="6">
        <v>0</v>
      </c>
      <c r="H189" s="6">
        <v>0</v>
      </c>
      <c r="I189" s="6">
        <v>0</v>
      </c>
      <c r="J189" s="54">
        <v>0</v>
      </c>
      <c r="K189" s="6">
        <v>28</v>
      </c>
      <c r="L189" s="55">
        <v>0</v>
      </c>
      <c r="M189" s="54">
        <v>0</v>
      </c>
      <c r="N189" s="6">
        <v>0</v>
      </c>
      <c r="O189" s="55">
        <v>24</v>
      </c>
      <c r="P189" s="54">
        <v>0</v>
      </c>
      <c r="Q189" s="56">
        <v>1</v>
      </c>
      <c r="R189" s="6">
        <v>3</v>
      </c>
      <c r="S189" s="55">
        <v>0</v>
      </c>
      <c r="T189" s="6"/>
      <c r="U189" s="56">
        <v>0</v>
      </c>
      <c r="V189" s="56">
        <v>0</v>
      </c>
      <c r="W189" s="57">
        <v>24</v>
      </c>
      <c r="X189" s="56">
        <v>11</v>
      </c>
      <c r="Y189" s="58">
        <v>42.9</v>
      </c>
      <c r="Z189" s="64">
        <v>24.5</v>
      </c>
      <c r="AA189" s="6">
        <v>29</v>
      </c>
      <c r="AB189" s="6">
        <v>13</v>
      </c>
      <c r="AC189" s="478" t="s">
        <v>169</v>
      </c>
      <c r="AD189" s="469"/>
      <c r="AE189" s="145">
        <f t="shared" si="29"/>
        <v>0</v>
      </c>
      <c r="AG189" s="186" t="str">
        <f t="shared" si="23"/>
        <v>ok</v>
      </c>
      <c r="AH189" s="186" t="str">
        <f t="shared" si="24"/>
        <v>ok</v>
      </c>
      <c r="AI189" s="186" t="str">
        <f t="shared" si="25"/>
        <v>ok</v>
      </c>
      <c r="AJ189" s="198">
        <f t="shared" si="26"/>
        <v>24</v>
      </c>
      <c r="AK189" s="198">
        <f t="shared" si="27"/>
        <v>24</v>
      </c>
      <c r="AL189" s="198">
        <f t="shared" si="28"/>
        <v>0</v>
      </c>
    </row>
    <row r="190" spans="1:38" ht="14.25" x14ac:dyDescent="0.15">
      <c r="A190" s="469" t="s">
        <v>168</v>
      </c>
      <c r="B190" s="469"/>
      <c r="C190" s="167">
        <v>99</v>
      </c>
      <c r="D190" s="55">
        <v>35</v>
      </c>
      <c r="E190" s="6">
        <v>20</v>
      </c>
      <c r="F190" s="6">
        <v>15</v>
      </c>
      <c r="G190" s="6">
        <v>0</v>
      </c>
      <c r="H190" s="6">
        <v>0</v>
      </c>
      <c r="I190" s="6">
        <v>0</v>
      </c>
      <c r="J190" s="54">
        <v>0</v>
      </c>
      <c r="K190" s="6">
        <v>35</v>
      </c>
      <c r="L190" s="55">
        <v>1</v>
      </c>
      <c r="M190" s="54">
        <v>2</v>
      </c>
      <c r="N190" s="6">
        <v>1</v>
      </c>
      <c r="O190" s="55">
        <v>24</v>
      </c>
      <c r="P190" s="54">
        <v>0</v>
      </c>
      <c r="Q190" s="56">
        <v>0</v>
      </c>
      <c r="R190" s="6">
        <v>1</v>
      </c>
      <c r="S190" s="55">
        <v>0</v>
      </c>
      <c r="T190" s="6"/>
      <c r="U190" s="56">
        <v>0</v>
      </c>
      <c r="V190" s="56">
        <v>0</v>
      </c>
      <c r="W190" s="57">
        <v>24</v>
      </c>
      <c r="X190" s="56">
        <v>4</v>
      </c>
      <c r="Y190" s="58">
        <v>35.4</v>
      </c>
      <c r="Z190" s="64">
        <v>24.2</v>
      </c>
      <c r="AA190" s="6">
        <v>24</v>
      </c>
      <c r="AB190" s="6">
        <v>15</v>
      </c>
      <c r="AC190" s="478" t="s">
        <v>168</v>
      </c>
      <c r="AD190" s="469"/>
      <c r="AE190" s="145">
        <f t="shared" si="29"/>
        <v>0</v>
      </c>
      <c r="AG190" s="186" t="str">
        <f t="shared" si="23"/>
        <v>ok</v>
      </c>
      <c r="AH190" s="186" t="str">
        <f t="shared" si="24"/>
        <v>ok</v>
      </c>
      <c r="AI190" s="186" t="str">
        <f t="shared" si="25"/>
        <v>ok</v>
      </c>
      <c r="AJ190" s="198">
        <f t="shared" si="26"/>
        <v>24</v>
      </c>
      <c r="AK190" s="198">
        <f t="shared" si="27"/>
        <v>24</v>
      </c>
      <c r="AL190" s="198">
        <f t="shared" si="28"/>
        <v>0</v>
      </c>
    </row>
    <row r="191" spans="1:38" ht="14.25" x14ac:dyDescent="0.15">
      <c r="A191" s="469" t="s">
        <v>167</v>
      </c>
      <c r="B191" s="488"/>
      <c r="C191" s="167">
        <v>343</v>
      </c>
      <c r="D191" s="55">
        <v>206</v>
      </c>
      <c r="E191" s="6">
        <v>129</v>
      </c>
      <c r="F191" s="6">
        <v>22</v>
      </c>
      <c r="G191" s="6">
        <v>0</v>
      </c>
      <c r="H191" s="6">
        <v>0</v>
      </c>
      <c r="I191" s="6">
        <v>55</v>
      </c>
      <c r="J191" s="54">
        <v>0</v>
      </c>
      <c r="K191" s="6">
        <v>53</v>
      </c>
      <c r="L191" s="55">
        <v>5</v>
      </c>
      <c r="M191" s="54">
        <v>0</v>
      </c>
      <c r="N191" s="6">
        <v>0</v>
      </c>
      <c r="O191" s="55">
        <v>75</v>
      </c>
      <c r="P191" s="54">
        <v>0</v>
      </c>
      <c r="Q191" s="56">
        <v>1</v>
      </c>
      <c r="R191" s="6">
        <v>3</v>
      </c>
      <c r="S191" s="55">
        <v>0</v>
      </c>
      <c r="T191" s="6"/>
      <c r="U191" s="56">
        <v>0</v>
      </c>
      <c r="V191" s="56">
        <v>0</v>
      </c>
      <c r="W191" s="57">
        <v>75</v>
      </c>
      <c r="X191" s="56">
        <v>24</v>
      </c>
      <c r="Y191" s="58">
        <v>60.1</v>
      </c>
      <c r="Z191" s="64">
        <v>21.9</v>
      </c>
      <c r="AA191" s="6">
        <v>136</v>
      </c>
      <c r="AB191" s="6">
        <v>22</v>
      </c>
      <c r="AC191" s="478" t="s">
        <v>167</v>
      </c>
      <c r="AD191" s="488"/>
      <c r="AE191" s="145">
        <f t="shared" si="29"/>
        <v>0</v>
      </c>
      <c r="AG191" s="186" t="str">
        <f t="shared" si="23"/>
        <v>ok</v>
      </c>
      <c r="AH191" s="186" t="str">
        <f t="shared" si="24"/>
        <v>ok</v>
      </c>
      <c r="AI191" s="186" t="str">
        <f t="shared" si="25"/>
        <v>ok</v>
      </c>
      <c r="AJ191" s="198">
        <f t="shared" si="26"/>
        <v>75</v>
      </c>
      <c r="AK191" s="198">
        <f t="shared" si="27"/>
        <v>75</v>
      </c>
      <c r="AL191" s="198">
        <f t="shared" si="28"/>
        <v>0</v>
      </c>
    </row>
    <row r="192" spans="1:38" ht="10.5" customHeight="1" x14ac:dyDescent="0.15">
      <c r="A192" s="469" t="s">
        <v>166</v>
      </c>
      <c r="B192" s="469"/>
      <c r="C192" s="169"/>
      <c r="D192" s="66"/>
      <c r="E192" s="7"/>
      <c r="F192" s="7"/>
      <c r="G192" s="7"/>
      <c r="H192" s="7"/>
      <c r="I192" s="7"/>
      <c r="J192" s="67"/>
      <c r="K192" s="65"/>
      <c r="L192" s="66"/>
      <c r="M192" s="67"/>
      <c r="N192" s="65"/>
      <c r="O192" s="66"/>
      <c r="P192" s="67"/>
      <c r="Q192" s="68"/>
      <c r="R192" s="65"/>
      <c r="S192" s="66"/>
      <c r="T192" s="65"/>
      <c r="U192" s="68"/>
      <c r="V192" s="68"/>
      <c r="W192" s="57"/>
      <c r="X192" s="68"/>
      <c r="Y192" s="69"/>
      <c r="Z192" s="64"/>
      <c r="AA192" s="65"/>
      <c r="AB192" s="65"/>
      <c r="AC192" s="478" t="s">
        <v>166</v>
      </c>
      <c r="AD192" s="469"/>
      <c r="AG192" s="186" t="str">
        <f t="shared" si="23"/>
        <v>ok</v>
      </c>
      <c r="AH192" s="186" t="str">
        <f t="shared" si="24"/>
        <v>ok</v>
      </c>
      <c r="AI192" s="186" t="str">
        <f t="shared" si="25"/>
        <v>ok</v>
      </c>
      <c r="AJ192" s="198">
        <f t="shared" si="26"/>
        <v>0</v>
      </c>
      <c r="AK192" s="198">
        <f t="shared" si="27"/>
        <v>0</v>
      </c>
      <c r="AL192" s="198">
        <f t="shared" si="28"/>
        <v>0</v>
      </c>
    </row>
    <row r="193" spans="1:38" ht="14.25" x14ac:dyDescent="0.15">
      <c r="A193" s="469" t="s">
        <v>103</v>
      </c>
      <c r="B193" s="469"/>
      <c r="C193" s="170">
        <v>0</v>
      </c>
      <c r="D193" s="71">
        <v>0</v>
      </c>
      <c r="E193" s="72">
        <v>0</v>
      </c>
      <c r="F193" s="72">
        <v>0</v>
      </c>
      <c r="G193" s="72">
        <v>0</v>
      </c>
      <c r="H193" s="72">
        <v>0</v>
      </c>
      <c r="I193" s="72">
        <v>0</v>
      </c>
      <c r="J193" s="73">
        <v>0</v>
      </c>
      <c r="K193" s="70">
        <v>0</v>
      </c>
      <c r="L193" s="71">
        <v>0</v>
      </c>
      <c r="M193" s="73">
        <v>0</v>
      </c>
      <c r="N193" s="70">
        <v>0</v>
      </c>
      <c r="O193" s="71">
        <v>0</v>
      </c>
      <c r="P193" s="73">
        <v>0</v>
      </c>
      <c r="Q193" s="74">
        <v>0</v>
      </c>
      <c r="R193" s="70">
        <v>0</v>
      </c>
      <c r="S193" s="71">
        <v>0</v>
      </c>
      <c r="T193" s="70"/>
      <c r="U193" s="74">
        <v>0</v>
      </c>
      <c r="V193" s="74">
        <v>0</v>
      </c>
      <c r="W193" s="75">
        <v>0</v>
      </c>
      <c r="X193" s="74">
        <v>0</v>
      </c>
      <c r="Y193" s="58">
        <v>0</v>
      </c>
      <c r="Z193" s="64">
        <v>0</v>
      </c>
      <c r="AA193" s="70">
        <v>0</v>
      </c>
      <c r="AB193" s="70">
        <v>0</v>
      </c>
      <c r="AC193" s="478" t="s">
        <v>103</v>
      </c>
      <c r="AD193" s="469"/>
      <c r="AE193" s="145">
        <f t="shared" si="29"/>
        <v>0</v>
      </c>
      <c r="AG193" s="186" t="str">
        <f t="shared" si="23"/>
        <v>ok</v>
      </c>
      <c r="AH193" s="186" t="str">
        <f t="shared" si="24"/>
        <v>ok</v>
      </c>
      <c r="AI193" s="186" t="str">
        <f t="shared" si="25"/>
        <v>ok</v>
      </c>
      <c r="AJ193" s="198">
        <f t="shared" si="26"/>
        <v>0</v>
      </c>
      <c r="AK193" s="198">
        <f t="shared" si="27"/>
        <v>0</v>
      </c>
      <c r="AL193" s="198">
        <f t="shared" si="28"/>
        <v>0</v>
      </c>
    </row>
    <row r="194" spans="1:38" ht="14.25" x14ac:dyDescent="0.15">
      <c r="A194" s="213"/>
      <c r="B194" s="210" t="s">
        <v>102</v>
      </c>
      <c r="C194" s="167">
        <v>0</v>
      </c>
      <c r="D194" s="55">
        <v>0</v>
      </c>
      <c r="E194" s="6">
        <v>0</v>
      </c>
      <c r="F194" s="6">
        <v>0</v>
      </c>
      <c r="G194" s="6">
        <v>0</v>
      </c>
      <c r="H194" s="6">
        <v>0</v>
      </c>
      <c r="I194" s="6">
        <v>0</v>
      </c>
      <c r="J194" s="54">
        <v>0</v>
      </c>
      <c r="K194" s="6">
        <v>0</v>
      </c>
      <c r="L194" s="55">
        <v>0</v>
      </c>
      <c r="M194" s="54">
        <v>0</v>
      </c>
      <c r="N194" s="6">
        <v>0</v>
      </c>
      <c r="O194" s="55">
        <v>0</v>
      </c>
      <c r="P194" s="54">
        <v>0</v>
      </c>
      <c r="Q194" s="56">
        <v>0</v>
      </c>
      <c r="R194" s="6">
        <v>0</v>
      </c>
      <c r="S194" s="55">
        <v>0</v>
      </c>
      <c r="T194" s="6"/>
      <c r="U194" s="56">
        <v>0</v>
      </c>
      <c r="V194" s="56">
        <v>0</v>
      </c>
      <c r="W194" s="57">
        <v>0</v>
      </c>
      <c r="X194" s="56">
        <v>0</v>
      </c>
      <c r="Y194" s="58">
        <v>0</v>
      </c>
      <c r="Z194" s="64">
        <v>0</v>
      </c>
      <c r="AA194" s="6">
        <v>0</v>
      </c>
      <c r="AB194" s="6">
        <v>0</v>
      </c>
      <c r="AC194" s="224"/>
      <c r="AD194" s="210" t="s">
        <v>102</v>
      </c>
      <c r="AE194" s="145">
        <f t="shared" si="29"/>
        <v>0</v>
      </c>
      <c r="AG194" s="186" t="str">
        <f t="shared" si="23"/>
        <v>ok</v>
      </c>
      <c r="AH194" s="186" t="str">
        <f t="shared" si="24"/>
        <v>ok</v>
      </c>
      <c r="AI194" s="186" t="str">
        <f t="shared" si="25"/>
        <v>ok</v>
      </c>
      <c r="AJ194" s="198">
        <f t="shared" si="26"/>
        <v>0</v>
      </c>
      <c r="AK194" s="198">
        <f t="shared" si="27"/>
        <v>0</v>
      </c>
      <c r="AL194" s="198">
        <f t="shared" si="28"/>
        <v>0</v>
      </c>
    </row>
    <row r="195" spans="1:38" ht="14.25" x14ac:dyDescent="0.15">
      <c r="A195" s="213"/>
      <c r="B195" s="210" t="s">
        <v>101</v>
      </c>
      <c r="C195" s="167">
        <v>0</v>
      </c>
      <c r="D195" s="55">
        <v>0</v>
      </c>
      <c r="E195" s="6">
        <v>0</v>
      </c>
      <c r="F195" s="6">
        <v>0</v>
      </c>
      <c r="G195" s="6">
        <v>0</v>
      </c>
      <c r="H195" s="6">
        <v>0</v>
      </c>
      <c r="I195" s="6">
        <v>0</v>
      </c>
      <c r="J195" s="54">
        <v>0</v>
      </c>
      <c r="K195" s="6">
        <v>0</v>
      </c>
      <c r="L195" s="55">
        <v>0</v>
      </c>
      <c r="M195" s="54">
        <v>0</v>
      </c>
      <c r="N195" s="6">
        <v>0</v>
      </c>
      <c r="O195" s="55">
        <v>0</v>
      </c>
      <c r="P195" s="54">
        <v>0</v>
      </c>
      <c r="Q195" s="56">
        <v>0</v>
      </c>
      <c r="R195" s="6">
        <v>0</v>
      </c>
      <c r="S195" s="55">
        <v>0</v>
      </c>
      <c r="T195" s="6"/>
      <c r="U195" s="56">
        <v>0</v>
      </c>
      <c r="V195" s="56">
        <v>0</v>
      </c>
      <c r="W195" s="57">
        <v>0</v>
      </c>
      <c r="X195" s="56">
        <v>0</v>
      </c>
      <c r="Y195" s="58">
        <v>0</v>
      </c>
      <c r="Z195" s="64">
        <v>0</v>
      </c>
      <c r="AA195" s="6">
        <v>0</v>
      </c>
      <c r="AB195" s="6">
        <v>0</v>
      </c>
      <c r="AC195" s="224"/>
      <c r="AD195" s="210" t="s">
        <v>101</v>
      </c>
      <c r="AE195" s="145">
        <f t="shared" si="29"/>
        <v>0</v>
      </c>
      <c r="AG195" s="186" t="str">
        <f t="shared" si="23"/>
        <v>ok</v>
      </c>
      <c r="AH195" s="186" t="str">
        <f t="shared" si="24"/>
        <v>ok</v>
      </c>
      <c r="AI195" s="186" t="str">
        <f t="shared" si="25"/>
        <v>ok</v>
      </c>
      <c r="AJ195" s="198">
        <f t="shared" si="26"/>
        <v>0</v>
      </c>
      <c r="AK195" s="198">
        <f t="shared" si="27"/>
        <v>0</v>
      </c>
      <c r="AL195" s="198">
        <f t="shared" si="28"/>
        <v>0</v>
      </c>
    </row>
    <row r="196" spans="1:38" ht="10.5" customHeight="1" x14ac:dyDescent="0.15">
      <c r="A196" s="213"/>
      <c r="B196" s="210"/>
      <c r="C196" s="169"/>
      <c r="D196" s="66"/>
      <c r="E196" s="7"/>
      <c r="F196" s="7"/>
      <c r="G196" s="7"/>
      <c r="H196" s="7"/>
      <c r="I196" s="7"/>
      <c r="J196" s="67"/>
      <c r="K196" s="65"/>
      <c r="L196" s="66"/>
      <c r="M196" s="67"/>
      <c r="N196" s="65"/>
      <c r="O196" s="66"/>
      <c r="P196" s="67"/>
      <c r="Q196" s="68"/>
      <c r="R196" s="65"/>
      <c r="S196" s="66"/>
      <c r="T196" s="65"/>
      <c r="U196" s="68"/>
      <c r="V196" s="68"/>
      <c r="W196" s="30"/>
      <c r="X196" s="68"/>
      <c r="Y196" s="69"/>
      <c r="Z196" s="64"/>
      <c r="AA196" s="65"/>
      <c r="AB196" s="65"/>
      <c r="AC196" s="224"/>
      <c r="AD196" s="210"/>
      <c r="AG196" s="186" t="str">
        <f t="shared" si="23"/>
        <v>ok</v>
      </c>
      <c r="AH196" s="186" t="str">
        <f t="shared" si="24"/>
        <v>ok</v>
      </c>
      <c r="AI196" s="186" t="str">
        <f t="shared" si="25"/>
        <v>ok</v>
      </c>
      <c r="AJ196" s="198">
        <f t="shared" si="26"/>
        <v>0</v>
      </c>
      <c r="AK196" s="198">
        <f t="shared" si="27"/>
        <v>0</v>
      </c>
      <c r="AL196" s="198">
        <f t="shared" si="28"/>
        <v>0</v>
      </c>
    </row>
    <row r="197" spans="1:38" ht="14.25" x14ac:dyDescent="0.15">
      <c r="A197" s="469" t="s">
        <v>100</v>
      </c>
      <c r="B197" s="469"/>
      <c r="C197" s="170">
        <v>45</v>
      </c>
      <c r="D197" s="71">
        <v>6</v>
      </c>
      <c r="E197" s="72">
        <v>0</v>
      </c>
      <c r="F197" s="72">
        <v>6</v>
      </c>
      <c r="G197" s="72">
        <v>0</v>
      </c>
      <c r="H197" s="72">
        <v>0</v>
      </c>
      <c r="I197" s="72">
        <v>0</v>
      </c>
      <c r="J197" s="72">
        <v>0</v>
      </c>
      <c r="K197" s="74">
        <v>9</v>
      </c>
      <c r="L197" s="72">
        <v>0</v>
      </c>
      <c r="M197" s="72">
        <v>0</v>
      </c>
      <c r="N197" s="74">
        <v>2</v>
      </c>
      <c r="O197" s="72">
        <v>28</v>
      </c>
      <c r="P197" s="72">
        <v>0</v>
      </c>
      <c r="Q197" s="74">
        <v>0</v>
      </c>
      <c r="R197" s="74">
        <v>0</v>
      </c>
      <c r="S197" s="76">
        <v>0</v>
      </c>
      <c r="T197" s="77">
        <v>0</v>
      </c>
      <c r="U197" s="74">
        <v>0</v>
      </c>
      <c r="V197" s="74">
        <v>0</v>
      </c>
      <c r="W197" s="74">
        <v>28</v>
      </c>
      <c r="X197" s="74">
        <v>9</v>
      </c>
      <c r="Y197" s="78">
        <v>13.3</v>
      </c>
      <c r="Z197" s="79">
        <v>62.2</v>
      </c>
      <c r="AA197" s="70">
        <v>0</v>
      </c>
      <c r="AB197" s="70">
        <v>6</v>
      </c>
      <c r="AC197" s="478" t="s">
        <v>100</v>
      </c>
      <c r="AD197" s="469"/>
      <c r="AE197" s="145">
        <f t="shared" si="29"/>
        <v>0</v>
      </c>
      <c r="AG197" s="186" t="str">
        <f t="shared" si="23"/>
        <v>ok</v>
      </c>
      <c r="AH197" s="186" t="str">
        <f t="shared" si="24"/>
        <v>ok</v>
      </c>
      <c r="AI197" s="186" t="str">
        <f t="shared" si="25"/>
        <v>ok</v>
      </c>
      <c r="AJ197" s="198">
        <f t="shared" si="26"/>
        <v>28</v>
      </c>
      <c r="AK197" s="198">
        <f t="shared" si="27"/>
        <v>28</v>
      </c>
      <c r="AL197" s="198">
        <f t="shared" si="28"/>
        <v>0</v>
      </c>
    </row>
    <row r="198" spans="1:38" ht="14.25" x14ac:dyDescent="0.15">
      <c r="A198" s="213"/>
      <c r="B198" s="210" t="s">
        <v>99</v>
      </c>
      <c r="C198" s="167">
        <v>45</v>
      </c>
      <c r="D198" s="55">
        <v>6</v>
      </c>
      <c r="E198" s="6">
        <v>0</v>
      </c>
      <c r="F198" s="6">
        <v>6</v>
      </c>
      <c r="G198" s="6">
        <v>0</v>
      </c>
      <c r="H198" s="6">
        <v>0</v>
      </c>
      <c r="I198" s="6">
        <v>0</v>
      </c>
      <c r="J198" s="54">
        <v>0</v>
      </c>
      <c r="K198" s="6">
        <v>9</v>
      </c>
      <c r="L198" s="55">
        <v>0</v>
      </c>
      <c r="M198" s="54">
        <v>0</v>
      </c>
      <c r="N198" s="6">
        <v>2</v>
      </c>
      <c r="O198" s="55">
        <v>28</v>
      </c>
      <c r="P198" s="54">
        <v>0</v>
      </c>
      <c r="Q198" s="56">
        <v>0</v>
      </c>
      <c r="R198" s="6">
        <v>0</v>
      </c>
      <c r="S198" s="55">
        <v>0</v>
      </c>
      <c r="T198" s="6"/>
      <c r="U198" s="56">
        <v>0</v>
      </c>
      <c r="V198" s="56">
        <v>0</v>
      </c>
      <c r="W198" s="57">
        <v>28</v>
      </c>
      <c r="X198" s="56">
        <v>9</v>
      </c>
      <c r="Y198" s="58">
        <v>13.3</v>
      </c>
      <c r="Z198" s="64">
        <v>62.2</v>
      </c>
      <c r="AA198" s="6">
        <v>0</v>
      </c>
      <c r="AB198" s="6">
        <v>6</v>
      </c>
      <c r="AC198" s="224"/>
      <c r="AD198" s="210" t="s">
        <v>99</v>
      </c>
      <c r="AE198" s="145">
        <f t="shared" si="29"/>
        <v>0</v>
      </c>
      <c r="AG198" s="186" t="str">
        <f t="shared" si="23"/>
        <v>ok</v>
      </c>
      <c r="AH198" s="186" t="str">
        <f t="shared" si="24"/>
        <v>ok</v>
      </c>
      <c r="AI198" s="186" t="str">
        <f t="shared" si="25"/>
        <v>ok</v>
      </c>
      <c r="AJ198" s="198">
        <f t="shared" si="26"/>
        <v>28</v>
      </c>
      <c r="AK198" s="198">
        <f t="shared" si="27"/>
        <v>28</v>
      </c>
      <c r="AL198" s="198">
        <f t="shared" si="28"/>
        <v>0</v>
      </c>
    </row>
    <row r="199" spans="1:38" ht="10.5" customHeight="1" x14ac:dyDescent="0.15">
      <c r="A199" s="213"/>
      <c r="B199" s="210"/>
      <c r="C199" s="169"/>
      <c r="D199" s="66"/>
      <c r="E199" s="7"/>
      <c r="F199" s="7"/>
      <c r="G199" s="7"/>
      <c r="H199" s="7"/>
      <c r="I199" s="7"/>
      <c r="J199" s="67"/>
      <c r="K199" s="65"/>
      <c r="L199" s="66"/>
      <c r="M199" s="67"/>
      <c r="N199" s="65"/>
      <c r="O199" s="66"/>
      <c r="P199" s="67"/>
      <c r="Q199" s="68"/>
      <c r="R199" s="65"/>
      <c r="S199" s="66"/>
      <c r="T199" s="65"/>
      <c r="U199" s="68"/>
      <c r="V199" s="68"/>
      <c r="W199" s="57"/>
      <c r="X199" s="68"/>
      <c r="Y199" s="69"/>
      <c r="Z199" s="64"/>
      <c r="AA199" s="65"/>
      <c r="AB199" s="65"/>
      <c r="AC199" s="224"/>
      <c r="AD199" s="210"/>
      <c r="AG199" s="186" t="str">
        <f t="shared" si="23"/>
        <v>ok</v>
      </c>
      <c r="AH199" s="186" t="str">
        <f t="shared" si="24"/>
        <v>ok</v>
      </c>
      <c r="AI199" s="186" t="str">
        <f t="shared" si="25"/>
        <v>ok</v>
      </c>
      <c r="AJ199" s="198">
        <f t="shared" si="26"/>
        <v>0</v>
      </c>
      <c r="AK199" s="198">
        <f t="shared" si="27"/>
        <v>0</v>
      </c>
      <c r="AL199" s="198">
        <f t="shared" si="28"/>
        <v>0</v>
      </c>
    </row>
    <row r="200" spans="1:38" ht="14.25" x14ac:dyDescent="0.15">
      <c r="A200" s="469" t="s">
        <v>98</v>
      </c>
      <c r="B200" s="469"/>
      <c r="C200" s="170">
        <v>0</v>
      </c>
      <c r="D200" s="71">
        <v>0</v>
      </c>
      <c r="E200" s="72">
        <v>0</v>
      </c>
      <c r="F200" s="72">
        <v>0</v>
      </c>
      <c r="G200" s="72">
        <v>0</v>
      </c>
      <c r="H200" s="72">
        <v>0</v>
      </c>
      <c r="I200" s="72">
        <v>0</v>
      </c>
      <c r="J200" s="73">
        <v>0</v>
      </c>
      <c r="K200" s="70">
        <v>0</v>
      </c>
      <c r="L200" s="71">
        <v>0</v>
      </c>
      <c r="M200" s="73">
        <v>0</v>
      </c>
      <c r="N200" s="70">
        <v>0</v>
      </c>
      <c r="O200" s="71">
        <v>0</v>
      </c>
      <c r="P200" s="73">
        <v>0</v>
      </c>
      <c r="Q200" s="74">
        <v>0</v>
      </c>
      <c r="R200" s="70">
        <v>0</v>
      </c>
      <c r="S200" s="71">
        <v>0</v>
      </c>
      <c r="T200" s="70"/>
      <c r="U200" s="74">
        <v>0</v>
      </c>
      <c r="V200" s="74">
        <v>0</v>
      </c>
      <c r="W200" s="57">
        <v>0</v>
      </c>
      <c r="X200" s="74">
        <v>0</v>
      </c>
      <c r="Y200" s="58">
        <v>0</v>
      </c>
      <c r="Z200" s="64">
        <v>0</v>
      </c>
      <c r="AA200" s="70">
        <v>0</v>
      </c>
      <c r="AB200" s="70">
        <v>0</v>
      </c>
      <c r="AC200" s="478" t="s">
        <v>98</v>
      </c>
      <c r="AD200" s="469"/>
      <c r="AE200" s="145">
        <f t="shared" si="29"/>
        <v>0</v>
      </c>
      <c r="AG200" s="186" t="str">
        <f t="shared" si="23"/>
        <v>ok</v>
      </c>
      <c r="AH200" s="186" t="str">
        <f t="shared" si="24"/>
        <v>ok</v>
      </c>
      <c r="AI200" s="186" t="str">
        <f t="shared" si="25"/>
        <v>ok</v>
      </c>
      <c r="AJ200" s="198">
        <f t="shared" si="26"/>
        <v>0</v>
      </c>
      <c r="AK200" s="198">
        <f t="shared" si="27"/>
        <v>0</v>
      </c>
      <c r="AL200" s="198">
        <f t="shared" si="28"/>
        <v>0</v>
      </c>
    </row>
    <row r="201" spans="1:38" ht="14.25" x14ac:dyDescent="0.15">
      <c r="A201" s="213"/>
      <c r="B201" s="215" t="s">
        <v>97</v>
      </c>
      <c r="C201" s="167">
        <v>0</v>
      </c>
      <c r="D201" s="55">
        <v>0</v>
      </c>
      <c r="E201" s="6">
        <v>0</v>
      </c>
      <c r="F201" s="6">
        <v>0</v>
      </c>
      <c r="G201" s="6">
        <v>0</v>
      </c>
      <c r="H201" s="6">
        <v>0</v>
      </c>
      <c r="I201" s="6">
        <v>0</v>
      </c>
      <c r="J201" s="54">
        <v>0</v>
      </c>
      <c r="K201" s="6">
        <v>0</v>
      </c>
      <c r="L201" s="55">
        <v>0</v>
      </c>
      <c r="M201" s="54">
        <v>0</v>
      </c>
      <c r="N201" s="6">
        <v>0</v>
      </c>
      <c r="O201" s="55">
        <v>0</v>
      </c>
      <c r="P201" s="54">
        <v>0</v>
      </c>
      <c r="Q201" s="56">
        <v>0</v>
      </c>
      <c r="R201" s="6">
        <v>0</v>
      </c>
      <c r="S201" s="55">
        <v>0</v>
      </c>
      <c r="T201" s="6"/>
      <c r="U201" s="56">
        <v>0</v>
      </c>
      <c r="V201" s="56">
        <v>0</v>
      </c>
      <c r="W201" s="57">
        <v>0</v>
      </c>
      <c r="X201" s="56">
        <v>0</v>
      </c>
      <c r="Y201" s="58">
        <v>0</v>
      </c>
      <c r="Z201" s="64">
        <v>0</v>
      </c>
      <c r="AA201" s="6">
        <v>0</v>
      </c>
      <c r="AB201" s="6">
        <v>0</v>
      </c>
      <c r="AC201" s="224"/>
      <c r="AD201" s="215" t="s">
        <v>97</v>
      </c>
      <c r="AE201" s="145">
        <f t="shared" si="29"/>
        <v>0</v>
      </c>
      <c r="AG201" s="186" t="str">
        <f t="shared" si="23"/>
        <v>ok</v>
      </c>
      <c r="AH201" s="186" t="str">
        <f t="shared" si="24"/>
        <v>ok</v>
      </c>
      <c r="AI201" s="186" t="str">
        <f t="shared" si="25"/>
        <v>ok</v>
      </c>
      <c r="AJ201" s="198">
        <f t="shared" si="26"/>
        <v>0</v>
      </c>
      <c r="AK201" s="198">
        <f t="shared" si="27"/>
        <v>0</v>
      </c>
      <c r="AL201" s="198">
        <f t="shared" si="28"/>
        <v>0</v>
      </c>
    </row>
    <row r="202" spans="1:38" ht="10.5" customHeight="1" x14ac:dyDescent="0.15">
      <c r="A202" s="213"/>
      <c r="B202" s="215"/>
      <c r="C202" s="169"/>
      <c r="D202" s="66"/>
      <c r="E202" s="7"/>
      <c r="F202" s="7"/>
      <c r="G202" s="7"/>
      <c r="H202" s="7"/>
      <c r="I202" s="7"/>
      <c r="J202" s="67"/>
      <c r="K202" s="65"/>
      <c r="L202" s="66"/>
      <c r="M202" s="67"/>
      <c r="N202" s="65"/>
      <c r="O202" s="66"/>
      <c r="P202" s="67"/>
      <c r="Q202" s="68"/>
      <c r="R202" s="65"/>
      <c r="S202" s="66"/>
      <c r="T202" s="65"/>
      <c r="U202" s="68"/>
      <c r="V202" s="68"/>
      <c r="W202" s="57"/>
      <c r="X202" s="68"/>
      <c r="Y202" s="69"/>
      <c r="Z202" s="64"/>
      <c r="AA202" s="65"/>
      <c r="AB202" s="65"/>
      <c r="AC202" s="224"/>
      <c r="AD202" s="215"/>
      <c r="AG202" s="186" t="str">
        <f t="shared" si="23"/>
        <v>ok</v>
      </c>
      <c r="AH202" s="186" t="str">
        <f t="shared" si="24"/>
        <v>ok</v>
      </c>
      <c r="AI202" s="186" t="str">
        <f t="shared" si="25"/>
        <v>ok</v>
      </c>
      <c r="AJ202" s="198">
        <f t="shared" si="26"/>
        <v>0</v>
      </c>
      <c r="AK202" s="198">
        <f t="shared" si="27"/>
        <v>0</v>
      </c>
      <c r="AL202" s="198">
        <f t="shared" si="28"/>
        <v>0</v>
      </c>
    </row>
    <row r="203" spans="1:38" ht="14.25" x14ac:dyDescent="0.15">
      <c r="A203" s="469" t="s">
        <v>96</v>
      </c>
      <c r="B203" s="469"/>
      <c r="C203" s="170">
        <v>0</v>
      </c>
      <c r="D203" s="71">
        <v>0</v>
      </c>
      <c r="E203" s="72">
        <v>0</v>
      </c>
      <c r="F203" s="72">
        <v>0</v>
      </c>
      <c r="G203" s="72">
        <v>0</v>
      </c>
      <c r="H203" s="72">
        <v>0</v>
      </c>
      <c r="I203" s="72">
        <v>0</v>
      </c>
      <c r="J203" s="73">
        <v>0</v>
      </c>
      <c r="K203" s="70">
        <v>0</v>
      </c>
      <c r="L203" s="71">
        <v>0</v>
      </c>
      <c r="M203" s="73">
        <v>0</v>
      </c>
      <c r="N203" s="70">
        <v>0</v>
      </c>
      <c r="O203" s="71">
        <v>0</v>
      </c>
      <c r="P203" s="73">
        <v>0</v>
      </c>
      <c r="Q203" s="74">
        <v>0</v>
      </c>
      <c r="R203" s="70">
        <v>0</v>
      </c>
      <c r="S203" s="71">
        <v>0</v>
      </c>
      <c r="T203" s="70"/>
      <c r="U203" s="74">
        <v>0</v>
      </c>
      <c r="V203" s="74">
        <v>0</v>
      </c>
      <c r="W203" s="75">
        <v>0</v>
      </c>
      <c r="X203" s="74">
        <v>0</v>
      </c>
      <c r="Y203" s="58">
        <v>0</v>
      </c>
      <c r="Z203" s="64">
        <v>0</v>
      </c>
      <c r="AA203" s="70">
        <v>0</v>
      </c>
      <c r="AB203" s="70">
        <v>0</v>
      </c>
      <c r="AC203" s="478" t="s">
        <v>96</v>
      </c>
      <c r="AD203" s="469"/>
      <c r="AE203" s="145">
        <f t="shared" si="29"/>
        <v>0</v>
      </c>
      <c r="AG203" s="186" t="str">
        <f t="shared" si="23"/>
        <v>ok</v>
      </c>
      <c r="AH203" s="186" t="str">
        <f t="shared" si="24"/>
        <v>ok</v>
      </c>
      <c r="AI203" s="186" t="str">
        <f t="shared" si="25"/>
        <v>ok</v>
      </c>
      <c r="AJ203" s="198">
        <f t="shared" si="26"/>
        <v>0</v>
      </c>
      <c r="AK203" s="198">
        <f t="shared" si="27"/>
        <v>0</v>
      </c>
      <c r="AL203" s="198">
        <f t="shared" si="28"/>
        <v>0</v>
      </c>
    </row>
    <row r="204" spans="1:38" ht="14.25" x14ac:dyDescent="0.15">
      <c r="A204" s="213"/>
      <c r="B204" s="215" t="s">
        <v>95</v>
      </c>
      <c r="C204" s="167">
        <v>0</v>
      </c>
      <c r="D204" s="55">
        <v>0</v>
      </c>
      <c r="E204" s="6">
        <v>0</v>
      </c>
      <c r="F204" s="6">
        <v>0</v>
      </c>
      <c r="G204" s="6">
        <v>0</v>
      </c>
      <c r="H204" s="6">
        <v>0</v>
      </c>
      <c r="I204" s="6">
        <v>0</v>
      </c>
      <c r="J204" s="54">
        <v>0</v>
      </c>
      <c r="K204" s="6">
        <v>0</v>
      </c>
      <c r="L204" s="55">
        <v>0</v>
      </c>
      <c r="M204" s="54">
        <v>0</v>
      </c>
      <c r="N204" s="6">
        <v>0</v>
      </c>
      <c r="O204" s="55">
        <v>0</v>
      </c>
      <c r="P204" s="54">
        <v>0</v>
      </c>
      <c r="Q204" s="56">
        <v>0</v>
      </c>
      <c r="R204" s="6">
        <v>0</v>
      </c>
      <c r="S204" s="55">
        <v>0</v>
      </c>
      <c r="T204" s="6"/>
      <c r="U204" s="56">
        <v>0</v>
      </c>
      <c r="V204" s="56">
        <v>0</v>
      </c>
      <c r="W204" s="57">
        <v>0</v>
      </c>
      <c r="X204" s="56">
        <v>0</v>
      </c>
      <c r="Y204" s="58">
        <v>0</v>
      </c>
      <c r="Z204" s="64">
        <v>0</v>
      </c>
      <c r="AA204" s="6">
        <v>0</v>
      </c>
      <c r="AB204" s="6">
        <v>0</v>
      </c>
      <c r="AC204" s="224"/>
      <c r="AD204" s="215" t="s">
        <v>95</v>
      </c>
      <c r="AE204" s="145">
        <f t="shared" si="29"/>
        <v>0</v>
      </c>
      <c r="AG204" s="186" t="str">
        <f t="shared" si="23"/>
        <v>ok</v>
      </c>
      <c r="AH204" s="186" t="str">
        <f t="shared" si="24"/>
        <v>ok</v>
      </c>
      <c r="AI204" s="186" t="str">
        <f t="shared" si="25"/>
        <v>ok</v>
      </c>
      <c r="AJ204" s="198">
        <f t="shared" si="26"/>
        <v>0</v>
      </c>
      <c r="AK204" s="198">
        <f t="shared" si="27"/>
        <v>0</v>
      </c>
      <c r="AL204" s="198">
        <f t="shared" si="28"/>
        <v>0</v>
      </c>
    </row>
    <row r="205" spans="1:38" ht="10.5" customHeight="1" x14ac:dyDescent="0.15">
      <c r="A205" s="213"/>
      <c r="B205" s="215"/>
      <c r="C205" s="169"/>
      <c r="D205" s="66"/>
      <c r="E205" s="7"/>
      <c r="F205" s="7"/>
      <c r="G205" s="7"/>
      <c r="H205" s="7"/>
      <c r="I205" s="7"/>
      <c r="J205" s="67"/>
      <c r="K205" s="65"/>
      <c r="L205" s="66"/>
      <c r="M205" s="67"/>
      <c r="N205" s="65"/>
      <c r="O205" s="66"/>
      <c r="P205" s="67"/>
      <c r="Q205" s="68"/>
      <c r="R205" s="65"/>
      <c r="S205" s="66"/>
      <c r="T205" s="65"/>
      <c r="U205" s="68"/>
      <c r="V205" s="68"/>
      <c r="W205" s="57"/>
      <c r="X205" s="68"/>
      <c r="Y205" s="69"/>
      <c r="Z205" s="64"/>
      <c r="AA205" s="65"/>
      <c r="AB205" s="65"/>
      <c r="AC205" s="224"/>
      <c r="AD205" s="215"/>
      <c r="AG205" s="186" t="str">
        <f t="shared" si="23"/>
        <v>ok</v>
      </c>
      <c r="AH205" s="186" t="str">
        <f t="shared" si="24"/>
        <v>ok</v>
      </c>
      <c r="AI205" s="186" t="str">
        <f t="shared" si="25"/>
        <v>ok</v>
      </c>
      <c r="AJ205" s="198">
        <f t="shared" si="26"/>
        <v>0</v>
      </c>
      <c r="AK205" s="198">
        <f t="shared" si="27"/>
        <v>0</v>
      </c>
      <c r="AL205" s="198">
        <f t="shared" si="28"/>
        <v>0</v>
      </c>
    </row>
    <row r="206" spans="1:38" ht="14.25" x14ac:dyDescent="0.15">
      <c r="A206" s="469" t="s">
        <v>94</v>
      </c>
      <c r="B206" s="469"/>
      <c r="C206" s="170">
        <v>0</v>
      </c>
      <c r="D206" s="71">
        <v>0</v>
      </c>
      <c r="E206" s="72">
        <v>0</v>
      </c>
      <c r="F206" s="72">
        <v>0</v>
      </c>
      <c r="G206" s="72">
        <v>0</v>
      </c>
      <c r="H206" s="72">
        <v>0</v>
      </c>
      <c r="I206" s="72">
        <v>0</v>
      </c>
      <c r="J206" s="73">
        <v>0</v>
      </c>
      <c r="K206" s="70">
        <v>0</v>
      </c>
      <c r="L206" s="71">
        <v>0</v>
      </c>
      <c r="M206" s="73">
        <v>0</v>
      </c>
      <c r="N206" s="70">
        <v>0</v>
      </c>
      <c r="O206" s="71">
        <v>0</v>
      </c>
      <c r="P206" s="73">
        <v>0</v>
      </c>
      <c r="Q206" s="74">
        <v>0</v>
      </c>
      <c r="R206" s="70">
        <v>0</v>
      </c>
      <c r="S206" s="71">
        <v>0</v>
      </c>
      <c r="T206" s="70"/>
      <c r="U206" s="74">
        <v>0</v>
      </c>
      <c r="V206" s="74">
        <v>0</v>
      </c>
      <c r="W206" s="75">
        <v>0</v>
      </c>
      <c r="X206" s="74">
        <v>0</v>
      </c>
      <c r="Y206" s="74">
        <v>0</v>
      </c>
      <c r="Z206" s="74">
        <v>0</v>
      </c>
      <c r="AA206" s="70">
        <v>0</v>
      </c>
      <c r="AB206" s="70">
        <v>0</v>
      </c>
      <c r="AC206" s="478" t="s">
        <v>94</v>
      </c>
      <c r="AD206" s="469"/>
      <c r="AE206" s="145">
        <f t="shared" si="29"/>
        <v>0</v>
      </c>
      <c r="AG206" s="186" t="str">
        <f t="shared" si="23"/>
        <v>ok</v>
      </c>
      <c r="AH206" s="186" t="str">
        <f t="shared" si="24"/>
        <v>ok</v>
      </c>
      <c r="AI206" s="186" t="str">
        <f t="shared" si="25"/>
        <v>ok</v>
      </c>
      <c r="AJ206" s="198">
        <f t="shared" si="26"/>
        <v>0</v>
      </c>
      <c r="AK206" s="198">
        <f t="shared" si="27"/>
        <v>0</v>
      </c>
      <c r="AL206" s="198">
        <f t="shared" si="28"/>
        <v>0</v>
      </c>
    </row>
    <row r="207" spans="1:38" ht="14.25" x14ac:dyDescent="0.15">
      <c r="A207" s="213"/>
      <c r="B207" s="215" t="s">
        <v>93</v>
      </c>
      <c r="C207" s="167">
        <v>0</v>
      </c>
      <c r="D207" s="55">
        <v>0</v>
      </c>
      <c r="E207" s="6">
        <v>0</v>
      </c>
      <c r="F207" s="6">
        <v>0</v>
      </c>
      <c r="G207" s="6">
        <v>0</v>
      </c>
      <c r="H207" s="6">
        <v>0</v>
      </c>
      <c r="I207" s="6">
        <v>0</v>
      </c>
      <c r="J207" s="54">
        <v>0</v>
      </c>
      <c r="K207" s="6">
        <v>0</v>
      </c>
      <c r="L207" s="55">
        <v>0</v>
      </c>
      <c r="M207" s="54">
        <v>0</v>
      </c>
      <c r="N207" s="6">
        <v>0</v>
      </c>
      <c r="O207" s="55">
        <v>0</v>
      </c>
      <c r="P207" s="54">
        <v>0</v>
      </c>
      <c r="Q207" s="56">
        <v>0</v>
      </c>
      <c r="R207" s="6">
        <v>0</v>
      </c>
      <c r="S207" s="55">
        <v>0</v>
      </c>
      <c r="T207" s="6"/>
      <c r="U207" s="56">
        <v>0</v>
      </c>
      <c r="V207" s="56">
        <v>0</v>
      </c>
      <c r="W207" s="57">
        <v>0</v>
      </c>
      <c r="X207" s="56">
        <v>0</v>
      </c>
      <c r="Y207" s="56">
        <v>0</v>
      </c>
      <c r="Z207" s="56">
        <v>0</v>
      </c>
      <c r="AA207" s="6">
        <v>0</v>
      </c>
      <c r="AB207" s="6">
        <v>0</v>
      </c>
      <c r="AC207" s="224"/>
      <c r="AD207" s="215" t="s">
        <v>93</v>
      </c>
      <c r="AE207" s="145">
        <f t="shared" si="29"/>
        <v>0</v>
      </c>
      <c r="AG207" s="186" t="str">
        <f t="shared" si="23"/>
        <v>ok</v>
      </c>
      <c r="AH207" s="186" t="str">
        <f t="shared" si="24"/>
        <v>ok</v>
      </c>
      <c r="AI207" s="186" t="str">
        <f t="shared" si="25"/>
        <v>ok</v>
      </c>
      <c r="AJ207" s="198">
        <f t="shared" si="26"/>
        <v>0</v>
      </c>
      <c r="AK207" s="198">
        <f t="shared" si="27"/>
        <v>0</v>
      </c>
      <c r="AL207" s="198">
        <f t="shared" si="28"/>
        <v>0</v>
      </c>
    </row>
    <row r="208" spans="1:38" ht="10.5" customHeight="1" x14ac:dyDescent="0.15">
      <c r="A208" s="213"/>
      <c r="B208" s="215"/>
      <c r="C208" s="169"/>
      <c r="D208" s="66"/>
      <c r="E208" s="7"/>
      <c r="F208" s="7"/>
      <c r="G208" s="7"/>
      <c r="H208" s="7"/>
      <c r="I208" s="7"/>
      <c r="J208" s="67"/>
      <c r="K208" s="65"/>
      <c r="L208" s="66"/>
      <c r="M208" s="67"/>
      <c r="N208" s="65"/>
      <c r="O208" s="66"/>
      <c r="P208" s="67"/>
      <c r="Q208" s="68"/>
      <c r="R208" s="65"/>
      <c r="S208" s="66"/>
      <c r="T208" s="65"/>
      <c r="U208" s="68"/>
      <c r="V208" s="68"/>
      <c r="W208" s="30"/>
      <c r="X208" s="68"/>
      <c r="Y208" s="69"/>
      <c r="Z208" s="64"/>
      <c r="AA208" s="65"/>
      <c r="AB208" s="65"/>
      <c r="AC208" s="224"/>
      <c r="AD208" s="215"/>
      <c r="AG208" s="186" t="str">
        <f t="shared" si="23"/>
        <v>ok</v>
      </c>
      <c r="AH208" s="186" t="str">
        <f t="shared" si="24"/>
        <v>ok</v>
      </c>
      <c r="AI208" s="186" t="str">
        <f t="shared" si="25"/>
        <v>ok</v>
      </c>
      <c r="AJ208" s="198">
        <f t="shared" si="26"/>
        <v>0</v>
      </c>
      <c r="AK208" s="198">
        <f t="shared" si="27"/>
        <v>0</v>
      </c>
      <c r="AL208" s="198">
        <f t="shared" si="28"/>
        <v>0</v>
      </c>
    </row>
    <row r="209" spans="1:38" ht="14.25" x14ac:dyDescent="0.15">
      <c r="A209" s="469" t="s">
        <v>92</v>
      </c>
      <c r="B209" s="469"/>
      <c r="C209" s="170">
        <v>11</v>
      </c>
      <c r="D209" s="71">
        <v>0</v>
      </c>
      <c r="E209" s="72">
        <v>0</v>
      </c>
      <c r="F209" s="72">
        <v>0</v>
      </c>
      <c r="G209" s="72">
        <v>0</v>
      </c>
      <c r="H209" s="72">
        <v>0</v>
      </c>
      <c r="I209" s="72">
        <v>0</v>
      </c>
      <c r="J209" s="73">
        <v>0</v>
      </c>
      <c r="K209" s="70">
        <v>5</v>
      </c>
      <c r="L209" s="71">
        <v>0</v>
      </c>
      <c r="M209" s="73">
        <v>0</v>
      </c>
      <c r="N209" s="70">
        <v>0</v>
      </c>
      <c r="O209" s="71">
        <v>6</v>
      </c>
      <c r="P209" s="73">
        <v>0</v>
      </c>
      <c r="Q209" s="74">
        <v>0</v>
      </c>
      <c r="R209" s="70">
        <v>0</v>
      </c>
      <c r="S209" s="71">
        <v>0</v>
      </c>
      <c r="T209" s="70">
        <v>0</v>
      </c>
      <c r="U209" s="74">
        <v>0</v>
      </c>
      <c r="V209" s="74">
        <v>0</v>
      </c>
      <c r="W209" s="43">
        <v>6</v>
      </c>
      <c r="X209" s="74">
        <v>1</v>
      </c>
      <c r="Y209" s="78" t="s">
        <v>370</v>
      </c>
      <c r="Z209" s="80">
        <v>54.5</v>
      </c>
      <c r="AA209" s="70">
        <v>0</v>
      </c>
      <c r="AB209" s="70">
        <v>0</v>
      </c>
      <c r="AC209" s="478" t="s">
        <v>92</v>
      </c>
      <c r="AD209" s="469"/>
      <c r="AE209" s="145">
        <f t="shared" si="29"/>
        <v>0</v>
      </c>
      <c r="AG209" s="186" t="str">
        <f t="shared" si="23"/>
        <v>ok</v>
      </c>
      <c r="AH209" s="186" t="str">
        <f t="shared" si="24"/>
        <v>ok</v>
      </c>
      <c r="AI209" s="186" t="str">
        <f t="shared" si="25"/>
        <v>ok</v>
      </c>
      <c r="AJ209" s="198">
        <f t="shared" si="26"/>
        <v>6</v>
      </c>
      <c r="AK209" s="198">
        <f t="shared" si="27"/>
        <v>6</v>
      </c>
      <c r="AL209" s="198">
        <f t="shared" si="28"/>
        <v>0</v>
      </c>
    </row>
    <row r="210" spans="1:38" ht="14.25" x14ac:dyDescent="0.15">
      <c r="A210" s="213"/>
      <c r="B210" s="215" t="s">
        <v>91</v>
      </c>
      <c r="C210" s="167">
        <v>0</v>
      </c>
      <c r="D210" s="55">
        <v>0</v>
      </c>
      <c r="E210" s="6">
        <v>0</v>
      </c>
      <c r="F210" s="6">
        <v>0</v>
      </c>
      <c r="G210" s="6">
        <v>0</v>
      </c>
      <c r="H210" s="6">
        <v>0</v>
      </c>
      <c r="I210" s="6">
        <v>0</v>
      </c>
      <c r="J210" s="54">
        <v>0</v>
      </c>
      <c r="K210" s="6">
        <v>0</v>
      </c>
      <c r="L210" s="55">
        <v>0</v>
      </c>
      <c r="M210" s="54">
        <v>0</v>
      </c>
      <c r="N210" s="6">
        <v>0</v>
      </c>
      <c r="O210" s="55">
        <v>0</v>
      </c>
      <c r="P210" s="54">
        <v>0</v>
      </c>
      <c r="Q210" s="56">
        <v>0</v>
      </c>
      <c r="R210" s="6">
        <v>0</v>
      </c>
      <c r="S210" s="55">
        <v>0</v>
      </c>
      <c r="T210" s="6"/>
      <c r="U210" s="56">
        <v>0</v>
      </c>
      <c r="V210" s="56">
        <v>0</v>
      </c>
      <c r="W210" s="57">
        <v>0</v>
      </c>
      <c r="X210" s="56">
        <v>0</v>
      </c>
      <c r="Y210" s="58">
        <v>0</v>
      </c>
      <c r="Z210" s="64">
        <v>0</v>
      </c>
      <c r="AA210" s="6">
        <v>0</v>
      </c>
      <c r="AB210" s="6">
        <v>0</v>
      </c>
      <c r="AC210" s="224"/>
      <c r="AD210" s="215" t="s">
        <v>91</v>
      </c>
      <c r="AE210" s="145">
        <f t="shared" si="29"/>
        <v>0</v>
      </c>
      <c r="AG210" s="186" t="str">
        <f t="shared" si="23"/>
        <v>ok</v>
      </c>
      <c r="AH210" s="186" t="str">
        <f t="shared" si="24"/>
        <v>ok</v>
      </c>
      <c r="AI210" s="186" t="str">
        <f t="shared" si="25"/>
        <v>ok</v>
      </c>
      <c r="AJ210" s="198">
        <f t="shared" si="26"/>
        <v>0</v>
      </c>
      <c r="AK210" s="198">
        <f t="shared" si="27"/>
        <v>0</v>
      </c>
      <c r="AL210" s="198">
        <f t="shared" si="28"/>
        <v>0</v>
      </c>
    </row>
    <row r="211" spans="1:38" ht="14.25" x14ac:dyDescent="0.15">
      <c r="A211" s="213"/>
      <c r="B211" s="215" t="s">
        <v>90</v>
      </c>
      <c r="C211" s="167">
        <v>0</v>
      </c>
      <c r="D211" s="55">
        <v>0</v>
      </c>
      <c r="E211" s="6">
        <v>0</v>
      </c>
      <c r="F211" s="6">
        <v>0</v>
      </c>
      <c r="G211" s="6">
        <v>0</v>
      </c>
      <c r="H211" s="6">
        <v>0</v>
      </c>
      <c r="I211" s="6">
        <v>0</v>
      </c>
      <c r="J211" s="54">
        <v>0</v>
      </c>
      <c r="K211" s="6">
        <v>0</v>
      </c>
      <c r="L211" s="55">
        <v>0</v>
      </c>
      <c r="M211" s="54">
        <v>0</v>
      </c>
      <c r="N211" s="6">
        <v>0</v>
      </c>
      <c r="O211" s="55">
        <v>0</v>
      </c>
      <c r="P211" s="54">
        <v>0</v>
      </c>
      <c r="Q211" s="56">
        <v>0</v>
      </c>
      <c r="R211" s="6">
        <v>0</v>
      </c>
      <c r="S211" s="55">
        <v>0</v>
      </c>
      <c r="T211" s="6"/>
      <c r="U211" s="56">
        <v>0</v>
      </c>
      <c r="V211" s="56">
        <v>0</v>
      </c>
      <c r="W211" s="57">
        <v>0</v>
      </c>
      <c r="X211" s="56">
        <v>0</v>
      </c>
      <c r="Y211" s="58">
        <v>0</v>
      </c>
      <c r="Z211" s="64">
        <v>0</v>
      </c>
      <c r="AA211" s="6">
        <v>0</v>
      </c>
      <c r="AB211" s="6">
        <v>0</v>
      </c>
      <c r="AC211" s="224"/>
      <c r="AD211" s="215" t="s">
        <v>90</v>
      </c>
      <c r="AE211" s="145">
        <f t="shared" si="29"/>
        <v>0</v>
      </c>
      <c r="AG211" s="186" t="str">
        <f t="shared" si="23"/>
        <v>ok</v>
      </c>
      <c r="AH211" s="186" t="str">
        <f t="shared" si="24"/>
        <v>ok</v>
      </c>
      <c r="AI211" s="186" t="str">
        <f t="shared" si="25"/>
        <v>ok</v>
      </c>
      <c r="AJ211" s="198">
        <f t="shared" si="26"/>
        <v>0</v>
      </c>
      <c r="AK211" s="198">
        <f t="shared" si="27"/>
        <v>0</v>
      </c>
      <c r="AL211" s="198">
        <f t="shared" si="28"/>
        <v>0</v>
      </c>
    </row>
    <row r="212" spans="1:38" ht="14.25" x14ac:dyDescent="0.15">
      <c r="A212" s="213"/>
      <c r="B212" s="215" t="s">
        <v>89</v>
      </c>
      <c r="C212" s="167">
        <v>11</v>
      </c>
      <c r="D212" s="55">
        <v>0</v>
      </c>
      <c r="E212" s="6">
        <v>0</v>
      </c>
      <c r="F212" s="6">
        <v>0</v>
      </c>
      <c r="G212" s="6">
        <v>0</v>
      </c>
      <c r="H212" s="6">
        <v>0</v>
      </c>
      <c r="I212" s="6">
        <v>0</v>
      </c>
      <c r="J212" s="54">
        <v>0</v>
      </c>
      <c r="K212" s="6">
        <v>5</v>
      </c>
      <c r="L212" s="55">
        <v>0</v>
      </c>
      <c r="M212" s="54">
        <v>0</v>
      </c>
      <c r="N212" s="6">
        <v>0</v>
      </c>
      <c r="O212" s="55">
        <v>6</v>
      </c>
      <c r="P212" s="54">
        <v>0</v>
      </c>
      <c r="Q212" s="56">
        <v>0</v>
      </c>
      <c r="R212" s="6">
        <v>0</v>
      </c>
      <c r="S212" s="55">
        <v>0</v>
      </c>
      <c r="T212" s="6"/>
      <c r="U212" s="56">
        <v>0</v>
      </c>
      <c r="V212" s="56">
        <v>0</v>
      </c>
      <c r="W212" s="57">
        <v>6</v>
      </c>
      <c r="X212" s="56">
        <v>1</v>
      </c>
      <c r="Y212" s="58">
        <v>0</v>
      </c>
      <c r="Z212" s="64">
        <v>54.5</v>
      </c>
      <c r="AA212" s="6">
        <v>0</v>
      </c>
      <c r="AB212" s="6">
        <v>0</v>
      </c>
      <c r="AC212" s="224"/>
      <c r="AD212" s="215" t="s">
        <v>89</v>
      </c>
      <c r="AE212" s="145">
        <f t="shared" si="29"/>
        <v>0</v>
      </c>
      <c r="AG212" s="186" t="str">
        <f t="shared" si="23"/>
        <v>ok</v>
      </c>
      <c r="AH212" s="186" t="str">
        <f t="shared" si="24"/>
        <v>ok</v>
      </c>
      <c r="AI212" s="186" t="str">
        <f t="shared" si="25"/>
        <v>ok</v>
      </c>
      <c r="AJ212" s="198">
        <f t="shared" si="26"/>
        <v>6</v>
      </c>
      <c r="AK212" s="198">
        <f t="shared" si="27"/>
        <v>6</v>
      </c>
      <c r="AL212" s="198">
        <f t="shared" si="28"/>
        <v>0</v>
      </c>
    </row>
    <row r="213" spans="1:38" ht="14.25" x14ac:dyDescent="0.15">
      <c r="A213" s="213"/>
      <c r="B213" s="215" t="s">
        <v>165</v>
      </c>
      <c r="C213" s="167">
        <v>0</v>
      </c>
      <c r="D213" s="55">
        <v>0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54">
        <v>0</v>
      </c>
      <c r="K213" s="6">
        <v>0</v>
      </c>
      <c r="L213" s="55">
        <v>0</v>
      </c>
      <c r="M213" s="54">
        <v>0</v>
      </c>
      <c r="N213" s="6">
        <v>0</v>
      </c>
      <c r="O213" s="55">
        <v>0</v>
      </c>
      <c r="P213" s="54">
        <v>0</v>
      </c>
      <c r="Q213" s="56">
        <v>0</v>
      </c>
      <c r="R213" s="6">
        <v>0</v>
      </c>
      <c r="S213" s="55">
        <v>0</v>
      </c>
      <c r="T213" s="6"/>
      <c r="U213" s="56">
        <v>0</v>
      </c>
      <c r="V213" s="56">
        <v>0</v>
      </c>
      <c r="W213" s="57">
        <v>0</v>
      </c>
      <c r="X213" s="56">
        <v>0</v>
      </c>
      <c r="Y213" s="58">
        <v>0</v>
      </c>
      <c r="Z213" s="64">
        <v>0</v>
      </c>
      <c r="AA213" s="6">
        <v>0</v>
      </c>
      <c r="AB213" s="6">
        <v>0</v>
      </c>
      <c r="AC213" s="224"/>
      <c r="AD213" s="215" t="s">
        <v>165</v>
      </c>
      <c r="AE213" s="145">
        <f t="shared" si="29"/>
        <v>0</v>
      </c>
      <c r="AG213" s="186" t="str">
        <f t="shared" si="23"/>
        <v>ok</v>
      </c>
      <c r="AH213" s="186" t="str">
        <f t="shared" si="24"/>
        <v>ok</v>
      </c>
      <c r="AI213" s="186" t="str">
        <f t="shared" si="25"/>
        <v>ok</v>
      </c>
      <c r="AJ213" s="198">
        <f t="shared" si="26"/>
        <v>0</v>
      </c>
      <c r="AK213" s="198">
        <f t="shared" si="27"/>
        <v>0</v>
      </c>
      <c r="AL213" s="198">
        <f t="shared" si="28"/>
        <v>0</v>
      </c>
    </row>
    <row r="214" spans="1:38" ht="10.5" customHeight="1" x14ac:dyDescent="0.15">
      <c r="A214" s="213"/>
      <c r="B214" s="215"/>
      <c r="C214" s="169"/>
      <c r="D214" s="66"/>
      <c r="E214" s="7"/>
      <c r="F214" s="7"/>
      <c r="G214" s="7"/>
      <c r="H214" s="7"/>
      <c r="I214" s="7"/>
      <c r="J214" s="67"/>
      <c r="K214" s="65"/>
      <c r="L214" s="66"/>
      <c r="M214" s="67"/>
      <c r="N214" s="65"/>
      <c r="O214" s="66"/>
      <c r="P214" s="67"/>
      <c r="Q214" s="68"/>
      <c r="R214" s="65"/>
      <c r="S214" s="66"/>
      <c r="T214" s="65"/>
      <c r="U214" s="68"/>
      <c r="V214" s="68"/>
      <c r="W214" s="57"/>
      <c r="X214" s="68"/>
      <c r="Y214" s="69"/>
      <c r="Z214" s="64"/>
      <c r="AA214" s="65"/>
      <c r="AB214" s="65"/>
      <c r="AC214" s="224"/>
      <c r="AD214" s="215"/>
      <c r="AG214" s="186" t="str">
        <f t="shared" si="23"/>
        <v>ok</v>
      </c>
      <c r="AH214" s="186" t="str">
        <f t="shared" si="24"/>
        <v>ok</v>
      </c>
      <c r="AI214" s="186" t="str">
        <f t="shared" si="25"/>
        <v>ok</v>
      </c>
      <c r="AJ214" s="198">
        <f t="shared" si="26"/>
        <v>0</v>
      </c>
      <c r="AK214" s="198">
        <f t="shared" si="27"/>
        <v>0</v>
      </c>
      <c r="AL214" s="198">
        <f t="shared" si="28"/>
        <v>0</v>
      </c>
    </row>
    <row r="215" spans="1:38" ht="14.25" x14ac:dyDescent="0.15">
      <c r="A215" s="469" t="s">
        <v>88</v>
      </c>
      <c r="B215" s="469"/>
      <c r="C215" s="170">
        <v>80</v>
      </c>
      <c r="D215" s="71">
        <v>32</v>
      </c>
      <c r="E215" s="72">
        <v>17</v>
      </c>
      <c r="F215" s="72">
        <v>15</v>
      </c>
      <c r="G215" s="72">
        <v>0</v>
      </c>
      <c r="H215" s="72">
        <v>0</v>
      </c>
      <c r="I215" s="72">
        <v>0</v>
      </c>
      <c r="J215" s="73">
        <v>0</v>
      </c>
      <c r="K215" s="70">
        <v>33</v>
      </c>
      <c r="L215" s="71">
        <v>0</v>
      </c>
      <c r="M215" s="73">
        <v>0</v>
      </c>
      <c r="N215" s="70">
        <v>0</v>
      </c>
      <c r="O215" s="71">
        <v>14</v>
      </c>
      <c r="P215" s="73">
        <v>0</v>
      </c>
      <c r="Q215" s="74">
        <v>0</v>
      </c>
      <c r="R215" s="70">
        <v>1</v>
      </c>
      <c r="S215" s="71">
        <v>0</v>
      </c>
      <c r="T215" s="70">
        <v>0</v>
      </c>
      <c r="U215" s="74">
        <v>0</v>
      </c>
      <c r="V215" s="74">
        <v>0</v>
      </c>
      <c r="W215" s="75">
        <v>14</v>
      </c>
      <c r="X215" s="74">
        <v>3</v>
      </c>
      <c r="Y215" s="78">
        <v>40</v>
      </c>
      <c r="Z215" s="79">
        <v>17.5</v>
      </c>
      <c r="AA215" s="70">
        <v>17</v>
      </c>
      <c r="AB215" s="70">
        <v>15</v>
      </c>
      <c r="AC215" s="478" t="s">
        <v>88</v>
      </c>
      <c r="AD215" s="469"/>
      <c r="AE215" s="145">
        <f t="shared" si="29"/>
        <v>0</v>
      </c>
      <c r="AG215" s="186" t="str">
        <f t="shared" si="23"/>
        <v>ok</v>
      </c>
      <c r="AH215" s="186" t="str">
        <f t="shared" si="24"/>
        <v>ok</v>
      </c>
      <c r="AI215" s="186" t="str">
        <f t="shared" si="25"/>
        <v>ok</v>
      </c>
      <c r="AJ215" s="198">
        <f t="shared" si="26"/>
        <v>14</v>
      </c>
      <c r="AK215" s="198">
        <f t="shared" si="27"/>
        <v>14</v>
      </c>
      <c r="AL215" s="198">
        <f t="shared" si="28"/>
        <v>0</v>
      </c>
    </row>
    <row r="216" spans="1:38" ht="14.25" x14ac:dyDescent="0.15">
      <c r="A216" s="213"/>
      <c r="B216" s="215" t="s">
        <v>87</v>
      </c>
      <c r="C216" s="167">
        <v>51</v>
      </c>
      <c r="D216" s="55">
        <v>21</v>
      </c>
      <c r="E216" s="6">
        <v>10</v>
      </c>
      <c r="F216" s="6">
        <v>11</v>
      </c>
      <c r="G216" s="6">
        <v>0</v>
      </c>
      <c r="H216" s="6">
        <v>0</v>
      </c>
      <c r="I216" s="6">
        <v>0</v>
      </c>
      <c r="J216" s="54">
        <v>0</v>
      </c>
      <c r="K216" s="6">
        <v>24</v>
      </c>
      <c r="L216" s="55">
        <v>0</v>
      </c>
      <c r="M216" s="54">
        <v>0</v>
      </c>
      <c r="N216" s="6">
        <v>0</v>
      </c>
      <c r="O216" s="55">
        <v>5</v>
      </c>
      <c r="P216" s="54">
        <v>0</v>
      </c>
      <c r="Q216" s="56">
        <v>0</v>
      </c>
      <c r="R216" s="6">
        <v>1</v>
      </c>
      <c r="S216" s="55">
        <v>0</v>
      </c>
      <c r="T216" s="6"/>
      <c r="U216" s="56">
        <v>0</v>
      </c>
      <c r="V216" s="56">
        <v>0</v>
      </c>
      <c r="W216" s="57">
        <v>5</v>
      </c>
      <c r="X216" s="56">
        <v>3</v>
      </c>
      <c r="Y216" s="58">
        <v>41.2</v>
      </c>
      <c r="Z216" s="81">
        <v>9.8000000000000007</v>
      </c>
      <c r="AA216" s="6">
        <v>10</v>
      </c>
      <c r="AB216" s="6">
        <v>11</v>
      </c>
      <c r="AC216" s="224"/>
      <c r="AD216" s="215" t="s">
        <v>87</v>
      </c>
      <c r="AE216" s="145">
        <f t="shared" si="29"/>
        <v>0</v>
      </c>
      <c r="AG216" s="186" t="str">
        <f t="shared" si="23"/>
        <v>ok</v>
      </c>
      <c r="AH216" s="186" t="str">
        <f t="shared" si="24"/>
        <v>ok</v>
      </c>
      <c r="AI216" s="186" t="str">
        <f t="shared" si="25"/>
        <v>ok</v>
      </c>
      <c r="AJ216" s="198">
        <f t="shared" si="26"/>
        <v>5</v>
      </c>
      <c r="AK216" s="198">
        <f t="shared" si="27"/>
        <v>5</v>
      </c>
      <c r="AL216" s="198">
        <f t="shared" si="28"/>
        <v>0</v>
      </c>
    </row>
    <row r="217" spans="1:38" ht="14.25" x14ac:dyDescent="0.15">
      <c r="A217" s="213"/>
      <c r="B217" s="215" t="s">
        <v>86</v>
      </c>
      <c r="C217" s="167">
        <v>0</v>
      </c>
      <c r="D217" s="55">
        <v>0</v>
      </c>
      <c r="E217" s="6">
        <v>0</v>
      </c>
      <c r="F217" s="6">
        <v>0</v>
      </c>
      <c r="G217" s="6">
        <v>0</v>
      </c>
      <c r="H217" s="6">
        <v>0</v>
      </c>
      <c r="I217" s="6">
        <v>0</v>
      </c>
      <c r="J217" s="54">
        <v>0</v>
      </c>
      <c r="K217" s="6">
        <v>0</v>
      </c>
      <c r="L217" s="55">
        <v>0</v>
      </c>
      <c r="M217" s="54">
        <v>0</v>
      </c>
      <c r="N217" s="6">
        <v>0</v>
      </c>
      <c r="O217" s="55">
        <v>0</v>
      </c>
      <c r="P217" s="54">
        <v>0</v>
      </c>
      <c r="Q217" s="56">
        <v>0</v>
      </c>
      <c r="R217" s="6">
        <v>0</v>
      </c>
      <c r="S217" s="55">
        <v>0</v>
      </c>
      <c r="T217" s="6"/>
      <c r="U217" s="56">
        <v>0</v>
      </c>
      <c r="V217" s="56">
        <v>0</v>
      </c>
      <c r="W217" s="57">
        <v>0</v>
      </c>
      <c r="X217" s="56">
        <v>0</v>
      </c>
      <c r="Y217" s="58">
        <v>0</v>
      </c>
      <c r="Z217" s="82">
        <v>0</v>
      </c>
      <c r="AA217" s="6">
        <v>0</v>
      </c>
      <c r="AB217" s="6">
        <v>0</v>
      </c>
      <c r="AC217" s="224"/>
      <c r="AD217" s="215" t="s">
        <v>86</v>
      </c>
      <c r="AE217" s="145">
        <f t="shared" si="29"/>
        <v>0</v>
      </c>
      <c r="AG217" s="186" t="str">
        <f t="shared" si="23"/>
        <v>ok</v>
      </c>
      <c r="AH217" s="186" t="str">
        <f t="shared" si="24"/>
        <v>ok</v>
      </c>
      <c r="AI217" s="186" t="str">
        <f t="shared" si="25"/>
        <v>ok</v>
      </c>
      <c r="AJ217" s="198">
        <f t="shared" si="26"/>
        <v>0</v>
      </c>
      <c r="AK217" s="198">
        <f t="shared" si="27"/>
        <v>0</v>
      </c>
      <c r="AL217" s="198">
        <f t="shared" si="28"/>
        <v>0</v>
      </c>
    </row>
    <row r="218" spans="1:38" ht="14.25" x14ac:dyDescent="0.15">
      <c r="A218" s="213"/>
      <c r="B218" s="215" t="s">
        <v>164</v>
      </c>
      <c r="C218" s="167">
        <v>29</v>
      </c>
      <c r="D218" s="55">
        <v>11</v>
      </c>
      <c r="E218" s="6">
        <v>7</v>
      </c>
      <c r="F218" s="6">
        <v>4</v>
      </c>
      <c r="G218" s="6">
        <v>0</v>
      </c>
      <c r="H218" s="6">
        <v>0</v>
      </c>
      <c r="I218" s="6">
        <v>0</v>
      </c>
      <c r="J218" s="54">
        <v>0</v>
      </c>
      <c r="K218" s="6">
        <v>9</v>
      </c>
      <c r="L218" s="55">
        <v>0</v>
      </c>
      <c r="M218" s="54">
        <v>0</v>
      </c>
      <c r="N218" s="6">
        <v>0</v>
      </c>
      <c r="O218" s="55">
        <v>9</v>
      </c>
      <c r="P218" s="54">
        <v>0</v>
      </c>
      <c r="Q218" s="56">
        <v>0</v>
      </c>
      <c r="R218" s="6">
        <v>0</v>
      </c>
      <c r="S218" s="55">
        <v>0</v>
      </c>
      <c r="T218" s="6"/>
      <c r="U218" s="56">
        <v>0</v>
      </c>
      <c r="V218" s="56">
        <v>0</v>
      </c>
      <c r="W218" s="57">
        <v>9</v>
      </c>
      <c r="X218" s="56">
        <v>0</v>
      </c>
      <c r="Y218" s="58">
        <v>37.9</v>
      </c>
      <c r="Z218" s="81">
        <v>31</v>
      </c>
      <c r="AA218" s="6">
        <v>7</v>
      </c>
      <c r="AB218" s="6">
        <v>4</v>
      </c>
      <c r="AC218" s="224"/>
      <c r="AD218" s="215" t="s">
        <v>164</v>
      </c>
      <c r="AE218" s="145">
        <f t="shared" si="29"/>
        <v>0</v>
      </c>
      <c r="AG218" s="186" t="str">
        <f t="shared" si="23"/>
        <v>ok</v>
      </c>
      <c r="AH218" s="186" t="str">
        <f t="shared" si="24"/>
        <v>ok</v>
      </c>
      <c r="AI218" s="186" t="str">
        <f t="shared" si="25"/>
        <v>ok</v>
      </c>
      <c r="AJ218" s="198">
        <f t="shared" si="26"/>
        <v>9</v>
      </c>
      <c r="AK218" s="198">
        <f t="shared" si="27"/>
        <v>9</v>
      </c>
      <c r="AL218" s="198">
        <f t="shared" si="28"/>
        <v>0</v>
      </c>
    </row>
    <row r="219" spans="1:38" ht="10.5" customHeight="1" x14ac:dyDescent="0.15">
      <c r="A219" s="213"/>
      <c r="B219" s="215"/>
      <c r="C219" s="169"/>
      <c r="D219" s="66"/>
      <c r="E219" s="7"/>
      <c r="F219" s="7"/>
      <c r="G219" s="7"/>
      <c r="H219" s="7"/>
      <c r="I219" s="7"/>
      <c r="J219" s="67"/>
      <c r="K219" s="65"/>
      <c r="L219" s="66"/>
      <c r="M219" s="67"/>
      <c r="N219" s="65"/>
      <c r="O219" s="66"/>
      <c r="P219" s="67"/>
      <c r="Q219" s="68"/>
      <c r="R219" s="65"/>
      <c r="S219" s="66"/>
      <c r="T219" s="65"/>
      <c r="U219" s="68"/>
      <c r="V219" s="68"/>
      <c r="W219" s="30"/>
      <c r="X219" s="68"/>
      <c r="Y219" s="69"/>
      <c r="Z219" s="64"/>
      <c r="AA219" s="65"/>
      <c r="AB219" s="65"/>
      <c r="AC219" s="224"/>
      <c r="AD219" s="215"/>
      <c r="AG219" s="186" t="str">
        <f t="shared" si="23"/>
        <v>ok</v>
      </c>
      <c r="AH219" s="186" t="str">
        <f t="shared" si="24"/>
        <v>ok</v>
      </c>
      <c r="AI219" s="186" t="str">
        <f t="shared" si="25"/>
        <v>ok</v>
      </c>
      <c r="AJ219" s="198">
        <f t="shared" si="26"/>
        <v>0</v>
      </c>
      <c r="AK219" s="198">
        <f t="shared" si="27"/>
        <v>0</v>
      </c>
      <c r="AL219" s="198">
        <f t="shared" si="28"/>
        <v>0</v>
      </c>
    </row>
    <row r="220" spans="1:38" ht="14.25" x14ac:dyDescent="0.15">
      <c r="A220" s="469" t="s">
        <v>85</v>
      </c>
      <c r="B220" s="469"/>
      <c r="C220" s="170">
        <v>193</v>
      </c>
      <c r="D220" s="71">
        <v>84</v>
      </c>
      <c r="E220" s="72">
        <v>63</v>
      </c>
      <c r="F220" s="72">
        <v>21</v>
      </c>
      <c r="G220" s="72">
        <v>0</v>
      </c>
      <c r="H220" s="72">
        <v>0</v>
      </c>
      <c r="I220" s="72">
        <v>0</v>
      </c>
      <c r="J220" s="73">
        <v>0</v>
      </c>
      <c r="K220" s="70">
        <v>74</v>
      </c>
      <c r="L220" s="71">
        <v>0</v>
      </c>
      <c r="M220" s="73">
        <v>0</v>
      </c>
      <c r="N220" s="70">
        <v>1</v>
      </c>
      <c r="O220" s="71">
        <v>29</v>
      </c>
      <c r="P220" s="73">
        <v>1</v>
      </c>
      <c r="Q220" s="74">
        <v>1</v>
      </c>
      <c r="R220" s="70">
        <v>3</v>
      </c>
      <c r="S220" s="71">
        <v>0</v>
      </c>
      <c r="T220" s="70">
        <v>0</v>
      </c>
      <c r="U220" s="74">
        <v>0</v>
      </c>
      <c r="V220" s="74">
        <v>0</v>
      </c>
      <c r="W220" s="75">
        <v>30</v>
      </c>
      <c r="X220" s="74">
        <v>17</v>
      </c>
      <c r="Y220" s="78">
        <v>43.5</v>
      </c>
      <c r="Z220" s="79">
        <v>15.5</v>
      </c>
      <c r="AA220" s="70">
        <v>63</v>
      </c>
      <c r="AB220" s="70">
        <v>21</v>
      </c>
      <c r="AC220" s="478" t="s">
        <v>85</v>
      </c>
      <c r="AD220" s="469"/>
      <c r="AE220" s="145">
        <f t="shared" si="29"/>
        <v>0</v>
      </c>
      <c r="AG220" s="186" t="str">
        <f t="shared" si="23"/>
        <v>ok</v>
      </c>
      <c r="AH220" s="186" t="str">
        <f t="shared" si="24"/>
        <v>ok</v>
      </c>
      <c r="AI220" s="186" t="str">
        <f t="shared" si="25"/>
        <v>ok</v>
      </c>
      <c r="AJ220" s="198">
        <f t="shared" si="26"/>
        <v>30</v>
      </c>
      <c r="AK220" s="198">
        <f t="shared" si="27"/>
        <v>30</v>
      </c>
      <c r="AL220" s="198">
        <f t="shared" si="28"/>
        <v>0</v>
      </c>
    </row>
    <row r="221" spans="1:38" ht="14.25" x14ac:dyDescent="0.15">
      <c r="A221" s="213"/>
      <c r="B221" s="215" t="s">
        <v>84</v>
      </c>
      <c r="C221" s="167">
        <v>0</v>
      </c>
      <c r="D221" s="55">
        <v>0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54">
        <v>0</v>
      </c>
      <c r="K221" s="6">
        <v>0</v>
      </c>
      <c r="L221" s="55">
        <v>0</v>
      </c>
      <c r="M221" s="54">
        <v>0</v>
      </c>
      <c r="N221" s="6">
        <v>0</v>
      </c>
      <c r="O221" s="55">
        <v>0</v>
      </c>
      <c r="P221" s="54">
        <v>0</v>
      </c>
      <c r="Q221" s="56">
        <v>0</v>
      </c>
      <c r="R221" s="6">
        <v>0</v>
      </c>
      <c r="S221" s="55">
        <v>0</v>
      </c>
      <c r="T221" s="6"/>
      <c r="U221" s="56">
        <v>0</v>
      </c>
      <c r="V221" s="56">
        <v>0</v>
      </c>
      <c r="W221" s="57">
        <v>0</v>
      </c>
      <c r="X221" s="56">
        <v>0</v>
      </c>
      <c r="Y221" s="58">
        <v>0</v>
      </c>
      <c r="Z221" s="64">
        <v>0</v>
      </c>
      <c r="AA221" s="6">
        <v>0</v>
      </c>
      <c r="AB221" s="6">
        <v>0</v>
      </c>
      <c r="AC221" s="224"/>
      <c r="AD221" s="215" t="s">
        <v>84</v>
      </c>
      <c r="AE221" s="145">
        <f t="shared" si="29"/>
        <v>0</v>
      </c>
      <c r="AG221" s="186" t="str">
        <f t="shared" si="23"/>
        <v>ok</v>
      </c>
      <c r="AH221" s="186" t="str">
        <f t="shared" si="24"/>
        <v>ok</v>
      </c>
      <c r="AI221" s="186" t="str">
        <f t="shared" si="25"/>
        <v>ok</v>
      </c>
      <c r="AJ221" s="198">
        <f t="shared" si="26"/>
        <v>0</v>
      </c>
      <c r="AK221" s="198">
        <f t="shared" si="27"/>
        <v>0</v>
      </c>
      <c r="AL221" s="198">
        <f t="shared" si="28"/>
        <v>0</v>
      </c>
    </row>
    <row r="222" spans="1:38" ht="14.25" x14ac:dyDescent="0.15">
      <c r="A222" s="213"/>
      <c r="B222" s="215" t="s">
        <v>83</v>
      </c>
      <c r="C222" s="167">
        <v>0</v>
      </c>
      <c r="D222" s="55">
        <v>0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54">
        <v>0</v>
      </c>
      <c r="K222" s="6">
        <v>0</v>
      </c>
      <c r="L222" s="55">
        <v>0</v>
      </c>
      <c r="M222" s="54">
        <v>0</v>
      </c>
      <c r="N222" s="6">
        <v>0</v>
      </c>
      <c r="O222" s="55">
        <v>0</v>
      </c>
      <c r="P222" s="54">
        <v>0</v>
      </c>
      <c r="Q222" s="56">
        <v>0</v>
      </c>
      <c r="R222" s="6">
        <v>0</v>
      </c>
      <c r="S222" s="55">
        <v>0</v>
      </c>
      <c r="T222" s="6"/>
      <c r="U222" s="56">
        <v>0</v>
      </c>
      <c r="V222" s="56">
        <v>0</v>
      </c>
      <c r="W222" s="57">
        <v>0</v>
      </c>
      <c r="X222" s="56">
        <v>0</v>
      </c>
      <c r="Y222" s="58">
        <v>0</v>
      </c>
      <c r="Z222" s="64">
        <v>0</v>
      </c>
      <c r="AA222" s="6">
        <v>0</v>
      </c>
      <c r="AB222" s="6">
        <v>0</v>
      </c>
      <c r="AC222" s="224"/>
      <c r="AD222" s="215" t="s">
        <v>83</v>
      </c>
      <c r="AE222" s="145">
        <f t="shared" si="29"/>
        <v>0</v>
      </c>
      <c r="AG222" s="186" t="str">
        <f t="shared" si="23"/>
        <v>ok</v>
      </c>
      <c r="AH222" s="186" t="str">
        <f t="shared" si="24"/>
        <v>ok</v>
      </c>
      <c r="AI222" s="186" t="str">
        <f t="shared" si="25"/>
        <v>ok</v>
      </c>
      <c r="AJ222" s="198">
        <f t="shared" si="26"/>
        <v>0</v>
      </c>
      <c r="AK222" s="198">
        <f t="shared" si="27"/>
        <v>0</v>
      </c>
      <c r="AL222" s="198">
        <f t="shared" si="28"/>
        <v>0</v>
      </c>
    </row>
    <row r="223" spans="1:38" ht="14.25" x14ac:dyDescent="0.15">
      <c r="A223" s="213"/>
      <c r="B223" s="215" t="s">
        <v>82</v>
      </c>
      <c r="C223" s="167">
        <v>13</v>
      </c>
      <c r="D223" s="55">
        <v>4</v>
      </c>
      <c r="E223" s="83">
        <v>2</v>
      </c>
      <c r="F223" s="6">
        <v>2</v>
      </c>
      <c r="G223" s="6">
        <v>0</v>
      </c>
      <c r="H223" s="6">
        <v>0</v>
      </c>
      <c r="I223" s="6">
        <v>0</v>
      </c>
      <c r="J223" s="54">
        <v>0</v>
      </c>
      <c r="K223" s="6">
        <v>7</v>
      </c>
      <c r="L223" s="55">
        <v>0</v>
      </c>
      <c r="M223" s="54">
        <v>0</v>
      </c>
      <c r="N223" s="6">
        <v>0</v>
      </c>
      <c r="O223" s="55">
        <v>1</v>
      </c>
      <c r="P223" s="54">
        <v>0</v>
      </c>
      <c r="Q223" s="56">
        <v>0</v>
      </c>
      <c r="R223" s="6">
        <v>1</v>
      </c>
      <c r="S223" s="55">
        <v>0</v>
      </c>
      <c r="T223" s="6"/>
      <c r="U223" s="56">
        <v>0</v>
      </c>
      <c r="V223" s="56">
        <v>0</v>
      </c>
      <c r="W223" s="57">
        <v>1</v>
      </c>
      <c r="X223" s="56">
        <v>0</v>
      </c>
      <c r="Y223" s="58">
        <v>30.8</v>
      </c>
      <c r="Z223" s="64">
        <v>7.7</v>
      </c>
      <c r="AA223" s="6">
        <v>2</v>
      </c>
      <c r="AB223" s="6">
        <v>2</v>
      </c>
      <c r="AC223" s="224"/>
      <c r="AD223" s="215" t="s">
        <v>82</v>
      </c>
      <c r="AE223" s="145">
        <f t="shared" si="29"/>
        <v>0</v>
      </c>
      <c r="AG223" s="186" t="str">
        <f t="shared" si="23"/>
        <v>ok</v>
      </c>
      <c r="AH223" s="186" t="str">
        <f t="shared" si="24"/>
        <v>ok</v>
      </c>
      <c r="AI223" s="186" t="str">
        <f t="shared" si="25"/>
        <v>ok</v>
      </c>
      <c r="AJ223" s="198">
        <f t="shared" si="26"/>
        <v>1</v>
      </c>
      <c r="AK223" s="198">
        <f t="shared" si="27"/>
        <v>1</v>
      </c>
      <c r="AL223" s="198">
        <f t="shared" si="28"/>
        <v>0</v>
      </c>
    </row>
    <row r="224" spans="1:38" ht="14.25" x14ac:dyDescent="0.15">
      <c r="A224" s="213"/>
      <c r="B224" s="215" t="s">
        <v>81</v>
      </c>
      <c r="C224" s="167">
        <v>0</v>
      </c>
      <c r="D224" s="55">
        <v>0</v>
      </c>
      <c r="E224" s="83">
        <v>0</v>
      </c>
      <c r="F224" s="6">
        <v>0</v>
      </c>
      <c r="G224" s="6">
        <v>0</v>
      </c>
      <c r="H224" s="6">
        <v>0</v>
      </c>
      <c r="I224" s="6">
        <v>0</v>
      </c>
      <c r="J224" s="54">
        <v>0</v>
      </c>
      <c r="K224" s="6">
        <v>0</v>
      </c>
      <c r="L224" s="55">
        <v>0</v>
      </c>
      <c r="M224" s="54">
        <v>0</v>
      </c>
      <c r="N224" s="6">
        <v>0</v>
      </c>
      <c r="O224" s="55">
        <v>0</v>
      </c>
      <c r="P224" s="54">
        <v>0</v>
      </c>
      <c r="Q224" s="56">
        <v>0</v>
      </c>
      <c r="R224" s="6">
        <v>0</v>
      </c>
      <c r="S224" s="55">
        <v>0</v>
      </c>
      <c r="T224" s="6"/>
      <c r="U224" s="56">
        <v>0</v>
      </c>
      <c r="V224" s="56">
        <v>0</v>
      </c>
      <c r="W224" s="57">
        <v>0</v>
      </c>
      <c r="X224" s="56">
        <v>0</v>
      </c>
      <c r="Y224" s="58">
        <v>0</v>
      </c>
      <c r="Z224" s="64">
        <v>0</v>
      </c>
      <c r="AA224" s="6">
        <v>0</v>
      </c>
      <c r="AB224" s="6">
        <v>0</v>
      </c>
      <c r="AC224" s="224"/>
      <c r="AD224" s="215" t="s">
        <v>81</v>
      </c>
      <c r="AE224" s="145">
        <f t="shared" si="29"/>
        <v>0</v>
      </c>
      <c r="AG224" s="186" t="str">
        <f t="shared" si="23"/>
        <v>ok</v>
      </c>
      <c r="AH224" s="186" t="str">
        <f t="shared" si="24"/>
        <v>ok</v>
      </c>
      <c r="AI224" s="186" t="str">
        <f t="shared" si="25"/>
        <v>ok</v>
      </c>
      <c r="AJ224" s="198">
        <f t="shared" si="26"/>
        <v>0</v>
      </c>
      <c r="AK224" s="198">
        <f t="shared" si="27"/>
        <v>0</v>
      </c>
      <c r="AL224" s="198">
        <f t="shared" si="28"/>
        <v>0</v>
      </c>
    </row>
    <row r="225" spans="1:38" ht="10.5" customHeight="1" x14ac:dyDescent="0.15">
      <c r="A225" s="213"/>
      <c r="C225" s="167"/>
      <c r="D225" s="55"/>
      <c r="E225" s="83"/>
      <c r="F225" s="6"/>
      <c r="G225" s="6"/>
      <c r="H225" s="6"/>
      <c r="I225" s="6"/>
      <c r="J225" s="54"/>
      <c r="K225" s="6"/>
      <c r="L225" s="55"/>
      <c r="M225" s="54"/>
      <c r="N225" s="6"/>
      <c r="O225" s="55"/>
      <c r="P225" s="54"/>
      <c r="Q225" s="56"/>
      <c r="R225" s="6"/>
      <c r="S225" s="55"/>
      <c r="T225" s="6"/>
      <c r="U225" s="56"/>
      <c r="V225" s="56"/>
      <c r="W225" s="57"/>
      <c r="X225" s="56"/>
      <c r="Y225" s="58"/>
      <c r="Z225" s="64"/>
      <c r="AA225" s="6"/>
      <c r="AB225" s="6"/>
      <c r="AC225" s="224"/>
      <c r="AG225" s="186" t="str">
        <f t="shared" si="23"/>
        <v>ok</v>
      </c>
      <c r="AH225" s="186" t="str">
        <f t="shared" si="24"/>
        <v>ok</v>
      </c>
      <c r="AI225" s="186" t="str">
        <f t="shared" si="25"/>
        <v>ok</v>
      </c>
      <c r="AJ225" s="198">
        <f t="shared" si="26"/>
        <v>0</v>
      </c>
      <c r="AK225" s="198">
        <f t="shared" si="27"/>
        <v>0</v>
      </c>
      <c r="AL225" s="198">
        <f t="shared" si="28"/>
        <v>0</v>
      </c>
    </row>
    <row r="226" spans="1:38" ht="14.25" customHeight="1" x14ac:dyDescent="0.15">
      <c r="A226" s="213"/>
      <c r="B226" s="215" t="s">
        <v>80</v>
      </c>
      <c r="C226" s="167">
        <v>28</v>
      </c>
      <c r="D226" s="55">
        <v>12</v>
      </c>
      <c r="E226" s="6">
        <v>6</v>
      </c>
      <c r="F226" s="6">
        <v>6</v>
      </c>
      <c r="G226" s="6">
        <v>0</v>
      </c>
      <c r="H226" s="6">
        <v>0</v>
      </c>
      <c r="I226" s="6">
        <v>0</v>
      </c>
      <c r="J226" s="54">
        <v>0</v>
      </c>
      <c r="K226" s="6">
        <v>13</v>
      </c>
      <c r="L226" s="55">
        <v>0</v>
      </c>
      <c r="M226" s="54">
        <v>0</v>
      </c>
      <c r="N226" s="6">
        <v>0</v>
      </c>
      <c r="O226" s="55">
        <v>2</v>
      </c>
      <c r="P226" s="54">
        <v>0</v>
      </c>
      <c r="Q226" s="56">
        <v>0</v>
      </c>
      <c r="R226" s="6">
        <v>1</v>
      </c>
      <c r="S226" s="55">
        <v>0</v>
      </c>
      <c r="T226" s="6"/>
      <c r="U226" s="56">
        <v>0</v>
      </c>
      <c r="V226" s="56">
        <v>0</v>
      </c>
      <c r="W226" s="57">
        <v>2</v>
      </c>
      <c r="X226" s="56">
        <v>1</v>
      </c>
      <c r="Y226" s="58">
        <v>42.9</v>
      </c>
      <c r="Z226" s="64">
        <v>7.1</v>
      </c>
      <c r="AA226" s="6">
        <v>6</v>
      </c>
      <c r="AB226" s="6">
        <v>6</v>
      </c>
      <c r="AC226" s="224"/>
      <c r="AD226" s="215" t="s">
        <v>80</v>
      </c>
      <c r="AE226" s="145">
        <f>SUM(E225:S225)-C225</f>
        <v>0</v>
      </c>
      <c r="AG226" s="186" t="str">
        <f t="shared" ref="AG226:AG232" si="30">IF(AA226=AA304+AA382&gt;=E226,"ok","error")</f>
        <v>ok</v>
      </c>
      <c r="AH226" s="186" t="str">
        <f t="shared" ref="AH226:AH232" si="31">IF(AA226&gt;=E226,"ok","error")</f>
        <v>ok</v>
      </c>
      <c r="AI226" s="186" t="str">
        <f t="shared" ref="AI226:AI232" si="32">IF(AB226&gt;=F226,"ok","error")</f>
        <v>ok</v>
      </c>
      <c r="AJ226" s="198">
        <f t="shared" ref="AJ226:AJ232" si="33">SUM(O226,P226,U226,V226)</f>
        <v>2</v>
      </c>
      <c r="AK226" s="198">
        <f t="shared" ref="AK226:AK232" si="34">W226</f>
        <v>2</v>
      </c>
      <c r="AL226" s="198">
        <f t="shared" ref="AL226:AL232" si="35">AJ226-AK226</f>
        <v>0</v>
      </c>
    </row>
    <row r="227" spans="1:38" ht="14.25" customHeight="1" x14ac:dyDescent="0.15">
      <c r="A227" s="213"/>
      <c r="B227" s="215" t="s">
        <v>79</v>
      </c>
      <c r="C227" s="167">
        <v>50</v>
      </c>
      <c r="D227" s="55">
        <v>28</v>
      </c>
      <c r="E227" s="6">
        <v>21</v>
      </c>
      <c r="F227" s="6">
        <v>7</v>
      </c>
      <c r="G227" s="6">
        <v>0</v>
      </c>
      <c r="H227" s="6">
        <v>0</v>
      </c>
      <c r="I227" s="6">
        <v>0</v>
      </c>
      <c r="J227" s="54">
        <v>0</v>
      </c>
      <c r="K227" s="6">
        <v>18</v>
      </c>
      <c r="L227" s="55">
        <v>0</v>
      </c>
      <c r="M227" s="54">
        <v>0</v>
      </c>
      <c r="N227" s="6">
        <v>0</v>
      </c>
      <c r="O227" s="55">
        <v>3</v>
      </c>
      <c r="P227" s="54">
        <v>0</v>
      </c>
      <c r="Q227" s="56">
        <v>0</v>
      </c>
      <c r="R227" s="6">
        <v>1</v>
      </c>
      <c r="S227" s="55">
        <v>0</v>
      </c>
      <c r="T227" s="6"/>
      <c r="U227" s="56">
        <v>0</v>
      </c>
      <c r="V227" s="56">
        <v>0</v>
      </c>
      <c r="W227" s="57">
        <v>3</v>
      </c>
      <c r="X227" s="56">
        <v>2</v>
      </c>
      <c r="Y227" s="58">
        <v>56</v>
      </c>
      <c r="Z227" s="64">
        <v>6</v>
      </c>
      <c r="AA227" s="6">
        <v>21</v>
      </c>
      <c r="AB227" s="6">
        <v>7</v>
      </c>
      <c r="AC227" s="224"/>
      <c r="AD227" s="215" t="s">
        <v>79</v>
      </c>
      <c r="AE227" s="145">
        <f t="shared" si="29"/>
        <v>0</v>
      </c>
      <c r="AG227" s="186" t="str">
        <f t="shared" si="30"/>
        <v>ok</v>
      </c>
      <c r="AH227" s="186" t="str">
        <f t="shared" si="31"/>
        <v>ok</v>
      </c>
      <c r="AI227" s="186" t="str">
        <f t="shared" si="32"/>
        <v>ok</v>
      </c>
      <c r="AJ227" s="198">
        <f t="shared" si="33"/>
        <v>3</v>
      </c>
      <c r="AK227" s="198">
        <f t="shared" si="34"/>
        <v>3</v>
      </c>
      <c r="AL227" s="198">
        <f t="shared" si="35"/>
        <v>0</v>
      </c>
    </row>
    <row r="228" spans="1:38" ht="14.25" x14ac:dyDescent="0.15">
      <c r="A228" s="213"/>
      <c r="B228" s="215" t="s">
        <v>78</v>
      </c>
      <c r="C228" s="167">
        <v>39</v>
      </c>
      <c r="D228" s="55">
        <v>12</v>
      </c>
      <c r="E228" s="6">
        <v>11</v>
      </c>
      <c r="F228" s="6">
        <v>1</v>
      </c>
      <c r="G228" s="6">
        <v>0</v>
      </c>
      <c r="H228" s="6">
        <v>0</v>
      </c>
      <c r="I228" s="6">
        <v>0</v>
      </c>
      <c r="J228" s="54">
        <v>0</v>
      </c>
      <c r="K228" s="6">
        <v>9</v>
      </c>
      <c r="L228" s="55">
        <v>0</v>
      </c>
      <c r="M228" s="54">
        <v>0</v>
      </c>
      <c r="N228" s="6">
        <v>0</v>
      </c>
      <c r="O228" s="55">
        <v>18</v>
      </c>
      <c r="P228" s="54">
        <v>0</v>
      </c>
      <c r="Q228" s="56">
        <v>0</v>
      </c>
      <c r="R228" s="6">
        <v>0</v>
      </c>
      <c r="S228" s="55">
        <v>0</v>
      </c>
      <c r="T228" s="6"/>
      <c r="U228" s="56">
        <v>0</v>
      </c>
      <c r="V228" s="56">
        <v>0</v>
      </c>
      <c r="W228" s="57">
        <v>18</v>
      </c>
      <c r="X228" s="56">
        <v>13</v>
      </c>
      <c r="Y228" s="58">
        <v>30.8</v>
      </c>
      <c r="Z228" s="64">
        <v>46.2</v>
      </c>
      <c r="AA228" s="6">
        <v>11</v>
      </c>
      <c r="AB228" s="6">
        <v>1</v>
      </c>
      <c r="AC228" s="224"/>
      <c r="AD228" s="215" t="s">
        <v>78</v>
      </c>
      <c r="AE228" s="145">
        <f t="shared" si="29"/>
        <v>0</v>
      </c>
      <c r="AG228" s="186" t="str">
        <f t="shared" si="30"/>
        <v>ok</v>
      </c>
      <c r="AH228" s="186" t="str">
        <f t="shared" si="31"/>
        <v>ok</v>
      </c>
      <c r="AI228" s="186" t="str">
        <f t="shared" si="32"/>
        <v>ok</v>
      </c>
      <c r="AJ228" s="198">
        <f t="shared" si="33"/>
        <v>18</v>
      </c>
      <c r="AK228" s="198">
        <f t="shared" si="34"/>
        <v>18</v>
      </c>
      <c r="AL228" s="198">
        <f t="shared" si="35"/>
        <v>0</v>
      </c>
    </row>
    <row r="229" spans="1:38" ht="14.25" x14ac:dyDescent="0.15">
      <c r="A229" s="213"/>
      <c r="B229" s="215" t="s">
        <v>77</v>
      </c>
      <c r="C229" s="167">
        <v>0</v>
      </c>
      <c r="D229" s="55">
        <v>0</v>
      </c>
      <c r="E229" s="6">
        <v>0</v>
      </c>
      <c r="F229" s="6">
        <v>0</v>
      </c>
      <c r="G229" s="6">
        <v>0</v>
      </c>
      <c r="H229" s="6">
        <v>0</v>
      </c>
      <c r="I229" s="6">
        <v>0</v>
      </c>
      <c r="J229" s="54">
        <v>0</v>
      </c>
      <c r="K229" s="6">
        <v>0</v>
      </c>
      <c r="L229" s="55">
        <v>0</v>
      </c>
      <c r="M229" s="54">
        <v>0</v>
      </c>
      <c r="N229" s="6">
        <v>0</v>
      </c>
      <c r="O229" s="55">
        <v>0</v>
      </c>
      <c r="P229" s="54">
        <v>0</v>
      </c>
      <c r="Q229" s="56">
        <v>0</v>
      </c>
      <c r="R229" s="6">
        <v>0</v>
      </c>
      <c r="S229" s="55">
        <v>0</v>
      </c>
      <c r="T229" s="6"/>
      <c r="U229" s="56">
        <v>0</v>
      </c>
      <c r="V229" s="56">
        <v>0</v>
      </c>
      <c r="W229" s="57">
        <v>0</v>
      </c>
      <c r="X229" s="56">
        <v>0</v>
      </c>
      <c r="Y229" s="58">
        <v>0</v>
      </c>
      <c r="Z229" s="64">
        <v>0</v>
      </c>
      <c r="AA229" s="6">
        <v>0</v>
      </c>
      <c r="AB229" s="6">
        <v>0</v>
      </c>
      <c r="AC229" s="224"/>
      <c r="AD229" s="215" t="s">
        <v>77</v>
      </c>
      <c r="AE229" s="145">
        <f t="shared" si="29"/>
        <v>0</v>
      </c>
      <c r="AG229" s="186" t="str">
        <f t="shared" si="30"/>
        <v>ok</v>
      </c>
      <c r="AH229" s="186" t="str">
        <f t="shared" si="31"/>
        <v>ok</v>
      </c>
      <c r="AI229" s="186" t="str">
        <f t="shared" si="32"/>
        <v>ok</v>
      </c>
      <c r="AJ229" s="198">
        <f t="shared" si="33"/>
        <v>0</v>
      </c>
      <c r="AK229" s="198">
        <f t="shared" si="34"/>
        <v>0</v>
      </c>
      <c r="AL229" s="198">
        <f t="shared" si="35"/>
        <v>0</v>
      </c>
    </row>
    <row r="230" spans="1:38" ht="14.25" x14ac:dyDescent="0.15">
      <c r="A230" s="213"/>
      <c r="B230" s="215" t="s">
        <v>76</v>
      </c>
      <c r="C230" s="167">
        <v>0</v>
      </c>
      <c r="D230" s="55">
        <v>0</v>
      </c>
      <c r="E230" s="6">
        <v>0</v>
      </c>
      <c r="F230" s="6">
        <v>0</v>
      </c>
      <c r="G230" s="6">
        <v>0</v>
      </c>
      <c r="H230" s="6">
        <v>0</v>
      </c>
      <c r="I230" s="6">
        <v>0</v>
      </c>
      <c r="J230" s="54">
        <v>0</v>
      </c>
      <c r="K230" s="6">
        <v>0</v>
      </c>
      <c r="L230" s="55">
        <v>0</v>
      </c>
      <c r="M230" s="54">
        <v>0</v>
      </c>
      <c r="N230" s="6">
        <v>0</v>
      </c>
      <c r="O230" s="55">
        <v>0</v>
      </c>
      <c r="P230" s="54">
        <v>0</v>
      </c>
      <c r="Q230" s="56">
        <v>0</v>
      </c>
      <c r="R230" s="6">
        <v>0</v>
      </c>
      <c r="S230" s="55">
        <v>0</v>
      </c>
      <c r="T230" s="6"/>
      <c r="U230" s="56">
        <v>0</v>
      </c>
      <c r="V230" s="56">
        <v>0</v>
      </c>
      <c r="W230" s="57">
        <v>0</v>
      </c>
      <c r="X230" s="56">
        <v>0</v>
      </c>
      <c r="Y230" s="58">
        <v>0</v>
      </c>
      <c r="Z230" s="64">
        <v>0</v>
      </c>
      <c r="AA230" s="6">
        <v>0</v>
      </c>
      <c r="AB230" s="6">
        <v>0</v>
      </c>
      <c r="AC230" s="224"/>
      <c r="AD230" s="215" t="s">
        <v>76</v>
      </c>
      <c r="AE230" s="145">
        <f t="shared" si="29"/>
        <v>0</v>
      </c>
      <c r="AG230" s="186" t="str">
        <f t="shared" si="30"/>
        <v>ok</v>
      </c>
      <c r="AH230" s="186" t="str">
        <f t="shared" si="31"/>
        <v>ok</v>
      </c>
      <c r="AI230" s="186" t="str">
        <f t="shared" si="32"/>
        <v>ok</v>
      </c>
      <c r="AJ230" s="198">
        <f t="shared" si="33"/>
        <v>0</v>
      </c>
      <c r="AK230" s="198">
        <f t="shared" si="34"/>
        <v>0</v>
      </c>
      <c r="AL230" s="198">
        <f t="shared" si="35"/>
        <v>0</v>
      </c>
    </row>
    <row r="231" spans="1:38" ht="14.25" x14ac:dyDescent="0.15">
      <c r="A231" s="213"/>
      <c r="B231" s="215" t="s">
        <v>75</v>
      </c>
      <c r="C231" s="167">
        <v>43</v>
      </c>
      <c r="D231" s="55">
        <v>19</v>
      </c>
      <c r="E231" s="6">
        <v>15</v>
      </c>
      <c r="F231" s="6">
        <v>4</v>
      </c>
      <c r="G231" s="6">
        <v>0</v>
      </c>
      <c r="H231" s="6">
        <v>0</v>
      </c>
      <c r="I231" s="6">
        <v>0</v>
      </c>
      <c r="J231" s="54">
        <v>0</v>
      </c>
      <c r="K231" s="6">
        <v>19</v>
      </c>
      <c r="L231" s="55">
        <v>0</v>
      </c>
      <c r="M231" s="54">
        <v>0</v>
      </c>
      <c r="N231" s="6">
        <v>1</v>
      </c>
      <c r="O231" s="55">
        <v>3</v>
      </c>
      <c r="P231" s="54">
        <v>0</v>
      </c>
      <c r="Q231" s="56">
        <v>1</v>
      </c>
      <c r="R231" s="6">
        <v>0</v>
      </c>
      <c r="S231" s="55">
        <v>0</v>
      </c>
      <c r="T231" s="6"/>
      <c r="U231" s="56">
        <v>0</v>
      </c>
      <c r="V231" s="56">
        <v>0</v>
      </c>
      <c r="W231" s="57">
        <v>3</v>
      </c>
      <c r="X231" s="56">
        <v>0</v>
      </c>
      <c r="Y231" s="58">
        <v>44.2</v>
      </c>
      <c r="Z231" s="64">
        <v>7</v>
      </c>
      <c r="AA231" s="6">
        <v>15</v>
      </c>
      <c r="AB231" s="6">
        <v>4</v>
      </c>
      <c r="AC231" s="224"/>
      <c r="AD231" s="215" t="s">
        <v>75</v>
      </c>
      <c r="AE231" s="145">
        <f t="shared" si="29"/>
        <v>0</v>
      </c>
      <c r="AG231" s="186" t="str">
        <f t="shared" si="30"/>
        <v>ok</v>
      </c>
      <c r="AH231" s="186" t="str">
        <f t="shared" si="31"/>
        <v>ok</v>
      </c>
      <c r="AI231" s="186" t="str">
        <f t="shared" si="32"/>
        <v>ok</v>
      </c>
      <c r="AJ231" s="198">
        <f t="shared" si="33"/>
        <v>3</v>
      </c>
      <c r="AK231" s="198">
        <f t="shared" si="34"/>
        <v>3</v>
      </c>
      <c r="AL231" s="198">
        <f t="shared" si="35"/>
        <v>0</v>
      </c>
    </row>
    <row r="232" spans="1:38" ht="14.25" x14ac:dyDescent="0.15">
      <c r="A232" s="216"/>
      <c r="B232" s="217" t="s">
        <v>74</v>
      </c>
      <c r="C232" s="171">
        <v>20</v>
      </c>
      <c r="D232" s="85">
        <v>9</v>
      </c>
      <c r="E232" s="84">
        <v>8</v>
      </c>
      <c r="F232" s="84">
        <v>1</v>
      </c>
      <c r="G232" s="84">
        <v>0</v>
      </c>
      <c r="H232" s="84">
        <v>0</v>
      </c>
      <c r="I232" s="84">
        <v>0</v>
      </c>
      <c r="J232" s="86">
        <v>0</v>
      </c>
      <c r="K232" s="84">
        <v>8</v>
      </c>
      <c r="L232" s="85">
        <v>0</v>
      </c>
      <c r="M232" s="86">
        <v>0</v>
      </c>
      <c r="N232" s="84">
        <v>0</v>
      </c>
      <c r="O232" s="85">
        <v>2</v>
      </c>
      <c r="P232" s="86">
        <v>1</v>
      </c>
      <c r="Q232" s="87">
        <v>0</v>
      </c>
      <c r="R232" s="84">
        <v>0</v>
      </c>
      <c r="S232" s="85">
        <v>0</v>
      </c>
      <c r="T232" s="84"/>
      <c r="U232" s="87">
        <v>0</v>
      </c>
      <c r="V232" s="87">
        <v>0</v>
      </c>
      <c r="W232" s="88">
        <v>3</v>
      </c>
      <c r="X232" s="87">
        <v>1</v>
      </c>
      <c r="Y232" s="89">
        <v>45</v>
      </c>
      <c r="Z232" s="90">
        <v>15</v>
      </c>
      <c r="AA232" s="84">
        <v>8</v>
      </c>
      <c r="AB232" s="84">
        <v>1</v>
      </c>
      <c r="AC232" s="225"/>
      <c r="AD232" s="217" t="s">
        <v>74</v>
      </c>
      <c r="AE232" s="145">
        <f t="shared" si="29"/>
        <v>0</v>
      </c>
      <c r="AG232" s="186" t="str">
        <f t="shared" si="30"/>
        <v>ok</v>
      </c>
      <c r="AH232" s="186" t="str">
        <f t="shared" si="31"/>
        <v>ok</v>
      </c>
      <c r="AI232" s="186" t="str">
        <f t="shared" si="32"/>
        <v>ok</v>
      </c>
      <c r="AJ232" s="198">
        <f t="shared" si="33"/>
        <v>3</v>
      </c>
      <c r="AK232" s="198">
        <f t="shared" si="34"/>
        <v>3</v>
      </c>
      <c r="AL232" s="198">
        <f t="shared" si="35"/>
        <v>0</v>
      </c>
    </row>
    <row r="233" spans="1:38" ht="17.25" x14ac:dyDescent="0.15">
      <c r="C233" s="226"/>
      <c r="D233" s="226"/>
      <c r="E233" s="226"/>
      <c r="F233" s="226"/>
      <c r="K233" s="226"/>
      <c r="O233" s="226"/>
      <c r="P233" s="226"/>
      <c r="X233" s="226"/>
      <c r="AA233" s="226"/>
      <c r="AB233" s="226"/>
    </row>
    <row r="234" spans="1:38" x14ac:dyDescent="0.15">
      <c r="C234" s="227"/>
      <c r="D234" s="227"/>
      <c r="E234" s="227"/>
      <c r="F234" s="227"/>
      <c r="G234" s="227"/>
      <c r="H234" s="227"/>
      <c r="I234" s="227"/>
      <c r="J234" s="227"/>
      <c r="K234" s="227"/>
      <c r="L234" s="227"/>
      <c r="M234" s="227"/>
      <c r="N234" s="227"/>
      <c r="O234" s="227"/>
      <c r="P234" s="227"/>
      <c r="Q234" s="227"/>
      <c r="R234" s="227"/>
      <c r="S234" s="227"/>
      <c r="T234" s="227"/>
      <c r="U234" s="227"/>
      <c r="V234" s="227"/>
      <c r="W234" s="227"/>
      <c r="X234" s="227"/>
      <c r="Y234" s="227"/>
      <c r="Z234" s="227"/>
      <c r="AA234" s="227"/>
      <c r="AB234" s="227"/>
    </row>
    <row r="235" spans="1:38" x14ac:dyDescent="0.15">
      <c r="C235" s="227"/>
      <c r="D235" s="227"/>
      <c r="E235" s="227"/>
      <c r="F235" s="227"/>
      <c r="G235" s="227"/>
      <c r="H235" s="227"/>
      <c r="I235" s="227"/>
      <c r="J235" s="227"/>
      <c r="K235" s="227"/>
      <c r="L235" s="227"/>
      <c r="M235" s="227"/>
      <c r="N235" s="227"/>
      <c r="O235" s="227"/>
      <c r="P235" s="227"/>
      <c r="Q235" s="227"/>
      <c r="R235" s="227"/>
      <c r="S235" s="227"/>
      <c r="T235" s="227"/>
      <c r="U235" s="227"/>
      <c r="V235" s="227"/>
      <c r="W235" s="227"/>
      <c r="X235" s="227"/>
      <c r="Y235" s="227"/>
      <c r="Z235" s="227"/>
      <c r="AA235" s="227"/>
      <c r="AB235" s="227"/>
    </row>
    <row r="236" spans="1:38" x14ac:dyDescent="0.15">
      <c r="C236" s="227"/>
      <c r="D236" s="227"/>
      <c r="E236" s="227"/>
      <c r="F236" s="227"/>
      <c r="G236" s="227"/>
      <c r="H236" s="227"/>
      <c r="I236" s="227"/>
      <c r="J236" s="227"/>
      <c r="K236" s="227"/>
      <c r="L236" s="227"/>
      <c r="M236" s="227"/>
      <c r="N236" s="227"/>
      <c r="O236" s="227"/>
      <c r="P236" s="227"/>
      <c r="Q236" s="227"/>
      <c r="R236" s="227"/>
      <c r="S236" s="227"/>
      <c r="T236" s="227"/>
      <c r="U236" s="227"/>
      <c r="V236" s="227"/>
      <c r="W236" s="227"/>
      <c r="X236" s="227"/>
      <c r="Y236" s="227"/>
      <c r="Z236" s="227"/>
      <c r="AA236" s="227"/>
      <c r="AB236" s="227"/>
    </row>
  </sheetData>
  <mergeCells count="252">
    <mergeCell ref="AC200:AD200"/>
    <mergeCell ref="AC203:AD203"/>
    <mergeCell ref="AC206:AD206"/>
    <mergeCell ref="A209:B209"/>
    <mergeCell ref="AC209:AD209"/>
    <mergeCell ref="A215:B215"/>
    <mergeCell ref="AC215:AD215"/>
    <mergeCell ref="AC188:AD188"/>
    <mergeCell ref="AC189:AD189"/>
    <mergeCell ref="AC190:AD190"/>
    <mergeCell ref="AC197:AD197"/>
    <mergeCell ref="A191:B191"/>
    <mergeCell ref="AC191:AD191"/>
    <mergeCell ref="A192:B192"/>
    <mergeCell ref="AC192:AD192"/>
    <mergeCell ref="A193:B193"/>
    <mergeCell ref="AC193:AD193"/>
    <mergeCell ref="AC176:AD176"/>
    <mergeCell ref="AC177:AD177"/>
    <mergeCell ref="AC179:AD179"/>
    <mergeCell ref="A178:B178"/>
    <mergeCell ref="AC178:AD178"/>
    <mergeCell ref="A185:B185"/>
    <mergeCell ref="A176:B176"/>
    <mergeCell ref="A173:B173"/>
    <mergeCell ref="A186:B186"/>
    <mergeCell ref="A182:B182"/>
    <mergeCell ref="A183:B183"/>
    <mergeCell ref="A180:B180"/>
    <mergeCell ref="AC180:AD180"/>
    <mergeCell ref="AC182:AD182"/>
    <mergeCell ref="AC183:AD183"/>
    <mergeCell ref="AC185:AD185"/>
    <mergeCell ref="AC186:AD186"/>
    <mergeCell ref="A184:B184"/>
    <mergeCell ref="AC184:AD184"/>
    <mergeCell ref="AC171:AD171"/>
    <mergeCell ref="A164:B164"/>
    <mergeCell ref="A159:B160"/>
    <mergeCell ref="C159:C160"/>
    <mergeCell ref="K159:K160"/>
    <mergeCell ref="L159:M159"/>
    <mergeCell ref="A128:B128"/>
    <mergeCell ref="AC128:AD128"/>
    <mergeCell ref="A131:B131"/>
    <mergeCell ref="AC131:AD131"/>
    <mergeCell ref="A137:B137"/>
    <mergeCell ref="AC137:AD137"/>
    <mergeCell ref="A142:B142"/>
    <mergeCell ref="AC142:AD142"/>
    <mergeCell ref="AC115:AD115"/>
    <mergeCell ref="A119:B119"/>
    <mergeCell ref="AC119:AD119"/>
    <mergeCell ref="A122:B122"/>
    <mergeCell ref="AC122:AD122"/>
    <mergeCell ref="A125:B125"/>
    <mergeCell ref="AC125:AD125"/>
    <mergeCell ref="AC164:AD164"/>
    <mergeCell ref="A170:B170"/>
    <mergeCell ref="A168:B168"/>
    <mergeCell ref="A167:B167"/>
    <mergeCell ref="AC167:AD167"/>
    <mergeCell ref="AC168:AD168"/>
    <mergeCell ref="AC170:AD170"/>
    <mergeCell ref="G157:M157"/>
    <mergeCell ref="Q157:Y157"/>
    <mergeCell ref="AC106:AD106"/>
    <mergeCell ref="AC107:AD107"/>
    <mergeCell ref="AC110:AD110"/>
    <mergeCell ref="AC111:AD111"/>
    <mergeCell ref="AC112:AD112"/>
    <mergeCell ref="A108:B108"/>
    <mergeCell ref="AC108:AD108"/>
    <mergeCell ref="A113:B113"/>
    <mergeCell ref="A114:B114"/>
    <mergeCell ref="AC113:AD113"/>
    <mergeCell ref="AC114:AD114"/>
    <mergeCell ref="AC92:AD92"/>
    <mergeCell ref="AC93:AD93"/>
    <mergeCell ref="AC94:AD94"/>
    <mergeCell ref="AC95:AD95"/>
    <mergeCell ref="AC98:AD98"/>
    <mergeCell ref="A104:B104"/>
    <mergeCell ref="A105:B105"/>
    <mergeCell ref="A101:B101"/>
    <mergeCell ref="A99:B99"/>
    <mergeCell ref="A100:B100"/>
    <mergeCell ref="AC99:AD99"/>
    <mergeCell ref="AC100:AD100"/>
    <mergeCell ref="AC101:AD101"/>
    <mergeCell ref="AC104:AD104"/>
    <mergeCell ref="AC105:AD105"/>
    <mergeCell ref="A102:B102"/>
    <mergeCell ref="AC102:AD102"/>
    <mergeCell ref="A59:B59"/>
    <mergeCell ref="A64:B64"/>
    <mergeCell ref="AC33:AD33"/>
    <mergeCell ref="AC34:AD34"/>
    <mergeCell ref="AC35:AD35"/>
    <mergeCell ref="AC36:AD36"/>
    <mergeCell ref="AC37:AD37"/>
    <mergeCell ref="AC41:AD41"/>
    <mergeCell ref="AC44:AD44"/>
    <mergeCell ref="AC47:AD47"/>
    <mergeCell ref="AC50:AD50"/>
    <mergeCell ref="AC53:AD53"/>
    <mergeCell ref="AC59:AD59"/>
    <mergeCell ref="AC64:AD64"/>
    <mergeCell ref="A33:B33"/>
    <mergeCell ref="A34:B34"/>
    <mergeCell ref="A47:B47"/>
    <mergeCell ref="A50:B50"/>
    <mergeCell ref="A53:B53"/>
    <mergeCell ref="A44:B44"/>
    <mergeCell ref="A35:B35"/>
    <mergeCell ref="A36:B36"/>
    <mergeCell ref="A37:B37"/>
    <mergeCell ref="A41:B41"/>
    <mergeCell ref="AC15:AD15"/>
    <mergeCell ref="AC16:AD16"/>
    <mergeCell ref="AC30:AD30"/>
    <mergeCell ref="AC17:AD17"/>
    <mergeCell ref="AC18:AD18"/>
    <mergeCell ref="AC20:AD20"/>
    <mergeCell ref="AC28:AD28"/>
    <mergeCell ref="AC29:AD29"/>
    <mergeCell ref="AC21:AD21"/>
    <mergeCell ref="AC22:AD22"/>
    <mergeCell ref="AC23:AD23"/>
    <mergeCell ref="AC24:AD24"/>
    <mergeCell ref="AC26:AD26"/>
    <mergeCell ref="AC27:AD27"/>
    <mergeCell ref="AC32:AD32"/>
    <mergeCell ref="A30:B30"/>
    <mergeCell ref="A32:B32"/>
    <mergeCell ref="A20:B20"/>
    <mergeCell ref="A12:B12"/>
    <mergeCell ref="A14:B14"/>
    <mergeCell ref="A15:B15"/>
    <mergeCell ref="A10:B10"/>
    <mergeCell ref="A11:B11"/>
    <mergeCell ref="A16:B16"/>
    <mergeCell ref="A17:B17"/>
    <mergeCell ref="A18:B18"/>
    <mergeCell ref="A26:B26"/>
    <mergeCell ref="A27:B27"/>
    <mergeCell ref="A28:B28"/>
    <mergeCell ref="A29:B29"/>
    <mergeCell ref="A21:B21"/>
    <mergeCell ref="A22:B22"/>
    <mergeCell ref="A23:B23"/>
    <mergeCell ref="A24:B24"/>
    <mergeCell ref="AC10:AD10"/>
    <mergeCell ref="AC11:AD11"/>
    <mergeCell ref="AC12:AD12"/>
    <mergeCell ref="AC14:AD14"/>
    <mergeCell ref="A6:B6"/>
    <mergeCell ref="A8:B8"/>
    <mergeCell ref="Z3:Z4"/>
    <mergeCell ref="R3:R4"/>
    <mergeCell ref="X3:X4"/>
    <mergeCell ref="Y3:Y4"/>
    <mergeCell ref="AA3:AB3"/>
    <mergeCell ref="AC3:AD4"/>
    <mergeCell ref="AC6:AD6"/>
    <mergeCell ref="AC8:AD8"/>
    <mergeCell ref="G1:M1"/>
    <mergeCell ref="A3:B4"/>
    <mergeCell ref="C3:C4"/>
    <mergeCell ref="K3:K4"/>
    <mergeCell ref="L3:M3"/>
    <mergeCell ref="N3:N4"/>
    <mergeCell ref="Q3:Q4"/>
    <mergeCell ref="Q1:Y1"/>
    <mergeCell ref="O3:P3"/>
    <mergeCell ref="S3:S4"/>
    <mergeCell ref="U3:V3"/>
    <mergeCell ref="W3:W4"/>
    <mergeCell ref="AA81:AB81"/>
    <mergeCell ref="AC81:AD82"/>
    <mergeCell ref="A84:B84"/>
    <mergeCell ref="AC84:AD84"/>
    <mergeCell ref="A86:B86"/>
    <mergeCell ref="AC86:AD86"/>
    <mergeCell ref="A90:B90"/>
    <mergeCell ref="AC90:AD90"/>
    <mergeCell ref="A96:B96"/>
    <mergeCell ref="AC96:AD96"/>
    <mergeCell ref="Z81:Z82"/>
    <mergeCell ref="AC88:AD88"/>
    <mergeCell ref="AC89:AD89"/>
    <mergeCell ref="A89:B89"/>
    <mergeCell ref="A88:B88"/>
    <mergeCell ref="A81:B82"/>
    <mergeCell ref="C81:C82"/>
    <mergeCell ref="K81:K82"/>
    <mergeCell ref="L81:M81"/>
    <mergeCell ref="N81:N82"/>
    <mergeCell ref="O81:P81"/>
    <mergeCell ref="Q81:Q82"/>
    <mergeCell ref="R81:R82"/>
    <mergeCell ref="S81:S82"/>
    <mergeCell ref="AC220:AD220"/>
    <mergeCell ref="Z159:Z160"/>
    <mergeCell ref="AA159:AB159"/>
    <mergeCell ref="AC159:AD160"/>
    <mergeCell ref="A162:B162"/>
    <mergeCell ref="AC162:AD162"/>
    <mergeCell ref="A166:B166"/>
    <mergeCell ref="AC166:AD166"/>
    <mergeCell ref="A172:B172"/>
    <mergeCell ref="AC172:AD172"/>
    <mergeCell ref="N159:N160"/>
    <mergeCell ref="O159:P159"/>
    <mergeCell ref="Q159:Q160"/>
    <mergeCell ref="R159:R160"/>
    <mergeCell ref="S159:S160"/>
    <mergeCell ref="U159:V159"/>
    <mergeCell ref="W159:W160"/>
    <mergeCell ref="X159:X160"/>
    <mergeCell ref="Y159:Y160"/>
    <mergeCell ref="A177:B177"/>
    <mergeCell ref="A179:B179"/>
    <mergeCell ref="A174:B174"/>
    <mergeCell ref="AC173:AD173"/>
    <mergeCell ref="AC174:AD174"/>
    <mergeCell ref="G79:M79"/>
    <mergeCell ref="Q79:Y79"/>
    <mergeCell ref="U81:V81"/>
    <mergeCell ref="W81:W82"/>
    <mergeCell ref="X81:X82"/>
    <mergeCell ref="Y81:Y82"/>
    <mergeCell ref="A98:B98"/>
    <mergeCell ref="A94:B94"/>
    <mergeCell ref="A95:B95"/>
    <mergeCell ref="A92:B92"/>
    <mergeCell ref="A93:B93"/>
    <mergeCell ref="A220:B220"/>
    <mergeCell ref="A111:B111"/>
    <mergeCell ref="A112:B112"/>
    <mergeCell ref="A110:B110"/>
    <mergeCell ref="A106:B106"/>
    <mergeCell ref="A107:B107"/>
    <mergeCell ref="A115:B115"/>
    <mergeCell ref="A171:B171"/>
    <mergeCell ref="A197:B197"/>
    <mergeCell ref="A189:B189"/>
    <mergeCell ref="A190:B190"/>
    <mergeCell ref="A188:B188"/>
    <mergeCell ref="A206:B206"/>
    <mergeCell ref="A200:B200"/>
    <mergeCell ref="A203:B203"/>
  </mergeCells>
  <phoneticPr fontId="2"/>
  <pageMargins left="0.82677165354330717" right="0" top="0.74803149606299213" bottom="0.74803149606299213" header="0.31496062992125984" footer="0.31496062992125984"/>
  <pageSetup paperSize="9" scale="71" firstPageNumber="152" pageOrder="overThenDown" orientation="portrait" useFirstPageNumber="1" r:id="rId1"/>
  <headerFooter alignWithMargins="0">
    <oddFooter>&amp;C&amp;"ＭＳ 明朝,標準"&amp;16-  &amp;P  -</oddFooter>
  </headerFooter>
  <rowBreaks count="2" manualBreakCount="2">
    <brk id="78" max="29" man="1"/>
    <brk id="156" max="29" man="1"/>
  </rowBreaks>
  <colBreaks count="1" manualBreakCount="1">
    <brk id="14" max="231" man="1"/>
  </colBreaks>
  <ignoredErrors>
    <ignoredError sqref="E157 E79 E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8"/>
  <sheetViews>
    <sheetView view="pageBreakPreview" zoomScale="60" zoomScaleNormal="75" workbookViewId="0">
      <pane xSplit="3" ySplit="4" topLeftCell="D8" activePane="bottomRight" state="frozen"/>
      <selection activeCell="C90" sqref="C90:C91"/>
      <selection pane="topRight" activeCell="C90" sqref="C90:C91"/>
      <selection pane="bottomLeft" activeCell="C90" sqref="C90:C91"/>
      <selection pane="bottomRight" activeCell="AD15" sqref="AD15"/>
    </sheetView>
  </sheetViews>
  <sheetFormatPr defaultColWidth="10.625" defaultRowHeight="13.5" x14ac:dyDescent="0.15"/>
  <cols>
    <col min="1" max="1" width="3" style="145" customWidth="1"/>
    <col min="2" max="2" width="6.375" style="145" customWidth="1"/>
    <col min="3" max="3" width="16.125" style="145" customWidth="1"/>
    <col min="4" max="4" width="7.375" style="145" customWidth="1"/>
    <col min="5" max="5" width="7.25" style="145" customWidth="1"/>
    <col min="6" max="6" width="6.75" style="145" customWidth="1"/>
    <col min="7" max="7" width="7.375" style="145" bestFit="1" customWidth="1"/>
    <col min="8" max="8" width="5" style="145" customWidth="1"/>
    <col min="9" max="11" width="5.125" style="145" customWidth="1"/>
    <col min="12" max="12" width="4.5" style="145" customWidth="1"/>
    <col min="13" max="13" width="7.25" style="145" customWidth="1"/>
    <col min="14" max="14" width="7.375" style="145" customWidth="1"/>
    <col min="15" max="15" width="6.25" style="145" customWidth="1"/>
    <col min="16" max="16" width="6.75" style="145" customWidth="1"/>
    <col min="17" max="18" width="6.25" style="145" customWidth="1"/>
    <col min="19" max="19" width="4.125" style="145" customWidth="1"/>
    <col min="20" max="21" width="4.25" style="145" customWidth="1"/>
    <col min="22" max="22" width="5.125" style="145" customWidth="1"/>
    <col min="23" max="23" width="4.5" style="145" customWidth="1"/>
    <col min="24" max="24" width="5" style="145" customWidth="1"/>
    <col min="25" max="25" width="4.25" style="145" customWidth="1"/>
    <col min="26" max="26" width="3.625" style="145" customWidth="1"/>
    <col min="27" max="27" width="4" style="145" customWidth="1"/>
    <col min="28" max="28" width="5" style="145" customWidth="1"/>
    <col min="29" max="29" width="4.5" style="145" customWidth="1"/>
    <col min="30" max="31" width="5" style="145" customWidth="1"/>
    <col min="32" max="32" width="4.75" style="145" customWidth="1"/>
    <col min="33" max="33" width="4.5" style="145" customWidth="1"/>
    <col min="34" max="34" width="4.875" style="145" customWidth="1"/>
    <col min="35" max="36" width="4.625" style="145" customWidth="1"/>
    <col min="37" max="38" width="1.625" style="145" customWidth="1"/>
    <col min="39" max="41" width="4.625" style="145" customWidth="1"/>
    <col min="42" max="256" width="10.625" style="145"/>
    <col min="257" max="257" width="3" style="145" customWidth="1"/>
    <col min="258" max="258" width="6.375" style="145" customWidth="1"/>
    <col min="259" max="259" width="16.125" style="145" customWidth="1"/>
    <col min="260" max="260" width="7.375" style="145" customWidth="1"/>
    <col min="261" max="261" width="7.25" style="145" customWidth="1"/>
    <col min="262" max="262" width="6.75" style="145" customWidth="1"/>
    <col min="263" max="263" width="5.375" style="145" customWidth="1"/>
    <col min="264" max="264" width="5" style="145" customWidth="1"/>
    <col min="265" max="267" width="5.125" style="145" customWidth="1"/>
    <col min="268" max="268" width="4.5" style="145" customWidth="1"/>
    <col min="269" max="269" width="7.25" style="145" customWidth="1"/>
    <col min="270" max="270" width="7.375" style="145" customWidth="1"/>
    <col min="271" max="271" width="6.25" style="145" customWidth="1"/>
    <col min="272" max="272" width="6.75" style="145" customWidth="1"/>
    <col min="273" max="274" width="6.25" style="145" customWidth="1"/>
    <col min="275" max="275" width="4.125" style="145" customWidth="1"/>
    <col min="276" max="277" width="4.25" style="145" customWidth="1"/>
    <col min="278" max="278" width="5.125" style="145" customWidth="1"/>
    <col min="279" max="279" width="4.5" style="145" customWidth="1"/>
    <col min="280" max="280" width="5" style="145" customWidth="1"/>
    <col min="281" max="281" width="4.25" style="145" customWidth="1"/>
    <col min="282" max="282" width="3.625" style="145" customWidth="1"/>
    <col min="283" max="283" width="4" style="145" customWidth="1"/>
    <col min="284" max="284" width="5" style="145" customWidth="1"/>
    <col min="285" max="285" width="4.5" style="145" customWidth="1"/>
    <col min="286" max="287" width="5" style="145" customWidth="1"/>
    <col min="288" max="288" width="4.75" style="145" customWidth="1"/>
    <col min="289" max="289" width="4.5" style="145" customWidth="1"/>
    <col min="290" max="290" width="4.875" style="145" customWidth="1"/>
    <col min="291" max="292" width="4.625" style="145" customWidth="1"/>
    <col min="293" max="294" width="1.625" style="145" customWidth="1"/>
    <col min="295" max="297" width="4.625" style="145" customWidth="1"/>
    <col min="298" max="512" width="10.625" style="145"/>
    <col min="513" max="513" width="3" style="145" customWidth="1"/>
    <col min="514" max="514" width="6.375" style="145" customWidth="1"/>
    <col min="515" max="515" width="16.125" style="145" customWidth="1"/>
    <col min="516" max="516" width="7.375" style="145" customWidth="1"/>
    <col min="517" max="517" width="7.25" style="145" customWidth="1"/>
    <col min="518" max="518" width="6.75" style="145" customWidth="1"/>
    <col min="519" max="519" width="5.375" style="145" customWidth="1"/>
    <col min="520" max="520" width="5" style="145" customWidth="1"/>
    <col min="521" max="523" width="5.125" style="145" customWidth="1"/>
    <col min="524" max="524" width="4.5" style="145" customWidth="1"/>
    <col min="525" max="525" width="7.25" style="145" customWidth="1"/>
    <col min="526" max="526" width="7.375" style="145" customWidth="1"/>
    <col min="527" max="527" width="6.25" style="145" customWidth="1"/>
    <col min="528" max="528" width="6.75" style="145" customWidth="1"/>
    <col min="529" max="530" width="6.25" style="145" customWidth="1"/>
    <col min="531" max="531" width="4.125" style="145" customWidth="1"/>
    <col min="532" max="533" width="4.25" style="145" customWidth="1"/>
    <col min="534" max="534" width="5.125" style="145" customWidth="1"/>
    <col min="535" max="535" width="4.5" style="145" customWidth="1"/>
    <col min="536" max="536" width="5" style="145" customWidth="1"/>
    <col min="537" max="537" width="4.25" style="145" customWidth="1"/>
    <col min="538" max="538" width="3.625" style="145" customWidth="1"/>
    <col min="539" max="539" width="4" style="145" customWidth="1"/>
    <col min="540" max="540" width="5" style="145" customWidth="1"/>
    <col min="541" max="541" width="4.5" style="145" customWidth="1"/>
    <col min="542" max="543" width="5" style="145" customWidth="1"/>
    <col min="544" max="544" width="4.75" style="145" customWidth="1"/>
    <col min="545" max="545" width="4.5" style="145" customWidth="1"/>
    <col min="546" max="546" width="4.875" style="145" customWidth="1"/>
    <col min="547" max="548" width="4.625" style="145" customWidth="1"/>
    <col min="549" max="550" width="1.625" style="145" customWidth="1"/>
    <col min="551" max="553" width="4.625" style="145" customWidth="1"/>
    <col min="554" max="768" width="10.625" style="145"/>
    <col min="769" max="769" width="3" style="145" customWidth="1"/>
    <col min="770" max="770" width="6.375" style="145" customWidth="1"/>
    <col min="771" max="771" width="16.125" style="145" customWidth="1"/>
    <col min="772" max="772" width="7.375" style="145" customWidth="1"/>
    <col min="773" max="773" width="7.25" style="145" customWidth="1"/>
    <col min="774" max="774" width="6.75" style="145" customWidth="1"/>
    <col min="775" max="775" width="5.375" style="145" customWidth="1"/>
    <col min="776" max="776" width="5" style="145" customWidth="1"/>
    <col min="777" max="779" width="5.125" style="145" customWidth="1"/>
    <col min="780" max="780" width="4.5" style="145" customWidth="1"/>
    <col min="781" max="781" width="7.25" style="145" customWidth="1"/>
    <col min="782" max="782" width="7.375" style="145" customWidth="1"/>
    <col min="783" max="783" width="6.25" style="145" customWidth="1"/>
    <col min="784" max="784" width="6.75" style="145" customWidth="1"/>
    <col min="785" max="786" width="6.25" style="145" customWidth="1"/>
    <col min="787" max="787" width="4.125" style="145" customWidth="1"/>
    <col min="788" max="789" width="4.25" style="145" customWidth="1"/>
    <col min="790" max="790" width="5.125" style="145" customWidth="1"/>
    <col min="791" max="791" width="4.5" style="145" customWidth="1"/>
    <col min="792" max="792" width="5" style="145" customWidth="1"/>
    <col min="793" max="793" width="4.25" style="145" customWidth="1"/>
    <col min="794" max="794" width="3.625" style="145" customWidth="1"/>
    <col min="795" max="795" width="4" style="145" customWidth="1"/>
    <col min="796" max="796" width="5" style="145" customWidth="1"/>
    <col min="797" max="797" width="4.5" style="145" customWidth="1"/>
    <col min="798" max="799" width="5" style="145" customWidth="1"/>
    <col min="800" max="800" width="4.75" style="145" customWidth="1"/>
    <col min="801" max="801" width="4.5" style="145" customWidth="1"/>
    <col min="802" max="802" width="4.875" style="145" customWidth="1"/>
    <col min="803" max="804" width="4.625" style="145" customWidth="1"/>
    <col min="805" max="806" width="1.625" style="145" customWidth="1"/>
    <col min="807" max="809" width="4.625" style="145" customWidth="1"/>
    <col min="810" max="1024" width="10.625" style="145"/>
    <col min="1025" max="1025" width="3" style="145" customWidth="1"/>
    <col min="1026" max="1026" width="6.375" style="145" customWidth="1"/>
    <col min="1027" max="1027" width="16.125" style="145" customWidth="1"/>
    <col min="1028" max="1028" width="7.375" style="145" customWidth="1"/>
    <col min="1029" max="1029" width="7.25" style="145" customWidth="1"/>
    <col min="1030" max="1030" width="6.75" style="145" customWidth="1"/>
    <col min="1031" max="1031" width="5.375" style="145" customWidth="1"/>
    <col min="1032" max="1032" width="5" style="145" customWidth="1"/>
    <col min="1033" max="1035" width="5.125" style="145" customWidth="1"/>
    <col min="1036" max="1036" width="4.5" style="145" customWidth="1"/>
    <col min="1037" max="1037" width="7.25" style="145" customWidth="1"/>
    <col min="1038" max="1038" width="7.375" style="145" customWidth="1"/>
    <col min="1039" max="1039" width="6.25" style="145" customWidth="1"/>
    <col min="1040" max="1040" width="6.75" style="145" customWidth="1"/>
    <col min="1041" max="1042" width="6.25" style="145" customWidth="1"/>
    <col min="1043" max="1043" width="4.125" style="145" customWidth="1"/>
    <col min="1044" max="1045" width="4.25" style="145" customWidth="1"/>
    <col min="1046" max="1046" width="5.125" style="145" customWidth="1"/>
    <col min="1047" max="1047" width="4.5" style="145" customWidth="1"/>
    <col min="1048" max="1048" width="5" style="145" customWidth="1"/>
    <col min="1049" max="1049" width="4.25" style="145" customWidth="1"/>
    <col min="1050" max="1050" width="3.625" style="145" customWidth="1"/>
    <col min="1051" max="1051" width="4" style="145" customWidth="1"/>
    <col min="1052" max="1052" width="5" style="145" customWidth="1"/>
    <col min="1053" max="1053" width="4.5" style="145" customWidth="1"/>
    <col min="1054" max="1055" width="5" style="145" customWidth="1"/>
    <col min="1056" max="1056" width="4.75" style="145" customWidth="1"/>
    <col min="1057" max="1057" width="4.5" style="145" customWidth="1"/>
    <col min="1058" max="1058" width="4.875" style="145" customWidth="1"/>
    <col min="1059" max="1060" width="4.625" style="145" customWidth="1"/>
    <col min="1061" max="1062" width="1.625" style="145" customWidth="1"/>
    <col min="1063" max="1065" width="4.625" style="145" customWidth="1"/>
    <col min="1066" max="1280" width="10.625" style="145"/>
    <col min="1281" max="1281" width="3" style="145" customWidth="1"/>
    <col min="1282" max="1282" width="6.375" style="145" customWidth="1"/>
    <col min="1283" max="1283" width="16.125" style="145" customWidth="1"/>
    <col min="1284" max="1284" width="7.375" style="145" customWidth="1"/>
    <col min="1285" max="1285" width="7.25" style="145" customWidth="1"/>
    <col min="1286" max="1286" width="6.75" style="145" customWidth="1"/>
    <col min="1287" max="1287" width="5.375" style="145" customWidth="1"/>
    <col min="1288" max="1288" width="5" style="145" customWidth="1"/>
    <col min="1289" max="1291" width="5.125" style="145" customWidth="1"/>
    <col min="1292" max="1292" width="4.5" style="145" customWidth="1"/>
    <col min="1293" max="1293" width="7.25" style="145" customWidth="1"/>
    <col min="1294" max="1294" width="7.375" style="145" customWidth="1"/>
    <col min="1295" max="1295" width="6.25" style="145" customWidth="1"/>
    <col min="1296" max="1296" width="6.75" style="145" customWidth="1"/>
    <col min="1297" max="1298" width="6.25" style="145" customWidth="1"/>
    <col min="1299" max="1299" width="4.125" style="145" customWidth="1"/>
    <col min="1300" max="1301" width="4.25" style="145" customWidth="1"/>
    <col min="1302" max="1302" width="5.125" style="145" customWidth="1"/>
    <col min="1303" max="1303" width="4.5" style="145" customWidth="1"/>
    <col min="1304" max="1304" width="5" style="145" customWidth="1"/>
    <col min="1305" max="1305" width="4.25" style="145" customWidth="1"/>
    <col min="1306" max="1306" width="3.625" style="145" customWidth="1"/>
    <col min="1307" max="1307" width="4" style="145" customWidth="1"/>
    <col min="1308" max="1308" width="5" style="145" customWidth="1"/>
    <col min="1309" max="1309" width="4.5" style="145" customWidth="1"/>
    <col min="1310" max="1311" width="5" style="145" customWidth="1"/>
    <col min="1312" max="1312" width="4.75" style="145" customWidth="1"/>
    <col min="1313" max="1313" width="4.5" style="145" customWidth="1"/>
    <col min="1314" max="1314" width="4.875" style="145" customWidth="1"/>
    <col min="1315" max="1316" width="4.625" style="145" customWidth="1"/>
    <col min="1317" max="1318" width="1.625" style="145" customWidth="1"/>
    <col min="1319" max="1321" width="4.625" style="145" customWidth="1"/>
    <col min="1322" max="1536" width="10.625" style="145"/>
    <col min="1537" max="1537" width="3" style="145" customWidth="1"/>
    <col min="1538" max="1538" width="6.375" style="145" customWidth="1"/>
    <col min="1539" max="1539" width="16.125" style="145" customWidth="1"/>
    <col min="1540" max="1540" width="7.375" style="145" customWidth="1"/>
    <col min="1541" max="1541" width="7.25" style="145" customWidth="1"/>
    <col min="1542" max="1542" width="6.75" style="145" customWidth="1"/>
    <col min="1543" max="1543" width="5.375" style="145" customWidth="1"/>
    <col min="1544" max="1544" width="5" style="145" customWidth="1"/>
    <col min="1545" max="1547" width="5.125" style="145" customWidth="1"/>
    <col min="1548" max="1548" width="4.5" style="145" customWidth="1"/>
    <col min="1549" max="1549" width="7.25" style="145" customWidth="1"/>
    <col min="1550" max="1550" width="7.375" style="145" customWidth="1"/>
    <col min="1551" max="1551" width="6.25" style="145" customWidth="1"/>
    <col min="1552" max="1552" width="6.75" style="145" customWidth="1"/>
    <col min="1553" max="1554" width="6.25" style="145" customWidth="1"/>
    <col min="1555" max="1555" width="4.125" style="145" customWidth="1"/>
    <col min="1556" max="1557" width="4.25" style="145" customWidth="1"/>
    <col min="1558" max="1558" width="5.125" style="145" customWidth="1"/>
    <col min="1559" max="1559" width="4.5" style="145" customWidth="1"/>
    <col min="1560" max="1560" width="5" style="145" customWidth="1"/>
    <col min="1561" max="1561" width="4.25" style="145" customWidth="1"/>
    <col min="1562" max="1562" width="3.625" style="145" customWidth="1"/>
    <col min="1563" max="1563" width="4" style="145" customWidth="1"/>
    <col min="1564" max="1564" width="5" style="145" customWidth="1"/>
    <col min="1565" max="1565" width="4.5" style="145" customWidth="1"/>
    <col min="1566" max="1567" width="5" style="145" customWidth="1"/>
    <col min="1568" max="1568" width="4.75" style="145" customWidth="1"/>
    <col min="1569" max="1569" width="4.5" style="145" customWidth="1"/>
    <col min="1570" max="1570" width="4.875" style="145" customWidth="1"/>
    <col min="1571" max="1572" width="4.625" style="145" customWidth="1"/>
    <col min="1573" max="1574" width="1.625" style="145" customWidth="1"/>
    <col min="1575" max="1577" width="4.625" style="145" customWidth="1"/>
    <col min="1578" max="1792" width="10.625" style="145"/>
    <col min="1793" max="1793" width="3" style="145" customWidth="1"/>
    <col min="1794" max="1794" width="6.375" style="145" customWidth="1"/>
    <col min="1795" max="1795" width="16.125" style="145" customWidth="1"/>
    <col min="1796" max="1796" width="7.375" style="145" customWidth="1"/>
    <col min="1797" max="1797" width="7.25" style="145" customWidth="1"/>
    <col min="1798" max="1798" width="6.75" style="145" customWidth="1"/>
    <col min="1799" max="1799" width="5.375" style="145" customWidth="1"/>
    <col min="1800" max="1800" width="5" style="145" customWidth="1"/>
    <col min="1801" max="1803" width="5.125" style="145" customWidth="1"/>
    <col min="1804" max="1804" width="4.5" style="145" customWidth="1"/>
    <col min="1805" max="1805" width="7.25" style="145" customWidth="1"/>
    <col min="1806" max="1806" width="7.375" style="145" customWidth="1"/>
    <col min="1807" max="1807" width="6.25" style="145" customWidth="1"/>
    <col min="1808" max="1808" width="6.75" style="145" customWidth="1"/>
    <col min="1809" max="1810" width="6.25" style="145" customWidth="1"/>
    <col min="1811" max="1811" width="4.125" style="145" customWidth="1"/>
    <col min="1812" max="1813" width="4.25" style="145" customWidth="1"/>
    <col min="1814" max="1814" width="5.125" style="145" customWidth="1"/>
    <col min="1815" max="1815" width="4.5" style="145" customWidth="1"/>
    <col min="1816" max="1816" width="5" style="145" customWidth="1"/>
    <col min="1817" max="1817" width="4.25" style="145" customWidth="1"/>
    <col min="1818" max="1818" width="3.625" style="145" customWidth="1"/>
    <col min="1819" max="1819" width="4" style="145" customWidth="1"/>
    <col min="1820" max="1820" width="5" style="145" customWidth="1"/>
    <col min="1821" max="1821" width="4.5" style="145" customWidth="1"/>
    <col min="1822" max="1823" width="5" style="145" customWidth="1"/>
    <col min="1824" max="1824" width="4.75" style="145" customWidth="1"/>
    <col min="1825" max="1825" width="4.5" style="145" customWidth="1"/>
    <col min="1826" max="1826" width="4.875" style="145" customWidth="1"/>
    <col min="1827" max="1828" width="4.625" style="145" customWidth="1"/>
    <col min="1829" max="1830" width="1.625" style="145" customWidth="1"/>
    <col min="1831" max="1833" width="4.625" style="145" customWidth="1"/>
    <col min="1834" max="2048" width="10.625" style="145"/>
    <col min="2049" max="2049" width="3" style="145" customWidth="1"/>
    <col min="2050" max="2050" width="6.375" style="145" customWidth="1"/>
    <col min="2051" max="2051" width="16.125" style="145" customWidth="1"/>
    <col min="2052" max="2052" width="7.375" style="145" customWidth="1"/>
    <col min="2053" max="2053" width="7.25" style="145" customWidth="1"/>
    <col min="2054" max="2054" width="6.75" style="145" customWidth="1"/>
    <col min="2055" max="2055" width="5.375" style="145" customWidth="1"/>
    <col min="2056" max="2056" width="5" style="145" customWidth="1"/>
    <col min="2057" max="2059" width="5.125" style="145" customWidth="1"/>
    <col min="2060" max="2060" width="4.5" style="145" customWidth="1"/>
    <col min="2061" max="2061" width="7.25" style="145" customWidth="1"/>
    <col min="2062" max="2062" width="7.375" style="145" customWidth="1"/>
    <col min="2063" max="2063" width="6.25" style="145" customWidth="1"/>
    <col min="2064" max="2064" width="6.75" style="145" customWidth="1"/>
    <col min="2065" max="2066" width="6.25" style="145" customWidth="1"/>
    <col min="2067" max="2067" width="4.125" style="145" customWidth="1"/>
    <col min="2068" max="2069" width="4.25" style="145" customWidth="1"/>
    <col min="2070" max="2070" width="5.125" style="145" customWidth="1"/>
    <col min="2071" max="2071" width="4.5" style="145" customWidth="1"/>
    <col min="2072" max="2072" width="5" style="145" customWidth="1"/>
    <col min="2073" max="2073" width="4.25" style="145" customWidth="1"/>
    <col min="2074" max="2074" width="3.625" style="145" customWidth="1"/>
    <col min="2075" max="2075" width="4" style="145" customWidth="1"/>
    <col min="2076" max="2076" width="5" style="145" customWidth="1"/>
    <col min="2077" max="2077" width="4.5" style="145" customWidth="1"/>
    <col min="2078" max="2079" width="5" style="145" customWidth="1"/>
    <col min="2080" max="2080" width="4.75" style="145" customWidth="1"/>
    <col min="2081" max="2081" width="4.5" style="145" customWidth="1"/>
    <col min="2082" max="2082" width="4.875" style="145" customWidth="1"/>
    <col min="2083" max="2084" width="4.625" style="145" customWidth="1"/>
    <col min="2085" max="2086" width="1.625" style="145" customWidth="1"/>
    <col min="2087" max="2089" width="4.625" style="145" customWidth="1"/>
    <col min="2090" max="2304" width="10.625" style="145"/>
    <col min="2305" max="2305" width="3" style="145" customWidth="1"/>
    <col min="2306" max="2306" width="6.375" style="145" customWidth="1"/>
    <col min="2307" max="2307" width="16.125" style="145" customWidth="1"/>
    <col min="2308" max="2308" width="7.375" style="145" customWidth="1"/>
    <col min="2309" max="2309" width="7.25" style="145" customWidth="1"/>
    <col min="2310" max="2310" width="6.75" style="145" customWidth="1"/>
    <col min="2311" max="2311" width="5.375" style="145" customWidth="1"/>
    <col min="2312" max="2312" width="5" style="145" customWidth="1"/>
    <col min="2313" max="2315" width="5.125" style="145" customWidth="1"/>
    <col min="2316" max="2316" width="4.5" style="145" customWidth="1"/>
    <col min="2317" max="2317" width="7.25" style="145" customWidth="1"/>
    <col min="2318" max="2318" width="7.375" style="145" customWidth="1"/>
    <col min="2319" max="2319" width="6.25" style="145" customWidth="1"/>
    <col min="2320" max="2320" width="6.75" style="145" customWidth="1"/>
    <col min="2321" max="2322" width="6.25" style="145" customWidth="1"/>
    <col min="2323" max="2323" width="4.125" style="145" customWidth="1"/>
    <col min="2324" max="2325" width="4.25" style="145" customWidth="1"/>
    <col min="2326" max="2326" width="5.125" style="145" customWidth="1"/>
    <col min="2327" max="2327" width="4.5" style="145" customWidth="1"/>
    <col min="2328" max="2328" width="5" style="145" customWidth="1"/>
    <col min="2329" max="2329" width="4.25" style="145" customWidth="1"/>
    <col min="2330" max="2330" width="3.625" style="145" customWidth="1"/>
    <col min="2331" max="2331" width="4" style="145" customWidth="1"/>
    <col min="2332" max="2332" width="5" style="145" customWidth="1"/>
    <col min="2333" max="2333" width="4.5" style="145" customWidth="1"/>
    <col min="2334" max="2335" width="5" style="145" customWidth="1"/>
    <col min="2336" max="2336" width="4.75" style="145" customWidth="1"/>
    <col min="2337" max="2337" width="4.5" style="145" customWidth="1"/>
    <col min="2338" max="2338" width="4.875" style="145" customWidth="1"/>
    <col min="2339" max="2340" width="4.625" style="145" customWidth="1"/>
    <col min="2341" max="2342" width="1.625" style="145" customWidth="1"/>
    <col min="2343" max="2345" width="4.625" style="145" customWidth="1"/>
    <col min="2346" max="2560" width="10.625" style="145"/>
    <col min="2561" max="2561" width="3" style="145" customWidth="1"/>
    <col min="2562" max="2562" width="6.375" style="145" customWidth="1"/>
    <col min="2563" max="2563" width="16.125" style="145" customWidth="1"/>
    <col min="2564" max="2564" width="7.375" style="145" customWidth="1"/>
    <col min="2565" max="2565" width="7.25" style="145" customWidth="1"/>
    <col min="2566" max="2566" width="6.75" style="145" customWidth="1"/>
    <col min="2567" max="2567" width="5.375" style="145" customWidth="1"/>
    <col min="2568" max="2568" width="5" style="145" customWidth="1"/>
    <col min="2569" max="2571" width="5.125" style="145" customWidth="1"/>
    <col min="2572" max="2572" width="4.5" style="145" customWidth="1"/>
    <col min="2573" max="2573" width="7.25" style="145" customWidth="1"/>
    <col min="2574" max="2574" width="7.375" style="145" customWidth="1"/>
    <col min="2575" max="2575" width="6.25" style="145" customWidth="1"/>
    <col min="2576" max="2576" width="6.75" style="145" customWidth="1"/>
    <col min="2577" max="2578" width="6.25" style="145" customWidth="1"/>
    <col min="2579" max="2579" width="4.125" style="145" customWidth="1"/>
    <col min="2580" max="2581" width="4.25" style="145" customWidth="1"/>
    <col min="2582" max="2582" width="5.125" style="145" customWidth="1"/>
    <col min="2583" max="2583" width="4.5" style="145" customWidth="1"/>
    <col min="2584" max="2584" width="5" style="145" customWidth="1"/>
    <col min="2585" max="2585" width="4.25" style="145" customWidth="1"/>
    <col min="2586" max="2586" width="3.625" style="145" customWidth="1"/>
    <col min="2587" max="2587" width="4" style="145" customWidth="1"/>
    <col min="2588" max="2588" width="5" style="145" customWidth="1"/>
    <col min="2589" max="2589" width="4.5" style="145" customWidth="1"/>
    <col min="2590" max="2591" width="5" style="145" customWidth="1"/>
    <col min="2592" max="2592" width="4.75" style="145" customWidth="1"/>
    <col min="2593" max="2593" width="4.5" style="145" customWidth="1"/>
    <col min="2594" max="2594" width="4.875" style="145" customWidth="1"/>
    <col min="2595" max="2596" width="4.625" style="145" customWidth="1"/>
    <col min="2597" max="2598" width="1.625" style="145" customWidth="1"/>
    <col min="2599" max="2601" width="4.625" style="145" customWidth="1"/>
    <col min="2602" max="2816" width="10.625" style="145"/>
    <col min="2817" max="2817" width="3" style="145" customWidth="1"/>
    <col min="2818" max="2818" width="6.375" style="145" customWidth="1"/>
    <col min="2819" max="2819" width="16.125" style="145" customWidth="1"/>
    <col min="2820" max="2820" width="7.375" style="145" customWidth="1"/>
    <col min="2821" max="2821" width="7.25" style="145" customWidth="1"/>
    <col min="2822" max="2822" width="6.75" style="145" customWidth="1"/>
    <col min="2823" max="2823" width="5.375" style="145" customWidth="1"/>
    <col min="2824" max="2824" width="5" style="145" customWidth="1"/>
    <col min="2825" max="2827" width="5.125" style="145" customWidth="1"/>
    <col min="2828" max="2828" width="4.5" style="145" customWidth="1"/>
    <col min="2829" max="2829" width="7.25" style="145" customWidth="1"/>
    <col min="2830" max="2830" width="7.375" style="145" customWidth="1"/>
    <col min="2831" max="2831" width="6.25" style="145" customWidth="1"/>
    <col min="2832" max="2832" width="6.75" style="145" customWidth="1"/>
    <col min="2833" max="2834" width="6.25" style="145" customWidth="1"/>
    <col min="2835" max="2835" width="4.125" style="145" customWidth="1"/>
    <col min="2836" max="2837" width="4.25" style="145" customWidth="1"/>
    <col min="2838" max="2838" width="5.125" style="145" customWidth="1"/>
    <col min="2839" max="2839" width="4.5" style="145" customWidth="1"/>
    <col min="2840" max="2840" width="5" style="145" customWidth="1"/>
    <col min="2841" max="2841" width="4.25" style="145" customWidth="1"/>
    <col min="2842" max="2842" width="3.625" style="145" customWidth="1"/>
    <col min="2843" max="2843" width="4" style="145" customWidth="1"/>
    <col min="2844" max="2844" width="5" style="145" customWidth="1"/>
    <col min="2845" max="2845" width="4.5" style="145" customWidth="1"/>
    <col min="2846" max="2847" width="5" style="145" customWidth="1"/>
    <col min="2848" max="2848" width="4.75" style="145" customWidth="1"/>
    <col min="2849" max="2849" width="4.5" style="145" customWidth="1"/>
    <col min="2850" max="2850" width="4.875" style="145" customWidth="1"/>
    <col min="2851" max="2852" width="4.625" style="145" customWidth="1"/>
    <col min="2853" max="2854" width="1.625" style="145" customWidth="1"/>
    <col min="2855" max="2857" width="4.625" style="145" customWidth="1"/>
    <col min="2858" max="3072" width="10.625" style="145"/>
    <col min="3073" max="3073" width="3" style="145" customWidth="1"/>
    <col min="3074" max="3074" width="6.375" style="145" customWidth="1"/>
    <col min="3075" max="3075" width="16.125" style="145" customWidth="1"/>
    <col min="3076" max="3076" width="7.375" style="145" customWidth="1"/>
    <col min="3077" max="3077" width="7.25" style="145" customWidth="1"/>
    <col min="3078" max="3078" width="6.75" style="145" customWidth="1"/>
    <col min="3079" max="3079" width="5.375" style="145" customWidth="1"/>
    <col min="3080" max="3080" width="5" style="145" customWidth="1"/>
    <col min="3081" max="3083" width="5.125" style="145" customWidth="1"/>
    <col min="3084" max="3084" width="4.5" style="145" customWidth="1"/>
    <col min="3085" max="3085" width="7.25" style="145" customWidth="1"/>
    <col min="3086" max="3086" width="7.375" style="145" customWidth="1"/>
    <col min="3087" max="3087" width="6.25" style="145" customWidth="1"/>
    <col min="3088" max="3088" width="6.75" style="145" customWidth="1"/>
    <col min="3089" max="3090" width="6.25" style="145" customWidth="1"/>
    <col min="3091" max="3091" width="4.125" style="145" customWidth="1"/>
    <col min="3092" max="3093" width="4.25" style="145" customWidth="1"/>
    <col min="3094" max="3094" width="5.125" style="145" customWidth="1"/>
    <col min="3095" max="3095" width="4.5" style="145" customWidth="1"/>
    <col min="3096" max="3096" width="5" style="145" customWidth="1"/>
    <col min="3097" max="3097" width="4.25" style="145" customWidth="1"/>
    <col min="3098" max="3098" width="3.625" style="145" customWidth="1"/>
    <col min="3099" max="3099" width="4" style="145" customWidth="1"/>
    <col min="3100" max="3100" width="5" style="145" customWidth="1"/>
    <col min="3101" max="3101" width="4.5" style="145" customWidth="1"/>
    <col min="3102" max="3103" width="5" style="145" customWidth="1"/>
    <col min="3104" max="3104" width="4.75" style="145" customWidth="1"/>
    <col min="3105" max="3105" width="4.5" style="145" customWidth="1"/>
    <col min="3106" max="3106" width="4.875" style="145" customWidth="1"/>
    <col min="3107" max="3108" width="4.625" style="145" customWidth="1"/>
    <col min="3109" max="3110" width="1.625" style="145" customWidth="1"/>
    <col min="3111" max="3113" width="4.625" style="145" customWidth="1"/>
    <col min="3114" max="3328" width="10.625" style="145"/>
    <col min="3329" max="3329" width="3" style="145" customWidth="1"/>
    <col min="3330" max="3330" width="6.375" style="145" customWidth="1"/>
    <col min="3331" max="3331" width="16.125" style="145" customWidth="1"/>
    <col min="3332" max="3332" width="7.375" style="145" customWidth="1"/>
    <col min="3333" max="3333" width="7.25" style="145" customWidth="1"/>
    <col min="3334" max="3334" width="6.75" style="145" customWidth="1"/>
    <col min="3335" max="3335" width="5.375" style="145" customWidth="1"/>
    <col min="3336" max="3336" width="5" style="145" customWidth="1"/>
    <col min="3337" max="3339" width="5.125" style="145" customWidth="1"/>
    <col min="3340" max="3340" width="4.5" style="145" customWidth="1"/>
    <col min="3341" max="3341" width="7.25" style="145" customWidth="1"/>
    <col min="3342" max="3342" width="7.375" style="145" customWidth="1"/>
    <col min="3343" max="3343" width="6.25" style="145" customWidth="1"/>
    <col min="3344" max="3344" width="6.75" style="145" customWidth="1"/>
    <col min="3345" max="3346" width="6.25" style="145" customWidth="1"/>
    <col min="3347" max="3347" width="4.125" style="145" customWidth="1"/>
    <col min="3348" max="3349" width="4.25" style="145" customWidth="1"/>
    <col min="3350" max="3350" width="5.125" style="145" customWidth="1"/>
    <col min="3351" max="3351" width="4.5" style="145" customWidth="1"/>
    <col min="3352" max="3352" width="5" style="145" customWidth="1"/>
    <col min="3353" max="3353" width="4.25" style="145" customWidth="1"/>
    <col min="3354" max="3354" width="3.625" style="145" customWidth="1"/>
    <col min="3355" max="3355" width="4" style="145" customWidth="1"/>
    <col min="3356" max="3356" width="5" style="145" customWidth="1"/>
    <col min="3357" max="3357" width="4.5" style="145" customWidth="1"/>
    <col min="3358" max="3359" width="5" style="145" customWidth="1"/>
    <col min="3360" max="3360" width="4.75" style="145" customWidth="1"/>
    <col min="3361" max="3361" width="4.5" style="145" customWidth="1"/>
    <col min="3362" max="3362" width="4.875" style="145" customWidth="1"/>
    <col min="3363" max="3364" width="4.625" style="145" customWidth="1"/>
    <col min="3365" max="3366" width="1.625" style="145" customWidth="1"/>
    <col min="3367" max="3369" width="4.625" style="145" customWidth="1"/>
    <col min="3370" max="3584" width="10.625" style="145"/>
    <col min="3585" max="3585" width="3" style="145" customWidth="1"/>
    <col min="3586" max="3586" width="6.375" style="145" customWidth="1"/>
    <col min="3587" max="3587" width="16.125" style="145" customWidth="1"/>
    <col min="3588" max="3588" width="7.375" style="145" customWidth="1"/>
    <col min="3589" max="3589" width="7.25" style="145" customWidth="1"/>
    <col min="3590" max="3590" width="6.75" style="145" customWidth="1"/>
    <col min="3591" max="3591" width="5.375" style="145" customWidth="1"/>
    <col min="3592" max="3592" width="5" style="145" customWidth="1"/>
    <col min="3593" max="3595" width="5.125" style="145" customWidth="1"/>
    <col min="3596" max="3596" width="4.5" style="145" customWidth="1"/>
    <col min="3597" max="3597" width="7.25" style="145" customWidth="1"/>
    <col min="3598" max="3598" width="7.375" style="145" customWidth="1"/>
    <col min="3599" max="3599" width="6.25" style="145" customWidth="1"/>
    <col min="3600" max="3600" width="6.75" style="145" customWidth="1"/>
    <col min="3601" max="3602" width="6.25" style="145" customWidth="1"/>
    <col min="3603" max="3603" width="4.125" style="145" customWidth="1"/>
    <col min="3604" max="3605" width="4.25" style="145" customWidth="1"/>
    <col min="3606" max="3606" width="5.125" style="145" customWidth="1"/>
    <col min="3607" max="3607" width="4.5" style="145" customWidth="1"/>
    <col min="3608" max="3608" width="5" style="145" customWidth="1"/>
    <col min="3609" max="3609" width="4.25" style="145" customWidth="1"/>
    <col min="3610" max="3610" width="3.625" style="145" customWidth="1"/>
    <col min="3611" max="3611" width="4" style="145" customWidth="1"/>
    <col min="3612" max="3612" width="5" style="145" customWidth="1"/>
    <col min="3613" max="3613" width="4.5" style="145" customWidth="1"/>
    <col min="3614" max="3615" width="5" style="145" customWidth="1"/>
    <col min="3616" max="3616" width="4.75" style="145" customWidth="1"/>
    <col min="3617" max="3617" width="4.5" style="145" customWidth="1"/>
    <col min="3618" max="3618" width="4.875" style="145" customWidth="1"/>
    <col min="3619" max="3620" width="4.625" style="145" customWidth="1"/>
    <col min="3621" max="3622" width="1.625" style="145" customWidth="1"/>
    <col min="3623" max="3625" width="4.625" style="145" customWidth="1"/>
    <col min="3626" max="3840" width="10.625" style="145"/>
    <col min="3841" max="3841" width="3" style="145" customWidth="1"/>
    <col min="3842" max="3842" width="6.375" style="145" customWidth="1"/>
    <col min="3843" max="3843" width="16.125" style="145" customWidth="1"/>
    <col min="3844" max="3844" width="7.375" style="145" customWidth="1"/>
    <col min="3845" max="3845" width="7.25" style="145" customWidth="1"/>
    <col min="3846" max="3846" width="6.75" style="145" customWidth="1"/>
    <col min="3847" max="3847" width="5.375" style="145" customWidth="1"/>
    <col min="3848" max="3848" width="5" style="145" customWidth="1"/>
    <col min="3849" max="3851" width="5.125" style="145" customWidth="1"/>
    <col min="3852" max="3852" width="4.5" style="145" customWidth="1"/>
    <col min="3853" max="3853" width="7.25" style="145" customWidth="1"/>
    <col min="3854" max="3854" width="7.375" style="145" customWidth="1"/>
    <col min="3855" max="3855" width="6.25" style="145" customWidth="1"/>
    <col min="3856" max="3856" width="6.75" style="145" customWidth="1"/>
    <col min="3857" max="3858" width="6.25" style="145" customWidth="1"/>
    <col min="3859" max="3859" width="4.125" style="145" customWidth="1"/>
    <col min="3860" max="3861" width="4.25" style="145" customWidth="1"/>
    <col min="3862" max="3862" width="5.125" style="145" customWidth="1"/>
    <col min="3863" max="3863" width="4.5" style="145" customWidth="1"/>
    <col min="3864" max="3864" width="5" style="145" customWidth="1"/>
    <col min="3865" max="3865" width="4.25" style="145" customWidth="1"/>
    <col min="3866" max="3866" width="3.625" style="145" customWidth="1"/>
    <col min="3867" max="3867" width="4" style="145" customWidth="1"/>
    <col min="3868" max="3868" width="5" style="145" customWidth="1"/>
    <col min="3869" max="3869" width="4.5" style="145" customWidth="1"/>
    <col min="3870" max="3871" width="5" style="145" customWidth="1"/>
    <col min="3872" max="3872" width="4.75" style="145" customWidth="1"/>
    <col min="3873" max="3873" width="4.5" style="145" customWidth="1"/>
    <col min="3874" max="3874" width="4.875" style="145" customWidth="1"/>
    <col min="3875" max="3876" width="4.625" style="145" customWidth="1"/>
    <col min="3877" max="3878" width="1.625" style="145" customWidth="1"/>
    <col min="3879" max="3881" width="4.625" style="145" customWidth="1"/>
    <col min="3882" max="4096" width="10.625" style="145"/>
    <col min="4097" max="4097" width="3" style="145" customWidth="1"/>
    <col min="4098" max="4098" width="6.375" style="145" customWidth="1"/>
    <col min="4099" max="4099" width="16.125" style="145" customWidth="1"/>
    <col min="4100" max="4100" width="7.375" style="145" customWidth="1"/>
    <col min="4101" max="4101" width="7.25" style="145" customWidth="1"/>
    <col min="4102" max="4102" width="6.75" style="145" customWidth="1"/>
    <col min="4103" max="4103" width="5.375" style="145" customWidth="1"/>
    <col min="4104" max="4104" width="5" style="145" customWidth="1"/>
    <col min="4105" max="4107" width="5.125" style="145" customWidth="1"/>
    <col min="4108" max="4108" width="4.5" style="145" customWidth="1"/>
    <col min="4109" max="4109" width="7.25" style="145" customWidth="1"/>
    <col min="4110" max="4110" width="7.375" style="145" customWidth="1"/>
    <col min="4111" max="4111" width="6.25" style="145" customWidth="1"/>
    <col min="4112" max="4112" width="6.75" style="145" customWidth="1"/>
    <col min="4113" max="4114" width="6.25" style="145" customWidth="1"/>
    <col min="4115" max="4115" width="4.125" style="145" customWidth="1"/>
    <col min="4116" max="4117" width="4.25" style="145" customWidth="1"/>
    <col min="4118" max="4118" width="5.125" style="145" customWidth="1"/>
    <col min="4119" max="4119" width="4.5" style="145" customWidth="1"/>
    <col min="4120" max="4120" width="5" style="145" customWidth="1"/>
    <col min="4121" max="4121" width="4.25" style="145" customWidth="1"/>
    <col min="4122" max="4122" width="3.625" style="145" customWidth="1"/>
    <col min="4123" max="4123" width="4" style="145" customWidth="1"/>
    <col min="4124" max="4124" width="5" style="145" customWidth="1"/>
    <col min="4125" max="4125" width="4.5" style="145" customWidth="1"/>
    <col min="4126" max="4127" width="5" style="145" customWidth="1"/>
    <col min="4128" max="4128" width="4.75" style="145" customWidth="1"/>
    <col min="4129" max="4129" width="4.5" style="145" customWidth="1"/>
    <col min="4130" max="4130" width="4.875" style="145" customWidth="1"/>
    <col min="4131" max="4132" width="4.625" style="145" customWidth="1"/>
    <col min="4133" max="4134" width="1.625" style="145" customWidth="1"/>
    <col min="4135" max="4137" width="4.625" style="145" customWidth="1"/>
    <col min="4138" max="4352" width="10.625" style="145"/>
    <col min="4353" max="4353" width="3" style="145" customWidth="1"/>
    <col min="4354" max="4354" width="6.375" style="145" customWidth="1"/>
    <col min="4355" max="4355" width="16.125" style="145" customWidth="1"/>
    <col min="4356" max="4356" width="7.375" style="145" customWidth="1"/>
    <col min="4357" max="4357" width="7.25" style="145" customWidth="1"/>
    <col min="4358" max="4358" width="6.75" style="145" customWidth="1"/>
    <col min="4359" max="4359" width="5.375" style="145" customWidth="1"/>
    <col min="4360" max="4360" width="5" style="145" customWidth="1"/>
    <col min="4361" max="4363" width="5.125" style="145" customWidth="1"/>
    <col min="4364" max="4364" width="4.5" style="145" customWidth="1"/>
    <col min="4365" max="4365" width="7.25" style="145" customWidth="1"/>
    <col min="4366" max="4366" width="7.375" style="145" customWidth="1"/>
    <col min="4367" max="4367" width="6.25" style="145" customWidth="1"/>
    <col min="4368" max="4368" width="6.75" style="145" customWidth="1"/>
    <col min="4369" max="4370" width="6.25" style="145" customWidth="1"/>
    <col min="4371" max="4371" width="4.125" style="145" customWidth="1"/>
    <col min="4372" max="4373" width="4.25" style="145" customWidth="1"/>
    <col min="4374" max="4374" width="5.125" style="145" customWidth="1"/>
    <col min="4375" max="4375" width="4.5" style="145" customWidth="1"/>
    <col min="4376" max="4376" width="5" style="145" customWidth="1"/>
    <col min="4377" max="4377" width="4.25" style="145" customWidth="1"/>
    <col min="4378" max="4378" width="3.625" style="145" customWidth="1"/>
    <col min="4379" max="4379" width="4" style="145" customWidth="1"/>
    <col min="4380" max="4380" width="5" style="145" customWidth="1"/>
    <col min="4381" max="4381" width="4.5" style="145" customWidth="1"/>
    <col min="4382" max="4383" width="5" style="145" customWidth="1"/>
    <col min="4384" max="4384" width="4.75" style="145" customWidth="1"/>
    <col min="4385" max="4385" width="4.5" style="145" customWidth="1"/>
    <col min="4386" max="4386" width="4.875" style="145" customWidth="1"/>
    <col min="4387" max="4388" width="4.625" style="145" customWidth="1"/>
    <col min="4389" max="4390" width="1.625" style="145" customWidth="1"/>
    <col min="4391" max="4393" width="4.625" style="145" customWidth="1"/>
    <col min="4394" max="4608" width="10.625" style="145"/>
    <col min="4609" max="4609" width="3" style="145" customWidth="1"/>
    <col min="4610" max="4610" width="6.375" style="145" customWidth="1"/>
    <col min="4611" max="4611" width="16.125" style="145" customWidth="1"/>
    <col min="4612" max="4612" width="7.375" style="145" customWidth="1"/>
    <col min="4613" max="4613" width="7.25" style="145" customWidth="1"/>
    <col min="4614" max="4614" width="6.75" style="145" customWidth="1"/>
    <col min="4615" max="4615" width="5.375" style="145" customWidth="1"/>
    <col min="4616" max="4616" width="5" style="145" customWidth="1"/>
    <col min="4617" max="4619" width="5.125" style="145" customWidth="1"/>
    <col min="4620" max="4620" width="4.5" style="145" customWidth="1"/>
    <col min="4621" max="4621" width="7.25" style="145" customWidth="1"/>
    <col min="4622" max="4622" width="7.375" style="145" customWidth="1"/>
    <col min="4623" max="4623" width="6.25" style="145" customWidth="1"/>
    <col min="4624" max="4624" width="6.75" style="145" customWidth="1"/>
    <col min="4625" max="4626" width="6.25" style="145" customWidth="1"/>
    <col min="4627" max="4627" width="4.125" style="145" customWidth="1"/>
    <col min="4628" max="4629" width="4.25" style="145" customWidth="1"/>
    <col min="4630" max="4630" width="5.125" style="145" customWidth="1"/>
    <col min="4631" max="4631" width="4.5" style="145" customWidth="1"/>
    <col min="4632" max="4632" width="5" style="145" customWidth="1"/>
    <col min="4633" max="4633" width="4.25" style="145" customWidth="1"/>
    <col min="4634" max="4634" width="3.625" style="145" customWidth="1"/>
    <col min="4635" max="4635" width="4" style="145" customWidth="1"/>
    <col min="4636" max="4636" width="5" style="145" customWidth="1"/>
    <col min="4637" max="4637" width="4.5" style="145" customWidth="1"/>
    <col min="4638" max="4639" width="5" style="145" customWidth="1"/>
    <col min="4640" max="4640" width="4.75" style="145" customWidth="1"/>
    <col min="4641" max="4641" width="4.5" style="145" customWidth="1"/>
    <col min="4642" max="4642" width="4.875" style="145" customWidth="1"/>
    <col min="4643" max="4644" width="4.625" style="145" customWidth="1"/>
    <col min="4645" max="4646" width="1.625" style="145" customWidth="1"/>
    <col min="4647" max="4649" width="4.625" style="145" customWidth="1"/>
    <col min="4650" max="4864" width="10.625" style="145"/>
    <col min="4865" max="4865" width="3" style="145" customWidth="1"/>
    <col min="4866" max="4866" width="6.375" style="145" customWidth="1"/>
    <col min="4867" max="4867" width="16.125" style="145" customWidth="1"/>
    <col min="4868" max="4868" width="7.375" style="145" customWidth="1"/>
    <col min="4869" max="4869" width="7.25" style="145" customWidth="1"/>
    <col min="4870" max="4870" width="6.75" style="145" customWidth="1"/>
    <col min="4871" max="4871" width="5.375" style="145" customWidth="1"/>
    <col min="4872" max="4872" width="5" style="145" customWidth="1"/>
    <col min="4873" max="4875" width="5.125" style="145" customWidth="1"/>
    <col min="4876" max="4876" width="4.5" style="145" customWidth="1"/>
    <col min="4877" max="4877" width="7.25" style="145" customWidth="1"/>
    <col min="4878" max="4878" width="7.375" style="145" customWidth="1"/>
    <col min="4879" max="4879" width="6.25" style="145" customWidth="1"/>
    <col min="4880" max="4880" width="6.75" style="145" customWidth="1"/>
    <col min="4881" max="4882" width="6.25" style="145" customWidth="1"/>
    <col min="4883" max="4883" width="4.125" style="145" customWidth="1"/>
    <col min="4884" max="4885" width="4.25" style="145" customWidth="1"/>
    <col min="4886" max="4886" width="5.125" style="145" customWidth="1"/>
    <col min="4887" max="4887" width="4.5" style="145" customWidth="1"/>
    <col min="4888" max="4888" width="5" style="145" customWidth="1"/>
    <col min="4889" max="4889" width="4.25" style="145" customWidth="1"/>
    <col min="4890" max="4890" width="3.625" style="145" customWidth="1"/>
    <col min="4891" max="4891" width="4" style="145" customWidth="1"/>
    <col min="4892" max="4892" width="5" style="145" customWidth="1"/>
    <col min="4893" max="4893" width="4.5" style="145" customWidth="1"/>
    <col min="4894" max="4895" width="5" style="145" customWidth="1"/>
    <col min="4896" max="4896" width="4.75" style="145" customWidth="1"/>
    <col min="4897" max="4897" width="4.5" style="145" customWidth="1"/>
    <col min="4898" max="4898" width="4.875" style="145" customWidth="1"/>
    <col min="4899" max="4900" width="4.625" style="145" customWidth="1"/>
    <col min="4901" max="4902" width="1.625" style="145" customWidth="1"/>
    <col min="4903" max="4905" width="4.625" style="145" customWidth="1"/>
    <col min="4906" max="5120" width="10.625" style="145"/>
    <col min="5121" max="5121" width="3" style="145" customWidth="1"/>
    <col min="5122" max="5122" width="6.375" style="145" customWidth="1"/>
    <col min="5123" max="5123" width="16.125" style="145" customWidth="1"/>
    <col min="5124" max="5124" width="7.375" style="145" customWidth="1"/>
    <col min="5125" max="5125" width="7.25" style="145" customWidth="1"/>
    <col min="5126" max="5126" width="6.75" style="145" customWidth="1"/>
    <col min="5127" max="5127" width="5.375" style="145" customWidth="1"/>
    <col min="5128" max="5128" width="5" style="145" customWidth="1"/>
    <col min="5129" max="5131" width="5.125" style="145" customWidth="1"/>
    <col min="5132" max="5132" width="4.5" style="145" customWidth="1"/>
    <col min="5133" max="5133" width="7.25" style="145" customWidth="1"/>
    <col min="5134" max="5134" width="7.375" style="145" customWidth="1"/>
    <col min="5135" max="5135" width="6.25" style="145" customWidth="1"/>
    <col min="5136" max="5136" width="6.75" style="145" customWidth="1"/>
    <col min="5137" max="5138" width="6.25" style="145" customWidth="1"/>
    <col min="5139" max="5139" width="4.125" style="145" customWidth="1"/>
    <col min="5140" max="5141" width="4.25" style="145" customWidth="1"/>
    <col min="5142" max="5142" width="5.125" style="145" customWidth="1"/>
    <col min="5143" max="5143" width="4.5" style="145" customWidth="1"/>
    <col min="5144" max="5144" width="5" style="145" customWidth="1"/>
    <col min="5145" max="5145" width="4.25" style="145" customWidth="1"/>
    <col min="5146" max="5146" width="3.625" style="145" customWidth="1"/>
    <col min="5147" max="5147" width="4" style="145" customWidth="1"/>
    <col min="5148" max="5148" width="5" style="145" customWidth="1"/>
    <col min="5149" max="5149" width="4.5" style="145" customWidth="1"/>
    <col min="5150" max="5151" width="5" style="145" customWidth="1"/>
    <col min="5152" max="5152" width="4.75" style="145" customWidth="1"/>
    <col min="5153" max="5153" width="4.5" style="145" customWidth="1"/>
    <col min="5154" max="5154" width="4.875" style="145" customWidth="1"/>
    <col min="5155" max="5156" width="4.625" style="145" customWidth="1"/>
    <col min="5157" max="5158" width="1.625" style="145" customWidth="1"/>
    <col min="5159" max="5161" width="4.625" style="145" customWidth="1"/>
    <col min="5162" max="5376" width="10.625" style="145"/>
    <col min="5377" max="5377" width="3" style="145" customWidth="1"/>
    <col min="5378" max="5378" width="6.375" style="145" customWidth="1"/>
    <col min="5379" max="5379" width="16.125" style="145" customWidth="1"/>
    <col min="5380" max="5380" width="7.375" style="145" customWidth="1"/>
    <col min="5381" max="5381" width="7.25" style="145" customWidth="1"/>
    <col min="5382" max="5382" width="6.75" style="145" customWidth="1"/>
    <col min="5383" max="5383" width="5.375" style="145" customWidth="1"/>
    <col min="5384" max="5384" width="5" style="145" customWidth="1"/>
    <col min="5385" max="5387" width="5.125" style="145" customWidth="1"/>
    <col min="5388" max="5388" width="4.5" style="145" customWidth="1"/>
    <col min="5389" max="5389" width="7.25" style="145" customWidth="1"/>
    <col min="5390" max="5390" width="7.375" style="145" customWidth="1"/>
    <col min="5391" max="5391" width="6.25" style="145" customWidth="1"/>
    <col min="5392" max="5392" width="6.75" style="145" customWidth="1"/>
    <col min="5393" max="5394" width="6.25" style="145" customWidth="1"/>
    <col min="5395" max="5395" width="4.125" style="145" customWidth="1"/>
    <col min="5396" max="5397" width="4.25" style="145" customWidth="1"/>
    <col min="5398" max="5398" width="5.125" style="145" customWidth="1"/>
    <col min="5399" max="5399" width="4.5" style="145" customWidth="1"/>
    <col min="5400" max="5400" width="5" style="145" customWidth="1"/>
    <col min="5401" max="5401" width="4.25" style="145" customWidth="1"/>
    <col min="5402" max="5402" width="3.625" style="145" customWidth="1"/>
    <col min="5403" max="5403" width="4" style="145" customWidth="1"/>
    <col min="5404" max="5404" width="5" style="145" customWidth="1"/>
    <col min="5405" max="5405" width="4.5" style="145" customWidth="1"/>
    <col min="5406" max="5407" width="5" style="145" customWidth="1"/>
    <col min="5408" max="5408" width="4.75" style="145" customWidth="1"/>
    <col min="5409" max="5409" width="4.5" style="145" customWidth="1"/>
    <col min="5410" max="5410" width="4.875" style="145" customWidth="1"/>
    <col min="5411" max="5412" width="4.625" style="145" customWidth="1"/>
    <col min="5413" max="5414" width="1.625" style="145" customWidth="1"/>
    <col min="5415" max="5417" width="4.625" style="145" customWidth="1"/>
    <col min="5418" max="5632" width="10.625" style="145"/>
    <col min="5633" max="5633" width="3" style="145" customWidth="1"/>
    <col min="5634" max="5634" width="6.375" style="145" customWidth="1"/>
    <col min="5635" max="5635" width="16.125" style="145" customWidth="1"/>
    <col min="5636" max="5636" width="7.375" style="145" customWidth="1"/>
    <col min="5637" max="5637" width="7.25" style="145" customWidth="1"/>
    <col min="5638" max="5638" width="6.75" style="145" customWidth="1"/>
    <col min="5639" max="5639" width="5.375" style="145" customWidth="1"/>
    <col min="5640" max="5640" width="5" style="145" customWidth="1"/>
    <col min="5641" max="5643" width="5.125" style="145" customWidth="1"/>
    <col min="5644" max="5644" width="4.5" style="145" customWidth="1"/>
    <col min="5645" max="5645" width="7.25" style="145" customWidth="1"/>
    <col min="5646" max="5646" width="7.375" style="145" customWidth="1"/>
    <col min="5647" max="5647" width="6.25" style="145" customWidth="1"/>
    <col min="5648" max="5648" width="6.75" style="145" customWidth="1"/>
    <col min="5649" max="5650" width="6.25" style="145" customWidth="1"/>
    <col min="5651" max="5651" width="4.125" style="145" customWidth="1"/>
    <col min="5652" max="5653" width="4.25" style="145" customWidth="1"/>
    <col min="5654" max="5654" width="5.125" style="145" customWidth="1"/>
    <col min="5655" max="5655" width="4.5" style="145" customWidth="1"/>
    <col min="5656" max="5656" width="5" style="145" customWidth="1"/>
    <col min="5657" max="5657" width="4.25" style="145" customWidth="1"/>
    <col min="5658" max="5658" width="3.625" style="145" customWidth="1"/>
    <col min="5659" max="5659" width="4" style="145" customWidth="1"/>
    <col min="5660" max="5660" width="5" style="145" customWidth="1"/>
    <col min="5661" max="5661" width="4.5" style="145" customWidth="1"/>
    <col min="5662" max="5663" width="5" style="145" customWidth="1"/>
    <col min="5664" max="5664" width="4.75" style="145" customWidth="1"/>
    <col min="5665" max="5665" width="4.5" style="145" customWidth="1"/>
    <col min="5666" max="5666" width="4.875" style="145" customWidth="1"/>
    <col min="5667" max="5668" width="4.625" style="145" customWidth="1"/>
    <col min="5669" max="5670" width="1.625" style="145" customWidth="1"/>
    <col min="5671" max="5673" width="4.625" style="145" customWidth="1"/>
    <col min="5674" max="5888" width="10.625" style="145"/>
    <col min="5889" max="5889" width="3" style="145" customWidth="1"/>
    <col min="5890" max="5890" width="6.375" style="145" customWidth="1"/>
    <col min="5891" max="5891" width="16.125" style="145" customWidth="1"/>
    <col min="5892" max="5892" width="7.375" style="145" customWidth="1"/>
    <col min="5893" max="5893" width="7.25" style="145" customWidth="1"/>
    <col min="5894" max="5894" width="6.75" style="145" customWidth="1"/>
    <col min="5895" max="5895" width="5.375" style="145" customWidth="1"/>
    <col min="5896" max="5896" width="5" style="145" customWidth="1"/>
    <col min="5897" max="5899" width="5.125" style="145" customWidth="1"/>
    <col min="5900" max="5900" width="4.5" style="145" customWidth="1"/>
    <col min="5901" max="5901" width="7.25" style="145" customWidth="1"/>
    <col min="5902" max="5902" width="7.375" style="145" customWidth="1"/>
    <col min="5903" max="5903" width="6.25" style="145" customWidth="1"/>
    <col min="5904" max="5904" width="6.75" style="145" customWidth="1"/>
    <col min="5905" max="5906" width="6.25" style="145" customWidth="1"/>
    <col min="5907" max="5907" width="4.125" style="145" customWidth="1"/>
    <col min="5908" max="5909" width="4.25" style="145" customWidth="1"/>
    <col min="5910" max="5910" width="5.125" style="145" customWidth="1"/>
    <col min="5911" max="5911" width="4.5" style="145" customWidth="1"/>
    <col min="5912" max="5912" width="5" style="145" customWidth="1"/>
    <col min="5913" max="5913" width="4.25" style="145" customWidth="1"/>
    <col min="5914" max="5914" width="3.625" style="145" customWidth="1"/>
    <col min="5915" max="5915" width="4" style="145" customWidth="1"/>
    <col min="5916" max="5916" width="5" style="145" customWidth="1"/>
    <col min="5917" max="5917" width="4.5" style="145" customWidth="1"/>
    <col min="5918" max="5919" width="5" style="145" customWidth="1"/>
    <col min="5920" max="5920" width="4.75" style="145" customWidth="1"/>
    <col min="5921" max="5921" width="4.5" style="145" customWidth="1"/>
    <col min="5922" max="5922" width="4.875" style="145" customWidth="1"/>
    <col min="5923" max="5924" width="4.625" style="145" customWidth="1"/>
    <col min="5925" max="5926" width="1.625" style="145" customWidth="1"/>
    <col min="5927" max="5929" width="4.625" style="145" customWidth="1"/>
    <col min="5930" max="6144" width="10.625" style="145"/>
    <col min="6145" max="6145" width="3" style="145" customWidth="1"/>
    <col min="6146" max="6146" width="6.375" style="145" customWidth="1"/>
    <col min="6147" max="6147" width="16.125" style="145" customWidth="1"/>
    <col min="6148" max="6148" width="7.375" style="145" customWidth="1"/>
    <col min="6149" max="6149" width="7.25" style="145" customWidth="1"/>
    <col min="6150" max="6150" width="6.75" style="145" customWidth="1"/>
    <col min="6151" max="6151" width="5.375" style="145" customWidth="1"/>
    <col min="6152" max="6152" width="5" style="145" customWidth="1"/>
    <col min="6153" max="6155" width="5.125" style="145" customWidth="1"/>
    <col min="6156" max="6156" width="4.5" style="145" customWidth="1"/>
    <col min="6157" max="6157" width="7.25" style="145" customWidth="1"/>
    <col min="6158" max="6158" width="7.375" style="145" customWidth="1"/>
    <col min="6159" max="6159" width="6.25" style="145" customWidth="1"/>
    <col min="6160" max="6160" width="6.75" style="145" customWidth="1"/>
    <col min="6161" max="6162" width="6.25" style="145" customWidth="1"/>
    <col min="6163" max="6163" width="4.125" style="145" customWidth="1"/>
    <col min="6164" max="6165" width="4.25" style="145" customWidth="1"/>
    <col min="6166" max="6166" width="5.125" style="145" customWidth="1"/>
    <col min="6167" max="6167" width="4.5" style="145" customWidth="1"/>
    <col min="6168" max="6168" width="5" style="145" customWidth="1"/>
    <col min="6169" max="6169" width="4.25" style="145" customWidth="1"/>
    <col min="6170" max="6170" width="3.625" style="145" customWidth="1"/>
    <col min="6171" max="6171" width="4" style="145" customWidth="1"/>
    <col min="6172" max="6172" width="5" style="145" customWidth="1"/>
    <col min="6173" max="6173" width="4.5" style="145" customWidth="1"/>
    <col min="6174" max="6175" width="5" style="145" customWidth="1"/>
    <col min="6176" max="6176" width="4.75" style="145" customWidth="1"/>
    <col min="6177" max="6177" width="4.5" style="145" customWidth="1"/>
    <col min="6178" max="6178" width="4.875" style="145" customWidth="1"/>
    <col min="6179" max="6180" width="4.625" style="145" customWidth="1"/>
    <col min="6181" max="6182" width="1.625" style="145" customWidth="1"/>
    <col min="6183" max="6185" width="4.625" style="145" customWidth="1"/>
    <col min="6186" max="6400" width="10.625" style="145"/>
    <col min="6401" max="6401" width="3" style="145" customWidth="1"/>
    <col min="6402" max="6402" width="6.375" style="145" customWidth="1"/>
    <col min="6403" max="6403" width="16.125" style="145" customWidth="1"/>
    <col min="6404" max="6404" width="7.375" style="145" customWidth="1"/>
    <col min="6405" max="6405" width="7.25" style="145" customWidth="1"/>
    <col min="6406" max="6406" width="6.75" style="145" customWidth="1"/>
    <col min="6407" max="6407" width="5.375" style="145" customWidth="1"/>
    <col min="6408" max="6408" width="5" style="145" customWidth="1"/>
    <col min="6409" max="6411" width="5.125" style="145" customWidth="1"/>
    <col min="6412" max="6412" width="4.5" style="145" customWidth="1"/>
    <col min="6413" max="6413" width="7.25" style="145" customWidth="1"/>
    <col min="6414" max="6414" width="7.375" style="145" customWidth="1"/>
    <col min="6415" max="6415" width="6.25" style="145" customWidth="1"/>
    <col min="6416" max="6416" width="6.75" style="145" customWidth="1"/>
    <col min="6417" max="6418" width="6.25" style="145" customWidth="1"/>
    <col min="6419" max="6419" width="4.125" style="145" customWidth="1"/>
    <col min="6420" max="6421" width="4.25" style="145" customWidth="1"/>
    <col min="6422" max="6422" width="5.125" style="145" customWidth="1"/>
    <col min="6423" max="6423" width="4.5" style="145" customWidth="1"/>
    <col min="6424" max="6424" width="5" style="145" customWidth="1"/>
    <col min="6425" max="6425" width="4.25" style="145" customWidth="1"/>
    <col min="6426" max="6426" width="3.625" style="145" customWidth="1"/>
    <col min="6427" max="6427" width="4" style="145" customWidth="1"/>
    <col min="6428" max="6428" width="5" style="145" customWidth="1"/>
    <col min="6429" max="6429" width="4.5" style="145" customWidth="1"/>
    <col min="6430" max="6431" width="5" style="145" customWidth="1"/>
    <col min="6432" max="6432" width="4.75" style="145" customWidth="1"/>
    <col min="6433" max="6433" width="4.5" style="145" customWidth="1"/>
    <col min="6434" max="6434" width="4.875" style="145" customWidth="1"/>
    <col min="6435" max="6436" width="4.625" style="145" customWidth="1"/>
    <col min="6437" max="6438" width="1.625" style="145" customWidth="1"/>
    <col min="6439" max="6441" width="4.625" style="145" customWidth="1"/>
    <col min="6442" max="6656" width="10.625" style="145"/>
    <col min="6657" max="6657" width="3" style="145" customWidth="1"/>
    <col min="6658" max="6658" width="6.375" style="145" customWidth="1"/>
    <col min="6659" max="6659" width="16.125" style="145" customWidth="1"/>
    <col min="6660" max="6660" width="7.375" style="145" customWidth="1"/>
    <col min="6661" max="6661" width="7.25" style="145" customWidth="1"/>
    <col min="6662" max="6662" width="6.75" style="145" customWidth="1"/>
    <col min="6663" max="6663" width="5.375" style="145" customWidth="1"/>
    <col min="6664" max="6664" width="5" style="145" customWidth="1"/>
    <col min="6665" max="6667" width="5.125" style="145" customWidth="1"/>
    <col min="6668" max="6668" width="4.5" style="145" customWidth="1"/>
    <col min="6669" max="6669" width="7.25" style="145" customWidth="1"/>
    <col min="6670" max="6670" width="7.375" style="145" customWidth="1"/>
    <col min="6671" max="6671" width="6.25" style="145" customWidth="1"/>
    <col min="6672" max="6672" width="6.75" style="145" customWidth="1"/>
    <col min="6673" max="6674" width="6.25" style="145" customWidth="1"/>
    <col min="6675" max="6675" width="4.125" style="145" customWidth="1"/>
    <col min="6676" max="6677" width="4.25" style="145" customWidth="1"/>
    <col min="6678" max="6678" width="5.125" style="145" customWidth="1"/>
    <col min="6679" max="6679" width="4.5" style="145" customWidth="1"/>
    <col min="6680" max="6680" width="5" style="145" customWidth="1"/>
    <col min="6681" max="6681" width="4.25" style="145" customWidth="1"/>
    <col min="6682" max="6682" width="3.625" style="145" customWidth="1"/>
    <col min="6683" max="6683" width="4" style="145" customWidth="1"/>
    <col min="6684" max="6684" width="5" style="145" customWidth="1"/>
    <col min="6685" max="6685" width="4.5" style="145" customWidth="1"/>
    <col min="6686" max="6687" width="5" style="145" customWidth="1"/>
    <col min="6688" max="6688" width="4.75" style="145" customWidth="1"/>
    <col min="6689" max="6689" width="4.5" style="145" customWidth="1"/>
    <col min="6690" max="6690" width="4.875" style="145" customWidth="1"/>
    <col min="6691" max="6692" width="4.625" style="145" customWidth="1"/>
    <col min="6693" max="6694" width="1.625" style="145" customWidth="1"/>
    <col min="6695" max="6697" width="4.625" style="145" customWidth="1"/>
    <col min="6698" max="6912" width="10.625" style="145"/>
    <col min="6913" max="6913" width="3" style="145" customWidth="1"/>
    <col min="6914" max="6914" width="6.375" style="145" customWidth="1"/>
    <col min="6915" max="6915" width="16.125" style="145" customWidth="1"/>
    <col min="6916" max="6916" width="7.375" style="145" customWidth="1"/>
    <col min="6917" max="6917" width="7.25" style="145" customWidth="1"/>
    <col min="6918" max="6918" width="6.75" style="145" customWidth="1"/>
    <col min="6919" max="6919" width="5.375" style="145" customWidth="1"/>
    <col min="6920" max="6920" width="5" style="145" customWidth="1"/>
    <col min="6921" max="6923" width="5.125" style="145" customWidth="1"/>
    <col min="6924" max="6924" width="4.5" style="145" customWidth="1"/>
    <col min="6925" max="6925" width="7.25" style="145" customWidth="1"/>
    <col min="6926" max="6926" width="7.375" style="145" customWidth="1"/>
    <col min="6927" max="6927" width="6.25" style="145" customWidth="1"/>
    <col min="6928" max="6928" width="6.75" style="145" customWidth="1"/>
    <col min="6929" max="6930" width="6.25" style="145" customWidth="1"/>
    <col min="6931" max="6931" width="4.125" style="145" customWidth="1"/>
    <col min="6932" max="6933" width="4.25" style="145" customWidth="1"/>
    <col min="6934" max="6934" width="5.125" style="145" customWidth="1"/>
    <col min="6935" max="6935" width="4.5" style="145" customWidth="1"/>
    <col min="6936" max="6936" width="5" style="145" customWidth="1"/>
    <col min="6937" max="6937" width="4.25" style="145" customWidth="1"/>
    <col min="6938" max="6938" width="3.625" style="145" customWidth="1"/>
    <col min="6939" max="6939" width="4" style="145" customWidth="1"/>
    <col min="6940" max="6940" width="5" style="145" customWidth="1"/>
    <col min="6941" max="6941" width="4.5" style="145" customWidth="1"/>
    <col min="6942" max="6943" width="5" style="145" customWidth="1"/>
    <col min="6944" max="6944" width="4.75" style="145" customWidth="1"/>
    <col min="6945" max="6945" width="4.5" style="145" customWidth="1"/>
    <col min="6946" max="6946" width="4.875" style="145" customWidth="1"/>
    <col min="6947" max="6948" width="4.625" style="145" customWidth="1"/>
    <col min="6949" max="6950" width="1.625" style="145" customWidth="1"/>
    <col min="6951" max="6953" width="4.625" style="145" customWidth="1"/>
    <col min="6954" max="7168" width="10.625" style="145"/>
    <col min="7169" max="7169" width="3" style="145" customWidth="1"/>
    <col min="7170" max="7170" width="6.375" style="145" customWidth="1"/>
    <col min="7171" max="7171" width="16.125" style="145" customWidth="1"/>
    <col min="7172" max="7172" width="7.375" style="145" customWidth="1"/>
    <col min="7173" max="7173" width="7.25" style="145" customWidth="1"/>
    <col min="7174" max="7174" width="6.75" style="145" customWidth="1"/>
    <col min="7175" max="7175" width="5.375" style="145" customWidth="1"/>
    <col min="7176" max="7176" width="5" style="145" customWidth="1"/>
    <col min="7177" max="7179" width="5.125" style="145" customWidth="1"/>
    <col min="7180" max="7180" width="4.5" style="145" customWidth="1"/>
    <col min="7181" max="7181" width="7.25" style="145" customWidth="1"/>
    <col min="7182" max="7182" width="7.375" style="145" customWidth="1"/>
    <col min="7183" max="7183" width="6.25" style="145" customWidth="1"/>
    <col min="7184" max="7184" width="6.75" style="145" customWidth="1"/>
    <col min="7185" max="7186" width="6.25" style="145" customWidth="1"/>
    <col min="7187" max="7187" width="4.125" style="145" customWidth="1"/>
    <col min="7188" max="7189" width="4.25" style="145" customWidth="1"/>
    <col min="7190" max="7190" width="5.125" style="145" customWidth="1"/>
    <col min="7191" max="7191" width="4.5" style="145" customWidth="1"/>
    <col min="7192" max="7192" width="5" style="145" customWidth="1"/>
    <col min="7193" max="7193" width="4.25" style="145" customWidth="1"/>
    <col min="7194" max="7194" width="3.625" style="145" customWidth="1"/>
    <col min="7195" max="7195" width="4" style="145" customWidth="1"/>
    <col min="7196" max="7196" width="5" style="145" customWidth="1"/>
    <col min="7197" max="7197" width="4.5" style="145" customWidth="1"/>
    <col min="7198" max="7199" width="5" style="145" customWidth="1"/>
    <col min="7200" max="7200" width="4.75" style="145" customWidth="1"/>
    <col min="7201" max="7201" width="4.5" style="145" customWidth="1"/>
    <col min="7202" max="7202" width="4.875" style="145" customWidth="1"/>
    <col min="7203" max="7204" width="4.625" style="145" customWidth="1"/>
    <col min="7205" max="7206" width="1.625" style="145" customWidth="1"/>
    <col min="7207" max="7209" width="4.625" style="145" customWidth="1"/>
    <col min="7210" max="7424" width="10.625" style="145"/>
    <col min="7425" max="7425" width="3" style="145" customWidth="1"/>
    <col min="7426" max="7426" width="6.375" style="145" customWidth="1"/>
    <col min="7427" max="7427" width="16.125" style="145" customWidth="1"/>
    <col min="7428" max="7428" width="7.375" style="145" customWidth="1"/>
    <col min="7429" max="7429" width="7.25" style="145" customWidth="1"/>
    <col min="7430" max="7430" width="6.75" style="145" customWidth="1"/>
    <col min="7431" max="7431" width="5.375" style="145" customWidth="1"/>
    <col min="7432" max="7432" width="5" style="145" customWidth="1"/>
    <col min="7433" max="7435" width="5.125" style="145" customWidth="1"/>
    <col min="7436" max="7436" width="4.5" style="145" customWidth="1"/>
    <col min="7437" max="7437" width="7.25" style="145" customWidth="1"/>
    <col min="7438" max="7438" width="7.375" style="145" customWidth="1"/>
    <col min="7439" max="7439" width="6.25" style="145" customWidth="1"/>
    <col min="7440" max="7440" width="6.75" style="145" customWidth="1"/>
    <col min="7441" max="7442" width="6.25" style="145" customWidth="1"/>
    <col min="7443" max="7443" width="4.125" style="145" customWidth="1"/>
    <col min="7444" max="7445" width="4.25" style="145" customWidth="1"/>
    <col min="7446" max="7446" width="5.125" style="145" customWidth="1"/>
    <col min="7447" max="7447" width="4.5" style="145" customWidth="1"/>
    <col min="7448" max="7448" width="5" style="145" customWidth="1"/>
    <col min="7449" max="7449" width="4.25" style="145" customWidth="1"/>
    <col min="7450" max="7450" width="3.625" style="145" customWidth="1"/>
    <col min="7451" max="7451" width="4" style="145" customWidth="1"/>
    <col min="7452" max="7452" width="5" style="145" customWidth="1"/>
    <col min="7453" max="7453" width="4.5" style="145" customWidth="1"/>
    <col min="7454" max="7455" width="5" style="145" customWidth="1"/>
    <col min="7456" max="7456" width="4.75" style="145" customWidth="1"/>
    <col min="7457" max="7457" width="4.5" style="145" customWidth="1"/>
    <col min="7458" max="7458" width="4.875" style="145" customWidth="1"/>
    <col min="7459" max="7460" width="4.625" style="145" customWidth="1"/>
    <col min="7461" max="7462" width="1.625" style="145" customWidth="1"/>
    <col min="7463" max="7465" width="4.625" style="145" customWidth="1"/>
    <col min="7466" max="7680" width="10.625" style="145"/>
    <col min="7681" max="7681" width="3" style="145" customWidth="1"/>
    <col min="7682" max="7682" width="6.375" style="145" customWidth="1"/>
    <col min="7683" max="7683" width="16.125" style="145" customWidth="1"/>
    <col min="7684" max="7684" width="7.375" style="145" customWidth="1"/>
    <col min="7685" max="7685" width="7.25" style="145" customWidth="1"/>
    <col min="7686" max="7686" width="6.75" style="145" customWidth="1"/>
    <col min="7687" max="7687" width="5.375" style="145" customWidth="1"/>
    <col min="7688" max="7688" width="5" style="145" customWidth="1"/>
    <col min="7689" max="7691" width="5.125" style="145" customWidth="1"/>
    <col min="7692" max="7692" width="4.5" style="145" customWidth="1"/>
    <col min="7693" max="7693" width="7.25" style="145" customWidth="1"/>
    <col min="7694" max="7694" width="7.375" style="145" customWidth="1"/>
    <col min="7695" max="7695" width="6.25" style="145" customWidth="1"/>
    <col min="7696" max="7696" width="6.75" style="145" customWidth="1"/>
    <col min="7697" max="7698" width="6.25" style="145" customWidth="1"/>
    <col min="7699" max="7699" width="4.125" style="145" customWidth="1"/>
    <col min="7700" max="7701" width="4.25" style="145" customWidth="1"/>
    <col min="7702" max="7702" width="5.125" style="145" customWidth="1"/>
    <col min="7703" max="7703" width="4.5" style="145" customWidth="1"/>
    <col min="7704" max="7704" width="5" style="145" customWidth="1"/>
    <col min="7705" max="7705" width="4.25" style="145" customWidth="1"/>
    <col min="7706" max="7706" width="3.625" style="145" customWidth="1"/>
    <col min="7707" max="7707" width="4" style="145" customWidth="1"/>
    <col min="7708" max="7708" width="5" style="145" customWidth="1"/>
    <col min="7709" max="7709" width="4.5" style="145" customWidth="1"/>
    <col min="7710" max="7711" width="5" style="145" customWidth="1"/>
    <col min="7712" max="7712" width="4.75" style="145" customWidth="1"/>
    <col min="7713" max="7713" width="4.5" style="145" customWidth="1"/>
    <col min="7714" max="7714" width="4.875" style="145" customWidth="1"/>
    <col min="7715" max="7716" width="4.625" style="145" customWidth="1"/>
    <col min="7717" max="7718" width="1.625" style="145" customWidth="1"/>
    <col min="7719" max="7721" width="4.625" style="145" customWidth="1"/>
    <col min="7722" max="7936" width="10.625" style="145"/>
    <col min="7937" max="7937" width="3" style="145" customWidth="1"/>
    <col min="7938" max="7938" width="6.375" style="145" customWidth="1"/>
    <col min="7939" max="7939" width="16.125" style="145" customWidth="1"/>
    <col min="7940" max="7940" width="7.375" style="145" customWidth="1"/>
    <col min="7941" max="7941" width="7.25" style="145" customWidth="1"/>
    <col min="7942" max="7942" width="6.75" style="145" customWidth="1"/>
    <col min="7943" max="7943" width="5.375" style="145" customWidth="1"/>
    <col min="7944" max="7944" width="5" style="145" customWidth="1"/>
    <col min="7945" max="7947" width="5.125" style="145" customWidth="1"/>
    <col min="7948" max="7948" width="4.5" style="145" customWidth="1"/>
    <col min="7949" max="7949" width="7.25" style="145" customWidth="1"/>
    <col min="7950" max="7950" width="7.375" style="145" customWidth="1"/>
    <col min="7951" max="7951" width="6.25" style="145" customWidth="1"/>
    <col min="7952" max="7952" width="6.75" style="145" customWidth="1"/>
    <col min="7953" max="7954" width="6.25" style="145" customWidth="1"/>
    <col min="7955" max="7955" width="4.125" style="145" customWidth="1"/>
    <col min="7956" max="7957" width="4.25" style="145" customWidth="1"/>
    <col min="7958" max="7958" width="5.125" style="145" customWidth="1"/>
    <col min="7959" max="7959" width="4.5" style="145" customWidth="1"/>
    <col min="7960" max="7960" width="5" style="145" customWidth="1"/>
    <col min="7961" max="7961" width="4.25" style="145" customWidth="1"/>
    <col min="7962" max="7962" width="3.625" style="145" customWidth="1"/>
    <col min="7963" max="7963" width="4" style="145" customWidth="1"/>
    <col min="7964" max="7964" width="5" style="145" customWidth="1"/>
    <col min="7965" max="7965" width="4.5" style="145" customWidth="1"/>
    <col min="7966" max="7967" width="5" style="145" customWidth="1"/>
    <col min="7968" max="7968" width="4.75" style="145" customWidth="1"/>
    <col min="7969" max="7969" width="4.5" style="145" customWidth="1"/>
    <col min="7970" max="7970" width="4.875" style="145" customWidth="1"/>
    <col min="7971" max="7972" width="4.625" style="145" customWidth="1"/>
    <col min="7973" max="7974" width="1.625" style="145" customWidth="1"/>
    <col min="7975" max="7977" width="4.625" style="145" customWidth="1"/>
    <col min="7978" max="8192" width="10.625" style="145"/>
    <col min="8193" max="8193" width="3" style="145" customWidth="1"/>
    <col min="8194" max="8194" width="6.375" style="145" customWidth="1"/>
    <col min="8195" max="8195" width="16.125" style="145" customWidth="1"/>
    <col min="8196" max="8196" width="7.375" style="145" customWidth="1"/>
    <col min="8197" max="8197" width="7.25" style="145" customWidth="1"/>
    <col min="8198" max="8198" width="6.75" style="145" customWidth="1"/>
    <col min="8199" max="8199" width="5.375" style="145" customWidth="1"/>
    <col min="8200" max="8200" width="5" style="145" customWidth="1"/>
    <col min="8201" max="8203" width="5.125" style="145" customWidth="1"/>
    <col min="8204" max="8204" width="4.5" style="145" customWidth="1"/>
    <col min="8205" max="8205" width="7.25" style="145" customWidth="1"/>
    <col min="8206" max="8206" width="7.375" style="145" customWidth="1"/>
    <col min="8207" max="8207" width="6.25" style="145" customWidth="1"/>
    <col min="8208" max="8208" width="6.75" style="145" customWidth="1"/>
    <col min="8209" max="8210" width="6.25" style="145" customWidth="1"/>
    <col min="8211" max="8211" width="4.125" style="145" customWidth="1"/>
    <col min="8212" max="8213" width="4.25" style="145" customWidth="1"/>
    <col min="8214" max="8214" width="5.125" style="145" customWidth="1"/>
    <col min="8215" max="8215" width="4.5" style="145" customWidth="1"/>
    <col min="8216" max="8216" width="5" style="145" customWidth="1"/>
    <col min="8217" max="8217" width="4.25" style="145" customWidth="1"/>
    <col min="8218" max="8218" width="3.625" style="145" customWidth="1"/>
    <col min="8219" max="8219" width="4" style="145" customWidth="1"/>
    <col min="8220" max="8220" width="5" style="145" customWidth="1"/>
    <col min="8221" max="8221" width="4.5" style="145" customWidth="1"/>
    <col min="8222" max="8223" width="5" style="145" customWidth="1"/>
    <col min="8224" max="8224" width="4.75" style="145" customWidth="1"/>
    <col min="8225" max="8225" width="4.5" style="145" customWidth="1"/>
    <col min="8226" max="8226" width="4.875" style="145" customWidth="1"/>
    <col min="8227" max="8228" width="4.625" style="145" customWidth="1"/>
    <col min="8229" max="8230" width="1.625" style="145" customWidth="1"/>
    <col min="8231" max="8233" width="4.625" style="145" customWidth="1"/>
    <col min="8234" max="8448" width="10.625" style="145"/>
    <col min="8449" max="8449" width="3" style="145" customWidth="1"/>
    <col min="8450" max="8450" width="6.375" style="145" customWidth="1"/>
    <col min="8451" max="8451" width="16.125" style="145" customWidth="1"/>
    <col min="8452" max="8452" width="7.375" style="145" customWidth="1"/>
    <col min="8453" max="8453" width="7.25" style="145" customWidth="1"/>
    <col min="8454" max="8454" width="6.75" style="145" customWidth="1"/>
    <col min="8455" max="8455" width="5.375" style="145" customWidth="1"/>
    <col min="8456" max="8456" width="5" style="145" customWidth="1"/>
    <col min="8457" max="8459" width="5.125" style="145" customWidth="1"/>
    <col min="8460" max="8460" width="4.5" style="145" customWidth="1"/>
    <col min="8461" max="8461" width="7.25" style="145" customWidth="1"/>
    <col min="8462" max="8462" width="7.375" style="145" customWidth="1"/>
    <col min="8463" max="8463" width="6.25" style="145" customWidth="1"/>
    <col min="8464" max="8464" width="6.75" style="145" customWidth="1"/>
    <col min="8465" max="8466" width="6.25" style="145" customWidth="1"/>
    <col min="8467" max="8467" width="4.125" style="145" customWidth="1"/>
    <col min="8468" max="8469" width="4.25" style="145" customWidth="1"/>
    <col min="8470" max="8470" width="5.125" style="145" customWidth="1"/>
    <col min="8471" max="8471" width="4.5" style="145" customWidth="1"/>
    <col min="8472" max="8472" width="5" style="145" customWidth="1"/>
    <col min="8473" max="8473" width="4.25" style="145" customWidth="1"/>
    <col min="8474" max="8474" width="3.625" style="145" customWidth="1"/>
    <col min="8475" max="8475" width="4" style="145" customWidth="1"/>
    <col min="8476" max="8476" width="5" style="145" customWidth="1"/>
    <col min="8477" max="8477" width="4.5" style="145" customWidth="1"/>
    <col min="8478" max="8479" width="5" style="145" customWidth="1"/>
    <col min="8480" max="8480" width="4.75" style="145" customWidth="1"/>
    <col min="8481" max="8481" width="4.5" style="145" customWidth="1"/>
    <col min="8482" max="8482" width="4.875" style="145" customWidth="1"/>
    <col min="8483" max="8484" width="4.625" style="145" customWidth="1"/>
    <col min="8485" max="8486" width="1.625" style="145" customWidth="1"/>
    <col min="8487" max="8489" width="4.625" style="145" customWidth="1"/>
    <col min="8490" max="8704" width="10.625" style="145"/>
    <col min="8705" max="8705" width="3" style="145" customWidth="1"/>
    <col min="8706" max="8706" width="6.375" style="145" customWidth="1"/>
    <col min="8707" max="8707" width="16.125" style="145" customWidth="1"/>
    <col min="8708" max="8708" width="7.375" style="145" customWidth="1"/>
    <col min="8709" max="8709" width="7.25" style="145" customWidth="1"/>
    <col min="8710" max="8710" width="6.75" style="145" customWidth="1"/>
    <col min="8711" max="8711" width="5.375" style="145" customWidth="1"/>
    <col min="8712" max="8712" width="5" style="145" customWidth="1"/>
    <col min="8713" max="8715" width="5.125" style="145" customWidth="1"/>
    <col min="8716" max="8716" width="4.5" style="145" customWidth="1"/>
    <col min="8717" max="8717" width="7.25" style="145" customWidth="1"/>
    <col min="8718" max="8718" width="7.375" style="145" customWidth="1"/>
    <col min="8719" max="8719" width="6.25" style="145" customWidth="1"/>
    <col min="8720" max="8720" width="6.75" style="145" customWidth="1"/>
    <col min="8721" max="8722" width="6.25" style="145" customWidth="1"/>
    <col min="8723" max="8723" width="4.125" style="145" customWidth="1"/>
    <col min="8724" max="8725" width="4.25" style="145" customWidth="1"/>
    <col min="8726" max="8726" width="5.125" style="145" customWidth="1"/>
    <col min="8727" max="8727" width="4.5" style="145" customWidth="1"/>
    <col min="8728" max="8728" width="5" style="145" customWidth="1"/>
    <col min="8729" max="8729" width="4.25" style="145" customWidth="1"/>
    <col min="8730" max="8730" width="3.625" style="145" customWidth="1"/>
    <col min="8731" max="8731" width="4" style="145" customWidth="1"/>
    <col min="8732" max="8732" width="5" style="145" customWidth="1"/>
    <col min="8733" max="8733" width="4.5" style="145" customWidth="1"/>
    <col min="8734" max="8735" width="5" style="145" customWidth="1"/>
    <col min="8736" max="8736" width="4.75" style="145" customWidth="1"/>
    <col min="8737" max="8737" width="4.5" style="145" customWidth="1"/>
    <col min="8738" max="8738" width="4.875" style="145" customWidth="1"/>
    <col min="8739" max="8740" width="4.625" style="145" customWidth="1"/>
    <col min="8741" max="8742" width="1.625" style="145" customWidth="1"/>
    <col min="8743" max="8745" width="4.625" style="145" customWidth="1"/>
    <col min="8746" max="8960" width="10.625" style="145"/>
    <col min="8961" max="8961" width="3" style="145" customWidth="1"/>
    <col min="8962" max="8962" width="6.375" style="145" customWidth="1"/>
    <col min="8963" max="8963" width="16.125" style="145" customWidth="1"/>
    <col min="8964" max="8964" width="7.375" style="145" customWidth="1"/>
    <col min="8965" max="8965" width="7.25" style="145" customWidth="1"/>
    <col min="8966" max="8966" width="6.75" style="145" customWidth="1"/>
    <col min="8967" max="8967" width="5.375" style="145" customWidth="1"/>
    <col min="8968" max="8968" width="5" style="145" customWidth="1"/>
    <col min="8969" max="8971" width="5.125" style="145" customWidth="1"/>
    <col min="8972" max="8972" width="4.5" style="145" customWidth="1"/>
    <col min="8973" max="8973" width="7.25" style="145" customWidth="1"/>
    <col min="8974" max="8974" width="7.375" style="145" customWidth="1"/>
    <col min="8975" max="8975" width="6.25" style="145" customWidth="1"/>
    <col min="8976" max="8976" width="6.75" style="145" customWidth="1"/>
    <col min="8977" max="8978" width="6.25" style="145" customWidth="1"/>
    <col min="8979" max="8979" width="4.125" style="145" customWidth="1"/>
    <col min="8980" max="8981" width="4.25" style="145" customWidth="1"/>
    <col min="8982" max="8982" width="5.125" style="145" customWidth="1"/>
    <col min="8983" max="8983" width="4.5" style="145" customWidth="1"/>
    <col min="8984" max="8984" width="5" style="145" customWidth="1"/>
    <col min="8985" max="8985" width="4.25" style="145" customWidth="1"/>
    <col min="8986" max="8986" width="3.625" style="145" customWidth="1"/>
    <col min="8987" max="8987" width="4" style="145" customWidth="1"/>
    <col min="8988" max="8988" width="5" style="145" customWidth="1"/>
    <col min="8989" max="8989" width="4.5" style="145" customWidth="1"/>
    <col min="8990" max="8991" width="5" style="145" customWidth="1"/>
    <col min="8992" max="8992" width="4.75" style="145" customWidth="1"/>
    <col min="8993" max="8993" width="4.5" style="145" customWidth="1"/>
    <col min="8994" max="8994" width="4.875" style="145" customWidth="1"/>
    <col min="8995" max="8996" width="4.625" style="145" customWidth="1"/>
    <col min="8997" max="8998" width="1.625" style="145" customWidth="1"/>
    <col min="8999" max="9001" width="4.625" style="145" customWidth="1"/>
    <col min="9002" max="9216" width="10.625" style="145"/>
    <col min="9217" max="9217" width="3" style="145" customWidth="1"/>
    <col min="9218" max="9218" width="6.375" style="145" customWidth="1"/>
    <col min="9219" max="9219" width="16.125" style="145" customWidth="1"/>
    <col min="9220" max="9220" width="7.375" style="145" customWidth="1"/>
    <col min="9221" max="9221" width="7.25" style="145" customWidth="1"/>
    <col min="9222" max="9222" width="6.75" style="145" customWidth="1"/>
    <col min="9223" max="9223" width="5.375" style="145" customWidth="1"/>
    <col min="9224" max="9224" width="5" style="145" customWidth="1"/>
    <col min="9225" max="9227" width="5.125" style="145" customWidth="1"/>
    <col min="9228" max="9228" width="4.5" style="145" customWidth="1"/>
    <col min="9229" max="9229" width="7.25" style="145" customWidth="1"/>
    <col min="9230" max="9230" width="7.375" style="145" customWidth="1"/>
    <col min="9231" max="9231" width="6.25" style="145" customWidth="1"/>
    <col min="9232" max="9232" width="6.75" style="145" customWidth="1"/>
    <col min="9233" max="9234" width="6.25" style="145" customWidth="1"/>
    <col min="9235" max="9235" width="4.125" style="145" customWidth="1"/>
    <col min="9236" max="9237" width="4.25" style="145" customWidth="1"/>
    <col min="9238" max="9238" width="5.125" style="145" customWidth="1"/>
    <col min="9239" max="9239" width="4.5" style="145" customWidth="1"/>
    <col min="9240" max="9240" width="5" style="145" customWidth="1"/>
    <col min="9241" max="9241" width="4.25" style="145" customWidth="1"/>
    <col min="9242" max="9242" width="3.625" style="145" customWidth="1"/>
    <col min="9243" max="9243" width="4" style="145" customWidth="1"/>
    <col min="9244" max="9244" width="5" style="145" customWidth="1"/>
    <col min="9245" max="9245" width="4.5" style="145" customWidth="1"/>
    <col min="9246" max="9247" width="5" style="145" customWidth="1"/>
    <col min="9248" max="9248" width="4.75" style="145" customWidth="1"/>
    <col min="9249" max="9249" width="4.5" style="145" customWidth="1"/>
    <col min="9250" max="9250" width="4.875" style="145" customWidth="1"/>
    <col min="9251" max="9252" width="4.625" style="145" customWidth="1"/>
    <col min="9253" max="9254" width="1.625" style="145" customWidth="1"/>
    <col min="9255" max="9257" width="4.625" style="145" customWidth="1"/>
    <col min="9258" max="9472" width="10.625" style="145"/>
    <col min="9473" max="9473" width="3" style="145" customWidth="1"/>
    <col min="9474" max="9474" width="6.375" style="145" customWidth="1"/>
    <col min="9475" max="9475" width="16.125" style="145" customWidth="1"/>
    <col min="9476" max="9476" width="7.375" style="145" customWidth="1"/>
    <col min="9477" max="9477" width="7.25" style="145" customWidth="1"/>
    <col min="9478" max="9478" width="6.75" style="145" customWidth="1"/>
    <col min="9479" max="9479" width="5.375" style="145" customWidth="1"/>
    <col min="9480" max="9480" width="5" style="145" customWidth="1"/>
    <col min="9481" max="9483" width="5.125" style="145" customWidth="1"/>
    <col min="9484" max="9484" width="4.5" style="145" customWidth="1"/>
    <col min="9485" max="9485" width="7.25" style="145" customWidth="1"/>
    <col min="9486" max="9486" width="7.375" style="145" customWidth="1"/>
    <col min="9487" max="9487" width="6.25" style="145" customWidth="1"/>
    <col min="9488" max="9488" width="6.75" style="145" customWidth="1"/>
    <col min="9489" max="9490" width="6.25" style="145" customWidth="1"/>
    <col min="9491" max="9491" width="4.125" style="145" customWidth="1"/>
    <col min="9492" max="9493" width="4.25" style="145" customWidth="1"/>
    <col min="9494" max="9494" width="5.125" style="145" customWidth="1"/>
    <col min="9495" max="9495" width="4.5" style="145" customWidth="1"/>
    <col min="9496" max="9496" width="5" style="145" customWidth="1"/>
    <col min="9497" max="9497" width="4.25" style="145" customWidth="1"/>
    <col min="9498" max="9498" width="3.625" style="145" customWidth="1"/>
    <col min="9499" max="9499" width="4" style="145" customWidth="1"/>
    <col min="9500" max="9500" width="5" style="145" customWidth="1"/>
    <col min="9501" max="9501" width="4.5" style="145" customWidth="1"/>
    <col min="9502" max="9503" width="5" style="145" customWidth="1"/>
    <col min="9504" max="9504" width="4.75" style="145" customWidth="1"/>
    <col min="9505" max="9505" width="4.5" style="145" customWidth="1"/>
    <col min="9506" max="9506" width="4.875" style="145" customWidth="1"/>
    <col min="9507" max="9508" width="4.625" style="145" customWidth="1"/>
    <col min="9509" max="9510" width="1.625" style="145" customWidth="1"/>
    <col min="9511" max="9513" width="4.625" style="145" customWidth="1"/>
    <col min="9514" max="9728" width="10.625" style="145"/>
    <col min="9729" max="9729" width="3" style="145" customWidth="1"/>
    <col min="9730" max="9730" width="6.375" style="145" customWidth="1"/>
    <col min="9731" max="9731" width="16.125" style="145" customWidth="1"/>
    <col min="9732" max="9732" width="7.375" style="145" customWidth="1"/>
    <col min="9733" max="9733" width="7.25" style="145" customWidth="1"/>
    <col min="9734" max="9734" width="6.75" style="145" customWidth="1"/>
    <col min="9735" max="9735" width="5.375" style="145" customWidth="1"/>
    <col min="9736" max="9736" width="5" style="145" customWidth="1"/>
    <col min="9737" max="9739" width="5.125" style="145" customWidth="1"/>
    <col min="9740" max="9740" width="4.5" style="145" customWidth="1"/>
    <col min="9741" max="9741" width="7.25" style="145" customWidth="1"/>
    <col min="9742" max="9742" width="7.375" style="145" customWidth="1"/>
    <col min="9743" max="9743" width="6.25" style="145" customWidth="1"/>
    <col min="9744" max="9744" width="6.75" style="145" customWidth="1"/>
    <col min="9745" max="9746" width="6.25" style="145" customWidth="1"/>
    <col min="9747" max="9747" width="4.125" style="145" customWidth="1"/>
    <col min="9748" max="9749" width="4.25" style="145" customWidth="1"/>
    <col min="9750" max="9750" width="5.125" style="145" customWidth="1"/>
    <col min="9751" max="9751" width="4.5" style="145" customWidth="1"/>
    <col min="9752" max="9752" width="5" style="145" customWidth="1"/>
    <col min="9753" max="9753" width="4.25" style="145" customWidth="1"/>
    <col min="9754" max="9754" width="3.625" style="145" customWidth="1"/>
    <col min="9755" max="9755" width="4" style="145" customWidth="1"/>
    <col min="9756" max="9756" width="5" style="145" customWidth="1"/>
    <col min="9757" max="9757" width="4.5" style="145" customWidth="1"/>
    <col min="9758" max="9759" width="5" style="145" customWidth="1"/>
    <col min="9760" max="9760" width="4.75" style="145" customWidth="1"/>
    <col min="9761" max="9761" width="4.5" style="145" customWidth="1"/>
    <col min="9762" max="9762" width="4.875" style="145" customWidth="1"/>
    <col min="9763" max="9764" width="4.625" style="145" customWidth="1"/>
    <col min="9765" max="9766" width="1.625" style="145" customWidth="1"/>
    <col min="9767" max="9769" width="4.625" style="145" customWidth="1"/>
    <col min="9770" max="9984" width="10.625" style="145"/>
    <col min="9985" max="9985" width="3" style="145" customWidth="1"/>
    <col min="9986" max="9986" width="6.375" style="145" customWidth="1"/>
    <col min="9987" max="9987" width="16.125" style="145" customWidth="1"/>
    <col min="9988" max="9988" width="7.375" style="145" customWidth="1"/>
    <col min="9989" max="9989" width="7.25" style="145" customWidth="1"/>
    <col min="9990" max="9990" width="6.75" style="145" customWidth="1"/>
    <col min="9991" max="9991" width="5.375" style="145" customWidth="1"/>
    <col min="9992" max="9992" width="5" style="145" customWidth="1"/>
    <col min="9993" max="9995" width="5.125" style="145" customWidth="1"/>
    <col min="9996" max="9996" width="4.5" style="145" customWidth="1"/>
    <col min="9997" max="9997" width="7.25" style="145" customWidth="1"/>
    <col min="9998" max="9998" width="7.375" style="145" customWidth="1"/>
    <col min="9999" max="9999" width="6.25" style="145" customWidth="1"/>
    <col min="10000" max="10000" width="6.75" style="145" customWidth="1"/>
    <col min="10001" max="10002" width="6.25" style="145" customWidth="1"/>
    <col min="10003" max="10003" width="4.125" style="145" customWidth="1"/>
    <col min="10004" max="10005" width="4.25" style="145" customWidth="1"/>
    <col min="10006" max="10006" width="5.125" style="145" customWidth="1"/>
    <col min="10007" max="10007" width="4.5" style="145" customWidth="1"/>
    <col min="10008" max="10008" width="5" style="145" customWidth="1"/>
    <col min="10009" max="10009" width="4.25" style="145" customWidth="1"/>
    <col min="10010" max="10010" width="3.625" style="145" customWidth="1"/>
    <col min="10011" max="10011" width="4" style="145" customWidth="1"/>
    <col min="10012" max="10012" width="5" style="145" customWidth="1"/>
    <col min="10013" max="10013" width="4.5" style="145" customWidth="1"/>
    <col min="10014" max="10015" width="5" style="145" customWidth="1"/>
    <col min="10016" max="10016" width="4.75" style="145" customWidth="1"/>
    <col min="10017" max="10017" width="4.5" style="145" customWidth="1"/>
    <col min="10018" max="10018" width="4.875" style="145" customWidth="1"/>
    <col min="10019" max="10020" width="4.625" style="145" customWidth="1"/>
    <col min="10021" max="10022" width="1.625" style="145" customWidth="1"/>
    <col min="10023" max="10025" width="4.625" style="145" customWidth="1"/>
    <col min="10026" max="10240" width="10.625" style="145"/>
    <col min="10241" max="10241" width="3" style="145" customWidth="1"/>
    <col min="10242" max="10242" width="6.375" style="145" customWidth="1"/>
    <col min="10243" max="10243" width="16.125" style="145" customWidth="1"/>
    <col min="10244" max="10244" width="7.375" style="145" customWidth="1"/>
    <col min="10245" max="10245" width="7.25" style="145" customWidth="1"/>
    <col min="10246" max="10246" width="6.75" style="145" customWidth="1"/>
    <col min="10247" max="10247" width="5.375" style="145" customWidth="1"/>
    <col min="10248" max="10248" width="5" style="145" customWidth="1"/>
    <col min="10249" max="10251" width="5.125" style="145" customWidth="1"/>
    <col min="10252" max="10252" width="4.5" style="145" customWidth="1"/>
    <col min="10253" max="10253" width="7.25" style="145" customWidth="1"/>
    <col min="10254" max="10254" width="7.375" style="145" customWidth="1"/>
    <col min="10255" max="10255" width="6.25" style="145" customWidth="1"/>
    <col min="10256" max="10256" width="6.75" style="145" customWidth="1"/>
    <col min="10257" max="10258" width="6.25" style="145" customWidth="1"/>
    <col min="10259" max="10259" width="4.125" style="145" customWidth="1"/>
    <col min="10260" max="10261" width="4.25" style="145" customWidth="1"/>
    <col min="10262" max="10262" width="5.125" style="145" customWidth="1"/>
    <col min="10263" max="10263" width="4.5" style="145" customWidth="1"/>
    <col min="10264" max="10264" width="5" style="145" customWidth="1"/>
    <col min="10265" max="10265" width="4.25" style="145" customWidth="1"/>
    <col min="10266" max="10266" width="3.625" style="145" customWidth="1"/>
    <col min="10267" max="10267" width="4" style="145" customWidth="1"/>
    <col min="10268" max="10268" width="5" style="145" customWidth="1"/>
    <col min="10269" max="10269" width="4.5" style="145" customWidth="1"/>
    <col min="10270" max="10271" width="5" style="145" customWidth="1"/>
    <col min="10272" max="10272" width="4.75" style="145" customWidth="1"/>
    <col min="10273" max="10273" width="4.5" style="145" customWidth="1"/>
    <col min="10274" max="10274" width="4.875" style="145" customWidth="1"/>
    <col min="10275" max="10276" width="4.625" style="145" customWidth="1"/>
    <col min="10277" max="10278" width="1.625" style="145" customWidth="1"/>
    <col min="10279" max="10281" width="4.625" style="145" customWidth="1"/>
    <col min="10282" max="10496" width="10.625" style="145"/>
    <col min="10497" max="10497" width="3" style="145" customWidth="1"/>
    <col min="10498" max="10498" width="6.375" style="145" customWidth="1"/>
    <col min="10499" max="10499" width="16.125" style="145" customWidth="1"/>
    <col min="10500" max="10500" width="7.375" style="145" customWidth="1"/>
    <col min="10501" max="10501" width="7.25" style="145" customWidth="1"/>
    <col min="10502" max="10502" width="6.75" style="145" customWidth="1"/>
    <col min="10503" max="10503" width="5.375" style="145" customWidth="1"/>
    <col min="10504" max="10504" width="5" style="145" customWidth="1"/>
    <col min="10505" max="10507" width="5.125" style="145" customWidth="1"/>
    <col min="10508" max="10508" width="4.5" style="145" customWidth="1"/>
    <col min="10509" max="10509" width="7.25" style="145" customWidth="1"/>
    <col min="10510" max="10510" width="7.375" style="145" customWidth="1"/>
    <col min="10511" max="10511" width="6.25" style="145" customWidth="1"/>
    <col min="10512" max="10512" width="6.75" style="145" customWidth="1"/>
    <col min="10513" max="10514" width="6.25" style="145" customWidth="1"/>
    <col min="10515" max="10515" width="4.125" style="145" customWidth="1"/>
    <col min="10516" max="10517" width="4.25" style="145" customWidth="1"/>
    <col min="10518" max="10518" width="5.125" style="145" customWidth="1"/>
    <col min="10519" max="10519" width="4.5" style="145" customWidth="1"/>
    <col min="10520" max="10520" width="5" style="145" customWidth="1"/>
    <col min="10521" max="10521" width="4.25" style="145" customWidth="1"/>
    <col min="10522" max="10522" width="3.625" style="145" customWidth="1"/>
    <col min="10523" max="10523" width="4" style="145" customWidth="1"/>
    <col min="10524" max="10524" width="5" style="145" customWidth="1"/>
    <col min="10525" max="10525" width="4.5" style="145" customWidth="1"/>
    <col min="10526" max="10527" width="5" style="145" customWidth="1"/>
    <col min="10528" max="10528" width="4.75" style="145" customWidth="1"/>
    <col min="10529" max="10529" width="4.5" style="145" customWidth="1"/>
    <col min="10530" max="10530" width="4.875" style="145" customWidth="1"/>
    <col min="10531" max="10532" width="4.625" style="145" customWidth="1"/>
    <col min="10533" max="10534" width="1.625" style="145" customWidth="1"/>
    <col min="10535" max="10537" width="4.625" style="145" customWidth="1"/>
    <col min="10538" max="10752" width="10.625" style="145"/>
    <col min="10753" max="10753" width="3" style="145" customWidth="1"/>
    <col min="10754" max="10754" width="6.375" style="145" customWidth="1"/>
    <col min="10755" max="10755" width="16.125" style="145" customWidth="1"/>
    <col min="10756" max="10756" width="7.375" style="145" customWidth="1"/>
    <col min="10757" max="10757" width="7.25" style="145" customWidth="1"/>
    <col min="10758" max="10758" width="6.75" style="145" customWidth="1"/>
    <col min="10759" max="10759" width="5.375" style="145" customWidth="1"/>
    <col min="10760" max="10760" width="5" style="145" customWidth="1"/>
    <col min="10761" max="10763" width="5.125" style="145" customWidth="1"/>
    <col min="10764" max="10764" width="4.5" style="145" customWidth="1"/>
    <col min="10765" max="10765" width="7.25" style="145" customWidth="1"/>
    <col min="10766" max="10766" width="7.375" style="145" customWidth="1"/>
    <col min="10767" max="10767" width="6.25" style="145" customWidth="1"/>
    <col min="10768" max="10768" width="6.75" style="145" customWidth="1"/>
    <col min="10769" max="10770" width="6.25" style="145" customWidth="1"/>
    <col min="10771" max="10771" width="4.125" style="145" customWidth="1"/>
    <col min="10772" max="10773" width="4.25" style="145" customWidth="1"/>
    <col min="10774" max="10774" width="5.125" style="145" customWidth="1"/>
    <col min="10775" max="10775" width="4.5" style="145" customWidth="1"/>
    <col min="10776" max="10776" width="5" style="145" customWidth="1"/>
    <col min="10777" max="10777" width="4.25" style="145" customWidth="1"/>
    <col min="10778" max="10778" width="3.625" style="145" customWidth="1"/>
    <col min="10779" max="10779" width="4" style="145" customWidth="1"/>
    <col min="10780" max="10780" width="5" style="145" customWidth="1"/>
    <col min="10781" max="10781" width="4.5" style="145" customWidth="1"/>
    <col min="10782" max="10783" width="5" style="145" customWidth="1"/>
    <col min="10784" max="10784" width="4.75" style="145" customWidth="1"/>
    <col min="10785" max="10785" width="4.5" style="145" customWidth="1"/>
    <col min="10786" max="10786" width="4.875" style="145" customWidth="1"/>
    <col min="10787" max="10788" width="4.625" style="145" customWidth="1"/>
    <col min="10789" max="10790" width="1.625" style="145" customWidth="1"/>
    <col min="10791" max="10793" width="4.625" style="145" customWidth="1"/>
    <col min="10794" max="11008" width="10.625" style="145"/>
    <col min="11009" max="11009" width="3" style="145" customWidth="1"/>
    <col min="11010" max="11010" width="6.375" style="145" customWidth="1"/>
    <col min="11011" max="11011" width="16.125" style="145" customWidth="1"/>
    <col min="11012" max="11012" width="7.375" style="145" customWidth="1"/>
    <col min="11013" max="11013" width="7.25" style="145" customWidth="1"/>
    <col min="11014" max="11014" width="6.75" style="145" customWidth="1"/>
    <col min="11015" max="11015" width="5.375" style="145" customWidth="1"/>
    <col min="11016" max="11016" width="5" style="145" customWidth="1"/>
    <col min="11017" max="11019" width="5.125" style="145" customWidth="1"/>
    <col min="11020" max="11020" width="4.5" style="145" customWidth="1"/>
    <col min="11021" max="11021" width="7.25" style="145" customWidth="1"/>
    <col min="11022" max="11022" width="7.375" style="145" customWidth="1"/>
    <col min="11023" max="11023" width="6.25" style="145" customWidth="1"/>
    <col min="11024" max="11024" width="6.75" style="145" customWidth="1"/>
    <col min="11025" max="11026" width="6.25" style="145" customWidth="1"/>
    <col min="11027" max="11027" width="4.125" style="145" customWidth="1"/>
    <col min="11028" max="11029" width="4.25" style="145" customWidth="1"/>
    <col min="11030" max="11030" width="5.125" style="145" customWidth="1"/>
    <col min="11031" max="11031" width="4.5" style="145" customWidth="1"/>
    <col min="11032" max="11032" width="5" style="145" customWidth="1"/>
    <col min="11033" max="11033" width="4.25" style="145" customWidth="1"/>
    <col min="11034" max="11034" width="3.625" style="145" customWidth="1"/>
    <col min="11035" max="11035" width="4" style="145" customWidth="1"/>
    <col min="11036" max="11036" width="5" style="145" customWidth="1"/>
    <col min="11037" max="11037" width="4.5" style="145" customWidth="1"/>
    <col min="11038" max="11039" width="5" style="145" customWidth="1"/>
    <col min="11040" max="11040" width="4.75" style="145" customWidth="1"/>
    <col min="11041" max="11041" width="4.5" style="145" customWidth="1"/>
    <col min="11042" max="11042" width="4.875" style="145" customWidth="1"/>
    <col min="11043" max="11044" width="4.625" style="145" customWidth="1"/>
    <col min="11045" max="11046" width="1.625" style="145" customWidth="1"/>
    <col min="11047" max="11049" width="4.625" style="145" customWidth="1"/>
    <col min="11050" max="11264" width="10.625" style="145"/>
    <col min="11265" max="11265" width="3" style="145" customWidth="1"/>
    <col min="11266" max="11266" width="6.375" style="145" customWidth="1"/>
    <col min="11267" max="11267" width="16.125" style="145" customWidth="1"/>
    <col min="11268" max="11268" width="7.375" style="145" customWidth="1"/>
    <col min="11269" max="11269" width="7.25" style="145" customWidth="1"/>
    <col min="11270" max="11270" width="6.75" style="145" customWidth="1"/>
    <col min="11271" max="11271" width="5.375" style="145" customWidth="1"/>
    <col min="11272" max="11272" width="5" style="145" customWidth="1"/>
    <col min="11273" max="11275" width="5.125" style="145" customWidth="1"/>
    <col min="11276" max="11276" width="4.5" style="145" customWidth="1"/>
    <col min="11277" max="11277" width="7.25" style="145" customWidth="1"/>
    <col min="11278" max="11278" width="7.375" style="145" customWidth="1"/>
    <col min="11279" max="11279" width="6.25" style="145" customWidth="1"/>
    <col min="11280" max="11280" width="6.75" style="145" customWidth="1"/>
    <col min="11281" max="11282" width="6.25" style="145" customWidth="1"/>
    <col min="11283" max="11283" width="4.125" style="145" customWidth="1"/>
    <col min="11284" max="11285" width="4.25" style="145" customWidth="1"/>
    <col min="11286" max="11286" width="5.125" style="145" customWidth="1"/>
    <col min="11287" max="11287" width="4.5" style="145" customWidth="1"/>
    <col min="11288" max="11288" width="5" style="145" customWidth="1"/>
    <col min="11289" max="11289" width="4.25" style="145" customWidth="1"/>
    <col min="11290" max="11290" width="3.625" style="145" customWidth="1"/>
    <col min="11291" max="11291" width="4" style="145" customWidth="1"/>
    <col min="11292" max="11292" width="5" style="145" customWidth="1"/>
    <col min="11293" max="11293" width="4.5" style="145" customWidth="1"/>
    <col min="11294" max="11295" width="5" style="145" customWidth="1"/>
    <col min="11296" max="11296" width="4.75" style="145" customWidth="1"/>
    <col min="11297" max="11297" width="4.5" style="145" customWidth="1"/>
    <col min="11298" max="11298" width="4.875" style="145" customWidth="1"/>
    <col min="11299" max="11300" width="4.625" style="145" customWidth="1"/>
    <col min="11301" max="11302" width="1.625" style="145" customWidth="1"/>
    <col min="11303" max="11305" width="4.625" style="145" customWidth="1"/>
    <col min="11306" max="11520" width="10.625" style="145"/>
    <col min="11521" max="11521" width="3" style="145" customWidth="1"/>
    <col min="11522" max="11522" width="6.375" style="145" customWidth="1"/>
    <col min="11523" max="11523" width="16.125" style="145" customWidth="1"/>
    <col min="11524" max="11524" width="7.375" style="145" customWidth="1"/>
    <col min="11525" max="11525" width="7.25" style="145" customWidth="1"/>
    <col min="11526" max="11526" width="6.75" style="145" customWidth="1"/>
    <col min="11527" max="11527" width="5.375" style="145" customWidth="1"/>
    <col min="11528" max="11528" width="5" style="145" customWidth="1"/>
    <col min="11529" max="11531" width="5.125" style="145" customWidth="1"/>
    <col min="11532" max="11532" width="4.5" style="145" customWidth="1"/>
    <col min="11533" max="11533" width="7.25" style="145" customWidth="1"/>
    <col min="11534" max="11534" width="7.375" style="145" customWidth="1"/>
    <col min="11535" max="11535" width="6.25" style="145" customWidth="1"/>
    <col min="11536" max="11536" width="6.75" style="145" customWidth="1"/>
    <col min="11537" max="11538" width="6.25" style="145" customWidth="1"/>
    <col min="11539" max="11539" width="4.125" style="145" customWidth="1"/>
    <col min="11540" max="11541" width="4.25" style="145" customWidth="1"/>
    <col min="11542" max="11542" width="5.125" style="145" customWidth="1"/>
    <col min="11543" max="11543" width="4.5" style="145" customWidth="1"/>
    <col min="11544" max="11544" width="5" style="145" customWidth="1"/>
    <col min="11545" max="11545" width="4.25" style="145" customWidth="1"/>
    <col min="11546" max="11546" width="3.625" style="145" customWidth="1"/>
    <col min="11547" max="11547" width="4" style="145" customWidth="1"/>
    <col min="11548" max="11548" width="5" style="145" customWidth="1"/>
    <col min="11549" max="11549" width="4.5" style="145" customWidth="1"/>
    <col min="11550" max="11551" width="5" style="145" customWidth="1"/>
    <col min="11552" max="11552" width="4.75" style="145" customWidth="1"/>
    <col min="11553" max="11553" width="4.5" style="145" customWidth="1"/>
    <col min="11554" max="11554" width="4.875" style="145" customWidth="1"/>
    <col min="11555" max="11556" width="4.625" style="145" customWidth="1"/>
    <col min="11557" max="11558" width="1.625" style="145" customWidth="1"/>
    <col min="11559" max="11561" width="4.625" style="145" customWidth="1"/>
    <col min="11562" max="11776" width="10.625" style="145"/>
    <col min="11777" max="11777" width="3" style="145" customWidth="1"/>
    <col min="11778" max="11778" width="6.375" style="145" customWidth="1"/>
    <col min="11779" max="11779" width="16.125" style="145" customWidth="1"/>
    <col min="11780" max="11780" width="7.375" style="145" customWidth="1"/>
    <col min="11781" max="11781" width="7.25" style="145" customWidth="1"/>
    <col min="11782" max="11782" width="6.75" style="145" customWidth="1"/>
    <col min="11783" max="11783" width="5.375" style="145" customWidth="1"/>
    <col min="11784" max="11784" width="5" style="145" customWidth="1"/>
    <col min="11785" max="11787" width="5.125" style="145" customWidth="1"/>
    <col min="11788" max="11788" width="4.5" style="145" customWidth="1"/>
    <col min="11789" max="11789" width="7.25" style="145" customWidth="1"/>
    <col min="11790" max="11790" width="7.375" style="145" customWidth="1"/>
    <col min="11791" max="11791" width="6.25" style="145" customWidth="1"/>
    <col min="11792" max="11792" width="6.75" style="145" customWidth="1"/>
    <col min="11793" max="11794" width="6.25" style="145" customWidth="1"/>
    <col min="11795" max="11795" width="4.125" style="145" customWidth="1"/>
    <col min="11796" max="11797" width="4.25" style="145" customWidth="1"/>
    <col min="11798" max="11798" width="5.125" style="145" customWidth="1"/>
    <col min="11799" max="11799" width="4.5" style="145" customWidth="1"/>
    <col min="11800" max="11800" width="5" style="145" customWidth="1"/>
    <col min="11801" max="11801" width="4.25" style="145" customWidth="1"/>
    <col min="11802" max="11802" width="3.625" style="145" customWidth="1"/>
    <col min="11803" max="11803" width="4" style="145" customWidth="1"/>
    <col min="11804" max="11804" width="5" style="145" customWidth="1"/>
    <col min="11805" max="11805" width="4.5" style="145" customWidth="1"/>
    <col min="11806" max="11807" width="5" style="145" customWidth="1"/>
    <col min="11808" max="11808" width="4.75" style="145" customWidth="1"/>
    <col min="11809" max="11809" width="4.5" style="145" customWidth="1"/>
    <col min="11810" max="11810" width="4.875" style="145" customWidth="1"/>
    <col min="11811" max="11812" width="4.625" style="145" customWidth="1"/>
    <col min="11813" max="11814" width="1.625" style="145" customWidth="1"/>
    <col min="11815" max="11817" width="4.625" style="145" customWidth="1"/>
    <col min="11818" max="12032" width="10.625" style="145"/>
    <col min="12033" max="12033" width="3" style="145" customWidth="1"/>
    <col min="12034" max="12034" width="6.375" style="145" customWidth="1"/>
    <col min="12035" max="12035" width="16.125" style="145" customWidth="1"/>
    <col min="12036" max="12036" width="7.375" style="145" customWidth="1"/>
    <col min="12037" max="12037" width="7.25" style="145" customWidth="1"/>
    <col min="12038" max="12038" width="6.75" style="145" customWidth="1"/>
    <col min="12039" max="12039" width="5.375" style="145" customWidth="1"/>
    <col min="12040" max="12040" width="5" style="145" customWidth="1"/>
    <col min="12041" max="12043" width="5.125" style="145" customWidth="1"/>
    <col min="12044" max="12044" width="4.5" style="145" customWidth="1"/>
    <col min="12045" max="12045" width="7.25" style="145" customWidth="1"/>
    <col min="12046" max="12046" width="7.375" style="145" customWidth="1"/>
    <col min="12047" max="12047" width="6.25" style="145" customWidth="1"/>
    <col min="12048" max="12048" width="6.75" style="145" customWidth="1"/>
    <col min="12049" max="12050" width="6.25" style="145" customWidth="1"/>
    <col min="12051" max="12051" width="4.125" style="145" customWidth="1"/>
    <col min="12052" max="12053" width="4.25" style="145" customWidth="1"/>
    <col min="12054" max="12054" width="5.125" style="145" customWidth="1"/>
    <col min="12055" max="12055" width="4.5" style="145" customWidth="1"/>
    <col min="12056" max="12056" width="5" style="145" customWidth="1"/>
    <col min="12057" max="12057" width="4.25" style="145" customWidth="1"/>
    <col min="12058" max="12058" width="3.625" style="145" customWidth="1"/>
    <col min="12059" max="12059" width="4" style="145" customWidth="1"/>
    <col min="12060" max="12060" width="5" style="145" customWidth="1"/>
    <col min="12061" max="12061" width="4.5" style="145" customWidth="1"/>
    <col min="12062" max="12063" width="5" style="145" customWidth="1"/>
    <col min="12064" max="12064" width="4.75" style="145" customWidth="1"/>
    <col min="12065" max="12065" width="4.5" style="145" customWidth="1"/>
    <col min="12066" max="12066" width="4.875" style="145" customWidth="1"/>
    <col min="12067" max="12068" width="4.625" style="145" customWidth="1"/>
    <col min="12069" max="12070" width="1.625" style="145" customWidth="1"/>
    <col min="12071" max="12073" width="4.625" style="145" customWidth="1"/>
    <col min="12074" max="12288" width="10.625" style="145"/>
    <col min="12289" max="12289" width="3" style="145" customWidth="1"/>
    <col min="12290" max="12290" width="6.375" style="145" customWidth="1"/>
    <col min="12291" max="12291" width="16.125" style="145" customWidth="1"/>
    <col min="12292" max="12292" width="7.375" style="145" customWidth="1"/>
    <col min="12293" max="12293" width="7.25" style="145" customWidth="1"/>
    <col min="12294" max="12294" width="6.75" style="145" customWidth="1"/>
    <col min="12295" max="12295" width="5.375" style="145" customWidth="1"/>
    <col min="12296" max="12296" width="5" style="145" customWidth="1"/>
    <col min="12297" max="12299" width="5.125" style="145" customWidth="1"/>
    <col min="12300" max="12300" width="4.5" style="145" customWidth="1"/>
    <col min="12301" max="12301" width="7.25" style="145" customWidth="1"/>
    <col min="12302" max="12302" width="7.375" style="145" customWidth="1"/>
    <col min="12303" max="12303" width="6.25" style="145" customWidth="1"/>
    <col min="12304" max="12304" width="6.75" style="145" customWidth="1"/>
    <col min="12305" max="12306" width="6.25" style="145" customWidth="1"/>
    <col min="12307" max="12307" width="4.125" style="145" customWidth="1"/>
    <col min="12308" max="12309" width="4.25" style="145" customWidth="1"/>
    <col min="12310" max="12310" width="5.125" style="145" customWidth="1"/>
    <col min="12311" max="12311" width="4.5" style="145" customWidth="1"/>
    <col min="12312" max="12312" width="5" style="145" customWidth="1"/>
    <col min="12313" max="12313" width="4.25" style="145" customWidth="1"/>
    <col min="12314" max="12314" width="3.625" style="145" customWidth="1"/>
    <col min="12315" max="12315" width="4" style="145" customWidth="1"/>
    <col min="12316" max="12316" width="5" style="145" customWidth="1"/>
    <col min="12317" max="12317" width="4.5" style="145" customWidth="1"/>
    <col min="12318" max="12319" width="5" style="145" customWidth="1"/>
    <col min="12320" max="12320" width="4.75" style="145" customWidth="1"/>
    <col min="12321" max="12321" width="4.5" style="145" customWidth="1"/>
    <col min="12322" max="12322" width="4.875" style="145" customWidth="1"/>
    <col min="12323" max="12324" width="4.625" style="145" customWidth="1"/>
    <col min="12325" max="12326" width="1.625" style="145" customWidth="1"/>
    <col min="12327" max="12329" width="4.625" style="145" customWidth="1"/>
    <col min="12330" max="12544" width="10.625" style="145"/>
    <col min="12545" max="12545" width="3" style="145" customWidth="1"/>
    <col min="12546" max="12546" width="6.375" style="145" customWidth="1"/>
    <col min="12547" max="12547" width="16.125" style="145" customWidth="1"/>
    <col min="12548" max="12548" width="7.375" style="145" customWidth="1"/>
    <col min="12549" max="12549" width="7.25" style="145" customWidth="1"/>
    <col min="12550" max="12550" width="6.75" style="145" customWidth="1"/>
    <col min="12551" max="12551" width="5.375" style="145" customWidth="1"/>
    <col min="12552" max="12552" width="5" style="145" customWidth="1"/>
    <col min="12553" max="12555" width="5.125" style="145" customWidth="1"/>
    <col min="12556" max="12556" width="4.5" style="145" customWidth="1"/>
    <col min="12557" max="12557" width="7.25" style="145" customWidth="1"/>
    <col min="12558" max="12558" width="7.375" style="145" customWidth="1"/>
    <col min="12559" max="12559" width="6.25" style="145" customWidth="1"/>
    <col min="12560" max="12560" width="6.75" style="145" customWidth="1"/>
    <col min="12561" max="12562" width="6.25" style="145" customWidth="1"/>
    <col min="12563" max="12563" width="4.125" style="145" customWidth="1"/>
    <col min="12564" max="12565" width="4.25" style="145" customWidth="1"/>
    <col min="12566" max="12566" width="5.125" style="145" customWidth="1"/>
    <col min="12567" max="12567" width="4.5" style="145" customWidth="1"/>
    <col min="12568" max="12568" width="5" style="145" customWidth="1"/>
    <col min="12569" max="12569" width="4.25" style="145" customWidth="1"/>
    <col min="12570" max="12570" width="3.625" style="145" customWidth="1"/>
    <col min="12571" max="12571" width="4" style="145" customWidth="1"/>
    <col min="12572" max="12572" width="5" style="145" customWidth="1"/>
    <col min="12573" max="12573" width="4.5" style="145" customWidth="1"/>
    <col min="12574" max="12575" width="5" style="145" customWidth="1"/>
    <col min="12576" max="12576" width="4.75" style="145" customWidth="1"/>
    <col min="12577" max="12577" width="4.5" style="145" customWidth="1"/>
    <col min="12578" max="12578" width="4.875" style="145" customWidth="1"/>
    <col min="12579" max="12580" width="4.625" style="145" customWidth="1"/>
    <col min="12581" max="12582" width="1.625" style="145" customWidth="1"/>
    <col min="12583" max="12585" width="4.625" style="145" customWidth="1"/>
    <col min="12586" max="12800" width="10.625" style="145"/>
    <col min="12801" max="12801" width="3" style="145" customWidth="1"/>
    <col min="12802" max="12802" width="6.375" style="145" customWidth="1"/>
    <col min="12803" max="12803" width="16.125" style="145" customWidth="1"/>
    <col min="12804" max="12804" width="7.375" style="145" customWidth="1"/>
    <col min="12805" max="12805" width="7.25" style="145" customWidth="1"/>
    <col min="12806" max="12806" width="6.75" style="145" customWidth="1"/>
    <col min="12807" max="12807" width="5.375" style="145" customWidth="1"/>
    <col min="12808" max="12808" width="5" style="145" customWidth="1"/>
    <col min="12809" max="12811" width="5.125" style="145" customWidth="1"/>
    <col min="12812" max="12812" width="4.5" style="145" customWidth="1"/>
    <col min="12813" max="12813" width="7.25" style="145" customWidth="1"/>
    <col min="12814" max="12814" width="7.375" style="145" customWidth="1"/>
    <col min="12815" max="12815" width="6.25" style="145" customWidth="1"/>
    <col min="12816" max="12816" width="6.75" style="145" customWidth="1"/>
    <col min="12817" max="12818" width="6.25" style="145" customWidth="1"/>
    <col min="12819" max="12819" width="4.125" style="145" customWidth="1"/>
    <col min="12820" max="12821" width="4.25" style="145" customWidth="1"/>
    <col min="12822" max="12822" width="5.125" style="145" customWidth="1"/>
    <col min="12823" max="12823" width="4.5" style="145" customWidth="1"/>
    <col min="12824" max="12824" width="5" style="145" customWidth="1"/>
    <col min="12825" max="12825" width="4.25" style="145" customWidth="1"/>
    <col min="12826" max="12826" width="3.625" style="145" customWidth="1"/>
    <col min="12827" max="12827" width="4" style="145" customWidth="1"/>
    <col min="12828" max="12828" width="5" style="145" customWidth="1"/>
    <col min="12829" max="12829" width="4.5" style="145" customWidth="1"/>
    <col min="12830" max="12831" width="5" style="145" customWidth="1"/>
    <col min="12832" max="12832" width="4.75" style="145" customWidth="1"/>
    <col min="12833" max="12833" width="4.5" style="145" customWidth="1"/>
    <col min="12834" max="12834" width="4.875" style="145" customWidth="1"/>
    <col min="12835" max="12836" width="4.625" style="145" customWidth="1"/>
    <col min="12837" max="12838" width="1.625" style="145" customWidth="1"/>
    <col min="12839" max="12841" width="4.625" style="145" customWidth="1"/>
    <col min="12842" max="13056" width="10.625" style="145"/>
    <col min="13057" max="13057" width="3" style="145" customWidth="1"/>
    <col min="13058" max="13058" width="6.375" style="145" customWidth="1"/>
    <col min="13059" max="13059" width="16.125" style="145" customWidth="1"/>
    <col min="13060" max="13060" width="7.375" style="145" customWidth="1"/>
    <col min="13061" max="13061" width="7.25" style="145" customWidth="1"/>
    <col min="13062" max="13062" width="6.75" style="145" customWidth="1"/>
    <col min="13063" max="13063" width="5.375" style="145" customWidth="1"/>
    <col min="13064" max="13064" width="5" style="145" customWidth="1"/>
    <col min="13065" max="13067" width="5.125" style="145" customWidth="1"/>
    <col min="13068" max="13068" width="4.5" style="145" customWidth="1"/>
    <col min="13069" max="13069" width="7.25" style="145" customWidth="1"/>
    <col min="13070" max="13070" width="7.375" style="145" customWidth="1"/>
    <col min="13071" max="13071" width="6.25" style="145" customWidth="1"/>
    <col min="13072" max="13072" width="6.75" style="145" customWidth="1"/>
    <col min="13073" max="13074" width="6.25" style="145" customWidth="1"/>
    <col min="13075" max="13075" width="4.125" style="145" customWidth="1"/>
    <col min="13076" max="13077" width="4.25" style="145" customWidth="1"/>
    <col min="13078" max="13078" width="5.125" style="145" customWidth="1"/>
    <col min="13079" max="13079" width="4.5" style="145" customWidth="1"/>
    <col min="13080" max="13080" width="5" style="145" customWidth="1"/>
    <col min="13081" max="13081" width="4.25" style="145" customWidth="1"/>
    <col min="13082" max="13082" width="3.625" style="145" customWidth="1"/>
    <col min="13083" max="13083" width="4" style="145" customWidth="1"/>
    <col min="13084" max="13084" width="5" style="145" customWidth="1"/>
    <col min="13085" max="13085" width="4.5" style="145" customWidth="1"/>
    <col min="13086" max="13087" width="5" style="145" customWidth="1"/>
    <col min="13088" max="13088" width="4.75" style="145" customWidth="1"/>
    <col min="13089" max="13089" width="4.5" style="145" customWidth="1"/>
    <col min="13090" max="13090" width="4.875" style="145" customWidth="1"/>
    <col min="13091" max="13092" width="4.625" style="145" customWidth="1"/>
    <col min="13093" max="13094" width="1.625" style="145" customWidth="1"/>
    <col min="13095" max="13097" width="4.625" style="145" customWidth="1"/>
    <col min="13098" max="13312" width="10.625" style="145"/>
    <col min="13313" max="13313" width="3" style="145" customWidth="1"/>
    <col min="13314" max="13314" width="6.375" style="145" customWidth="1"/>
    <col min="13315" max="13315" width="16.125" style="145" customWidth="1"/>
    <col min="13316" max="13316" width="7.375" style="145" customWidth="1"/>
    <col min="13317" max="13317" width="7.25" style="145" customWidth="1"/>
    <col min="13318" max="13318" width="6.75" style="145" customWidth="1"/>
    <col min="13319" max="13319" width="5.375" style="145" customWidth="1"/>
    <col min="13320" max="13320" width="5" style="145" customWidth="1"/>
    <col min="13321" max="13323" width="5.125" style="145" customWidth="1"/>
    <col min="13324" max="13324" width="4.5" style="145" customWidth="1"/>
    <col min="13325" max="13325" width="7.25" style="145" customWidth="1"/>
    <col min="13326" max="13326" width="7.375" style="145" customWidth="1"/>
    <col min="13327" max="13327" width="6.25" style="145" customWidth="1"/>
    <col min="13328" max="13328" width="6.75" style="145" customWidth="1"/>
    <col min="13329" max="13330" width="6.25" style="145" customWidth="1"/>
    <col min="13331" max="13331" width="4.125" style="145" customWidth="1"/>
    <col min="13332" max="13333" width="4.25" style="145" customWidth="1"/>
    <col min="13334" max="13334" width="5.125" style="145" customWidth="1"/>
    <col min="13335" max="13335" width="4.5" style="145" customWidth="1"/>
    <col min="13336" max="13336" width="5" style="145" customWidth="1"/>
    <col min="13337" max="13337" width="4.25" style="145" customWidth="1"/>
    <col min="13338" max="13338" width="3.625" style="145" customWidth="1"/>
    <col min="13339" max="13339" width="4" style="145" customWidth="1"/>
    <col min="13340" max="13340" width="5" style="145" customWidth="1"/>
    <col min="13341" max="13341" width="4.5" style="145" customWidth="1"/>
    <col min="13342" max="13343" width="5" style="145" customWidth="1"/>
    <col min="13344" max="13344" width="4.75" style="145" customWidth="1"/>
    <col min="13345" max="13345" width="4.5" style="145" customWidth="1"/>
    <col min="13346" max="13346" width="4.875" style="145" customWidth="1"/>
    <col min="13347" max="13348" width="4.625" style="145" customWidth="1"/>
    <col min="13349" max="13350" width="1.625" style="145" customWidth="1"/>
    <col min="13351" max="13353" width="4.625" style="145" customWidth="1"/>
    <col min="13354" max="13568" width="10.625" style="145"/>
    <col min="13569" max="13569" width="3" style="145" customWidth="1"/>
    <col min="13570" max="13570" width="6.375" style="145" customWidth="1"/>
    <col min="13571" max="13571" width="16.125" style="145" customWidth="1"/>
    <col min="13572" max="13572" width="7.375" style="145" customWidth="1"/>
    <col min="13573" max="13573" width="7.25" style="145" customWidth="1"/>
    <col min="13574" max="13574" width="6.75" style="145" customWidth="1"/>
    <col min="13575" max="13575" width="5.375" style="145" customWidth="1"/>
    <col min="13576" max="13576" width="5" style="145" customWidth="1"/>
    <col min="13577" max="13579" width="5.125" style="145" customWidth="1"/>
    <col min="13580" max="13580" width="4.5" style="145" customWidth="1"/>
    <col min="13581" max="13581" width="7.25" style="145" customWidth="1"/>
    <col min="13582" max="13582" width="7.375" style="145" customWidth="1"/>
    <col min="13583" max="13583" width="6.25" style="145" customWidth="1"/>
    <col min="13584" max="13584" width="6.75" style="145" customWidth="1"/>
    <col min="13585" max="13586" width="6.25" style="145" customWidth="1"/>
    <col min="13587" max="13587" width="4.125" style="145" customWidth="1"/>
    <col min="13588" max="13589" width="4.25" style="145" customWidth="1"/>
    <col min="13590" max="13590" width="5.125" style="145" customWidth="1"/>
    <col min="13591" max="13591" width="4.5" style="145" customWidth="1"/>
    <col min="13592" max="13592" width="5" style="145" customWidth="1"/>
    <col min="13593" max="13593" width="4.25" style="145" customWidth="1"/>
    <col min="13594" max="13594" width="3.625" style="145" customWidth="1"/>
    <col min="13595" max="13595" width="4" style="145" customWidth="1"/>
    <col min="13596" max="13596" width="5" style="145" customWidth="1"/>
    <col min="13597" max="13597" width="4.5" style="145" customWidth="1"/>
    <col min="13598" max="13599" width="5" style="145" customWidth="1"/>
    <col min="13600" max="13600" width="4.75" style="145" customWidth="1"/>
    <col min="13601" max="13601" width="4.5" style="145" customWidth="1"/>
    <col min="13602" max="13602" width="4.875" style="145" customWidth="1"/>
    <col min="13603" max="13604" width="4.625" style="145" customWidth="1"/>
    <col min="13605" max="13606" width="1.625" style="145" customWidth="1"/>
    <col min="13607" max="13609" width="4.625" style="145" customWidth="1"/>
    <col min="13610" max="13824" width="10.625" style="145"/>
    <col min="13825" max="13825" width="3" style="145" customWidth="1"/>
    <col min="13826" max="13826" width="6.375" style="145" customWidth="1"/>
    <col min="13827" max="13827" width="16.125" style="145" customWidth="1"/>
    <col min="13828" max="13828" width="7.375" style="145" customWidth="1"/>
    <col min="13829" max="13829" width="7.25" style="145" customWidth="1"/>
    <col min="13830" max="13830" width="6.75" style="145" customWidth="1"/>
    <col min="13831" max="13831" width="5.375" style="145" customWidth="1"/>
    <col min="13832" max="13832" width="5" style="145" customWidth="1"/>
    <col min="13833" max="13835" width="5.125" style="145" customWidth="1"/>
    <col min="13836" max="13836" width="4.5" style="145" customWidth="1"/>
    <col min="13837" max="13837" width="7.25" style="145" customWidth="1"/>
    <col min="13838" max="13838" width="7.375" style="145" customWidth="1"/>
    <col min="13839" max="13839" width="6.25" style="145" customWidth="1"/>
    <col min="13840" max="13840" width="6.75" style="145" customWidth="1"/>
    <col min="13841" max="13842" width="6.25" style="145" customWidth="1"/>
    <col min="13843" max="13843" width="4.125" style="145" customWidth="1"/>
    <col min="13844" max="13845" width="4.25" style="145" customWidth="1"/>
    <col min="13846" max="13846" width="5.125" style="145" customWidth="1"/>
    <col min="13847" max="13847" width="4.5" style="145" customWidth="1"/>
    <col min="13848" max="13848" width="5" style="145" customWidth="1"/>
    <col min="13849" max="13849" width="4.25" style="145" customWidth="1"/>
    <col min="13850" max="13850" width="3.625" style="145" customWidth="1"/>
    <col min="13851" max="13851" width="4" style="145" customWidth="1"/>
    <col min="13852" max="13852" width="5" style="145" customWidth="1"/>
    <col min="13853" max="13853" width="4.5" style="145" customWidth="1"/>
    <col min="13854" max="13855" width="5" style="145" customWidth="1"/>
    <col min="13856" max="13856" width="4.75" style="145" customWidth="1"/>
    <col min="13857" max="13857" width="4.5" style="145" customWidth="1"/>
    <col min="13858" max="13858" width="4.875" style="145" customWidth="1"/>
    <col min="13859" max="13860" width="4.625" style="145" customWidth="1"/>
    <col min="13861" max="13862" width="1.625" style="145" customWidth="1"/>
    <col min="13863" max="13865" width="4.625" style="145" customWidth="1"/>
    <col min="13866" max="14080" width="10.625" style="145"/>
    <col min="14081" max="14081" width="3" style="145" customWidth="1"/>
    <col min="14082" max="14082" width="6.375" style="145" customWidth="1"/>
    <col min="14083" max="14083" width="16.125" style="145" customWidth="1"/>
    <col min="14084" max="14084" width="7.375" style="145" customWidth="1"/>
    <col min="14085" max="14085" width="7.25" style="145" customWidth="1"/>
    <col min="14086" max="14086" width="6.75" style="145" customWidth="1"/>
    <col min="14087" max="14087" width="5.375" style="145" customWidth="1"/>
    <col min="14088" max="14088" width="5" style="145" customWidth="1"/>
    <col min="14089" max="14091" width="5.125" style="145" customWidth="1"/>
    <col min="14092" max="14092" width="4.5" style="145" customWidth="1"/>
    <col min="14093" max="14093" width="7.25" style="145" customWidth="1"/>
    <col min="14094" max="14094" width="7.375" style="145" customWidth="1"/>
    <col min="14095" max="14095" width="6.25" style="145" customWidth="1"/>
    <col min="14096" max="14096" width="6.75" style="145" customWidth="1"/>
    <col min="14097" max="14098" width="6.25" style="145" customWidth="1"/>
    <col min="14099" max="14099" width="4.125" style="145" customWidth="1"/>
    <col min="14100" max="14101" width="4.25" style="145" customWidth="1"/>
    <col min="14102" max="14102" width="5.125" style="145" customWidth="1"/>
    <col min="14103" max="14103" width="4.5" style="145" customWidth="1"/>
    <col min="14104" max="14104" width="5" style="145" customWidth="1"/>
    <col min="14105" max="14105" width="4.25" style="145" customWidth="1"/>
    <col min="14106" max="14106" width="3.625" style="145" customWidth="1"/>
    <col min="14107" max="14107" width="4" style="145" customWidth="1"/>
    <col min="14108" max="14108" width="5" style="145" customWidth="1"/>
    <col min="14109" max="14109" width="4.5" style="145" customWidth="1"/>
    <col min="14110" max="14111" width="5" style="145" customWidth="1"/>
    <col min="14112" max="14112" width="4.75" style="145" customWidth="1"/>
    <col min="14113" max="14113" width="4.5" style="145" customWidth="1"/>
    <col min="14114" max="14114" width="4.875" style="145" customWidth="1"/>
    <col min="14115" max="14116" width="4.625" style="145" customWidth="1"/>
    <col min="14117" max="14118" width="1.625" style="145" customWidth="1"/>
    <col min="14119" max="14121" width="4.625" style="145" customWidth="1"/>
    <col min="14122" max="14336" width="10.625" style="145"/>
    <col min="14337" max="14337" width="3" style="145" customWidth="1"/>
    <col min="14338" max="14338" width="6.375" style="145" customWidth="1"/>
    <col min="14339" max="14339" width="16.125" style="145" customWidth="1"/>
    <col min="14340" max="14340" width="7.375" style="145" customWidth="1"/>
    <col min="14341" max="14341" width="7.25" style="145" customWidth="1"/>
    <col min="14342" max="14342" width="6.75" style="145" customWidth="1"/>
    <col min="14343" max="14343" width="5.375" style="145" customWidth="1"/>
    <col min="14344" max="14344" width="5" style="145" customWidth="1"/>
    <col min="14345" max="14347" width="5.125" style="145" customWidth="1"/>
    <col min="14348" max="14348" width="4.5" style="145" customWidth="1"/>
    <col min="14349" max="14349" width="7.25" style="145" customWidth="1"/>
    <col min="14350" max="14350" width="7.375" style="145" customWidth="1"/>
    <col min="14351" max="14351" width="6.25" style="145" customWidth="1"/>
    <col min="14352" max="14352" width="6.75" style="145" customWidth="1"/>
    <col min="14353" max="14354" width="6.25" style="145" customWidth="1"/>
    <col min="14355" max="14355" width="4.125" style="145" customWidth="1"/>
    <col min="14356" max="14357" width="4.25" style="145" customWidth="1"/>
    <col min="14358" max="14358" width="5.125" style="145" customWidth="1"/>
    <col min="14359" max="14359" width="4.5" style="145" customWidth="1"/>
    <col min="14360" max="14360" width="5" style="145" customWidth="1"/>
    <col min="14361" max="14361" width="4.25" style="145" customWidth="1"/>
    <col min="14362" max="14362" width="3.625" style="145" customWidth="1"/>
    <col min="14363" max="14363" width="4" style="145" customWidth="1"/>
    <col min="14364" max="14364" width="5" style="145" customWidth="1"/>
    <col min="14365" max="14365" width="4.5" style="145" customWidth="1"/>
    <col min="14366" max="14367" width="5" style="145" customWidth="1"/>
    <col min="14368" max="14368" width="4.75" style="145" customWidth="1"/>
    <col min="14369" max="14369" width="4.5" style="145" customWidth="1"/>
    <col min="14370" max="14370" width="4.875" style="145" customWidth="1"/>
    <col min="14371" max="14372" width="4.625" style="145" customWidth="1"/>
    <col min="14373" max="14374" width="1.625" style="145" customWidth="1"/>
    <col min="14375" max="14377" width="4.625" style="145" customWidth="1"/>
    <col min="14378" max="14592" width="10.625" style="145"/>
    <col min="14593" max="14593" width="3" style="145" customWidth="1"/>
    <col min="14594" max="14594" width="6.375" style="145" customWidth="1"/>
    <col min="14595" max="14595" width="16.125" style="145" customWidth="1"/>
    <col min="14596" max="14596" width="7.375" style="145" customWidth="1"/>
    <col min="14597" max="14597" width="7.25" style="145" customWidth="1"/>
    <col min="14598" max="14598" width="6.75" style="145" customWidth="1"/>
    <col min="14599" max="14599" width="5.375" style="145" customWidth="1"/>
    <col min="14600" max="14600" width="5" style="145" customWidth="1"/>
    <col min="14601" max="14603" width="5.125" style="145" customWidth="1"/>
    <col min="14604" max="14604" width="4.5" style="145" customWidth="1"/>
    <col min="14605" max="14605" width="7.25" style="145" customWidth="1"/>
    <col min="14606" max="14606" width="7.375" style="145" customWidth="1"/>
    <col min="14607" max="14607" width="6.25" style="145" customWidth="1"/>
    <col min="14608" max="14608" width="6.75" style="145" customWidth="1"/>
    <col min="14609" max="14610" width="6.25" style="145" customWidth="1"/>
    <col min="14611" max="14611" width="4.125" style="145" customWidth="1"/>
    <col min="14612" max="14613" width="4.25" style="145" customWidth="1"/>
    <col min="14614" max="14614" width="5.125" style="145" customWidth="1"/>
    <col min="14615" max="14615" width="4.5" style="145" customWidth="1"/>
    <col min="14616" max="14616" width="5" style="145" customWidth="1"/>
    <col min="14617" max="14617" width="4.25" style="145" customWidth="1"/>
    <col min="14618" max="14618" width="3.625" style="145" customWidth="1"/>
    <col min="14619" max="14619" width="4" style="145" customWidth="1"/>
    <col min="14620" max="14620" width="5" style="145" customWidth="1"/>
    <col min="14621" max="14621" width="4.5" style="145" customWidth="1"/>
    <col min="14622" max="14623" width="5" style="145" customWidth="1"/>
    <col min="14624" max="14624" width="4.75" style="145" customWidth="1"/>
    <col min="14625" max="14625" width="4.5" style="145" customWidth="1"/>
    <col min="14626" max="14626" width="4.875" style="145" customWidth="1"/>
    <col min="14627" max="14628" width="4.625" style="145" customWidth="1"/>
    <col min="14629" max="14630" width="1.625" style="145" customWidth="1"/>
    <col min="14631" max="14633" width="4.625" style="145" customWidth="1"/>
    <col min="14634" max="14848" width="10.625" style="145"/>
    <col min="14849" max="14849" width="3" style="145" customWidth="1"/>
    <col min="14850" max="14850" width="6.375" style="145" customWidth="1"/>
    <col min="14851" max="14851" width="16.125" style="145" customWidth="1"/>
    <col min="14852" max="14852" width="7.375" style="145" customWidth="1"/>
    <col min="14853" max="14853" width="7.25" style="145" customWidth="1"/>
    <col min="14854" max="14854" width="6.75" style="145" customWidth="1"/>
    <col min="14855" max="14855" width="5.375" style="145" customWidth="1"/>
    <col min="14856" max="14856" width="5" style="145" customWidth="1"/>
    <col min="14857" max="14859" width="5.125" style="145" customWidth="1"/>
    <col min="14860" max="14860" width="4.5" style="145" customWidth="1"/>
    <col min="14861" max="14861" width="7.25" style="145" customWidth="1"/>
    <col min="14862" max="14862" width="7.375" style="145" customWidth="1"/>
    <col min="14863" max="14863" width="6.25" style="145" customWidth="1"/>
    <col min="14864" max="14864" width="6.75" style="145" customWidth="1"/>
    <col min="14865" max="14866" width="6.25" style="145" customWidth="1"/>
    <col min="14867" max="14867" width="4.125" style="145" customWidth="1"/>
    <col min="14868" max="14869" width="4.25" style="145" customWidth="1"/>
    <col min="14870" max="14870" width="5.125" style="145" customWidth="1"/>
    <col min="14871" max="14871" width="4.5" style="145" customWidth="1"/>
    <col min="14872" max="14872" width="5" style="145" customWidth="1"/>
    <col min="14873" max="14873" width="4.25" style="145" customWidth="1"/>
    <col min="14874" max="14874" width="3.625" style="145" customWidth="1"/>
    <col min="14875" max="14875" width="4" style="145" customWidth="1"/>
    <col min="14876" max="14876" width="5" style="145" customWidth="1"/>
    <col min="14877" max="14877" width="4.5" style="145" customWidth="1"/>
    <col min="14878" max="14879" width="5" style="145" customWidth="1"/>
    <col min="14880" max="14880" width="4.75" style="145" customWidth="1"/>
    <col min="14881" max="14881" width="4.5" style="145" customWidth="1"/>
    <col min="14882" max="14882" width="4.875" style="145" customWidth="1"/>
    <col min="14883" max="14884" width="4.625" style="145" customWidth="1"/>
    <col min="14885" max="14886" width="1.625" style="145" customWidth="1"/>
    <col min="14887" max="14889" width="4.625" style="145" customWidth="1"/>
    <col min="14890" max="15104" width="10.625" style="145"/>
    <col min="15105" max="15105" width="3" style="145" customWidth="1"/>
    <col min="15106" max="15106" width="6.375" style="145" customWidth="1"/>
    <col min="15107" max="15107" width="16.125" style="145" customWidth="1"/>
    <col min="15108" max="15108" width="7.375" style="145" customWidth="1"/>
    <col min="15109" max="15109" width="7.25" style="145" customWidth="1"/>
    <col min="15110" max="15110" width="6.75" style="145" customWidth="1"/>
    <col min="15111" max="15111" width="5.375" style="145" customWidth="1"/>
    <col min="15112" max="15112" width="5" style="145" customWidth="1"/>
    <col min="15113" max="15115" width="5.125" style="145" customWidth="1"/>
    <col min="15116" max="15116" width="4.5" style="145" customWidth="1"/>
    <col min="15117" max="15117" width="7.25" style="145" customWidth="1"/>
    <col min="15118" max="15118" width="7.375" style="145" customWidth="1"/>
    <col min="15119" max="15119" width="6.25" style="145" customWidth="1"/>
    <col min="15120" max="15120" width="6.75" style="145" customWidth="1"/>
    <col min="15121" max="15122" width="6.25" style="145" customWidth="1"/>
    <col min="15123" max="15123" width="4.125" style="145" customWidth="1"/>
    <col min="15124" max="15125" width="4.25" style="145" customWidth="1"/>
    <col min="15126" max="15126" width="5.125" style="145" customWidth="1"/>
    <col min="15127" max="15127" width="4.5" style="145" customWidth="1"/>
    <col min="15128" max="15128" width="5" style="145" customWidth="1"/>
    <col min="15129" max="15129" width="4.25" style="145" customWidth="1"/>
    <col min="15130" max="15130" width="3.625" style="145" customWidth="1"/>
    <col min="15131" max="15131" width="4" style="145" customWidth="1"/>
    <col min="15132" max="15132" width="5" style="145" customWidth="1"/>
    <col min="15133" max="15133" width="4.5" style="145" customWidth="1"/>
    <col min="15134" max="15135" width="5" style="145" customWidth="1"/>
    <col min="15136" max="15136" width="4.75" style="145" customWidth="1"/>
    <col min="15137" max="15137" width="4.5" style="145" customWidth="1"/>
    <col min="15138" max="15138" width="4.875" style="145" customWidth="1"/>
    <col min="15139" max="15140" width="4.625" style="145" customWidth="1"/>
    <col min="15141" max="15142" width="1.625" style="145" customWidth="1"/>
    <col min="15143" max="15145" width="4.625" style="145" customWidth="1"/>
    <col min="15146" max="15360" width="10.625" style="145"/>
    <col min="15361" max="15361" width="3" style="145" customWidth="1"/>
    <col min="15362" max="15362" width="6.375" style="145" customWidth="1"/>
    <col min="15363" max="15363" width="16.125" style="145" customWidth="1"/>
    <col min="15364" max="15364" width="7.375" style="145" customWidth="1"/>
    <col min="15365" max="15365" width="7.25" style="145" customWidth="1"/>
    <col min="15366" max="15366" width="6.75" style="145" customWidth="1"/>
    <col min="15367" max="15367" width="5.375" style="145" customWidth="1"/>
    <col min="15368" max="15368" width="5" style="145" customWidth="1"/>
    <col min="15369" max="15371" width="5.125" style="145" customWidth="1"/>
    <col min="15372" max="15372" width="4.5" style="145" customWidth="1"/>
    <col min="15373" max="15373" width="7.25" style="145" customWidth="1"/>
    <col min="15374" max="15374" width="7.375" style="145" customWidth="1"/>
    <col min="15375" max="15375" width="6.25" style="145" customWidth="1"/>
    <col min="15376" max="15376" width="6.75" style="145" customWidth="1"/>
    <col min="15377" max="15378" width="6.25" style="145" customWidth="1"/>
    <col min="15379" max="15379" width="4.125" style="145" customWidth="1"/>
    <col min="15380" max="15381" width="4.25" style="145" customWidth="1"/>
    <col min="15382" max="15382" width="5.125" style="145" customWidth="1"/>
    <col min="15383" max="15383" width="4.5" style="145" customWidth="1"/>
    <col min="15384" max="15384" width="5" style="145" customWidth="1"/>
    <col min="15385" max="15385" width="4.25" style="145" customWidth="1"/>
    <col min="15386" max="15386" width="3.625" style="145" customWidth="1"/>
    <col min="15387" max="15387" width="4" style="145" customWidth="1"/>
    <col min="15388" max="15388" width="5" style="145" customWidth="1"/>
    <col min="15389" max="15389" width="4.5" style="145" customWidth="1"/>
    <col min="15390" max="15391" width="5" style="145" customWidth="1"/>
    <col min="15392" max="15392" width="4.75" style="145" customWidth="1"/>
    <col min="15393" max="15393" width="4.5" style="145" customWidth="1"/>
    <col min="15394" max="15394" width="4.875" style="145" customWidth="1"/>
    <col min="15395" max="15396" width="4.625" style="145" customWidth="1"/>
    <col min="15397" max="15398" width="1.625" style="145" customWidth="1"/>
    <col min="15399" max="15401" width="4.625" style="145" customWidth="1"/>
    <col min="15402" max="15616" width="10.625" style="145"/>
    <col min="15617" max="15617" width="3" style="145" customWidth="1"/>
    <col min="15618" max="15618" width="6.375" style="145" customWidth="1"/>
    <col min="15619" max="15619" width="16.125" style="145" customWidth="1"/>
    <col min="15620" max="15620" width="7.375" style="145" customWidth="1"/>
    <col min="15621" max="15621" width="7.25" style="145" customWidth="1"/>
    <col min="15622" max="15622" width="6.75" style="145" customWidth="1"/>
    <col min="15623" max="15623" width="5.375" style="145" customWidth="1"/>
    <col min="15624" max="15624" width="5" style="145" customWidth="1"/>
    <col min="15625" max="15627" width="5.125" style="145" customWidth="1"/>
    <col min="15628" max="15628" width="4.5" style="145" customWidth="1"/>
    <col min="15629" max="15629" width="7.25" style="145" customWidth="1"/>
    <col min="15630" max="15630" width="7.375" style="145" customWidth="1"/>
    <col min="15631" max="15631" width="6.25" style="145" customWidth="1"/>
    <col min="15632" max="15632" width="6.75" style="145" customWidth="1"/>
    <col min="15633" max="15634" width="6.25" style="145" customWidth="1"/>
    <col min="15635" max="15635" width="4.125" style="145" customWidth="1"/>
    <col min="15636" max="15637" width="4.25" style="145" customWidth="1"/>
    <col min="15638" max="15638" width="5.125" style="145" customWidth="1"/>
    <col min="15639" max="15639" width="4.5" style="145" customWidth="1"/>
    <col min="15640" max="15640" width="5" style="145" customWidth="1"/>
    <col min="15641" max="15641" width="4.25" style="145" customWidth="1"/>
    <col min="15642" max="15642" width="3.625" style="145" customWidth="1"/>
    <col min="15643" max="15643" width="4" style="145" customWidth="1"/>
    <col min="15644" max="15644" width="5" style="145" customWidth="1"/>
    <col min="15645" max="15645" width="4.5" style="145" customWidth="1"/>
    <col min="15646" max="15647" width="5" style="145" customWidth="1"/>
    <col min="15648" max="15648" width="4.75" style="145" customWidth="1"/>
    <col min="15649" max="15649" width="4.5" style="145" customWidth="1"/>
    <col min="15650" max="15650" width="4.875" style="145" customWidth="1"/>
    <col min="15651" max="15652" width="4.625" style="145" customWidth="1"/>
    <col min="15653" max="15654" width="1.625" style="145" customWidth="1"/>
    <col min="15655" max="15657" width="4.625" style="145" customWidth="1"/>
    <col min="15658" max="15872" width="10.625" style="145"/>
    <col min="15873" max="15873" width="3" style="145" customWidth="1"/>
    <col min="15874" max="15874" width="6.375" style="145" customWidth="1"/>
    <col min="15875" max="15875" width="16.125" style="145" customWidth="1"/>
    <col min="15876" max="15876" width="7.375" style="145" customWidth="1"/>
    <col min="15877" max="15877" width="7.25" style="145" customWidth="1"/>
    <col min="15878" max="15878" width="6.75" style="145" customWidth="1"/>
    <col min="15879" max="15879" width="5.375" style="145" customWidth="1"/>
    <col min="15880" max="15880" width="5" style="145" customWidth="1"/>
    <col min="15881" max="15883" width="5.125" style="145" customWidth="1"/>
    <col min="15884" max="15884" width="4.5" style="145" customWidth="1"/>
    <col min="15885" max="15885" width="7.25" style="145" customWidth="1"/>
    <col min="15886" max="15886" width="7.375" style="145" customWidth="1"/>
    <col min="15887" max="15887" width="6.25" style="145" customWidth="1"/>
    <col min="15888" max="15888" width="6.75" style="145" customWidth="1"/>
    <col min="15889" max="15890" width="6.25" style="145" customWidth="1"/>
    <col min="15891" max="15891" width="4.125" style="145" customWidth="1"/>
    <col min="15892" max="15893" width="4.25" style="145" customWidth="1"/>
    <col min="15894" max="15894" width="5.125" style="145" customWidth="1"/>
    <col min="15895" max="15895" width="4.5" style="145" customWidth="1"/>
    <col min="15896" max="15896" width="5" style="145" customWidth="1"/>
    <col min="15897" max="15897" width="4.25" style="145" customWidth="1"/>
    <col min="15898" max="15898" width="3.625" style="145" customWidth="1"/>
    <col min="15899" max="15899" width="4" style="145" customWidth="1"/>
    <col min="15900" max="15900" width="5" style="145" customWidth="1"/>
    <col min="15901" max="15901" width="4.5" style="145" customWidth="1"/>
    <col min="15902" max="15903" width="5" style="145" customWidth="1"/>
    <col min="15904" max="15904" width="4.75" style="145" customWidth="1"/>
    <col min="15905" max="15905" width="4.5" style="145" customWidth="1"/>
    <col min="15906" max="15906" width="4.875" style="145" customWidth="1"/>
    <col min="15907" max="15908" width="4.625" style="145" customWidth="1"/>
    <col min="15909" max="15910" width="1.625" style="145" customWidth="1"/>
    <col min="15911" max="15913" width="4.625" style="145" customWidth="1"/>
    <col min="15914" max="16128" width="10.625" style="145"/>
    <col min="16129" max="16129" width="3" style="145" customWidth="1"/>
    <col min="16130" max="16130" width="6.375" style="145" customWidth="1"/>
    <col min="16131" max="16131" width="16.125" style="145" customWidth="1"/>
    <col min="16132" max="16132" width="7.375" style="145" customWidth="1"/>
    <col min="16133" max="16133" width="7.25" style="145" customWidth="1"/>
    <col min="16134" max="16134" width="6.75" style="145" customWidth="1"/>
    <col min="16135" max="16135" width="5.375" style="145" customWidth="1"/>
    <col min="16136" max="16136" width="5" style="145" customWidth="1"/>
    <col min="16137" max="16139" width="5.125" style="145" customWidth="1"/>
    <col min="16140" max="16140" width="4.5" style="145" customWidth="1"/>
    <col min="16141" max="16141" width="7.25" style="145" customWidth="1"/>
    <col min="16142" max="16142" width="7.375" style="145" customWidth="1"/>
    <col min="16143" max="16143" width="6.25" style="145" customWidth="1"/>
    <col min="16144" max="16144" width="6.75" style="145" customWidth="1"/>
    <col min="16145" max="16146" width="6.25" style="145" customWidth="1"/>
    <col min="16147" max="16147" width="4.125" style="145" customWidth="1"/>
    <col min="16148" max="16149" width="4.25" style="145" customWidth="1"/>
    <col min="16150" max="16150" width="5.125" style="145" customWidth="1"/>
    <col min="16151" max="16151" width="4.5" style="145" customWidth="1"/>
    <col min="16152" max="16152" width="5" style="145" customWidth="1"/>
    <col min="16153" max="16153" width="4.25" style="145" customWidth="1"/>
    <col min="16154" max="16154" width="3.625" style="145" customWidth="1"/>
    <col min="16155" max="16155" width="4" style="145" customWidth="1"/>
    <col min="16156" max="16156" width="5" style="145" customWidth="1"/>
    <col min="16157" max="16157" width="4.5" style="145" customWidth="1"/>
    <col min="16158" max="16159" width="5" style="145" customWidth="1"/>
    <col min="16160" max="16160" width="4.75" style="145" customWidth="1"/>
    <col min="16161" max="16161" width="4.5" style="145" customWidth="1"/>
    <col min="16162" max="16162" width="4.875" style="145" customWidth="1"/>
    <col min="16163" max="16164" width="4.625" style="145" customWidth="1"/>
    <col min="16165" max="16166" width="1.625" style="145" customWidth="1"/>
    <col min="16167" max="16169" width="4.625" style="145" customWidth="1"/>
    <col min="16170" max="16384" width="10.625" style="145"/>
  </cols>
  <sheetData>
    <row r="1" spans="1:42" s="228" customFormat="1" ht="36.950000000000003" customHeight="1" x14ac:dyDescent="0.15">
      <c r="A1" s="91"/>
      <c r="B1" s="91"/>
      <c r="C1" s="92" t="s">
        <v>362</v>
      </c>
      <c r="E1" s="506" t="s">
        <v>247</v>
      </c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7"/>
      <c r="W1" s="507"/>
      <c r="X1" s="507"/>
      <c r="Y1" s="507"/>
      <c r="Z1" s="507"/>
      <c r="AE1" s="91"/>
      <c r="AF1" s="91"/>
      <c r="AG1" s="91"/>
      <c r="AH1" s="91"/>
      <c r="AI1" s="91"/>
      <c r="AJ1" s="91"/>
      <c r="AK1" s="91"/>
      <c r="AL1" s="91"/>
      <c r="AM1" s="229">
        <v>44097</v>
      </c>
      <c r="AN1" s="228" t="s">
        <v>366</v>
      </c>
    </row>
    <row r="2" spans="1:42" s="9" customFormat="1" ht="33" customHeight="1" x14ac:dyDescent="0.15">
      <c r="A2" s="93"/>
      <c r="B2" s="93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</row>
    <row r="3" spans="1:42" s="233" customFormat="1" ht="33" customHeight="1" x14ac:dyDescent="0.15">
      <c r="A3" s="508" t="s">
        <v>226</v>
      </c>
      <c r="B3" s="509"/>
      <c r="C3" s="509"/>
      <c r="D3" s="230" t="s">
        <v>63</v>
      </c>
      <c r="E3" s="231"/>
      <c r="F3" s="231"/>
      <c r="G3" s="512" t="s">
        <v>256</v>
      </c>
      <c r="H3" s="513"/>
      <c r="I3" s="514"/>
      <c r="J3" s="512" t="s">
        <v>257</v>
      </c>
      <c r="K3" s="513"/>
      <c r="L3" s="514"/>
      <c r="M3" s="512" t="s">
        <v>258</v>
      </c>
      <c r="N3" s="513"/>
      <c r="O3" s="514"/>
      <c r="P3" s="512" t="s">
        <v>259</v>
      </c>
      <c r="Q3" s="513"/>
      <c r="R3" s="514"/>
      <c r="S3" s="512" t="s">
        <v>260</v>
      </c>
      <c r="T3" s="513"/>
      <c r="U3" s="514"/>
      <c r="V3" s="512" t="s">
        <v>261</v>
      </c>
      <c r="W3" s="513"/>
      <c r="X3" s="514"/>
      <c r="Y3" s="515" t="s">
        <v>262</v>
      </c>
      <c r="Z3" s="516"/>
      <c r="AA3" s="517"/>
      <c r="AB3" s="515" t="s">
        <v>246</v>
      </c>
      <c r="AC3" s="516"/>
      <c r="AD3" s="517"/>
      <c r="AE3" s="512" t="s">
        <v>245</v>
      </c>
      <c r="AF3" s="513"/>
      <c r="AG3" s="514"/>
      <c r="AH3" s="512" t="s">
        <v>263</v>
      </c>
      <c r="AI3" s="513"/>
      <c r="AJ3" s="518"/>
      <c r="AK3" s="232"/>
      <c r="AL3" s="232"/>
    </row>
    <row r="4" spans="1:42" s="237" customFormat="1" ht="33" customHeight="1" x14ac:dyDescent="0.15">
      <c r="A4" s="510"/>
      <c r="B4" s="511"/>
      <c r="C4" s="511"/>
      <c r="D4" s="234" t="s">
        <v>63</v>
      </c>
      <c r="E4" s="235" t="s">
        <v>64</v>
      </c>
      <c r="F4" s="235" t="s">
        <v>65</v>
      </c>
      <c r="G4" s="235" t="s">
        <v>63</v>
      </c>
      <c r="H4" s="235" t="s">
        <v>64</v>
      </c>
      <c r="I4" s="235" t="s">
        <v>65</v>
      </c>
      <c r="J4" s="235" t="s">
        <v>63</v>
      </c>
      <c r="K4" s="235" t="s">
        <v>64</v>
      </c>
      <c r="L4" s="235" t="s">
        <v>65</v>
      </c>
      <c r="M4" s="235" t="s">
        <v>63</v>
      </c>
      <c r="N4" s="235" t="s">
        <v>64</v>
      </c>
      <c r="O4" s="235" t="s">
        <v>65</v>
      </c>
      <c r="P4" s="235" t="s">
        <v>63</v>
      </c>
      <c r="Q4" s="235" t="s">
        <v>64</v>
      </c>
      <c r="R4" s="235" t="s">
        <v>65</v>
      </c>
      <c r="S4" s="235" t="s">
        <v>63</v>
      </c>
      <c r="T4" s="235" t="s">
        <v>64</v>
      </c>
      <c r="U4" s="235" t="s">
        <v>65</v>
      </c>
      <c r="V4" s="235" t="s">
        <v>63</v>
      </c>
      <c r="W4" s="235" t="s">
        <v>64</v>
      </c>
      <c r="X4" s="235" t="s">
        <v>65</v>
      </c>
      <c r="Y4" s="235" t="s">
        <v>63</v>
      </c>
      <c r="Z4" s="235" t="s">
        <v>64</v>
      </c>
      <c r="AA4" s="235" t="s">
        <v>65</v>
      </c>
      <c r="AB4" s="235" t="s">
        <v>63</v>
      </c>
      <c r="AC4" s="235" t="s">
        <v>64</v>
      </c>
      <c r="AD4" s="235" t="s">
        <v>65</v>
      </c>
      <c r="AE4" s="235" t="s">
        <v>63</v>
      </c>
      <c r="AF4" s="235" t="s">
        <v>64</v>
      </c>
      <c r="AG4" s="235" t="s">
        <v>65</v>
      </c>
      <c r="AH4" s="235" t="s">
        <v>63</v>
      </c>
      <c r="AI4" s="235" t="s">
        <v>64</v>
      </c>
      <c r="AJ4" s="236" t="s">
        <v>65</v>
      </c>
      <c r="AK4" s="232"/>
      <c r="AL4" s="232"/>
    </row>
    <row r="5" spans="1:42" s="242" customFormat="1" ht="33" customHeight="1" x14ac:dyDescent="0.15">
      <c r="A5" s="519" t="s">
        <v>56</v>
      </c>
      <c r="B5" s="520"/>
      <c r="C5" s="520"/>
      <c r="D5" s="446">
        <f>SUM(D6:D11,D14,D20:D23)</f>
        <v>3971</v>
      </c>
      <c r="E5" s="447">
        <f t="shared" ref="E5:AJ5" si="0">SUM(E6:E11,E14,E20:E23)</f>
        <v>2522</v>
      </c>
      <c r="F5" s="448">
        <f t="shared" si="0"/>
        <v>1449</v>
      </c>
      <c r="G5" s="446">
        <f t="shared" si="0"/>
        <v>448</v>
      </c>
      <c r="H5" s="447">
        <f t="shared" si="0"/>
        <v>258</v>
      </c>
      <c r="I5" s="448">
        <f t="shared" si="0"/>
        <v>190</v>
      </c>
      <c r="J5" s="446">
        <f t="shared" si="0"/>
        <v>305</v>
      </c>
      <c r="K5" s="447">
        <f t="shared" si="0"/>
        <v>193</v>
      </c>
      <c r="L5" s="448">
        <f t="shared" si="0"/>
        <v>112</v>
      </c>
      <c r="M5" s="446">
        <f t="shared" si="0"/>
        <v>1449</v>
      </c>
      <c r="N5" s="447">
        <f t="shared" si="0"/>
        <v>1328</v>
      </c>
      <c r="O5" s="448">
        <f t="shared" si="0"/>
        <v>121</v>
      </c>
      <c r="P5" s="446">
        <f t="shared" si="0"/>
        <v>933</v>
      </c>
      <c r="Q5" s="447">
        <f t="shared" si="0"/>
        <v>399</v>
      </c>
      <c r="R5" s="448">
        <f t="shared" si="0"/>
        <v>534</v>
      </c>
      <c r="S5" s="446">
        <f t="shared" si="0"/>
        <v>62</v>
      </c>
      <c r="T5" s="447">
        <f t="shared" si="0"/>
        <v>52</v>
      </c>
      <c r="U5" s="448">
        <f t="shared" si="0"/>
        <v>10</v>
      </c>
      <c r="V5" s="446">
        <f t="shared" si="0"/>
        <v>250</v>
      </c>
      <c r="W5" s="447">
        <f t="shared" si="0"/>
        <v>46</v>
      </c>
      <c r="X5" s="448">
        <f t="shared" si="0"/>
        <v>204</v>
      </c>
      <c r="Y5" s="446">
        <f t="shared" si="0"/>
        <v>2</v>
      </c>
      <c r="Z5" s="447">
        <f t="shared" si="0"/>
        <v>0</v>
      </c>
      <c r="AA5" s="448">
        <f t="shared" si="0"/>
        <v>2</v>
      </c>
      <c r="AB5" s="446">
        <f t="shared" si="0"/>
        <v>107</v>
      </c>
      <c r="AC5" s="447">
        <f t="shared" si="0"/>
        <v>31</v>
      </c>
      <c r="AD5" s="448">
        <f t="shared" si="0"/>
        <v>76</v>
      </c>
      <c r="AE5" s="446">
        <f t="shared" si="0"/>
        <v>186</v>
      </c>
      <c r="AF5" s="447">
        <f t="shared" si="0"/>
        <v>64</v>
      </c>
      <c r="AG5" s="448">
        <f t="shared" si="0"/>
        <v>122</v>
      </c>
      <c r="AH5" s="446">
        <f t="shared" si="0"/>
        <v>229</v>
      </c>
      <c r="AI5" s="447">
        <f t="shared" si="0"/>
        <v>151</v>
      </c>
      <c r="AJ5" s="448">
        <f t="shared" si="0"/>
        <v>78</v>
      </c>
      <c r="AK5" s="238">
        <f>SUM(AK6:AK11,AK20:AK22,AK23)</f>
        <v>0</v>
      </c>
      <c r="AL5" s="239">
        <f>SUM(AL6:AL11,AL20:AL22,AL23)</f>
        <v>0</v>
      </c>
      <c r="AM5" s="240">
        <f>SUM(AM6:AM23)</f>
        <v>0</v>
      </c>
      <c r="AN5" s="240">
        <f t="shared" ref="AN5" si="1">SUM(AN6:AN23)</f>
        <v>0</v>
      </c>
      <c r="AO5" s="240">
        <f t="shared" ref="AO5" si="2">SUM(AO6:AO23)</f>
        <v>0</v>
      </c>
      <c r="AP5" s="241"/>
    </row>
    <row r="6" spans="1:42" s="233" customFormat="1" ht="33" customHeight="1" x14ac:dyDescent="0.15">
      <c r="A6" s="500" t="s">
        <v>244</v>
      </c>
      <c r="B6" s="460"/>
      <c r="C6" s="460"/>
      <c r="D6" s="238">
        <f t="shared" ref="D6:D23" si="3">SUM(E6:F6)</f>
        <v>94</v>
      </c>
      <c r="E6" s="239">
        <f t="shared" ref="E6:E23" si="4">SUM(H6,K6,N6,Q6,T6,W6,Z6,AC6,AF6,AI6)</f>
        <v>69</v>
      </c>
      <c r="F6" s="244">
        <f t="shared" ref="F6:F23" si="5">SUM(I6,L6,O6,R6,U6,X6,AA6,AD6,AG6,AJ6)</f>
        <v>25</v>
      </c>
      <c r="G6" s="245">
        <f>SUM(H6:I6)</f>
        <v>7</v>
      </c>
      <c r="H6" s="48">
        <v>4</v>
      </c>
      <c r="I6" s="246">
        <v>3</v>
      </c>
      <c r="J6" s="245">
        <f>SUM(K6:L6)</f>
        <v>2</v>
      </c>
      <c r="K6" s="48">
        <v>1</v>
      </c>
      <c r="L6" s="108">
        <v>1</v>
      </c>
      <c r="M6" s="245">
        <f>SUM(N6:O6)</f>
        <v>39</v>
      </c>
      <c r="N6" s="48">
        <v>37</v>
      </c>
      <c r="O6" s="108">
        <v>2</v>
      </c>
      <c r="P6" s="245">
        <f>SUM(Q6:R6)</f>
        <v>16</v>
      </c>
      <c r="Q6" s="48">
        <v>13</v>
      </c>
      <c r="R6" s="108">
        <v>3</v>
      </c>
      <c r="S6" s="245">
        <f>SUM(T6:U6)</f>
        <v>9</v>
      </c>
      <c r="T6" s="48">
        <v>8</v>
      </c>
      <c r="U6" s="108">
        <v>1</v>
      </c>
      <c r="V6" s="245">
        <f>SUM(W6:X6)</f>
        <v>3</v>
      </c>
      <c r="W6" s="48">
        <v>0</v>
      </c>
      <c r="X6" s="108">
        <v>3</v>
      </c>
      <c r="Y6" s="245">
        <f>SUM(Z6:AA6)</f>
        <v>1</v>
      </c>
      <c r="Z6" s="48">
        <v>0</v>
      </c>
      <c r="AA6" s="247">
        <v>1</v>
      </c>
      <c r="AB6" s="245">
        <f>SUM(AC6:AD6)</f>
        <v>1</v>
      </c>
      <c r="AC6" s="48">
        <v>0</v>
      </c>
      <c r="AD6" s="246">
        <v>1</v>
      </c>
      <c r="AE6" s="245">
        <f>SUM(AF6:AG6)</f>
        <v>8</v>
      </c>
      <c r="AF6" s="48">
        <v>1</v>
      </c>
      <c r="AG6" s="48">
        <v>7</v>
      </c>
      <c r="AH6" s="245">
        <f>SUM(AI6:AJ6)</f>
        <v>8</v>
      </c>
      <c r="AI6" s="48">
        <v>5</v>
      </c>
      <c r="AJ6" s="248">
        <v>3</v>
      </c>
      <c r="AK6" s="249"/>
      <c r="AL6" s="249"/>
      <c r="AM6" s="233">
        <f>IF(G6+J6+M6+P6+S6+V6+Y6++AB6+AE6+AH6=D6,0,Y)</f>
        <v>0</v>
      </c>
      <c r="AN6" s="233">
        <f>IF(H6+K6+N6+Q6+T6+W6+Z6++AC6+AF6+AI6=E6,0,Y)</f>
        <v>0</v>
      </c>
      <c r="AO6" s="233">
        <f>IF(I6+L6+O6+R6+U6+X6+AA6++AD6+AG6+AJ6=F6,0,Y)</f>
        <v>0</v>
      </c>
    </row>
    <row r="7" spans="1:42" s="233" customFormat="1" ht="33" customHeight="1" x14ac:dyDescent="0.15">
      <c r="A7" s="500" t="s">
        <v>243</v>
      </c>
      <c r="B7" s="460"/>
      <c r="C7" s="460"/>
      <c r="D7" s="238">
        <f t="shared" si="3"/>
        <v>493</v>
      </c>
      <c r="E7" s="239">
        <f t="shared" si="4"/>
        <v>145</v>
      </c>
      <c r="F7" s="244">
        <f t="shared" si="5"/>
        <v>348</v>
      </c>
      <c r="G7" s="245">
        <f t="shared" ref="G7:G23" si="6">SUM(H7:I7)</f>
        <v>59</v>
      </c>
      <c r="H7" s="48">
        <v>27</v>
      </c>
      <c r="I7" s="246">
        <v>32</v>
      </c>
      <c r="J7" s="245">
        <f t="shared" ref="J7:J23" si="7">SUM(K7:L7)</f>
        <v>12</v>
      </c>
      <c r="K7" s="48">
        <v>5</v>
      </c>
      <c r="L7" s="108">
        <v>7</v>
      </c>
      <c r="M7" s="245">
        <f t="shared" ref="M7:M23" si="8">SUM(N7:O7)</f>
        <v>58</v>
      </c>
      <c r="N7" s="48">
        <v>42</v>
      </c>
      <c r="O7" s="108">
        <v>16</v>
      </c>
      <c r="P7" s="245">
        <f t="shared" ref="P7:P23" si="9">SUM(Q7:R7)</f>
        <v>285</v>
      </c>
      <c r="Q7" s="48">
        <v>53</v>
      </c>
      <c r="R7" s="108">
        <v>232</v>
      </c>
      <c r="S7" s="245">
        <f t="shared" ref="S7:S23" si="10">SUM(T7:U7)</f>
        <v>0</v>
      </c>
      <c r="T7" s="48">
        <v>0</v>
      </c>
      <c r="U7" s="108">
        <v>0</v>
      </c>
      <c r="V7" s="245">
        <f t="shared" ref="V7:V23" si="11">SUM(W7:X7)</f>
        <v>17</v>
      </c>
      <c r="W7" s="48">
        <v>0</v>
      </c>
      <c r="X7" s="108">
        <v>17</v>
      </c>
      <c r="Y7" s="245">
        <f t="shared" ref="Y7:Y23" si="12">SUM(Z7:AA7)</f>
        <v>0</v>
      </c>
      <c r="Z7" s="48">
        <v>0</v>
      </c>
      <c r="AA7" s="247">
        <v>0</v>
      </c>
      <c r="AB7" s="245">
        <f t="shared" ref="AB7:AB23" si="13">SUM(AC7:AD7)</f>
        <v>1</v>
      </c>
      <c r="AC7" s="48">
        <v>0</v>
      </c>
      <c r="AD7" s="246">
        <v>1</v>
      </c>
      <c r="AE7" s="245">
        <f t="shared" ref="AE7:AE23" si="14">SUM(AF7:AG7)</f>
        <v>18</v>
      </c>
      <c r="AF7" s="48">
        <v>5</v>
      </c>
      <c r="AG7" s="48">
        <v>13</v>
      </c>
      <c r="AH7" s="245">
        <f t="shared" ref="AH7:AH23" si="15">SUM(AI7:AJ7)</f>
        <v>43</v>
      </c>
      <c r="AI7" s="48">
        <v>13</v>
      </c>
      <c r="AJ7" s="248">
        <v>30</v>
      </c>
      <c r="AK7" s="249"/>
      <c r="AL7" s="249"/>
      <c r="AM7" s="233">
        <f t="shared" ref="AM7:AO11" si="16">IF(G7+J7+M7+P7+S7+V7+Y7+AB7+AE7+AH7=D7,0,Y)</f>
        <v>0</v>
      </c>
      <c r="AN7" s="233">
        <f t="shared" si="16"/>
        <v>0</v>
      </c>
      <c r="AO7" s="233">
        <f t="shared" si="16"/>
        <v>0</v>
      </c>
    </row>
    <row r="8" spans="1:42" s="233" customFormat="1" ht="33" customHeight="1" x14ac:dyDescent="0.15">
      <c r="A8" s="500" t="s">
        <v>242</v>
      </c>
      <c r="B8" s="460"/>
      <c r="C8" s="460"/>
      <c r="D8" s="238">
        <f t="shared" si="3"/>
        <v>323</v>
      </c>
      <c r="E8" s="239">
        <f t="shared" si="4"/>
        <v>118</v>
      </c>
      <c r="F8" s="244">
        <f t="shared" si="5"/>
        <v>205</v>
      </c>
      <c r="G8" s="245">
        <f t="shared" si="6"/>
        <v>47</v>
      </c>
      <c r="H8" s="48">
        <v>17</v>
      </c>
      <c r="I8" s="246">
        <v>30</v>
      </c>
      <c r="J8" s="245">
        <f t="shared" si="7"/>
        <v>35</v>
      </c>
      <c r="K8" s="48">
        <v>20</v>
      </c>
      <c r="L8" s="108">
        <v>15</v>
      </c>
      <c r="M8" s="245">
        <f t="shared" si="8"/>
        <v>36</v>
      </c>
      <c r="N8" s="48">
        <v>24</v>
      </c>
      <c r="O8" s="108">
        <v>12</v>
      </c>
      <c r="P8" s="245">
        <f t="shared" si="9"/>
        <v>135</v>
      </c>
      <c r="Q8" s="48">
        <v>40</v>
      </c>
      <c r="R8" s="108">
        <v>95</v>
      </c>
      <c r="S8" s="245">
        <f t="shared" si="10"/>
        <v>4</v>
      </c>
      <c r="T8" s="48">
        <v>4</v>
      </c>
      <c r="U8" s="108">
        <v>0</v>
      </c>
      <c r="V8" s="245">
        <f t="shared" si="11"/>
        <v>34</v>
      </c>
      <c r="W8" s="48">
        <v>0</v>
      </c>
      <c r="X8" s="108">
        <v>34</v>
      </c>
      <c r="Y8" s="245">
        <f t="shared" si="12"/>
        <v>0</v>
      </c>
      <c r="Z8" s="48">
        <v>0</v>
      </c>
      <c r="AA8" s="247">
        <v>0</v>
      </c>
      <c r="AB8" s="245">
        <f t="shared" si="13"/>
        <v>2</v>
      </c>
      <c r="AC8" s="48">
        <v>1</v>
      </c>
      <c r="AD8" s="246">
        <v>1</v>
      </c>
      <c r="AE8" s="245">
        <f t="shared" si="14"/>
        <v>15</v>
      </c>
      <c r="AF8" s="48">
        <v>4</v>
      </c>
      <c r="AG8" s="48">
        <v>11</v>
      </c>
      <c r="AH8" s="245">
        <f t="shared" si="15"/>
        <v>15</v>
      </c>
      <c r="AI8" s="48">
        <v>8</v>
      </c>
      <c r="AJ8" s="248">
        <v>7</v>
      </c>
      <c r="AK8" s="249"/>
      <c r="AL8" s="249"/>
      <c r="AM8" s="233">
        <f t="shared" si="16"/>
        <v>0</v>
      </c>
      <c r="AN8" s="233">
        <f t="shared" si="16"/>
        <v>0</v>
      </c>
      <c r="AO8" s="233">
        <f t="shared" si="16"/>
        <v>0</v>
      </c>
    </row>
    <row r="9" spans="1:42" s="233" customFormat="1" ht="33" customHeight="1" x14ac:dyDescent="0.15">
      <c r="A9" s="500" t="s">
        <v>241</v>
      </c>
      <c r="B9" s="460"/>
      <c r="C9" s="460"/>
      <c r="D9" s="238">
        <f t="shared" si="3"/>
        <v>647</v>
      </c>
      <c r="E9" s="239">
        <f t="shared" si="4"/>
        <v>183</v>
      </c>
      <c r="F9" s="244">
        <f t="shared" si="5"/>
        <v>464</v>
      </c>
      <c r="G9" s="245">
        <f t="shared" si="6"/>
        <v>70</v>
      </c>
      <c r="H9" s="48">
        <v>23</v>
      </c>
      <c r="I9" s="246">
        <v>47</v>
      </c>
      <c r="J9" s="245">
        <f t="shared" si="7"/>
        <v>58</v>
      </c>
      <c r="K9" s="48">
        <v>14</v>
      </c>
      <c r="L9" s="108">
        <v>44</v>
      </c>
      <c r="M9" s="245">
        <f t="shared" si="8"/>
        <v>29</v>
      </c>
      <c r="N9" s="48">
        <v>16</v>
      </c>
      <c r="O9" s="108">
        <v>13</v>
      </c>
      <c r="P9" s="245">
        <f t="shared" si="9"/>
        <v>134</v>
      </c>
      <c r="Q9" s="48">
        <v>38</v>
      </c>
      <c r="R9" s="108">
        <v>96</v>
      </c>
      <c r="S9" s="245">
        <f t="shared" si="10"/>
        <v>9</v>
      </c>
      <c r="T9" s="48">
        <v>4</v>
      </c>
      <c r="U9" s="108">
        <v>5</v>
      </c>
      <c r="V9" s="245">
        <f t="shared" si="11"/>
        <v>135</v>
      </c>
      <c r="W9" s="48">
        <v>41</v>
      </c>
      <c r="X9" s="108">
        <v>94</v>
      </c>
      <c r="Y9" s="245">
        <f t="shared" si="12"/>
        <v>1</v>
      </c>
      <c r="Z9" s="48">
        <v>0</v>
      </c>
      <c r="AA9" s="247">
        <v>1</v>
      </c>
      <c r="AB9" s="245">
        <f t="shared" si="13"/>
        <v>100</v>
      </c>
      <c r="AC9" s="48">
        <v>28</v>
      </c>
      <c r="AD9" s="246">
        <v>72</v>
      </c>
      <c r="AE9" s="245">
        <f t="shared" si="14"/>
        <v>87</v>
      </c>
      <c r="AF9" s="48">
        <v>13</v>
      </c>
      <c r="AG9" s="48">
        <v>74</v>
      </c>
      <c r="AH9" s="245">
        <f t="shared" si="15"/>
        <v>24</v>
      </c>
      <c r="AI9" s="48">
        <v>6</v>
      </c>
      <c r="AJ9" s="248">
        <v>18</v>
      </c>
      <c r="AK9" s="249"/>
      <c r="AL9" s="249"/>
      <c r="AM9" s="233">
        <f t="shared" si="16"/>
        <v>0</v>
      </c>
      <c r="AN9" s="233">
        <f t="shared" si="16"/>
        <v>0</v>
      </c>
      <c r="AO9" s="233">
        <f t="shared" si="16"/>
        <v>0</v>
      </c>
    </row>
    <row r="10" spans="1:42" s="233" customFormat="1" ht="33" customHeight="1" x14ac:dyDescent="0.15">
      <c r="A10" s="500" t="s">
        <v>240</v>
      </c>
      <c r="B10" s="490"/>
      <c r="C10" s="490"/>
      <c r="D10" s="238">
        <f t="shared" si="3"/>
        <v>363</v>
      </c>
      <c r="E10" s="239">
        <f t="shared" si="4"/>
        <v>289</v>
      </c>
      <c r="F10" s="244">
        <f t="shared" si="5"/>
        <v>74</v>
      </c>
      <c r="G10" s="245">
        <f t="shared" si="6"/>
        <v>126</v>
      </c>
      <c r="H10" s="48">
        <v>96</v>
      </c>
      <c r="I10" s="246">
        <v>30</v>
      </c>
      <c r="J10" s="245">
        <f t="shared" si="7"/>
        <v>23</v>
      </c>
      <c r="K10" s="48">
        <v>21</v>
      </c>
      <c r="L10" s="108">
        <v>2</v>
      </c>
      <c r="M10" s="245">
        <f t="shared" si="8"/>
        <v>92</v>
      </c>
      <c r="N10" s="48">
        <v>90</v>
      </c>
      <c r="O10" s="108">
        <v>2</v>
      </c>
      <c r="P10" s="245">
        <f t="shared" si="9"/>
        <v>61</v>
      </c>
      <c r="Q10" s="48">
        <v>39</v>
      </c>
      <c r="R10" s="108">
        <v>22</v>
      </c>
      <c r="S10" s="245">
        <f t="shared" si="10"/>
        <v>7</v>
      </c>
      <c r="T10" s="48">
        <v>7</v>
      </c>
      <c r="U10" s="108">
        <v>0</v>
      </c>
      <c r="V10" s="245">
        <f t="shared" si="11"/>
        <v>6</v>
      </c>
      <c r="W10" s="48">
        <v>1</v>
      </c>
      <c r="X10" s="108">
        <v>5</v>
      </c>
      <c r="Y10" s="245">
        <f t="shared" si="12"/>
        <v>0</v>
      </c>
      <c r="Z10" s="48">
        <v>0</v>
      </c>
      <c r="AA10" s="247">
        <v>0</v>
      </c>
      <c r="AB10" s="245">
        <f t="shared" si="13"/>
        <v>1</v>
      </c>
      <c r="AC10" s="48">
        <v>1</v>
      </c>
      <c r="AD10" s="246">
        <v>0</v>
      </c>
      <c r="AE10" s="245">
        <f t="shared" si="14"/>
        <v>27</v>
      </c>
      <c r="AF10" s="48">
        <v>17</v>
      </c>
      <c r="AG10" s="48">
        <v>10</v>
      </c>
      <c r="AH10" s="245">
        <f t="shared" si="15"/>
        <v>20</v>
      </c>
      <c r="AI10" s="48">
        <v>17</v>
      </c>
      <c r="AJ10" s="248">
        <v>3</v>
      </c>
      <c r="AK10" s="249"/>
      <c r="AL10" s="249"/>
      <c r="AM10" s="233">
        <f t="shared" si="16"/>
        <v>0</v>
      </c>
      <c r="AN10" s="233">
        <f t="shared" si="16"/>
        <v>0</v>
      </c>
      <c r="AO10" s="233">
        <f t="shared" si="16"/>
        <v>0</v>
      </c>
    </row>
    <row r="11" spans="1:42" s="233" customFormat="1" ht="33" customHeight="1" x14ac:dyDescent="0.15">
      <c r="A11" s="500" t="s">
        <v>239</v>
      </c>
      <c r="B11" s="460"/>
      <c r="C11" s="460"/>
      <c r="D11" s="238">
        <f>SUM(D12:D13)</f>
        <v>81</v>
      </c>
      <c r="E11" s="239">
        <f t="shared" si="4"/>
        <v>61</v>
      </c>
      <c r="F11" s="244">
        <f t="shared" si="5"/>
        <v>20</v>
      </c>
      <c r="G11" s="245">
        <f t="shared" si="6"/>
        <v>3</v>
      </c>
      <c r="H11" s="250">
        <v>2</v>
      </c>
      <c r="I11" s="250">
        <v>1</v>
      </c>
      <c r="J11" s="245">
        <f t="shared" si="7"/>
        <v>41</v>
      </c>
      <c r="K11" s="48">
        <v>26</v>
      </c>
      <c r="L11" s="251">
        <v>15</v>
      </c>
      <c r="M11" s="245">
        <f t="shared" si="8"/>
        <v>8</v>
      </c>
      <c r="N11" s="48">
        <v>8</v>
      </c>
      <c r="O11" s="251">
        <v>0</v>
      </c>
      <c r="P11" s="245">
        <f t="shared" si="9"/>
        <v>9</v>
      </c>
      <c r="Q11" s="48">
        <v>6</v>
      </c>
      <c r="R11" s="251">
        <v>3</v>
      </c>
      <c r="S11" s="245">
        <f t="shared" si="10"/>
        <v>10</v>
      </c>
      <c r="T11" s="48">
        <v>10</v>
      </c>
      <c r="U11" s="251">
        <v>0</v>
      </c>
      <c r="V11" s="245">
        <f t="shared" si="11"/>
        <v>1</v>
      </c>
      <c r="W11" s="48">
        <v>1</v>
      </c>
      <c r="X11" s="251">
        <v>0</v>
      </c>
      <c r="Y11" s="245">
        <f t="shared" si="12"/>
        <v>0</v>
      </c>
      <c r="Z11" s="48">
        <v>0</v>
      </c>
      <c r="AA11" s="250">
        <v>0</v>
      </c>
      <c r="AB11" s="245">
        <f t="shared" si="13"/>
        <v>0</v>
      </c>
      <c r="AC11" s="48">
        <v>0</v>
      </c>
      <c r="AD11" s="246">
        <v>0</v>
      </c>
      <c r="AE11" s="245">
        <f t="shared" si="14"/>
        <v>6</v>
      </c>
      <c r="AF11" s="48">
        <v>5</v>
      </c>
      <c r="AG11" s="48">
        <v>1</v>
      </c>
      <c r="AH11" s="245">
        <f t="shared" si="15"/>
        <v>3</v>
      </c>
      <c r="AI11" s="48">
        <v>3</v>
      </c>
      <c r="AJ11" s="248">
        <v>0</v>
      </c>
      <c r="AK11" s="249"/>
      <c r="AL11" s="249"/>
      <c r="AM11" s="233">
        <f t="shared" si="16"/>
        <v>0</v>
      </c>
      <c r="AN11" s="233">
        <f t="shared" si="16"/>
        <v>0</v>
      </c>
      <c r="AO11" s="233">
        <f t="shared" si="16"/>
        <v>0</v>
      </c>
    </row>
    <row r="12" spans="1:42" s="233" customFormat="1" ht="33" customHeight="1" x14ac:dyDescent="0.15">
      <c r="A12" s="200"/>
      <c r="B12" s="490" t="s">
        <v>238</v>
      </c>
      <c r="C12" s="460"/>
      <c r="D12" s="238">
        <f t="shared" si="3"/>
        <v>58</v>
      </c>
      <c r="E12" s="239">
        <f t="shared" si="4"/>
        <v>38</v>
      </c>
      <c r="F12" s="244">
        <f t="shared" si="5"/>
        <v>20</v>
      </c>
      <c r="G12" s="245">
        <f t="shared" si="6"/>
        <v>1</v>
      </c>
      <c r="H12" s="48">
        <v>0</v>
      </c>
      <c r="I12" s="246">
        <v>1</v>
      </c>
      <c r="J12" s="245">
        <f t="shared" si="7"/>
        <v>40</v>
      </c>
      <c r="K12" s="48">
        <v>25</v>
      </c>
      <c r="L12" s="251">
        <v>15</v>
      </c>
      <c r="M12" s="245">
        <f t="shared" si="8"/>
        <v>7</v>
      </c>
      <c r="N12" s="48">
        <v>7</v>
      </c>
      <c r="O12" s="251">
        <v>0</v>
      </c>
      <c r="P12" s="245">
        <f t="shared" si="9"/>
        <v>4</v>
      </c>
      <c r="Q12" s="48">
        <v>1</v>
      </c>
      <c r="R12" s="251">
        <v>3</v>
      </c>
      <c r="S12" s="245">
        <f t="shared" si="10"/>
        <v>1</v>
      </c>
      <c r="T12" s="48">
        <v>1</v>
      </c>
      <c r="U12" s="251">
        <v>0</v>
      </c>
      <c r="V12" s="245">
        <f t="shared" si="11"/>
        <v>0</v>
      </c>
      <c r="W12" s="48">
        <v>0</v>
      </c>
      <c r="X12" s="251">
        <v>0</v>
      </c>
      <c r="Y12" s="245">
        <f t="shared" si="12"/>
        <v>0</v>
      </c>
      <c r="Z12" s="48">
        <v>0</v>
      </c>
      <c r="AA12" s="250">
        <v>0</v>
      </c>
      <c r="AB12" s="245">
        <f t="shared" si="13"/>
        <v>0</v>
      </c>
      <c r="AC12" s="48">
        <v>0</v>
      </c>
      <c r="AD12" s="246">
        <v>0</v>
      </c>
      <c r="AE12" s="245">
        <f t="shared" si="14"/>
        <v>3</v>
      </c>
      <c r="AF12" s="48">
        <v>2</v>
      </c>
      <c r="AG12" s="48">
        <v>1</v>
      </c>
      <c r="AH12" s="245">
        <f t="shared" si="15"/>
        <v>2</v>
      </c>
      <c r="AI12" s="48">
        <v>2</v>
      </c>
      <c r="AJ12" s="248">
        <v>0</v>
      </c>
      <c r="AK12" s="249"/>
      <c r="AL12" s="249"/>
    </row>
    <row r="13" spans="1:42" s="233" customFormat="1" ht="33" customHeight="1" x14ac:dyDescent="0.15">
      <c r="A13" s="200"/>
      <c r="B13" s="490" t="s">
        <v>237</v>
      </c>
      <c r="C13" s="460"/>
      <c r="D13" s="238">
        <f t="shared" si="3"/>
        <v>23</v>
      </c>
      <c r="E13" s="239">
        <f t="shared" si="4"/>
        <v>23</v>
      </c>
      <c r="F13" s="244">
        <f t="shared" si="5"/>
        <v>0</v>
      </c>
      <c r="G13" s="245">
        <f t="shared" si="6"/>
        <v>2</v>
      </c>
      <c r="H13" s="48">
        <v>2</v>
      </c>
      <c r="I13" s="246">
        <v>0</v>
      </c>
      <c r="J13" s="245">
        <f t="shared" si="7"/>
        <v>1</v>
      </c>
      <c r="K13" s="48">
        <v>1</v>
      </c>
      <c r="L13" s="250">
        <v>0</v>
      </c>
      <c r="M13" s="245">
        <f t="shared" si="8"/>
        <v>1</v>
      </c>
      <c r="N13" s="48">
        <v>1</v>
      </c>
      <c r="O13" s="251">
        <v>0</v>
      </c>
      <c r="P13" s="245">
        <f t="shared" si="9"/>
        <v>5</v>
      </c>
      <c r="Q13" s="48">
        <v>5</v>
      </c>
      <c r="R13" s="250">
        <v>0</v>
      </c>
      <c r="S13" s="245">
        <f t="shared" si="10"/>
        <v>9</v>
      </c>
      <c r="T13" s="48">
        <v>9</v>
      </c>
      <c r="U13" s="251">
        <v>0</v>
      </c>
      <c r="V13" s="245">
        <f t="shared" si="11"/>
        <v>1</v>
      </c>
      <c r="W13" s="48">
        <v>1</v>
      </c>
      <c r="X13" s="250">
        <v>0</v>
      </c>
      <c r="Y13" s="245">
        <f t="shared" si="12"/>
        <v>0</v>
      </c>
      <c r="Z13" s="48">
        <v>0</v>
      </c>
      <c r="AA13" s="250">
        <v>0</v>
      </c>
      <c r="AB13" s="245">
        <f t="shared" si="13"/>
        <v>0</v>
      </c>
      <c r="AC13" s="48">
        <v>0</v>
      </c>
      <c r="AD13" s="246">
        <v>0</v>
      </c>
      <c r="AE13" s="245">
        <f t="shared" si="14"/>
        <v>3</v>
      </c>
      <c r="AF13" s="48">
        <v>3</v>
      </c>
      <c r="AG13" s="48">
        <v>0</v>
      </c>
      <c r="AH13" s="245">
        <f t="shared" si="15"/>
        <v>1</v>
      </c>
      <c r="AI13" s="48">
        <v>1</v>
      </c>
      <c r="AJ13" s="248">
        <v>0</v>
      </c>
      <c r="AK13" s="249"/>
      <c r="AL13" s="249"/>
    </row>
    <row r="14" spans="1:42" s="233" customFormat="1" ht="33" customHeight="1" x14ac:dyDescent="0.15">
      <c r="A14" s="521" t="s">
        <v>236</v>
      </c>
      <c r="B14" s="522"/>
      <c r="C14" s="522"/>
      <c r="D14" s="238">
        <f>SUM(D15:D19)</f>
        <v>1297</v>
      </c>
      <c r="E14" s="239">
        <f t="shared" si="4"/>
        <v>1061</v>
      </c>
      <c r="F14" s="244">
        <f t="shared" si="5"/>
        <v>236</v>
      </c>
      <c r="G14" s="245">
        <f>SUM(H15:I19)</f>
        <v>78</v>
      </c>
      <c r="H14" s="250">
        <v>45</v>
      </c>
      <c r="I14" s="251">
        <v>33</v>
      </c>
      <c r="J14" s="245">
        <f t="shared" si="7"/>
        <v>95</v>
      </c>
      <c r="K14" s="250">
        <v>71</v>
      </c>
      <c r="L14" s="250">
        <v>24</v>
      </c>
      <c r="M14" s="245">
        <f t="shared" si="8"/>
        <v>782</v>
      </c>
      <c r="N14" s="250">
        <v>738</v>
      </c>
      <c r="O14" s="251">
        <v>44</v>
      </c>
      <c r="P14" s="245">
        <f t="shared" si="9"/>
        <v>200</v>
      </c>
      <c r="Q14" s="250">
        <v>134</v>
      </c>
      <c r="R14" s="250">
        <v>66</v>
      </c>
      <c r="S14" s="245">
        <f t="shared" si="10"/>
        <v>5</v>
      </c>
      <c r="T14" s="250">
        <v>4</v>
      </c>
      <c r="U14" s="251">
        <v>1</v>
      </c>
      <c r="V14" s="245">
        <f t="shared" si="11"/>
        <v>50</v>
      </c>
      <c r="W14" s="250">
        <v>2</v>
      </c>
      <c r="X14" s="250">
        <v>48</v>
      </c>
      <c r="Y14" s="245">
        <f t="shared" si="12"/>
        <v>0</v>
      </c>
      <c r="Z14" s="250">
        <v>0</v>
      </c>
      <c r="AA14" s="250">
        <v>0</v>
      </c>
      <c r="AB14" s="245">
        <f t="shared" si="13"/>
        <v>2</v>
      </c>
      <c r="AC14" s="250">
        <v>1</v>
      </c>
      <c r="AD14" s="251">
        <v>1</v>
      </c>
      <c r="AE14" s="245">
        <f t="shared" si="14"/>
        <v>14</v>
      </c>
      <c r="AF14" s="250">
        <v>9</v>
      </c>
      <c r="AG14" s="250">
        <v>5</v>
      </c>
      <c r="AH14" s="245">
        <f t="shared" si="15"/>
        <v>71</v>
      </c>
      <c r="AI14" s="250">
        <v>57</v>
      </c>
      <c r="AJ14" s="252">
        <v>14</v>
      </c>
      <c r="AK14" s="253"/>
      <c r="AL14" s="249"/>
      <c r="AM14" s="233">
        <f>IF(G14+J14+M14+P14+S14+V14+Y14+AB14+AE14+AH14=D14,0,Y)</f>
        <v>0</v>
      </c>
      <c r="AN14" s="233">
        <f>IF(H14+K14+N14+Q14+T14+W14+Z14+AC14+AF14+AI14=E14,0,Y)</f>
        <v>0</v>
      </c>
      <c r="AO14" s="233">
        <f>IF(I14+L14+O14+R14+U14+X14+AA14+AD14+AG14+AJ14=F14,0,Y)</f>
        <v>0</v>
      </c>
    </row>
    <row r="15" spans="1:42" s="233" customFormat="1" ht="33" customHeight="1" x14ac:dyDescent="0.15">
      <c r="A15" s="254"/>
      <c r="B15" s="490" t="s">
        <v>235</v>
      </c>
      <c r="C15" s="460"/>
      <c r="D15" s="238">
        <f t="shared" si="3"/>
        <v>739</v>
      </c>
      <c r="E15" s="239">
        <f t="shared" si="4"/>
        <v>574</v>
      </c>
      <c r="F15" s="244">
        <f t="shared" si="5"/>
        <v>165</v>
      </c>
      <c r="G15" s="245">
        <f t="shared" si="6"/>
        <v>62</v>
      </c>
      <c r="H15" s="255">
        <v>37</v>
      </c>
      <c r="I15" s="256">
        <v>25</v>
      </c>
      <c r="J15" s="245">
        <f t="shared" si="7"/>
        <v>74</v>
      </c>
      <c r="K15" s="255">
        <v>52</v>
      </c>
      <c r="L15" s="255">
        <v>22</v>
      </c>
      <c r="M15" s="245">
        <f t="shared" si="8"/>
        <v>381</v>
      </c>
      <c r="N15" s="255">
        <v>355</v>
      </c>
      <c r="O15" s="256">
        <v>26</v>
      </c>
      <c r="P15" s="245">
        <f t="shared" si="9"/>
        <v>128</v>
      </c>
      <c r="Q15" s="255">
        <v>85</v>
      </c>
      <c r="R15" s="255">
        <v>43</v>
      </c>
      <c r="S15" s="245">
        <f t="shared" si="10"/>
        <v>5</v>
      </c>
      <c r="T15" s="255">
        <v>4</v>
      </c>
      <c r="U15" s="256">
        <v>1</v>
      </c>
      <c r="V15" s="245">
        <f t="shared" si="11"/>
        <v>34</v>
      </c>
      <c r="W15" s="255">
        <v>2</v>
      </c>
      <c r="X15" s="255">
        <v>32</v>
      </c>
      <c r="Y15" s="245">
        <f t="shared" si="12"/>
        <v>0</v>
      </c>
      <c r="Z15" s="255">
        <v>0</v>
      </c>
      <c r="AA15" s="255">
        <v>0</v>
      </c>
      <c r="AB15" s="245">
        <f t="shared" si="13"/>
        <v>2</v>
      </c>
      <c r="AC15" s="255">
        <v>1</v>
      </c>
      <c r="AD15" s="256">
        <v>1</v>
      </c>
      <c r="AE15" s="245">
        <f t="shared" si="14"/>
        <v>8</v>
      </c>
      <c r="AF15" s="255">
        <v>3</v>
      </c>
      <c r="AG15" s="255">
        <v>5</v>
      </c>
      <c r="AH15" s="245">
        <f t="shared" si="15"/>
        <v>45</v>
      </c>
      <c r="AI15" s="255">
        <v>35</v>
      </c>
      <c r="AJ15" s="257">
        <v>10</v>
      </c>
      <c r="AK15" s="253"/>
      <c r="AL15" s="249"/>
    </row>
    <row r="16" spans="1:42" s="233" customFormat="1" ht="33" customHeight="1" x14ac:dyDescent="0.15">
      <c r="A16" s="254"/>
      <c r="B16" s="490" t="s">
        <v>234</v>
      </c>
      <c r="C16" s="460"/>
      <c r="D16" s="238">
        <f t="shared" si="3"/>
        <v>344</v>
      </c>
      <c r="E16" s="239">
        <f t="shared" si="4"/>
        <v>303</v>
      </c>
      <c r="F16" s="244">
        <f t="shared" si="5"/>
        <v>41</v>
      </c>
      <c r="G16" s="245">
        <f t="shared" si="6"/>
        <v>10</v>
      </c>
      <c r="H16" s="255">
        <v>6</v>
      </c>
      <c r="I16" s="256">
        <v>4</v>
      </c>
      <c r="J16" s="245">
        <f t="shared" si="7"/>
        <v>12</v>
      </c>
      <c r="K16" s="255">
        <v>11</v>
      </c>
      <c r="L16" s="255">
        <v>1</v>
      </c>
      <c r="M16" s="245">
        <f t="shared" si="8"/>
        <v>231</v>
      </c>
      <c r="N16" s="255">
        <v>226</v>
      </c>
      <c r="O16" s="256">
        <v>5</v>
      </c>
      <c r="P16" s="245">
        <f t="shared" si="9"/>
        <v>56</v>
      </c>
      <c r="Q16" s="255">
        <v>39</v>
      </c>
      <c r="R16" s="255">
        <v>17</v>
      </c>
      <c r="S16" s="245">
        <f t="shared" si="10"/>
        <v>0</v>
      </c>
      <c r="T16" s="255">
        <v>0</v>
      </c>
      <c r="U16" s="256">
        <v>0</v>
      </c>
      <c r="V16" s="245">
        <f t="shared" si="11"/>
        <v>10</v>
      </c>
      <c r="W16" s="255">
        <v>0</v>
      </c>
      <c r="X16" s="255">
        <v>10</v>
      </c>
      <c r="Y16" s="245">
        <f t="shared" si="12"/>
        <v>0</v>
      </c>
      <c r="Z16" s="255">
        <v>0</v>
      </c>
      <c r="AA16" s="255">
        <v>0</v>
      </c>
      <c r="AB16" s="245">
        <f t="shared" si="13"/>
        <v>0</v>
      </c>
      <c r="AC16" s="255">
        <v>0</v>
      </c>
      <c r="AD16" s="256">
        <v>0</v>
      </c>
      <c r="AE16" s="245">
        <f t="shared" si="14"/>
        <v>4</v>
      </c>
      <c r="AF16" s="255">
        <v>4</v>
      </c>
      <c r="AG16" s="255">
        <v>0</v>
      </c>
      <c r="AH16" s="245">
        <f t="shared" si="15"/>
        <v>21</v>
      </c>
      <c r="AI16" s="255">
        <v>17</v>
      </c>
      <c r="AJ16" s="257">
        <v>4</v>
      </c>
      <c r="AK16" s="253"/>
      <c r="AL16" s="249"/>
    </row>
    <row r="17" spans="1:41" s="233" customFormat="1" ht="33" customHeight="1" x14ac:dyDescent="0.15">
      <c r="A17" s="254"/>
      <c r="B17" s="505" t="s">
        <v>233</v>
      </c>
      <c r="C17" s="522"/>
      <c r="D17" s="238">
        <f t="shared" si="3"/>
        <v>126</v>
      </c>
      <c r="E17" s="239">
        <f t="shared" si="4"/>
        <v>121</v>
      </c>
      <c r="F17" s="244">
        <f t="shared" si="5"/>
        <v>5</v>
      </c>
      <c r="G17" s="245">
        <f t="shared" si="6"/>
        <v>2</v>
      </c>
      <c r="H17" s="255">
        <v>1</v>
      </c>
      <c r="I17" s="256">
        <v>1</v>
      </c>
      <c r="J17" s="245">
        <f t="shared" si="7"/>
        <v>4</v>
      </c>
      <c r="K17" s="255">
        <v>4</v>
      </c>
      <c r="L17" s="255">
        <v>0</v>
      </c>
      <c r="M17" s="245">
        <f t="shared" si="8"/>
        <v>110</v>
      </c>
      <c r="N17" s="255">
        <v>107</v>
      </c>
      <c r="O17" s="256">
        <v>3</v>
      </c>
      <c r="P17" s="245">
        <f t="shared" si="9"/>
        <v>2</v>
      </c>
      <c r="Q17" s="255">
        <v>2</v>
      </c>
      <c r="R17" s="255">
        <v>0</v>
      </c>
      <c r="S17" s="245">
        <f t="shared" si="10"/>
        <v>0</v>
      </c>
      <c r="T17" s="255">
        <v>0</v>
      </c>
      <c r="U17" s="256">
        <v>0</v>
      </c>
      <c r="V17" s="245">
        <f t="shared" si="11"/>
        <v>1</v>
      </c>
      <c r="W17" s="255">
        <v>0</v>
      </c>
      <c r="X17" s="255">
        <v>1</v>
      </c>
      <c r="Y17" s="245">
        <f t="shared" si="12"/>
        <v>0</v>
      </c>
      <c r="Z17" s="255">
        <v>0</v>
      </c>
      <c r="AA17" s="255">
        <v>0</v>
      </c>
      <c r="AB17" s="245">
        <f t="shared" si="13"/>
        <v>0</v>
      </c>
      <c r="AC17" s="255">
        <v>0</v>
      </c>
      <c r="AD17" s="256">
        <v>0</v>
      </c>
      <c r="AE17" s="245">
        <f t="shared" si="14"/>
        <v>2</v>
      </c>
      <c r="AF17" s="255">
        <v>2</v>
      </c>
      <c r="AG17" s="255">
        <v>0</v>
      </c>
      <c r="AH17" s="245">
        <f t="shared" si="15"/>
        <v>5</v>
      </c>
      <c r="AI17" s="255">
        <v>5</v>
      </c>
      <c r="AJ17" s="257">
        <v>0</v>
      </c>
      <c r="AK17" s="253"/>
      <c r="AL17" s="249"/>
    </row>
    <row r="18" spans="1:41" s="233" customFormat="1" ht="33" customHeight="1" x14ac:dyDescent="0.15">
      <c r="A18" s="254"/>
      <c r="B18" s="505" t="s">
        <v>232</v>
      </c>
      <c r="C18" s="505"/>
      <c r="D18" s="238">
        <f t="shared" si="3"/>
        <v>73</v>
      </c>
      <c r="E18" s="239">
        <f t="shared" si="4"/>
        <v>53</v>
      </c>
      <c r="F18" s="244">
        <f t="shared" si="5"/>
        <v>20</v>
      </c>
      <c r="G18" s="245">
        <f t="shared" si="6"/>
        <v>3</v>
      </c>
      <c r="H18" s="255">
        <v>1</v>
      </c>
      <c r="I18" s="256">
        <v>2</v>
      </c>
      <c r="J18" s="245">
        <f t="shared" si="7"/>
        <v>4</v>
      </c>
      <c r="K18" s="255">
        <v>3</v>
      </c>
      <c r="L18" s="255">
        <v>1</v>
      </c>
      <c r="M18" s="245">
        <f t="shared" si="8"/>
        <v>48</v>
      </c>
      <c r="N18" s="255">
        <v>41</v>
      </c>
      <c r="O18" s="256">
        <v>7</v>
      </c>
      <c r="P18" s="245">
        <f t="shared" si="9"/>
        <v>14</v>
      </c>
      <c r="Q18" s="255">
        <v>8</v>
      </c>
      <c r="R18" s="255">
        <v>6</v>
      </c>
      <c r="S18" s="245">
        <f t="shared" si="10"/>
        <v>0</v>
      </c>
      <c r="T18" s="255">
        <v>0</v>
      </c>
      <c r="U18" s="256">
        <v>0</v>
      </c>
      <c r="V18" s="245">
        <f t="shared" si="11"/>
        <v>4</v>
      </c>
      <c r="W18" s="255">
        <v>0</v>
      </c>
      <c r="X18" s="255">
        <v>4</v>
      </c>
      <c r="Y18" s="245">
        <f t="shared" si="12"/>
        <v>0</v>
      </c>
      <c r="Z18" s="255">
        <v>0</v>
      </c>
      <c r="AA18" s="255">
        <v>0</v>
      </c>
      <c r="AB18" s="245">
        <f t="shared" si="13"/>
        <v>0</v>
      </c>
      <c r="AC18" s="255">
        <v>0</v>
      </c>
      <c r="AD18" s="256">
        <v>0</v>
      </c>
      <c r="AE18" s="245">
        <f t="shared" si="14"/>
        <v>0</v>
      </c>
      <c r="AF18" s="255">
        <v>0</v>
      </c>
      <c r="AG18" s="255">
        <v>0</v>
      </c>
      <c r="AH18" s="245">
        <f t="shared" si="15"/>
        <v>0</v>
      </c>
      <c r="AI18" s="255">
        <v>0</v>
      </c>
      <c r="AJ18" s="257">
        <v>0</v>
      </c>
      <c r="AK18" s="253"/>
      <c r="AL18" s="249"/>
    </row>
    <row r="19" spans="1:41" s="233" customFormat="1" ht="33" customHeight="1" x14ac:dyDescent="0.15">
      <c r="A19" s="254"/>
      <c r="B19" s="505" t="s">
        <v>231</v>
      </c>
      <c r="C19" s="505"/>
      <c r="D19" s="238">
        <f t="shared" si="3"/>
        <v>15</v>
      </c>
      <c r="E19" s="239">
        <f t="shared" si="4"/>
        <v>10</v>
      </c>
      <c r="F19" s="244">
        <f t="shared" si="5"/>
        <v>5</v>
      </c>
      <c r="G19" s="245">
        <f t="shared" si="6"/>
        <v>1</v>
      </c>
      <c r="H19" s="255">
        <v>0</v>
      </c>
      <c r="I19" s="256">
        <v>1</v>
      </c>
      <c r="J19" s="245">
        <f t="shared" si="7"/>
        <v>1</v>
      </c>
      <c r="K19" s="255">
        <v>1</v>
      </c>
      <c r="L19" s="255">
        <v>0</v>
      </c>
      <c r="M19" s="245">
        <f t="shared" si="8"/>
        <v>12</v>
      </c>
      <c r="N19" s="255">
        <v>9</v>
      </c>
      <c r="O19" s="256">
        <v>3</v>
      </c>
      <c r="P19" s="245">
        <f t="shared" si="9"/>
        <v>0</v>
      </c>
      <c r="Q19" s="255">
        <v>0</v>
      </c>
      <c r="R19" s="255">
        <v>0</v>
      </c>
      <c r="S19" s="245">
        <f t="shared" si="10"/>
        <v>0</v>
      </c>
      <c r="T19" s="255">
        <v>0</v>
      </c>
      <c r="U19" s="256">
        <v>0</v>
      </c>
      <c r="V19" s="245">
        <f t="shared" si="11"/>
        <v>1</v>
      </c>
      <c r="W19" s="255">
        <v>0</v>
      </c>
      <c r="X19" s="255">
        <v>1</v>
      </c>
      <c r="Y19" s="245">
        <f t="shared" si="12"/>
        <v>0</v>
      </c>
      <c r="Z19" s="255">
        <v>0</v>
      </c>
      <c r="AA19" s="255">
        <v>0</v>
      </c>
      <c r="AB19" s="245">
        <f t="shared" si="13"/>
        <v>0</v>
      </c>
      <c r="AC19" s="255">
        <v>0</v>
      </c>
      <c r="AD19" s="256">
        <v>0</v>
      </c>
      <c r="AE19" s="245">
        <f t="shared" si="14"/>
        <v>0</v>
      </c>
      <c r="AF19" s="255">
        <v>0</v>
      </c>
      <c r="AG19" s="255">
        <v>0</v>
      </c>
      <c r="AH19" s="245">
        <f t="shared" si="15"/>
        <v>0</v>
      </c>
      <c r="AI19" s="255">
        <v>0</v>
      </c>
      <c r="AJ19" s="257">
        <v>0</v>
      </c>
      <c r="AK19" s="253"/>
      <c r="AL19" s="249"/>
    </row>
    <row r="20" spans="1:41" s="233" customFormat="1" ht="33" customHeight="1" x14ac:dyDescent="0.15">
      <c r="A20" s="500" t="s">
        <v>230</v>
      </c>
      <c r="B20" s="490"/>
      <c r="C20" s="490"/>
      <c r="D20" s="238">
        <f t="shared" si="3"/>
        <v>161</v>
      </c>
      <c r="E20" s="239">
        <f t="shared" si="4"/>
        <v>141</v>
      </c>
      <c r="F20" s="244">
        <f t="shared" si="5"/>
        <v>20</v>
      </c>
      <c r="G20" s="245">
        <f t="shared" si="6"/>
        <v>13</v>
      </c>
      <c r="H20" s="255">
        <v>8</v>
      </c>
      <c r="I20" s="256">
        <v>5</v>
      </c>
      <c r="J20" s="245">
        <f t="shared" si="7"/>
        <v>3</v>
      </c>
      <c r="K20" s="255">
        <v>2</v>
      </c>
      <c r="L20" s="255">
        <v>1</v>
      </c>
      <c r="M20" s="245">
        <f t="shared" si="8"/>
        <v>99</v>
      </c>
      <c r="N20" s="255">
        <v>97</v>
      </c>
      <c r="O20" s="256">
        <v>2</v>
      </c>
      <c r="P20" s="245">
        <f t="shared" si="9"/>
        <v>30</v>
      </c>
      <c r="Q20" s="255">
        <v>23</v>
      </c>
      <c r="R20" s="255">
        <v>7</v>
      </c>
      <c r="S20" s="245">
        <f t="shared" si="10"/>
        <v>9</v>
      </c>
      <c r="T20" s="255">
        <v>7</v>
      </c>
      <c r="U20" s="256">
        <v>2</v>
      </c>
      <c r="V20" s="245">
        <f t="shared" si="11"/>
        <v>1</v>
      </c>
      <c r="W20" s="255">
        <v>0</v>
      </c>
      <c r="X20" s="255">
        <v>1</v>
      </c>
      <c r="Y20" s="245">
        <f t="shared" si="12"/>
        <v>0</v>
      </c>
      <c r="Z20" s="255">
        <v>0</v>
      </c>
      <c r="AA20" s="255">
        <v>0</v>
      </c>
      <c r="AB20" s="245">
        <f t="shared" si="13"/>
        <v>0</v>
      </c>
      <c r="AC20" s="255">
        <v>0</v>
      </c>
      <c r="AD20" s="256">
        <v>0</v>
      </c>
      <c r="AE20" s="245">
        <f t="shared" si="14"/>
        <v>1</v>
      </c>
      <c r="AF20" s="255">
        <v>1</v>
      </c>
      <c r="AG20" s="255">
        <v>0</v>
      </c>
      <c r="AH20" s="245">
        <f t="shared" si="15"/>
        <v>5</v>
      </c>
      <c r="AI20" s="255">
        <v>3</v>
      </c>
      <c r="AJ20" s="257">
        <v>2</v>
      </c>
      <c r="AK20" s="253"/>
      <c r="AL20" s="249"/>
      <c r="AM20" s="233">
        <f t="shared" ref="AM20:AO22" si="17">IF(G20+J20+M20+P20+S20+V20+Y20+AB20+AE20+AH20=D20,0,Y)</f>
        <v>0</v>
      </c>
      <c r="AN20" s="233">
        <f t="shared" si="17"/>
        <v>0</v>
      </c>
      <c r="AO20" s="233">
        <f t="shared" si="17"/>
        <v>0</v>
      </c>
    </row>
    <row r="21" spans="1:41" s="233" customFormat="1" ht="33" customHeight="1" x14ac:dyDescent="0.15">
      <c r="A21" s="500" t="s">
        <v>229</v>
      </c>
      <c r="B21" s="490"/>
      <c r="C21" s="490"/>
      <c r="D21" s="238">
        <f t="shared" si="3"/>
        <v>353</v>
      </c>
      <c r="E21" s="239">
        <f t="shared" si="4"/>
        <v>321</v>
      </c>
      <c r="F21" s="244">
        <f t="shared" si="5"/>
        <v>32</v>
      </c>
      <c r="G21" s="245">
        <f t="shared" si="6"/>
        <v>12</v>
      </c>
      <c r="H21" s="255">
        <v>9</v>
      </c>
      <c r="I21" s="256">
        <v>3</v>
      </c>
      <c r="J21" s="245">
        <f t="shared" si="7"/>
        <v>19</v>
      </c>
      <c r="K21" s="255">
        <v>18</v>
      </c>
      <c r="L21" s="255">
        <v>1</v>
      </c>
      <c r="M21" s="245">
        <f t="shared" si="8"/>
        <v>261</v>
      </c>
      <c r="N21" s="255">
        <v>234</v>
      </c>
      <c r="O21" s="256">
        <v>27</v>
      </c>
      <c r="P21" s="245">
        <f t="shared" si="9"/>
        <v>23</v>
      </c>
      <c r="Q21" s="255">
        <v>23</v>
      </c>
      <c r="R21" s="255">
        <v>0</v>
      </c>
      <c r="S21" s="245">
        <f t="shared" si="10"/>
        <v>7</v>
      </c>
      <c r="T21" s="255">
        <v>6</v>
      </c>
      <c r="U21" s="256">
        <v>1</v>
      </c>
      <c r="V21" s="245">
        <f t="shared" si="11"/>
        <v>1</v>
      </c>
      <c r="W21" s="255">
        <v>1</v>
      </c>
      <c r="X21" s="255">
        <v>0</v>
      </c>
      <c r="Y21" s="245">
        <f t="shared" si="12"/>
        <v>0</v>
      </c>
      <c r="Z21" s="255">
        <v>0</v>
      </c>
      <c r="AA21" s="255">
        <v>0</v>
      </c>
      <c r="AB21" s="245">
        <f t="shared" si="13"/>
        <v>0</v>
      </c>
      <c r="AC21" s="255">
        <v>0</v>
      </c>
      <c r="AD21" s="256">
        <v>0</v>
      </c>
      <c r="AE21" s="245">
        <f t="shared" si="14"/>
        <v>6</v>
      </c>
      <c r="AF21" s="255">
        <v>6</v>
      </c>
      <c r="AG21" s="255">
        <v>0</v>
      </c>
      <c r="AH21" s="245">
        <f t="shared" si="15"/>
        <v>24</v>
      </c>
      <c r="AI21" s="255">
        <v>24</v>
      </c>
      <c r="AJ21" s="257">
        <v>0</v>
      </c>
      <c r="AK21" s="253"/>
      <c r="AL21" s="249"/>
      <c r="AM21" s="233">
        <f t="shared" si="17"/>
        <v>0</v>
      </c>
      <c r="AN21" s="233">
        <f t="shared" si="17"/>
        <v>0</v>
      </c>
      <c r="AO21" s="233">
        <f t="shared" si="17"/>
        <v>0</v>
      </c>
    </row>
    <row r="22" spans="1:41" s="233" customFormat="1" ht="33" customHeight="1" x14ac:dyDescent="0.15">
      <c r="A22" s="500" t="s">
        <v>228</v>
      </c>
      <c r="B22" s="490"/>
      <c r="C22" s="490"/>
      <c r="D22" s="238">
        <f t="shared" si="3"/>
        <v>129</v>
      </c>
      <c r="E22" s="239">
        <f t="shared" si="4"/>
        <v>108</v>
      </c>
      <c r="F22" s="244">
        <f t="shared" si="5"/>
        <v>21</v>
      </c>
      <c r="G22" s="245">
        <f t="shared" si="6"/>
        <v>19</v>
      </c>
      <c r="H22" s="255">
        <v>16</v>
      </c>
      <c r="I22" s="256">
        <v>3</v>
      </c>
      <c r="J22" s="245">
        <f t="shared" si="7"/>
        <v>14</v>
      </c>
      <c r="K22" s="255">
        <v>13</v>
      </c>
      <c r="L22" s="255">
        <v>1</v>
      </c>
      <c r="M22" s="245">
        <f t="shared" si="8"/>
        <v>40</v>
      </c>
      <c r="N22" s="255">
        <v>37</v>
      </c>
      <c r="O22" s="256">
        <v>3</v>
      </c>
      <c r="P22" s="245">
        <f t="shared" si="9"/>
        <v>36</v>
      </c>
      <c r="Q22" s="255">
        <v>26</v>
      </c>
      <c r="R22" s="255">
        <v>10</v>
      </c>
      <c r="S22" s="245">
        <f t="shared" si="10"/>
        <v>2</v>
      </c>
      <c r="T22" s="255">
        <v>2</v>
      </c>
      <c r="U22" s="256">
        <v>0</v>
      </c>
      <c r="V22" s="245">
        <f t="shared" si="11"/>
        <v>2</v>
      </c>
      <c r="W22" s="255">
        <v>0</v>
      </c>
      <c r="X22" s="255">
        <v>2</v>
      </c>
      <c r="Y22" s="245">
        <f t="shared" si="12"/>
        <v>0</v>
      </c>
      <c r="Z22" s="255">
        <v>0</v>
      </c>
      <c r="AA22" s="255">
        <v>0</v>
      </c>
      <c r="AB22" s="245">
        <f t="shared" si="13"/>
        <v>0</v>
      </c>
      <c r="AC22" s="255">
        <v>0</v>
      </c>
      <c r="AD22" s="256">
        <v>0</v>
      </c>
      <c r="AE22" s="245">
        <f t="shared" si="14"/>
        <v>4</v>
      </c>
      <c r="AF22" s="255">
        <v>3</v>
      </c>
      <c r="AG22" s="255">
        <v>1</v>
      </c>
      <c r="AH22" s="245">
        <f t="shared" si="15"/>
        <v>12</v>
      </c>
      <c r="AI22" s="255">
        <v>11</v>
      </c>
      <c r="AJ22" s="257">
        <v>1</v>
      </c>
      <c r="AK22" s="253"/>
      <c r="AL22" s="249"/>
      <c r="AM22" s="233">
        <f t="shared" si="17"/>
        <v>0</v>
      </c>
      <c r="AN22" s="233">
        <f t="shared" si="17"/>
        <v>0</v>
      </c>
      <c r="AO22" s="233">
        <f t="shared" si="17"/>
        <v>0</v>
      </c>
    </row>
    <row r="23" spans="1:41" s="233" customFormat="1" ht="33" customHeight="1" x14ac:dyDescent="0.15">
      <c r="A23" s="503" t="s">
        <v>55</v>
      </c>
      <c r="B23" s="504"/>
      <c r="C23" s="504"/>
      <c r="D23" s="258">
        <f t="shared" si="3"/>
        <v>30</v>
      </c>
      <c r="E23" s="259">
        <f t="shared" si="4"/>
        <v>26</v>
      </c>
      <c r="F23" s="260">
        <f t="shared" si="5"/>
        <v>4</v>
      </c>
      <c r="G23" s="261">
        <f t="shared" si="6"/>
        <v>14</v>
      </c>
      <c r="H23" s="262">
        <v>11</v>
      </c>
      <c r="I23" s="263">
        <v>3</v>
      </c>
      <c r="J23" s="261">
        <f t="shared" si="7"/>
        <v>3</v>
      </c>
      <c r="K23" s="262">
        <v>2</v>
      </c>
      <c r="L23" s="262">
        <v>1</v>
      </c>
      <c r="M23" s="261">
        <f t="shared" si="8"/>
        <v>5</v>
      </c>
      <c r="N23" s="262">
        <v>5</v>
      </c>
      <c r="O23" s="263">
        <v>0</v>
      </c>
      <c r="P23" s="261">
        <f t="shared" si="9"/>
        <v>4</v>
      </c>
      <c r="Q23" s="262">
        <v>4</v>
      </c>
      <c r="R23" s="262">
        <v>0</v>
      </c>
      <c r="S23" s="261">
        <f t="shared" si="10"/>
        <v>0</v>
      </c>
      <c r="T23" s="262">
        <v>0</v>
      </c>
      <c r="U23" s="263">
        <v>0</v>
      </c>
      <c r="V23" s="261">
        <f t="shared" si="11"/>
        <v>0</v>
      </c>
      <c r="W23" s="262">
        <v>0</v>
      </c>
      <c r="X23" s="262">
        <v>0</v>
      </c>
      <c r="Y23" s="261">
        <f t="shared" si="12"/>
        <v>0</v>
      </c>
      <c r="Z23" s="262">
        <v>0</v>
      </c>
      <c r="AA23" s="262">
        <v>0</v>
      </c>
      <c r="AB23" s="261">
        <f t="shared" si="13"/>
        <v>0</v>
      </c>
      <c r="AC23" s="262">
        <v>0</v>
      </c>
      <c r="AD23" s="263">
        <v>0</v>
      </c>
      <c r="AE23" s="261">
        <f t="shared" si="14"/>
        <v>0</v>
      </c>
      <c r="AF23" s="262">
        <v>0</v>
      </c>
      <c r="AG23" s="262">
        <v>0</v>
      </c>
      <c r="AH23" s="261">
        <f t="shared" si="15"/>
        <v>4</v>
      </c>
      <c r="AI23" s="262">
        <v>4</v>
      </c>
      <c r="AJ23" s="264">
        <v>0</v>
      </c>
      <c r="AK23" s="253"/>
      <c r="AL23" s="249"/>
      <c r="AM23" s="233">
        <f>IF(G23+J23+M23+P23+S23+V23+Y23++AB23+AE23+AH23=D23,0,Y)</f>
        <v>0</v>
      </c>
      <c r="AN23" s="233">
        <f>IF(H23+K23+N23+Q23+T23+W23+Z23++AC23+AF23+AI23=E23,0,Y)</f>
        <v>0</v>
      </c>
      <c r="AO23" s="233">
        <f>IF(I23+L23+O23+R23+U23+X23+AA23++AD23+AG23+AJ23=F23,0,Y)</f>
        <v>0</v>
      </c>
    </row>
    <row r="24" spans="1:41" x14ac:dyDescent="0.15">
      <c r="A24" s="180"/>
      <c r="B24" s="180"/>
      <c r="C24" s="180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</row>
    <row r="25" spans="1:41" x14ac:dyDescent="0.15">
      <c r="A25" s="180"/>
      <c r="B25" s="180"/>
      <c r="C25" s="180"/>
      <c r="D25" s="265">
        <f>SUM(D6:D11)+SUM(D20:D22)+D23+D14-D5</f>
        <v>0</v>
      </c>
      <c r="E25" s="265">
        <f t="shared" ref="E25:AJ25" si="18">SUM(E6:E11)+SUM(E20:E22)+E23+E14-E5</f>
        <v>0</v>
      </c>
      <c r="F25" s="265">
        <f t="shared" si="18"/>
        <v>0</v>
      </c>
      <c r="G25" s="265">
        <f t="shared" si="18"/>
        <v>0</v>
      </c>
      <c r="H25" s="265">
        <f t="shared" si="18"/>
        <v>0</v>
      </c>
      <c r="I25" s="265">
        <f t="shared" si="18"/>
        <v>0</v>
      </c>
      <c r="J25" s="265">
        <f t="shared" si="18"/>
        <v>0</v>
      </c>
      <c r="K25" s="265">
        <f t="shared" si="18"/>
        <v>0</v>
      </c>
      <c r="L25" s="265">
        <f t="shared" si="18"/>
        <v>0</v>
      </c>
      <c r="M25" s="265">
        <f t="shared" si="18"/>
        <v>0</v>
      </c>
      <c r="N25" s="265">
        <f t="shared" si="18"/>
        <v>0</v>
      </c>
      <c r="O25" s="265">
        <f t="shared" si="18"/>
        <v>0</v>
      </c>
      <c r="P25" s="265">
        <f t="shared" si="18"/>
        <v>0</v>
      </c>
      <c r="Q25" s="265">
        <f t="shared" si="18"/>
        <v>0</v>
      </c>
      <c r="R25" s="265">
        <f t="shared" si="18"/>
        <v>0</v>
      </c>
      <c r="S25" s="265">
        <f t="shared" si="18"/>
        <v>0</v>
      </c>
      <c r="T25" s="265">
        <f t="shared" si="18"/>
        <v>0</v>
      </c>
      <c r="U25" s="265">
        <f t="shared" si="18"/>
        <v>0</v>
      </c>
      <c r="V25" s="265">
        <f t="shared" si="18"/>
        <v>0</v>
      </c>
      <c r="W25" s="265">
        <f t="shared" si="18"/>
        <v>0</v>
      </c>
      <c r="X25" s="265">
        <f t="shared" si="18"/>
        <v>0</v>
      </c>
      <c r="Y25" s="265">
        <f t="shared" si="18"/>
        <v>0</v>
      </c>
      <c r="Z25" s="265">
        <f t="shared" si="18"/>
        <v>0</v>
      </c>
      <c r="AA25" s="265">
        <f t="shared" si="18"/>
        <v>0</v>
      </c>
      <c r="AB25" s="265">
        <f t="shared" si="18"/>
        <v>0</v>
      </c>
      <c r="AC25" s="265">
        <f t="shared" si="18"/>
        <v>0</v>
      </c>
      <c r="AD25" s="265">
        <f t="shared" si="18"/>
        <v>0</v>
      </c>
      <c r="AE25" s="265">
        <f t="shared" si="18"/>
        <v>0</v>
      </c>
      <c r="AF25" s="265">
        <f t="shared" si="18"/>
        <v>0</v>
      </c>
      <c r="AG25" s="265">
        <f t="shared" si="18"/>
        <v>0</v>
      </c>
      <c r="AH25" s="265">
        <f t="shared" si="18"/>
        <v>0</v>
      </c>
      <c r="AI25" s="265">
        <f t="shared" si="18"/>
        <v>0</v>
      </c>
      <c r="AJ25" s="265">
        <f t="shared" si="18"/>
        <v>0</v>
      </c>
    </row>
    <row r="26" spans="1:41" x14ac:dyDescent="0.15">
      <c r="A26" s="180"/>
      <c r="B26" s="180"/>
      <c r="C26" s="180"/>
      <c r="D26" s="265">
        <f t="shared" ref="D26:AJ26" si="19">SUM(D15:D19)-D14</f>
        <v>0</v>
      </c>
      <c r="E26" s="265">
        <f t="shared" si="19"/>
        <v>0</v>
      </c>
      <c r="F26" s="265">
        <f t="shared" si="19"/>
        <v>0</v>
      </c>
      <c r="G26" s="265">
        <f t="shared" si="19"/>
        <v>0</v>
      </c>
      <c r="H26" s="265">
        <f t="shared" si="19"/>
        <v>0</v>
      </c>
      <c r="I26" s="265">
        <f t="shared" si="19"/>
        <v>0</v>
      </c>
      <c r="J26" s="265">
        <f t="shared" si="19"/>
        <v>0</v>
      </c>
      <c r="K26" s="265">
        <f t="shared" si="19"/>
        <v>0</v>
      </c>
      <c r="L26" s="265">
        <f t="shared" si="19"/>
        <v>0</v>
      </c>
      <c r="M26" s="265">
        <f t="shared" si="19"/>
        <v>0</v>
      </c>
      <c r="N26" s="265">
        <f t="shared" si="19"/>
        <v>0</v>
      </c>
      <c r="O26" s="265">
        <f t="shared" si="19"/>
        <v>0</v>
      </c>
      <c r="P26" s="265">
        <f t="shared" si="19"/>
        <v>0</v>
      </c>
      <c r="Q26" s="265">
        <f t="shared" si="19"/>
        <v>0</v>
      </c>
      <c r="R26" s="265">
        <f t="shared" si="19"/>
        <v>0</v>
      </c>
      <c r="S26" s="265">
        <f t="shared" si="19"/>
        <v>0</v>
      </c>
      <c r="T26" s="265">
        <f t="shared" si="19"/>
        <v>0</v>
      </c>
      <c r="U26" s="265">
        <f t="shared" si="19"/>
        <v>0</v>
      </c>
      <c r="V26" s="265">
        <f t="shared" si="19"/>
        <v>0</v>
      </c>
      <c r="W26" s="265">
        <f t="shared" si="19"/>
        <v>0</v>
      </c>
      <c r="X26" s="265">
        <f t="shared" si="19"/>
        <v>0</v>
      </c>
      <c r="Y26" s="265">
        <f t="shared" si="19"/>
        <v>0</v>
      </c>
      <c r="Z26" s="265">
        <f t="shared" si="19"/>
        <v>0</v>
      </c>
      <c r="AA26" s="265">
        <f t="shared" si="19"/>
        <v>0</v>
      </c>
      <c r="AB26" s="265">
        <f t="shared" si="19"/>
        <v>0</v>
      </c>
      <c r="AC26" s="265">
        <f t="shared" si="19"/>
        <v>0</v>
      </c>
      <c r="AD26" s="265">
        <f t="shared" si="19"/>
        <v>0</v>
      </c>
      <c r="AE26" s="265">
        <f t="shared" si="19"/>
        <v>0</v>
      </c>
      <c r="AF26" s="265">
        <f t="shared" si="19"/>
        <v>0</v>
      </c>
      <c r="AG26" s="265">
        <f t="shared" si="19"/>
        <v>0</v>
      </c>
      <c r="AH26" s="265">
        <f t="shared" si="19"/>
        <v>0</v>
      </c>
      <c r="AI26" s="265">
        <f t="shared" si="19"/>
        <v>0</v>
      </c>
      <c r="AJ26" s="265">
        <f t="shared" si="19"/>
        <v>0</v>
      </c>
    </row>
    <row r="27" spans="1:41" x14ac:dyDescent="0.15">
      <c r="A27" s="180"/>
      <c r="B27" s="180"/>
      <c r="C27" s="180"/>
      <c r="D27" s="184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</row>
    <row r="28" spans="1:41" x14ac:dyDescent="0.15">
      <c r="A28" s="180"/>
      <c r="B28" s="180"/>
      <c r="C28" s="180"/>
      <c r="D28" s="184"/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</row>
    <row r="29" spans="1:41" x14ac:dyDescent="0.15">
      <c r="A29" s="180"/>
      <c r="B29" s="180"/>
      <c r="C29" s="180"/>
      <c r="D29" s="184"/>
      <c r="E29" s="184"/>
      <c r="F29" s="184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84"/>
      <c r="AD29" s="184"/>
      <c r="AE29" s="184"/>
      <c r="AF29" s="184"/>
      <c r="AG29" s="184"/>
      <c r="AH29" s="184"/>
      <c r="AI29" s="184"/>
      <c r="AJ29" s="184"/>
    </row>
    <row r="30" spans="1:41" x14ac:dyDescent="0.15">
      <c r="A30" s="180"/>
      <c r="B30" s="180"/>
      <c r="C30" s="180"/>
      <c r="D30" s="184">
        <f>IF(SUM(D6:D11)+SUM(D20:D22)+D23+D14=D5,0,Y)</f>
        <v>0</v>
      </c>
      <c r="E30" s="184">
        <f t="shared" ref="E30:AJ30" si="20">IF(SUM(E6:E11)+SUM(E20:E22)+E23+E14=E5,0,Y)</f>
        <v>0</v>
      </c>
      <c r="F30" s="184">
        <f t="shared" si="20"/>
        <v>0</v>
      </c>
      <c r="G30" s="184">
        <f t="shared" si="20"/>
        <v>0</v>
      </c>
      <c r="H30" s="184">
        <f t="shared" si="20"/>
        <v>0</v>
      </c>
      <c r="I30" s="184">
        <f t="shared" si="20"/>
        <v>0</v>
      </c>
      <c r="J30" s="184">
        <f t="shared" si="20"/>
        <v>0</v>
      </c>
      <c r="K30" s="184">
        <f t="shared" si="20"/>
        <v>0</v>
      </c>
      <c r="L30" s="184">
        <f t="shared" si="20"/>
        <v>0</v>
      </c>
      <c r="M30" s="184">
        <f t="shared" si="20"/>
        <v>0</v>
      </c>
      <c r="N30" s="184">
        <f t="shared" si="20"/>
        <v>0</v>
      </c>
      <c r="O30" s="184">
        <f t="shared" si="20"/>
        <v>0</v>
      </c>
      <c r="P30" s="184">
        <f t="shared" si="20"/>
        <v>0</v>
      </c>
      <c r="Q30" s="184">
        <f t="shared" si="20"/>
        <v>0</v>
      </c>
      <c r="R30" s="184">
        <f t="shared" si="20"/>
        <v>0</v>
      </c>
      <c r="S30" s="184">
        <f t="shared" si="20"/>
        <v>0</v>
      </c>
      <c r="T30" s="184">
        <f t="shared" si="20"/>
        <v>0</v>
      </c>
      <c r="U30" s="184">
        <f t="shared" si="20"/>
        <v>0</v>
      </c>
      <c r="V30" s="184">
        <f t="shared" si="20"/>
        <v>0</v>
      </c>
      <c r="W30" s="184">
        <f t="shared" si="20"/>
        <v>0</v>
      </c>
      <c r="X30" s="184">
        <f t="shared" si="20"/>
        <v>0</v>
      </c>
      <c r="Y30" s="184">
        <f t="shared" si="20"/>
        <v>0</v>
      </c>
      <c r="Z30" s="184">
        <f t="shared" si="20"/>
        <v>0</v>
      </c>
      <c r="AA30" s="184">
        <f t="shared" si="20"/>
        <v>0</v>
      </c>
      <c r="AB30" s="184">
        <f t="shared" si="20"/>
        <v>0</v>
      </c>
      <c r="AC30" s="184">
        <f t="shared" si="20"/>
        <v>0</v>
      </c>
      <c r="AD30" s="184">
        <f t="shared" si="20"/>
        <v>0</v>
      </c>
      <c r="AE30" s="184">
        <f t="shared" si="20"/>
        <v>0</v>
      </c>
      <c r="AF30" s="184">
        <f t="shared" si="20"/>
        <v>0</v>
      </c>
      <c r="AG30" s="184">
        <f t="shared" si="20"/>
        <v>0</v>
      </c>
      <c r="AH30" s="184">
        <f t="shared" si="20"/>
        <v>0</v>
      </c>
      <c r="AI30" s="184">
        <f t="shared" si="20"/>
        <v>0</v>
      </c>
      <c r="AJ30" s="184">
        <f t="shared" si="20"/>
        <v>0</v>
      </c>
      <c r="AK30" s="184">
        <f>IF(SUM(AK6:AK11)+SUM(AK20:AK22)+AK23=AK5,0,Y)</f>
        <v>0</v>
      </c>
      <c r="AL30" s="184">
        <f>IF(SUM(AL6:AL11)+SUM(AL20:AL22)+AL23=AL5,0,Y)</f>
        <v>0</v>
      </c>
    </row>
    <row r="31" spans="1:41" x14ac:dyDescent="0.15">
      <c r="A31" s="180"/>
      <c r="B31" s="180"/>
      <c r="C31" s="180"/>
      <c r="D31" s="184"/>
      <c r="E31" s="184"/>
      <c r="F31" s="184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</row>
    <row r="32" spans="1:41" x14ac:dyDescent="0.15">
      <c r="A32" s="180"/>
      <c r="B32" s="180"/>
      <c r="C32" s="180"/>
      <c r="D32" s="184"/>
      <c r="E32" s="184"/>
      <c r="F32" s="184"/>
      <c r="G32" s="184"/>
      <c r="H32" s="184">
        <v>100</v>
      </c>
      <c r="I32" s="184"/>
      <c r="J32" s="184"/>
      <c r="K32" s="184">
        <v>200</v>
      </c>
      <c r="L32" s="184"/>
      <c r="M32" s="184"/>
      <c r="N32" s="184">
        <v>300</v>
      </c>
      <c r="O32" s="184"/>
      <c r="P32" s="184"/>
      <c r="Q32" s="184">
        <v>400</v>
      </c>
      <c r="R32" s="184"/>
      <c r="S32" s="184"/>
      <c r="T32" s="184">
        <v>500</v>
      </c>
      <c r="U32" s="184"/>
      <c r="V32" s="184"/>
      <c r="W32" s="184">
        <v>600</v>
      </c>
      <c r="X32" s="184"/>
      <c r="Y32" s="184"/>
      <c r="Z32" s="266">
        <v>700</v>
      </c>
      <c r="AA32" s="184"/>
      <c r="AB32" s="184"/>
      <c r="AC32" s="184">
        <v>750</v>
      </c>
      <c r="AD32" s="184">
        <v>800</v>
      </c>
      <c r="AE32" s="184"/>
      <c r="AF32" s="184">
        <v>900</v>
      </c>
      <c r="AG32" s="184"/>
      <c r="AH32" s="184"/>
      <c r="AI32" s="184">
        <v>900</v>
      </c>
      <c r="AJ32" s="184"/>
    </row>
    <row r="33" spans="1:36" x14ac:dyDescent="0.15">
      <c r="A33" s="180"/>
      <c r="B33" s="180"/>
      <c r="C33" s="180"/>
      <c r="D33" s="18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</row>
    <row r="34" spans="1:36" x14ac:dyDescent="0.15">
      <c r="A34" s="180"/>
      <c r="B34" s="180"/>
      <c r="C34" s="180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</row>
    <row r="35" spans="1:36" x14ac:dyDescent="0.15">
      <c r="A35" s="180"/>
      <c r="B35" s="180"/>
      <c r="C35" s="180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</row>
    <row r="36" spans="1:36" x14ac:dyDescent="0.15">
      <c r="A36" s="180"/>
      <c r="B36" s="180"/>
      <c r="C36" s="180"/>
      <c r="D36" s="18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</row>
    <row r="37" spans="1:36" x14ac:dyDescent="0.15">
      <c r="A37" s="180"/>
      <c r="B37" s="180"/>
      <c r="C37" s="180"/>
      <c r="D37" s="18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4"/>
    </row>
    <row r="38" spans="1:36" x14ac:dyDescent="0.15">
      <c r="A38" s="180"/>
      <c r="B38" s="180"/>
      <c r="C38" s="180"/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</row>
    <row r="39" spans="1:36" x14ac:dyDescent="0.15">
      <c r="A39" s="180"/>
      <c r="B39" s="180"/>
      <c r="C39" s="180"/>
      <c r="D39" s="18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</row>
    <row r="40" spans="1:36" x14ac:dyDescent="0.15">
      <c r="A40" s="180"/>
      <c r="B40" s="180"/>
      <c r="C40" s="180"/>
      <c r="D40" s="18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</row>
    <row r="41" spans="1:36" x14ac:dyDescent="0.15">
      <c r="A41" s="180"/>
      <c r="B41" s="180"/>
      <c r="C41" s="180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</row>
    <row r="42" spans="1:36" x14ac:dyDescent="0.15">
      <c r="A42" s="180"/>
      <c r="B42" s="180"/>
      <c r="C42" s="180"/>
      <c r="D42" s="184"/>
      <c r="E42" s="184"/>
      <c r="F42" s="184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</row>
    <row r="43" spans="1:36" x14ac:dyDescent="0.15">
      <c r="A43" s="180"/>
      <c r="B43" s="180"/>
      <c r="C43" s="180"/>
      <c r="D43" s="184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4"/>
    </row>
    <row r="44" spans="1:36" x14ac:dyDescent="0.15">
      <c r="A44" s="180"/>
      <c r="B44" s="180"/>
      <c r="C44" s="180"/>
      <c r="D44" s="184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</row>
    <row r="45" spans="1:36" x14ac:dyDescent="0.15">
      <c r="A45" s="180"/>
      <c r="B45" s="180"/>
      <c r="C45" s="180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</row>
    <row r="46" spans="1:36" x14ac:dyDescent="0.15">
      <c r="A46" s="180"/>
      <c r="B46" s="180"/>
      <c r="C46" s="180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4"/>
    </row>
    <row r="47" spans="1:36" x14ac:dyDescent="0.15">
      <c r="A47" s="180"/>
      <c r="B47" s="180"/>
      <c r="C47" s="180"/>
      <c r="D47" s="184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</row>
    <row r="48" spans="1:36" x14ac:dyDescent="0.15">
      <c r="A48" s="180"/>
      <c r="B48" s="180"/>
      <c r="C48" s="180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84"/>
    </row>
    <row r="49" spans="1:36" x14ac:dyDescent="0.15">
      <c r="A49" s="180"/>
      <c r="B49" s="180"/>
      <c r="C49" s="180"/>
      <c r="D49" s="184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4"/>
    </row>
    <row r="50" spans="1:36" x14ac:dyDescent="0.15">
      <c r="A50" s="180"/>
      <c r="B50" s="180"/>
      <c r="C50" s="180"/>
      <c r="D50" s="184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  <c r="P50" s="184"/>
      <c r="Q50" s="184"/>
      <c r="R50" s="184"/>
      <c r="S50" s="184"/>
      <c r="T50" s="184"/>
      <c r="U50" s="184"/>
      <c r="V50" s="184"/>
      <c r="W50" s="184"/>
      <c r="X50" s="184"/>
      <c r="Y50" s="184"/>
      <c r="Z50" s="184"/>
      <c r="AA50" s="184"/>
      <c r="AB50" s="184"/>
      <c r="AC50" s="184"/>
      <c r="AD50" s="184"/>
      <c r="AE50" s="184"/>
      <c r="AF50" s="184"/>
      <c r="AG50" s="184"/>
      <c r="AH50" s="184"/>
      <c r="AI50" s="184"/>
      <c r="AJ50" s="184"/>
    </row>
    <row r="51" spans="1:36" x14ac:dyDescent="0.15">
      <c r="A51" s="180"/>
      <c r="B51" s="180"/>
      <c r="C51" s="180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  <c r="AF51" s="184"/>
      <c r="AG51" s="184"/>
      <c r="AH51" s="184"/>
      <c r="AI51" s="184"/>
      <c r="AJ51" s="184"/>
    </row>
    <row r="52" spans="1:36" x14ac:dyDescent="0.15">
      <c r="A52" s="180"/>
      <c r="B52" s="180"/>
      <c r="C52" s="180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184"/>
      <c r="Q52" s="184"/>
      <c r="R52" s="184"/>
      <c r="S52" s="184"/>
      <c r="T52" s="184"/>
      <c r="U52" s="184"/>
      <c r="V52" s="184"/>
      <c r="W52" s="184"/>
      <c r="X52" s="184"/>
      <c r="Y52" s="184"/>
      <c r="Z52" s="184"/>
      <c r="AA52" s="184"/>
      <c r="AB52" s="184"/>
      <c r="AC52" s="184"/>
      <c r="AD52" s="184"/>
      <c r="AE52" s="184"/>
      <c r="AF52" s="184"/>
      <c r="AG52" s="184"/>
      <c r="AH52" s="184"/>
      <c r="AI52" s="184"/>
      <c r="AJ52" s="184"/>
    </row>
    <row r="53" spans="1:36" x14ac:dyDescent="0.15">
      <c r="A53" s="180"/>
      <c r="B53" s="180"/>
      <c r="C53" s="180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  <c r="P53" s="184"/>
      <c r="Q53" s="184"/>
      <c r="R53" s="184"/>
      <c r="S53" s="184"/>
      <c r="T53" s="184"/>
      <c r="U53" s="184"/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  <c r="AH53" s="184"/>
      <c r="AI53" s="184"/>
      <c r="AJ53" s="184"/>
    </row>
    <row r="54" spans="1:36" x14ac:dyDescent="0.15">
      <c r="A54" s="180"/>
      <c r="B54" s="180"/>
      <c r="C54" s="180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184"/>
      <c r="Q54" s="184"/>
      <c r="R54" s="184"/>
      <c r="S54" s="184"/>
      <c r="T54" s="184"/>
      <c r="U54" s="18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</row>
    <row r="55" spans="1:36" x14ac:dyDescent="0.15">
      <c r="A55" s="180"/>
      <c r="B55" s="180"/>
      <c r="C55" s="180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4"/>
      <c r="R55" s="184"/>
      <c r="S55" s="184"/>
      <c r="T55" s="18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</row>
    <row r="56" spans="1:36" x14ac:dyDescent="0.15">
      <c r="A56" s="180"/>
      <c r="B56" s="180"/>
      <c r="C56" s="180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4"/>
    </row>
    <row r="57" spans="1:36" x14ac:dyDescent="0.15">
      <c r="A57" s="180"/>
      <c r="B57" s="180"/>
      <c r="C57" s="180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  <c r="P57" s="184"/>
      <c r="Q57" s="184"/>
      <c r="R57" s="184"/>
      <c r="S57" s="184"/>
      <c r="T57" s="184"/>
      <c r="U57" s="184"/>
      <c r="V57" s="184"/>
      <c r="W57" s="184"/>
      <c r="X57" s="184"/>
      <c r="Y57" s="184"/>
      <c r="Z57" s="184"/>
      <c r="AA57" s="184"/>
      <c r="AB57" s="184"/>
      <c r="AC57" s="184"/>
      <c r="AD57" s="184"/>
      <c r="AE57" s="184"/>
      <c r="AF57" s="184"/>
      <c r="AG57" s="184"/>
      <c r="AH57" s="184"/>
      <c r="AI57" s="184"/>
      <c r="AJ57" s="184"/>
    </row>
    <row r="58" spans="1:36" x14ac:dyDescent="0.15">
      <c r="A58" s="180"/>
      <c r="B58" s="180"/>
      <c r="C58" s="180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  <c r="T58" s="184"/>
      <c r="U58" s="184"/>
      <c r="V58" s="184"/>
      <c r="W58" s="184"/>
      <c r="X58" s="184"/>
      <c r="Y58" s="184"/>
      <c r="Z58" s="184"/>
      <c r="AA58" s="184"/>
      <c r="AB58" s="184"/>
      <c r="AC58" s="184"/>
      <c r="AD58" s="184"/>
      <c r="AE58" s="184"/>
      <c r="AF58" s="184"/>
      <c r="AG58" s="184"/>
      <c r="AH58" s="184"/>
      <c r="AI58" s="184"/>
      <c r="AJ58" s="184"/>
    </row>
    <row r="59" spans="1:36" x14ac:dyDescent="0.15">
      <c r="A59" s="180"/>
      <c r="B59" s="180"/>
      <c r="C59" s="180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  <c r="T59" s="184"/>
      <c r="U59" s="184"/>
      <c r="V59" s="184"/>
      <c r="W59" s="184"/>
      <c r="X59" s="184"/>
      <c r="Y59" s="184"/>
      <c r="Z59" s="184"/>
      <c r="AA59" s="184"/>
      <c r="AB59" s="184"/>
      <c r="AC59" s="184"/>
      <c r="AD59" s="184"/>
      <c r="AE59" s="184"/>
      <c r="AF59" s="184"/>
      <c r="AG59" s="184"/>
      <c r="AH59" s="184"/>
      <c r="AI59" s="184"/>
      <c r="AJ59" s="184"/>
    </row>
    <row r="60" spans="1:36" x14ac:dyDescent="0.15">
      <c r="A60" s="180"/>
      <c r="B60" s="180"/>
      <c r="C60" s="180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  <c r="P60" s="184"/>
      <c r="Q60" s="184"/>
      <c r="R60" s="184"/>
      <c r="S60" s="184"/>
      <c r="T60" s="184"/>
      <c r="U60" s="184"/>
      <c r="V60" s="184"/>
      <c r="W60" s="184"/>
      <c r="X60" s="184"/>
      <c r="Y60" s="184"/>
      <c r="Z60" s="184"/>
      <c r="AA60" s="184"/>
      <c r="AB60" s="184"/>
      <c r="AC60" s="184"/>
      <c r="AD60" s="184"/>
      <c r="AE60" s="184"/>
      <c r="AF60" s="184"/>
      <c r="AG60" s="184"/>
      <c r="AH60" s="184"/>
      <c r="AI60" s="184"/>
      <c r="AJ60" s="184"/>
    </row>
    <row r="61" spans="1:36" x14ac:dyDescent="0.15">
      <c r="A61" s="180"/>
      <c r="B61" s="180"/>
      <c r="C61" s="180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  <c r="R61" s="184"/>
      <c r="S61" s="184"/>
      <c r="T61" s="184"/>
      <c r="U61" s="184"/>
      <c r="V61" s="184"/>
      <c r="W61" s="184"/>
      <c r="X61" s="184"/>
      <c r="Y61" s="184"/>
      <c r="Z61" s="184"/>
      <c r="AA61" s="184"/>
      <c r="AB61" s="184"/>
      <c r="AC61" s="184"/>
      <c r="AD61" s="184"/>
      <c r="AE61" s="184"/>
      <c r="AF61" s="184"/>
      <c r="AG61" s="184"/>
      <c r="AH61" s="184"/>
      <c r="AI61" s="184"/>
      <c r="AJ61" s="184"/>
    </row>
    <row r="62" spans="1:36" x14ac:dyDescent="0.15">
      <c r="A62" s="180"/>
      <c r="B62" s="180"/>
      <c r="C62" s="180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  <c r="P62" s="184"/>
      <c r="Q62" s="184"/>
      <c r="R62" s="184"/>
      <c r="S62" s="184"/>
      <c r="T62" s="184"/>
      <c r="U62" s="184"/>
      <c r="V62" s="184"/>
      <c r="W62" s="184"/>
      <c r="X62" s="184"/>
      <c r="Y62" s="184"/>
      <c r="Z62" s="184"/>
      <c r="AA62" s="184"/>
      <c r="AB62" s="184"/>
      <c r="AC62" s="184"/>
      <c r="AD62" s="184"/>
      <c r="AE62" s="184"/>
      <c r="AF62" s="184"/>
      <c r="AG62" s="184"/>
      <c r="AH62" s="184"/>
      <c r="AI62" s="184"/>
      <c r="AJ62" s="184"/>
    </row>
    <row r="63" spans="1:36" x14ac:dyDescent="0.15">
      <c r="A63" s="180"/>
      <c r="B63" s="180"/>
      <c r="C63" s="180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  <c r="P63" s="184"/>
      <c r="Q63" s="184"/>
      <c r="R63" s="184"/>
      <c r="S63" s="184"/>
      <c r="T63" s="184"/>
      <c r="U63" s="184"/>
      <c r="V63" s="184"/>
      <c r="W63" s="184"/>
      <c r="X63" s="184"/>
      <c r="Y63" s="184"/>
      <c r="Z63" s="184"/>
      <c r="AA63" s="184"/>
      <c r="AB63" s="184"/>
      <c r="AC63" s="184"/>
      <c r="AD63" s="184"/>
      <c r="AE63" s="184"/>
      <c r="AF63" s="184"/>
      <c r="AG63" s="184"/>
      <c r="AH63" s="184"/>
      <c r="AI63" s="184"/>
      <c r="AJ63" s="184"/>
    </row>
    <row r="64" spans="1:36" x14ac:dyDescent="0.15">
      <c r="A64" s="180"/>
      <c r="B64" s="180"/>
      <c r="C64" s="180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  <c r="P64" s="184"/>
      <c r="Q64" s="184"/>
      <c r="R64" s="184"/>
      <c r="S64" s="184"/>
      <c r="T64" s="184"/>
      <c r="U64" s="184"/>
      <c r="V64" s="184"/>
      <c r="W64" s="184"/>
      <c r="X64" s="184"/>
      <c r="Y64" s="184"/>
      <c r="Z64" s="184"/>
      <c r="AA64" s="184"/>
      <c r="AB64" s="184"/>
      <c r="AC64" s="184"/>
      <c r="AD64" s="184"/>
      <c r="AE64" s="184"/>
      <c r="AF64" s="184"/>
      <c r="AG64" s="184"/>
      <c r="AH64" s="184"/>
      <c r="AI64" s="184"/>
      <c r="AJ64" s="184"/>
    </row>
    <row r="65" spans="1:36" x14ac:dyDescent="0.15">
      <c r="A65" s="180"/>
      <c r="B65" s="180"/>
      <c r="C65" s="180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/>
      <c r="Z65" s="184"/>
      <c r="AA65" s="184"/>
      <c r="AB65" s="184"/>
      <c r="AC65" s="184"/>
      <c r="AD65" s="184"/>
      <c r="AE65" s="184"/>
      <c r="AF65" s="184"/>
      <c r="AG65" s="184"/>
      <c r="AH65" s="184"/>
      <c r="AI65" s="184"/>
      <c r="AJ65" s="184"/>
    </row>
    <row r="66" spans="1:36" x14ac:dyDescent="0.15">
      <c r="A66" s="180"/>
      <c r="B66" s="180"/>
      <c r="C66" s="180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  <c r="V66" s="184"/>
      <c r="W66" s="184"/>
      <c r="X66" s="184"/>
      <c r="Y66" s="184"/>
      <c r="Z66" s="184"/>
      <c r="AA66" s="184"/>
      <c r="AB66" s="184"/>
      <c r="AC66" s="184"/>
      <c r="AD66" s="184"/>
      <c r="AE66" s="184"/>
      <c r="AF66" s="184"/>
      <c r="AG66" s="184"/>
      <c r="AH66" s="184"/>
      <c r="AI66" s="184"/>
      <c r="AJ66" s="184"/>
    </row>
    <row r="67" spans="1:36" x14ac:dyDescent="0.15">
      <c r="A67" s="180"/>
      <c r="B67" s="180"/>
      <c r="C67" s="180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  <c r="R67" s="184"/>
      <c r="S67" s="184"/>
      <c r="T67" s="184"/>
      <c r="U67" s="184"/>
      <c r="V67" s="184"/>
      <c r="W67" s="184"/>
      <c r="X67" s="184"/>
      <c r="Y67" s="184"/>
      <c r="Z67" s="184"/>
      <c r="AA67" s="184"/>
      <c r="AB67" s="184"/>
      <c r="AC67" s="184"/>
      <c r="AD67" s="184"/>
      <c r="AE67" s="184"/>
      <c r="AF67" s="184"/>
      <c r="AG67" s="184"/>
      <c r="AH67" s="184"/>
      <c r="AI67" s="184"/>
      <c r="AJ67" s="184"/>
    </row>
    <row r="68" spans="1:36" x14ac:dyDescent="0.15">
      <c r="A68" s="180"/>
      <c r="B68" s="180"/>
      <c r="C68" s="180"/>
      <c r="D68" s="184"/>
      <c r="E68" s="184"/>
      <c r="F68" s="184"/>
      <c r="G68" s="184"/>
      <c r="H68" s="184"/>
      <c r="I68" s="184"/>
      <c r="J68" s="184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84"/>
      <c r="W68" s="184"/>
      <c r="X68" s="184"/>
      <c r="Y68" s="184"/>
      <c r="Z68" s="184"/>
      <c r="AA68" s="184"/>
      <c r="AB68" s="184"/>
      <c r="AC68" s="184"/>
      <c r="AD68" s="184"/>
      <c r="AE68" s="184"/>
      <c r="AF68" s="184"/>
      <c r="AG68" s="184"/>
      <c r="AH68" s="184"/>
      <c r="AI68" s="184"/>
      <c r="AJ68" s="184"/>
    </row>
    <row r="69" spans="1:36" x14ac:dyDescent="0.15">
      <c r="A69" s="180"/>
      <c r="B69" s="180"/>
      <c r="C69" s="180"/>
      <c r="D69" s="184"/>
      <c r="E69" s="184"/>
      <c r="F69" s="184"/>
      <c r="G69" s="184"/>
      <c r="H69" s="184"/>
      <c r="I69" s="184"/>
      <c r="J69" s="184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4"/>
      <c r="W69" s="184"/>
      <c r="X69" s="184"/>
      <c r="Y69" s="184"/>
      <c r="Z69" s="184"/>
      <c r="AA69" s="184"/>
      <c r="AB69" s="184"/>
      <c r="AC69" s="184"/>
      <c r="AD69" s="184"/>
      <c r="AE69" s="184"/>
      <c r="AF69" s="184"/>
      <c r="AG69" s="184"/>
      <c r="AH69" s="184"/>
      <c r="AI69" s="184"/>
      <c r="AJ69" s="184"/>
    </row>
    <row r="70" spans="1:36" x14ac:dyDescent="0.15">
      <c r="A70" s="180"/>
      <c r="B70" s="180"/>
      <c r="C70" s="180"/>
      <c r="D70" s="184"/>
      <c r="E70" s="184"/>
      <c r="F70" s="184"/>
      <c r="G70" s="184"/>
      <c r="H70" s="184"/>
      <c r="I70" s="184"/>
      <c r="J70" s="184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4"/>
      <c r="W70" s="184"/>
      <c r="X70" s="184"/>
      <c r="Y70" s="184"/>
      <c r="Z70" s="184"/>
      <c r="AA70" s="184"/>
      <c r="AB70" s="184"/>
      <c r="AC70" s="184"/>
      <c r="AD70" s="184"/>
      <c r="AE70" s="184"/>
      <c r="AF70" s="184"/>
      <c r="AG70" s="184"/>
      <c r="AH70" s="184"/>
      <c r="AI70" s="184"/>
      <c r="AJ70" s="184"/>
    </row>
    <row r="71" spans="1:36" x14ac:dyDescent="0.15">
      <c r="A71" s="180"/>
      <c r="B71" s="180"/>
      <c r="C71" s="180"/>
      <c r="D71" s="184"/>
      <c r="E71" s="184"/>
      <c r="F71" s="184"/>
      <c r="G71" s="184"/>
      <c r="H71" s="184"/>
      <c r="I71" s="184"/>
      <c r="J71" s="184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84"/>
      <c r="W71" s="184"/>
      <c r="X71" s="184"/>
      <c r="Y71" s="184"/>
      <c r="Z71" s="184"/>
      <c r="AA71" s="184"/>
      <c r="AB71" s="184"/>
      <c r="AC71" s="184"/>
      <c r="AD71" s="184"/>
      <c r="AE71" s="184"/>
      <c r="AF71" s="184"/>
      <c r="AG71" s="184"/>
      <c r="AH71" s="184"/>
      <c r="AI71" s="184"/>
      <c r="AJ71" s="184"/>
    </row>
    <row r="72" spans="1:36" x14ac:dyDescent="0.15">
      <c r="A72" s="180"/>
      <c r="B72" s="180"/>
      <c r="C72" s="180"/>
      <c r="D72" s="184"/>
      <c r="E72" s="184"/>
      <c r="F72" s="184"/>
      <c r="G72" s="184"/>
      <c r="H72" s="184"/>
      <c r="I72" s="184"/>
      <c r="J72" s="184"/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4"/>
      <c r="W72" s="184"/>
      <c r="X72" s="184"/>
      <c r="Y72" s="184"/>
      <c r="Z72" s="184"/>
      <c r="AA72" s="184"/>
      <c r="AB72" s="184"/>
      <c r="AC72" s="184"/>
      <c r="AD72" s="184"/>
      <c r="AE72" s="184"/>
      <c r="AF72" s="184"/>
      <c r="AG72" s="184"/>
      <c r="AH72" s="184"/>
      <c r="AI72" s="184"/>
      <c r="AJ72" s="184"/>
    </row>
    <row r="73" spans="1:36" x14ac:dyDescent="0.15">
      <c r="A73" s="180"/>
      <c r="B73" s="180"/>
      <c r="C73" s="180"/>
      <c r="D73" s="184"/>
      <c r="E73" s="184"/>
      <c r="F73" s="184"/>
      <c r="G73" s="184"/>
      <c r="H73" s="184"/>
      <c r="I73" s="184"/>
      <c r="J73" s="184"/>
      <c r="K73" s="184"/>
      <c r="L73" s="184"/>
      <c r="M73" s="184"/>
      <c r="N73" s="184"/>
      <c r="O73" s="184"/>
      <c r="P73" s="184"/>
      <c r="Q73" s="184"/>
      <c r="R73" s="184"/>
      <c r="S73" s="184"/>
      <c r="T73" s="184"/>
      <c r="U73" s="184"/>
      <c r="V73" s="184"/>
      <c r="W73" s="184"/>
      <c r="X73" s="184"/>
      <c r="Y73" s="184"/>
      <c r="Z73" s="184"/>
      <c r="AA73" s="184"/>
      <c r="AB73" s="184"/>
      <c r="AC73" s="184"/>
      <c r="AD73" s="184"/>
      <c r="AE73" s="184"/>
      <c r="AF73" s="184"/>
      <c r="AG73" s="184"/>
      <c r="AH73" s="184"/>
      <c r="AI73" s="184"/>
      <c r="AJ73" s="184"/>
    </row>
    <row r="74" spans="1:36" x14ac:dyDescent="0.15">
      <c r="A74" s="180"/>
      <c r="B74" s="180"/>
      <c r="C74" s="180"/>
      <c r="D74" s="184"/>
      <c r="E74" s="184"/>
      <c r="F74" s="184"/>
      <c r="G74" s="184"/>
      <c r="H74" s="184"/>
      <c r="I74" s="184"/>
      <c r="J74" s="184"/>
      <c r="K74" s="184"/>
      <c r="L74" s="184"/>
      <c r="M74" s="184"/>
      <c r="N74" s="184"/>
      <c r="O74" s="184"/>
      <c r="P74" s="184"/>
      <c r="Q74" s="184"/>
      <c r="R74" s="184"/>
      <c r="S74" s="184"/>
      <c r="T74" s="184"/>
      <c r="U74" s="184"/>
      <c r="V74" s="184"/>
      <c r="W74" s="184"/>
      <c r="X74" s="184"/>
      <c r="Y74" s="184"/>
      <c r="Z74" s="184"/>
      <c r="AA74" s="184"/>
      <c r="AB74" s="184"/>
      <c r="AC74" s="184"/>
      <c r="AD74" s="184"/>
      <c r="AE74" s="184"/>
      <c r="AF74" s="184"/>
      <c r="AG74" s="184"/>
      <c r="AH74" s="184"/>
      <c r="AI74" s="184"/>
      <c r="AJ74" s="184"/>
    </row>
    <row r="75" spans="1:36" x14ac:dyDescent="0.15">
      <c r="A75" s="180"/>
      <c r="B75" s="180"/>
      <c r="C75" s="180"/>
      <c r="D75" s="184"/>
      <c r="E75" s="184"/>
      <c r="F75" s="184"/>
      <c r="G75" s="184"/>
      <c r="H75" s="184"/>
      <c r="I75" s="184"/>
      <c r="J75" s="184"/>
      <c r="K75" s="184"/>
      <c r="L75" s="184"/>
      <c r="M75" s="184"/>
      <c r="N75" s="184"/>
      <c r="O75" s="184"/>
      <c r="P75" s="184"/>
      <c r="Q75" s="184"/>
      <c r="R75" s="184"/>
      <c r="S75" s="184"/>
      <c r="T75" s="184"/>
      <c r="U75" s="184"/>
      <c r="V75" s="184"/>
      <c r="W75" s="184"/>
      <c r="X75" s="184"/>
      <c r="Y75" s="184"/>
      <c r="Z75" s="184"/>
      <c r="AA75" s="184"/>
      <c r="AB75" s="184"/>
      <c r="AC75" s="184"/>
      <c r="AD75" s="184"/>
      <c r="AE75" s="184"/>
      <c r="AF75" s="184"/>
      <c r="AG75" s="184"/>
      <c r="AH75" s="184"/>
      <c r="AI75" s="184"/>
      <c r="AJ75" s="184"/>
    </row>
    <row r="76" spans="1:36" x14ac:dyDescent="0.15">
      <c r="A76" s="180"/>
      <c r="B76" s="180"/>
      <c r="C76" s="180"/>
      <c r="D76" s="184"/>
      <c r="E76" s="184"/>
      <c r="F76" s="184"/>
      <c r="G76" s="184"/>
      <c r="H76" s="184"/>
      <c r="I76" s="184"/>
      <c r="J76" s="184"/>
      <c r="K76" s="184"/>
      <c r="L76" s="184"/>
      <c r="M76" s="184"/>
      <c r="N76" s="184"/>
      <c r="O76" s="184"/>
      <c r="P76" s="184"/>
      <c r="Q76" s="184"/>
      <c r="R76" s="184"/>
      <c r="S76" s="184"/>
      <c r="T76" s="184"/>
      <c r="U76" s="184"/>
      <c r="V76" s="184"/>
      <c r="W76" s="184"/>
      <c r="X76" s="184"/>
      <c r="Y76" s="184"/>
      <c r="Z76" s="184"/>
      <c r="AA76" s="184"/>
      <c r="AB76" s="184"/>
      <c r="AC76" s="184"/>
      <c r="AD76" s="184"/>
      <c r="AE76" s="184"/>
      <c r="AF76" s="184"/>
      <c r="AG76" s="184"/>
      <c r="AH76" s="184"/>
      <c r="AI76" s="184"/>
      <c r="AJ76" s="184"/>
    </row>
    <row r="77" spans="1:36" x14ac:dyDescent="0.15">
      <c r="A77" s="180"/>
      <c r="B77" s="180"/>
      <c r="C77" s="180"/>
      <c r="D77" s="184"/>
      <c r="E77" s="184"/>
      <c r="F77" s="184"/>
      <c r="G77" s="184"/>
      <c r="H77" s="184"/>
      <c r="I77" s="184"/>
      <c r="J77" s="184"/>
      <c r="K77" s="184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</row>
    <row r="78" spans="1:36" x14ac:dyDescent="0.15">
      <c r="A78" s="180"/>
      <c r="B78" s="180"/>
      <c r="C78" s="180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</row>
    <row r="79" spans="1:36" x14ac:dyDescent="0.15">
      <c r="A79" s="180"/>
      <c r="B79" s="180"/>
      <c r="C79" s="180"/>
      <c r="D79" s="184"/>
      <c r="E79" s="184"/>
      <c r="F79" s="184"/>
      <c r="G79" s="184"/>
      <c r="H79" s="184"/>
      <c r="I79" s="184"/>
      <c r="J79" s="184"/>
      <c r="K79" s="184"/>
      <c r="L79" s="184"/>
      <c r="M79" s="184"/>
      <c r="N79" s="184"/>
      <c r="O79" s="184"/>
      <c r="P79" s="184"/>
      <c r="Q79" s="184"/>
      <c r="R79" s="184"/>
      <c r="S79" s="184"/>
      <c r="T79" s="184"/>
      <c r="U79" s="184"/>
      <c r="V79" s="184"/>
      <c r="W79" s="184"/>
      <c r="X79" s="184"/>
      <c r="Y79" s="184"/>
      <c r="Z79" s="184"/>
      <c r="AA79" s="184"/>
      <c r="AB79" s="184"/>
      <c r="AC79" s="184"/>
      <c r="AD79" s="184"/>
      <c r="AE79" s="184"/>
      <c r="AF79" s="184"/>
      <c r="AG79" s="184"/>
      <c r="AH79" s="184"/>
      <c r="AI79" s="184"/>
      <c r="AJ79" s="184"/>
    </row>
    <row r="80" spans="1:36" x14ac:dyDescent="0.15">
      <c r="A80" s="180"/>
      <c r="B80" s="180"/>
      <c r="C80" s="180"/>
      <c r="D80" s="184"/>
      <c r="E80" s="184"/>
      <c r="F80" s="184"/>
      <c r="G80" s="184"/>
      <c r="H80" s="184"/>
      <c r="I80" s="184"/>
      <c r="J80" s="184"/>
      <c r="K80" s="184"/>
      <c r="L80" s="184"/>
      <c r="M80" s="184"/>
      <c r="N80" s="184"/>
      <c r="O80" s="184"/>
      <c r="P80" s="184"/>
      <c r="Q80" s="184"/>
      <c r="R80" s="184"/>
      <c r="S80" s="184"/>
      <c r="T80" s="184"/>
      <c r="U80" s="184"/>
      <c r="V80" s="184"/>
      <c r="W80" s="184"/>
      <c r="X80" s="184"/>
      <c r="Y80" s="184"/>
      <c r="Z80" s="184"/>
      <c r="AA80" s="184"/>
      <c r="AB80" s="184"/>
      <c r="AC80" s="184"/>
      <c r="AD80" s="184"/>
      <c r="AE80" s="184"/>
      <c r="AF80" s="184"/>
      <c r="AG80" s="184"/>
      <c r="AH80" s="184"/>
      <c r="AI80" s="184"/>
      <c r="AJ80" s="184"/>
    </row>
    <row r="81" spans="1:36" x14ac:dyDescent="0.15">
      <c r="A81" s="180"/>
      <c r="B81" s="180"/>
      <c r="C81" s="180"/>
      <c r="D81" s="184"/>
      <c r="E81" s="184"/>
      <c r="F81" s="184"/>
      <c r="G81" s="184"/>
      <c r="H81" s="184"/>
      <c r="I81" s="184"/>
      <c r="J81" s="184"/>
      <c r="K81" s="184"/>
      <c r="L81" s="184"/>
      <c r="M81" s="184"/>
      <c r="N81" s="184"/>
      <c r="O81" s="184"/>
      <c r="P81" s="184"/>
      <c r="Q81" s="184"/>
      <c r="R81" s="184"/>
      <c r="S81" s="184"/>
      <c r="T81" s="184"/>
      <c r="U81" s="184"/>
      <c r="V81" s="184"/>
      <c r="W81" s="184"/>
      <c r="X81" s="184"/>
      <c r="Y81" s="184"/>
      <c r="Z81" s="184"/>
      <c r="AA81" s="184"/>
      <c r="AB81" s="184"/>
      <c r="AC81" s="184"/>
      <c r="AD81" s="184"/>
      <c r="AE81" s="184"/>
      <c r="AF81" s="184"/>
      <c r="AG81" s="184"/>
      <c r="AH81" s="184"/>
      <c r="AI81" s="184"/>
      <c r="AJ81" s="184"/>
    </row>
    <row r="82" spans="1:36" x14ac:dyDescent="0.15">
      <c r="A82" s="180"/>
      <c r="B82" s="180"/>
      <c r="C82" s="180"/>
      <c r="D82" s="184"/>
      <c r="E82" s="184"/>
      <c r="F82" s="184"/>
      <c r="G82" s="184"/>
      <c r="H82" s="184"/>
      <c r="I82" s="184"/>
      <c r="J82" s="184"/>
      <c r="K82" s="184"/>
      <c r="L82" s="184"/>
      <c r="M82" s="184"/>
      <c r="N82" s="184"/>
      <c r="O82" s="184"/>
      <c r="P82" s="184"/>
      <c r="Q82" s="184"/>
      <c r="R82" s="184"/>
      <c r="S82" s="184"/>
      <c r="T82" s="184"/>
      <c r="U82" s="184"/>
      <c r="V82" s="184"/>
      <c r="W82" s="184"/>
      <c r="X82" s="184"/>
      <c r="Y82" s="184"/>
      <c r="Z82" s="184"/>
      <c r="AA82" s="184"/>
      <c r="AB82" s="184"/>
      <c r="AC82" s="184"/>
      <c r="AD82" s="184"/>
      <c r="AE82" s="184"/>
      <c r="AF82" s="184"/>
      <c r="AG82" s="184"/>
      <c r="AH82" s="184"/>
      <c r="AI82" s="184"/>
      <c r="AJ82" s="184"/>
    </row>
    <row r="83" spans="1:36" x14ac:dyDescent="0.15">
      <c r="A83" s="180"/>
      <c r="B83" s="180"/>
      <c r="C83" s="180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</row>
    <row r="84" spans="1:36" x14ac:dyDescent="0.15">
      <c r="A84" s="180"/>
      <c r="B84" s="180"/>
      <c r="C84" s="180"/>
      <c r="D84" s="184"/>
      <c r="E84" s="184"/>
      <c r="F84" s="184"/>
      <c r="G84" s="184"/>
      <c r="H84" s="184"/>
      <c r="I84" s="184"/>
      <c r="J84" s="184"/>
      <c r="K84" s="184"/>
      <c r="L84" s="184"/>
      <c r="M84" s="184"/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184"/>
      <c r="Y84" s="184"/>
      <c r="Z84" s="184"/>
      <c r="AA84" s="184"/>
      <c r="AB84" s="184"/>
      <c r="AC84" s="184"/>
      <c r="AD84" s="184"/>
      <c r="AE84" s="184"/>
      <c r="AF84" s="184"/>
      <c r="AG84" s="184"/>
      <c r="AH84" s="184"/>
      <c r="AI84" s="184"/>
      <c r="AJ84" s="184"/>
    </row>
    <row r="85" spans="1:36" x14ac:dyDescent="0.15">
      <c r="A85" s="180"/>
      <c r="B85" s="180"/>
      <c r="C85" s="180"/>
      <c r="D85" s="184"/>
      <c r="E85" s="184"/>
      <c r="F85" s="184"/>
      <c r="G85" s="184"/>
      <c r="H85" s="184"/>
      <c r="I85" s="184"/>
      <c r="J85" s="184"/>
      <c r="K85" s="184"/>
      <c r="L85" s="184"/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4"/>
      <c r="AG85" s="184"/>
      <c r="AH85" s="184"/>
      <c r="AI85" s="184"/>
      <c r="AJ85" s="184"/>
    </row>
    <row r="86" spans="1:36" x14ac:dyDescent="0.15">
      <c r="A86" s="180"/>
      <c r="B86" s="180"/>
      <c r="C86" s="180"/>
      <c r="D86" s="184"/>
      <c r="E86" s="184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4"/>
      <c r="Q86" s="184"/>
      <c r="R86" s="184"/>
      <c r="S86" s="184"/>
      <c r="T86" s="184"/>
      <c r="U86" s="184"/>
      <c r="V86" s="184"/>
      <c r="W86" s="184"/>
      <c r="X86" s="184"/>
      <c r="Y86" s="184"/>
      <c r="Z86" s="184"/>
      <c r="AA86" s="184"/>
      <c r="AB86" s="184"/>
      <c r="AC86" s="184"/>
      <c r="AD86" s="184"/>
      <c r="AE86" s="184"/>
      <c r="AF86" s="184"/>
      <c r="AG86" s="184"/>
      <c r="AH86" s="184"/>
      <c r="AI86" s="184"/>
      <c r="AJ86" s="184"/>
    </row>
    <row r="87" spans="1:36" x14ac:dyDescent="0.15">
      <c r="A87" s="180"/>
      <c r="B87" s="180"/>
      <c r="C87" s="180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  <c r="Z87" s="184"/>
      <c r="AA87" s="184"/>
      <c r="AB87" s="184"/>
      <c r="AC87" s="184"/>
      <c r="AD87" s="184"/>
      <c r="AE87" s="184"/>
      <c r="AF87" s="184"/>
      <c r="AG87" s="184"/>
      <c r="AH87" s="184"/>
      <c r="AI87" s="184"/>
      <c r="AJ87" s="184"/>
    </row>
    <row r="88" spans="1:36" x14ac:dyDescent="0.15">
      <c r="A88" s="180"/>
      <c r="B88" s="180"/>
      <c r="C88" s="180"/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4"/>
      <c r="Q88" s="184"/>
      <c r="R88" s="184"/>
      <c r="S88" s="184"/>
      <c r="T88" s="184"/>
      <c r="U88" s="184"/>
      <c r="V88" s="184"/>
      <c r="W88" s="184"/>
      <c r="X88" s="184"/>
      <c r="Y88" s="184"/>
      <c r="Z88" s="184"/>
      <c r="AA88" s="184"/>
      <c r="AB88" s="184"/>
      <c r="AC88" s="184"/>
      <c r="AD88" s="184"/>
      <c r="AE88" s="184"/>
      <c r="AF88" s="184"/>
      <c r="AG88" s="184"/>
      <c r="AH88" s="184"/>
      <c r="AI88" s="184"/>
      <c r="AJ88" s="184"/>
    </row>
  </sheetData>
  <mergeCells count="31">
    <mergeCell ref="B13:C13"/>
    <mergeCell ref="A14:C14"/>
    <mergeCell ref="B15:C15"/>
    <mergeCell ref="B16:C16"/>
    <mergeCell ref="B17:C17"/>
    <mergeCell ref="A8:C8"/>
    <mergeCell ref="A9:C9"/>
    <mergeCell ref="A10:C10"/>
    <mergeCell ref="A11:C11"/>
    <mergeCell ref="B12:C12"/>
    <mergeCell ref="AE3:AG3"/>
    <mergeCell ref="AH3:AJ3"/>
    <mergeCell ref="A5:C5"/>
    <mergeCell ref="A6:C6"/>
    <mergeCell ref="A7:C7"/>
    <mergeCell ref="AB3:AD3"/>
    <mergeCell ref="E1:Z1"/>
    <mergeCell ref="A3:C4"/>
    <mergeCell ref="G3:I3"/>
    <mergeCell ref="J3:L3"/>
    <mergeCell ref="M3:O3"/>
    <mergeCell ref="P3:R3"/>
    <mergeCell ref="S3:U3"/>
    <mergeCell ref="V3:X3"/>
    <mergeCell ref="Y3:AA3"/>
    <mergeCell ref="A23:C23"/>
    <mergeCell ref="B18:C18"/>
    <mergeCell ref="B19:C19"/>
    <mergeCell ref="A20:C20"/>
    <mergeCell ref="A21:C21"/>
    <mergeCell ref="A22:C22"/>
  </mergeCells>
  <phoneticPr fontId="2"/>
  <pageMargins left="0.62992125984251968" right="0.39370078740157483" top="0.74803149606299213" bottom="0.74803149606299213" header="0.31496062992125984" footer="0.31496062992125984"/>
  <pageSetup paperSize="9" scale="68" firstPageNumber="152" fitToHeight="0" pageOrder="overThenDown" orientation="landscape" r:id="rId1"/>
  <headerFooter alignWithMargins="0"/>
  <ignoredErrors>
    <ignoredError sqref="D6:D10 D12:D13 D15:D23 G6:G13 G15:G23 H26:I26 H5:I5" formulaRange="1"/>
    <ignoredError sqref="D14 D11 G14" formula="1"/>
    <ignoredError sqref="C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P125"/>
  <sheetViews>
    <sheetView view="pageBreakPreview" zoomScaleNormal="100" zoomScaleSheetLayoutView="100" workbookViewId="0">
      <pane xSplit="7" ySplit="6" topLeftCell="X22" activePane="bottomRight" state="frozen"/>
      <selection activeCell="C90" sqref="C90:C91"/>
      <selection pane="topRight" activeCell="C90" sqref="C90:C91"/>
      <selection pane="bottomLeft" activeCell="C90" sqref="C90:C91"/>
      <selection pane="bottomRight" activeCell="E3" sqref="E3:Z3"/>
    </sheetView>
  </sheetViews>
  <sheetFormatPr defaultColWidth="10.625" defaultRowHeight="13.5" x14ac:dyDescent="0.15"/>
  <cols>
    <col min="1" max="1" width="8.25" style="9" customWidth="1"/>
    <col min="2" max="2" width="3.625" style="9" customWidth="1"/>
    <col min="3" max="3" width="4.625" style="9" customWidth="1"/>
    <col min="4" max="4" width="14" style="9" customWidth="1"/>
    <col min="5" max="7" width="7.125" style="9" customWidth="1"/>
    <col min="8" max="13" width="5.25" style="9" customWidth="1"/>
    <col min="14" max="15" width="6.5" style="9" bestFit="1" customWidth="1"/>
    <col min="16" max="16" width="5.25" style="9" customWidth="1"/>
    <col min="17" max="17" width="6.5" style="9" bestFit="1" customWidth="1"/>
    <col min="18" max="37" width="5.25" style="9" customWidth="1"/>
    <col min="38" max="39" width="1.625" style="9" customWidth="1"/>
    <col min="40" max="42" width="5.875" style="9" customWidth="1"/>
    <col min="43" max="256" width="10.625" style="9"/>
    <col min="257" max="257" width="8.25" style="9" customWidth="1"/>
    <col min="258" max="258" width="3.625" style="9" customWidth="1"/>
    <col min="259" max="259" width="4.625" style="9" customWidth="1"/>
    <col min="260" max="260" width="14" style="9" customWidth="1"/>
    <col min="261" max="263" width="7.125" style="9" customWidth="1"/>
    <col min="264" max="269" width="5.25" style="9" customWidth="1"/>
    <col min="270" max="271" width="6.5" style="9" bestFit="1" customWidth="1"/>
    <col min="272" max="272" width="5.25" style="9" customWidth="1"/>
    <col min="273" max="273" width="6.5" style="9" bestFit="1" customWidth="1"/>
    <col min="274" max="293" width="5.25" style="9" customWidth="1"/>
    <col min="294" max="295" width="1.625" style="9" customWidth="1"/>
    <col min="296" max="298" width="5.875" style="9" customWidth="1"/>
    <col min="299" max="512" width="10.625" style="9"/>
    <col min="513" max="513" width="8.25" style="9" customWidth="1"/>
    <col min="514" max="514" width="3.625" style="9" customWidth="1"/>
    <col min="515" max="515" width="4.625" style="9" customWidth="1"/>
    <col min="516" max="516" width="14" style="9" customWidth="1"/>
    <col min="517" max="519" width="7.125" style="9" customWidth="1"/>
    <col min="520" max="525" width="5.25" style="9" customWidth="1"/>
    <col min="526" max="527" width="6.5" style="9" bestFit="1" customWidth="1"/>
    <col min="528" max="528" width="5.25" style="9" customWidth="1"/>
    <col min="529" max="529" width="6.5" style="9" bestFit="1" customWidth="1"/>
    <col min="530" max="549" width="5.25" style="9" customWidth="1"/>
    <col min="550" max="551" width="1.625" style="9" customWidth="1"/>
    <col min="552" max="554" width="5.875" style="9" customWidth="1"/>
    <col min="555" max="768" width="10.625" style="9"/>
    <col min="769" max="769" width="8.25" style="9" customWidth="1"/>
    <col min="770" max="770" width="3.625" style="9" customWidth="1"/>
    <col min="771" max="771" width="4.625" style="9" customWidth="1"/>
    <col min="772" max="772" width="14" style="9" customWidth="1"/>
    <col min="773" max="775" width="7.125" style="9" customWidth="1"/>
    <col min="776" max="781" width="5.25" style="9" customWidth="1"/>
    <col min="782" max="783" width="6.5" style="9" bestFit="1" customWidth="1"/>
    <col min="784" max="784" width="5.25" style="9" customWidth="1"/>
    <col min="785" max="785" width="6.5" style="9" bestFit="1" customWidth="1"/>
    <col min="786" max="805" width="5.25" style="9" customWidth="1"/>
    <col min="806" max="807" width="1.625" style="9" customWidth="1"/>
    <col min="808" max="810" width="5.875" style="9" customWidth="1"/>
    <col min="811" max="1024" width="10.625" style="9"/>
    <col min="1025" max="1025" width="8.25" style="9" customWidth="1"/>
    <col min="1026" max="1026" width="3.625" style="9" customWidth="1"/>
    <col min="1027" max="1027" width="4.625" style="9" customWidth="1"/>
    <col min="1028" max="1028" width="14" style="9" customWidth="1"/>
    <col min="1029" max="1031" width="7.125" style="9" customWidth="1"/>
    <col min="1032" max="1037" width="5.25" style="9" customWidth="1"/>
    <col min="1038" max="1039" width="6.5" style="9" bestFit="1" customWidth="1"/>
    <col min="1040" max="1040" width="5.25" style="9" customWidth="1"/>
    <col min="1041" max="1041" width="6.5" style="9" bestFit="1" customWidth="1"/>
    <col min="1042" max="1061" width="5.25" style="9" customWidth="1"/>
    <col min="1062" max="1063" width="1.625" style="9" customWidth="1"/>
    <col min="1064" max="1066" width="5.875" style="9" customWidth="1"/>
    <col min="1067" max="1280" width="10.625" style="9"/>
    <col min="1281" max="1281" width="8.25" style="9" customWidth="1"/>
    <col min="1282" max="1282" width="3.625" style="9" customWidth="1"/>
    <col min="1283" max="1283" width="4.625" style="9" customWidth="1"/>
    <col min="1284" max="1284" width="14" style="9" customWidth="1"/>
    <col min="1285" max="1287" width="7.125" style="9" customWidth="1"/>
    <col min="1288" max="1293" width="5.25" style="9" customWidth="1"/>
    <col min="1294" max="1295" width="6.5" style="9" bestFit="1" customWidth="1"/>
    <col min="1296" max="1296" width="5.25" style="9" customWidth="1"/>
    <col min="1297" max="1297" width="6.5" style="9" bestFit="1" customWidth="1"/>
    <col min="1298" max="1317" width="5.25" style="9" customWidth="1"/>
    <col min="1318" max="1319" width="1.625" style="9" customWidth="1"/>
    <col min="1320" max="1322" width="5.875" style="9" customWidth="1"/>
    <col min="1323" max="1536" width="10.625" style="9"/>
    <col min="1537" max="1537" width="8.25" style="9" customWidth="1"/>
    <col min="1538" max="1538" width="3.625" style="9" customWidth="1"/>
    <col min="1539" max="1539" width="4.625" style="9" customWidth="1"/>
    <col min="1540" max="1540" width="14" style="9" customWidth="1"/>
    <col min="1541" max="1543" width="7.125" style="9" customWidth="1"/>
    <col min="1544" max="1549" width="5.25" style="9" customWidth="1"/>
    <col min="1550" max="1551" width="6.5" style="9" bestFit="1" customWidth="1"/>
    <col min="1552" max="1552" width="5.25" style="9" customWidth="1"/>
    <col min="1553" max="1553" width="6.5" style="9" bestFit="1" customWidth="1"/>
    <col min="1554" max="1573" width="5.25" style="9" customWidth="1"/>
    <col min="1574" max="1575" width="1.625" style="9" customWidth="1"/>
    <col min="1576" max="1578" width="5.875" style="9" customWidth="1"/>
    <col min="1579" max="1792" width="10.625" style="9"/>
    <col min="1793" max="1793" width="8.25" style="9" customWidth="1"/>
    <col min="1794" max="1794" width="3.625" style="9" customWidth="1"/>
    <col min="1795" max="1795" width="4.625" style="9" customWidth="1"/>
    <col min="1796" max="1796" width="14" style="9" customWidth="1"/>
    <col min="1797" max="1799" width="7.125" style="9" customWidth="1"/>
    <col min="1800" max="1805" width="5.25" style="9" customWidth="1"/>
    <col min="1806" max="1807" width="6.5" style="9" bestFit="1" customWidth="1"/>
    <col min="1808" max="1808" width="5.25" style="9" customWidth="1"/>
    <col min="1809" max="1809" width="6.5" style="9" bestFit="1" customWidth="1"/>
    <col min="1810" max="1829" width="5.25" style="9" customWidth="1"/>
    <col min="1830" max="1831" width="1.625" style="9" customWidth="1"/>
    <col min="1832" max="1834" width="5.875" style="9" customWidth="1"/>
    <col min="1835" max="2048" width="10.625" style="9"/>
    <col min="2049" max="2049" width="8.25" style="9" customWidth="1"/>
    <col min="2050" max="2050" width="3.625" style="9" customWidth="1"/>
    <col min="2051" max="2051" width="4.625" style="9" customWidth="1"/>
    <col min="2052" max="2052" width="14" style="9" customWidth="1"/>
    <col min="2053" max="2055" width="7.125" style="9" customWidth="1"/>
    <col min="2056" max="2061" width="5.25" style="9" customWidth="1"/>
    <col min="2062" max="2063" width="6.5" style="9" bestFit="1" customWidth="1"/>
    <col min="2064" max="2064" width="5.25" style="9" customWidth="1"/>
    <col min="2065" max="2065" width="6.5" style="9" bestFit="1" customWidth="1"/>
    <col min="2066" max="2085" width="5.25" style="9" customWidth="1"/>
    <col min="2086" max="2087" width="1.625" style="9" customWidth="1"/>
    <col min="2088" max="2090" width="5.875" style="9" customWidth="1"/>
    <col min="2091" max="2304" width="10.625" style="9"/>
    <col min="2305" max="2305" width="8.25" style="9" customWidth="1"/>
    <col min="2306" max="2306" width="3.625" style="9" customWidth="1"/>
    <col min="2307" max="2307" width="4.625" style="9" customWidth="1"/>
    <col min="2308" max="2308" width="14" style="9" customWidth="1"/>
    <col min="2309" max="2311" width="7.125" style="9" customWidth="1"/>
    <col min="2312" max="2317" width="5.25" style="9" customWidth="1"/>
    <col min="2318" max="2319" width="6.5" style="9" bestFit="1" customWidth="1"/>
    <col min="2320" max="2320" width="5.25" style="9" customWidth="1"/>
    <col min="2321" max="2321" width="6.5" style="9" bestFit="1" customWidth="1"/>
    <col min="2322" max="2341" width="5.25" style="9" customWidth="1"/>
    <col min="2342" max="2343" width="1.625" style="9" customWidth="1"/>
    <col min="2344" max="2346" width="5.875" style="9" customWidth="1"/>
    <col min="2347" max="2560" width="10.625" style="9"/>
    <col min="2561" max="2561" width="8.25" style="9" customWidth="1"/>
    <col min="2562" max="2562" width="3.625" style="9" customWidth="1"/>
    <col min="2563" max="2563" width="4.625" style="9" customWidth="1"/>
    <col min="2564" max="2564" width="14" style="9" customWidth="1"/>
    <col min="2565" max="2567" width="7.125" style="9" customWidth="1"/>
    <col min="2568" max="2573" width="5.25" style="9" customWidth="1"/>
    <col min="2574" max="2575" width="6.5" style="9" bestFit="1" customWidth="1"/>
    <col min="2576" max="2576" width="5.25" style="9" customWidth="1"/>
    <col min="2577" max="2577" width="6.5" style="9" bestFit="1" customWidth="1"/>
    <col min="2578" max="2597" width="5.25" style="9" customWidth="1"/>
    <col min="2598" max="2599" width="1.625" style="9" customWidth="1"/>
    <col min="2600" max="2602" width="5.875" style="9" customWidth="1"/>
    <col min="2603" max="2816" width="10.625" style="9"/>
    <col min="2817" max="2817" width="8.25" style="9" customWidth="1"/>
    <col min="2818" max="2818" width="3.625" style="9" customWidth="1"/>
    <col min="2819" max="2819" width="4.625" style="9" customWidth="1"/>
    <col min="2820" max="2820" width="14" style="9" customWidth="1"/>
    <col min="2821" max="2823" width="7.125" style="9" customWidth="1"/>
    <col min="2824" max="2829" width="5.25" style="9" customWidth="1"/>
    <col min="2830" max="2831" width="6.5" style="9" bestFit="1" customWidth="1"/>
    <col min="2832" max="2832" width="5.25" style="9" customWidth="1"/>
    <col min="2833" max="2833" width="6.5" style="9" bestFit="1" customWidth="1"/>
    <col min="2834" max="2853" width="5.25" style="9" customWidth="1"/>
    <col min="2854" max="2855" width="1.625" style="9" customWidth="1"/>
    <col min="2856" max="2858" width="5.875" style="9" customWidth="1"/>
    <col min="2859" max="3072" width="10.625" style="9"/>
    <col min="3073" max="3073" width="8.25" style="9" customWidth="1"/>
    <col min="3074" max="3074" width="3.625" style="9" customWidth="1"/>
    <col min="3075" max="3075" width="4.625" style="9" customWidth="1"/>
    <col min="3076" max="3076" width="14" style="9" customWidth="1"/>
    <col min="3077" max="3079" width="7.125" style="9" customWidth="1"/>
    <col min="3080" max="3085" width="5.25" style="9" customWidth="1"/>
    <col min="3086" max="3087" width="6.5" style="9" bestFit="1" customWidth="1"/>
    <col min="3088" max="3088" width="5.25" style="9" customWidth="1"/>
    <col min="3089" max="3089" width="6.5" style="9" bestFit="1" customWidth="1"/>
    <col min="3090" max="3109" width="5.25" style="9" customWidth="1"/>
    <col min="3110" max="3111" width="1.625" style="9" customWidth="1"/>
    <col min="3112" max="3114" width="5.875" style="9" customWidth="1"/>
    <col min="3115" max="3328" width="10.625" style="9"/>
    <col min="3329" max="3329" width="8.25" style="9" customWidth="1"/>
    <col min="3330" max="3330" width="3.625" style="9" customWidth="1"/>
    <col min="3331" max="3331" width="4.625" style="9" customWidth="1"/>
    <col min="3332" max="3332" width="14" style="9" customWidth="1"/>
    <col min="3333" max="3335" width="7.125" style="9" customWidth="1"/>
    <col min="3336" max="3341" width="5.25" style="9" customWidth="1"/>
    <col min="3342" max="3343" width="6.5" style="9" bestFit="1" customWidth="1"/>
    <col min="3344" max="3344" width="5.25" style="9" customWidth="1"/>
    <col min="3345" max="3345" width="6.5" style="9" bestFit="1" customWidth="1"/>
    <col min="3346" max="3365" width="5.25" style="9" customWidth="1"/>
    <col min="3366" max="3367" width="1.625" style="9" customWidth="1"/>
    <col min="3368" max="3370" width="5.875" style="9" customWidth="1"/>
    <col min="3371" max="3584" width="10.625" style="9"/>
    <col min="3585" max="3585" width="8.25" style="9" customWidth="1"/>
    <col min="3586" max="3586" width="3.625" style="9" customWidth="1"/>
    <col min="3587" max="3587" width="4.625" style="9" customWidth="1"/>
    <col min="3588" max="3588" width="14" style="9" customWidth="1"/>
    <col min="3589" max="3591" width="7.125" style="9" customWidth="1"/>
    <col min="3592" max="3597" width="5.25" style="9" customWidth="1"/>
    <col min="3598" max="3599" width="6.5" style="9" bestFit="1" customWidth="1"/>
    <col min="3600" max="3600" width="5.25" style="9" customWidth="1"/>
    <col min="3601" max="3601" width="6.5" style="9" bestFit="1" customWidth="1"/>
    <col min="3602" max="3621" width="5.25" style="9" customWidth="1"/>
    <col min="3622" max="3623" width="1.625" style="9" customWidth="1"/>
    <col min="3624" max="3626" width="5.875" style="9" customWidth="1"/>
    <col min="3627" max="3840" width="10.625" style="9"/>
    <col min="3841" max="3841" width="8.25" style="9" customWidth="1"/>
    <col min="3842" max="3842" width="3.625" style="9" customWidth="1"/>
    <col min="3843" max="3843" width="4.625" style="9" customWidth="1"/>
    <col min="3844" max="3844" width="14" style="9" customWidth="1"/>
    <col min="3845" max="3847" width="7.125" style="9" customWidth="1"/>
    <col min="3848" max="3853" width="5.25" style="9" customWidth="1"/>
    <col min="3854" max="3855" width="6.5" style="9" bestFit="1" customWidth="1"/>
    <col min="3856" max="3856" width="5.25" style="9" customWidth="1"/>
    <col min="3857" max="3857" width="6.5" style="9" bestFit="1" customWidth="1"/>
    <col min="3858" max="3877" width="5.25" style="9" customWidth="1"/>
    <col min="3878" max="3879" width="1.625" style="9" customWidth="1"/>
    <col min="3880" max="3882" width="5.875" style="9" customWidth="1"/>
    <col min="3883" max="4096" width="10.625" style="9"/>
    <col min="4097" max="4097" width="8.25" style="9" customWidth="1"/>
    <col min="4098" max="4098" width="3.625" style="9" customWidth="1"/>
    <col min="4099" max="4099" width="4.625" style="9" customWidth="1"/>
    <col min="4100" max="4100" width="14" style="9" customWidth="1"/>
    <col min="4101" max="4103" width="7.125" style="9" customWidth="1"/>
    <col min="4104" max="4109" width="5.25" style="9" customWidth="1"/>
    <col min="4110" max="4111" width="6.5" style="9" bestFit="1" customWidth="1"/>
    <col min="4112" max="4112" width="5.25" style="9" customWidth="1"/>
    <col min="4113" max="4113" width="6.5" style="9" bestFit="1" customWidth="1"/>
    <col min="4114" max="4133" width="5.25" style="9" customWidth="1"/>
    <col min="4134" max="4135" width="1.625" style="9" customWidth="1"/>
    <col min="4136" max="4138" width="5.875" style="9" customWidth="1"/>
    <col min="4139" max="4352" width="10.625" style="9"/>
    <col min="4353" max="4353" width="8.25" style="9" customWidth="1"/>
    <col min="4354" max="4354" width="3.625" style="9" customWidth="1"/>
    <col min="4355" max="4355" width="4.625" style="9" customWidth="1"/>
    <col min="4356" max="4356" width="14" style="9" customWidth="1"/>
    <col min="4357" max="4359" width="7.125" style="9" customWidth="1"/>
    <col min="4360" max="4365" width="5.25" style="9" customWidth="1"/>
    <col min="4366" max="4367" width="6.5" style="9" bestFit="1" customWidth="1"/>
    <col min="4368" max="4368" width="5.25" style="9" customWidth="1"/>
    <col min="4369" max="4369" width="6.5" style="9" bestFit="1" customWidth="1"/>
    <col min="4370" max="4389" width="5.25" style="9" customWidth="1"/>
    <col min="4390" max="4391" width="1.625" style="9" customWidth="1"/>
    <col min="4392" max="4394" width="5.875" style="9" customWidth="1"/>
    <col min="4395" max="4608" width="10.625" style="9"/>
    <col min="4609" max="4609" width="8.25" style="9" customWidth="1"/>
    <col min="4610" max="4610" width="3.625" style="9" customWidth="1"/>
    <col min="4611" max="4611" width="4.625" style="9" customWidth="1"/>
    <col min="4612" max="4612" width="14" style="9" customWidth="1"/>
    <col min="4613" max="4615" width="7.125" style="9" customWidth="1"/>
    <col min="4616" max="4621" width="5.25" style="9" customWidth="1"/>
    <col min="4622" max="4623" width="6.5" style="9" bestFit="1" customWidth="1"/>
    <col min="4624" max="4624" width="5.25" style="9" customWidth="1"/>
    <col min="4625" max="4625" width="6.5" style="9" bestFit="1" customWidth="1"/>
    <col min="4626" max="4645" width="5.25" style="9" customWidth="1"/>
    <col min="4646" max="4647" width="1.625" style="9" customWidth="1"/>
    <col min="4648" max="4650" width="5.875" style="9" customWidth="1"/>
    <col min="4651" max="4864" width="10.625" style="9"/>
    <col min="4865" max="4865" width="8.25" style="9" customWidth="1"/>
    <col min="4866" max="4866" width="3.625" style="9" customWidth="1"/>
    <col min="4867" max="4867" width="4.625" style="9" customWidth="1"/>
    <col min="4868" max="4868" width="14" style="9" customWidth="1"/>
    <col min="4869" max="4871" width="7.125" style="9" customWidth="1"/>
    <col min="4872" max="4877" width="5.25" style="9" customWidth="1"/>
    <col min="4878" max="4879" width="6.5" style="9" bestFit="1" customWidth="1"/>
    <col min="4880" max="4880" width="5.25" style="9" customWidth="1"/>
    <col min="4881" max="4881" width="6.5" style="9" bestFit="1" customWidth="1"/>
    <col min="4882" max="4901" width="5.25" style="9" customWidth="1"/>
    <col min="4902" max="4903" width="1.625" style="9" customWidth="1"/>
    <col min="4904" max="4906" width="5.875" style="9" customWidth="1"/>
    <col min="4907" max="5120" width="10.625" style="9"/>
    <col min="5121" max="5121" width="8.25" style="9" customWidth="1"/>
    <col min="5122" max="5122" width="3.625" style="9" customWidth="1"/>
    <col min="5123" max="5123" width="4.625" style="9" customWidth="1"/>
    <col min="5124" max="5124" width="14" style="9" customWidth="1"/>
    <col min="5125" max="5127" width="7.125" style="9" customWidth="1"/>
    <col min="5128" max="5133" width="5.25" style="9" customWidth="1"/>
    <col min="5134" max="5135" width="6.5" style="9" bestFit="1" customWidth="1"/>
    <col min="5136" max="5136" width="5.25" style="9" customWidth="1"/>
    <col min="5137" max="5137" width="6.5" style="9" bestFit="1" customWidth="1"/>
    <col min="5138" max="5157" width="5.25" style="9" customWidth="1"/>
    <col min="5158" max="5159" width="1.625" style="9" customWidth="1"/>
    <col min="5160" max="5162" width="5.875" style="9" customWidth="1"/>
    <col min="5163" max="5376" width="10.625" style="9"/>
    <col min="5377" max="5377" width="8.25" style="9" customWidth="1"/>
    <col min="5378" max="5378" width="3.625" style="9" customWidth="1"/>
    <col min="5379" max="5379" width="4.625" style="9" customWidth="1"/>
    <col min="5380" max="5380" width="14" style="9" customWidth="1"/>
    <col min="5381" max="5383" width="7.125" style="9" customWidth="1"/>
    <col min="5384" max="5389" width="5.25" style="9" customWidth="1"/>
    <col min="5390" max="5391" width="6.5" style="9" bestFit="1" customWidth="1"/>
    <col min="5392" max="5392" width="5.25" style="9" customWidth="1"/>
    <col min="5393" max="5393" width="6.5" style="9" bestFit="1" customWidth="1"/>
    <col min="5394" max="5413" width="5.25" style="9" customWidth="1"/>
    <col min="5414" max="5415" width="1.625" style="9" customWidth="1"/>
    <col min="5416" max="5418" width="5.875" style="9" customWidth="1"/>
    <col min="5419" max="5632" width="10.625" style="9"/>
    <col min="5633" max="5633" width="8.25" style="9" customWidth="1"/>
    <col min="5634" max="5634" width="3.625" style="9" customWidth="1"/>
    <col min="5635" max="5635" width="4.625" style="9" customWidth="1"/>
    <col min="5636" max="5636" width="14" style="9" customWidth="1"/>
    <col min="5637" max="5639" width="7.125" style="9" customWidth="1"/>
    <col min="5640" max="5645" width="5.25" style="9" customWidth="1"/>
    <col min="5646" max="5647" width="6.5" style="9" bestFit="1" customWidth="1"/>
    <col min="5648" max="5648" width="5.25" style="9" customWidth="1"/>
    <col min="5649" max="5649" width="6.5" style="9" bestFit="1" customWidth="1"/>
    <col min="5650" max="5669" width="5.25" style="9" customWidth="1"/>
    <col min="5670" max="5671" width="1.625" style="9" customWidth="1"/>
    <col min="5672" max="5674" width="5.875" style="9" customWidth="1"/>
    <col min="5675" max="5888" width="10.625" style="9"/>
    <col min="5889" max="5889" width="8.25" style="9" customWidth="1"/>
    <col min="5890" max="5890" width="3.625" style="9" customWidth="1"/>
    <col min="5891" max="5891" width="4.625" style="9" customWidth="1"/>
    <col min="5892" max="5892" width="14" style="9" customWidth="1"/>
    <col min="5893" max="5895" width="7.125" style="9" customWidth="1"/>
    <col min="5896" max="5901" width="5.25" style="9" customWidth="1"/>
    <col min="5902" max="5903" width="6.5" style="9" bestFit="1" customWidth="1"/>
    <col min="5904" max="5904" width="5.25" style="9" customWidth="1"/>
    <col min="5905" max="5905" width="6.5" style="9" bestFit="1" customWidth="1"/>
    <col min="5906" max="5925" width="5.25" style="9" customWidth="1"/>
    <col min="5926" max="5927" width="1.625" style="9" customWidth="1"/>
    <col min="5928" max="5930" width="5.875" style="9" customWidth="1"/>
    <col min="5931" max="6144" width="10.625" style="9"/>
    <col min="6145" max="6145" width="8.25" style="9" customWidth="1"/>
    <col min="6146" max="6146" width="3.625" style="9" customWidth="1"/>
    <col min="6147" max="6147" width="4.625" style="9" customWidth="1"/>
    <col min="6148" max="6148" width="14" style="9" customWidth="1"/>
    <col min="6149" max="6151" width="7.125" style="9" customWidth="1"/>
    <col min="6152" max="6157" width="5.25" style="9" customWidth="1"/>
    <col min="6158" max="6159" width="6.5" style="9" bestFit="1" customWidth="1"/>
    <col min="6160" max="6160" width="5.25" style="9" customWidth="1"/>
    <col min="6161" max="6161" width="6.5" style="9" bestFit="1" customWidth="1"/>
    <col min="6162" max="6181" width="5.25" style="9" customWidth="1"/>
    <col min="6182" max="6183" width="1.625" style="9" customWidth="1"/>
    <col min="6184" max="6186" width="5.875" style="9" customWidth="1"/>
    <col min="6187" max="6400" width="10.625" style="9"/>
    <col min="6401" max="6401" width="8.25" style="9" customWidth="1"/>
    <col min="6402" max="6402" width="3.625" style="9" customWidth="1"/>
    <col min="6403" max="6403" width="4.625" style="9" customWidth="1"/>
    <col min="6404" max="6404" width="14" style="9" customWidth="1"/>
    <col min="6405" max="6407" width="7.125" style="9" customWidth="1"/>
    <col min="6408" max="6413" width="5.25" style="9" customWidth="1"/>
    <col min="6414" max="6415" width="6.5" style="9" bestFit="1" customWidth="1"/>
    <col min="6416" max="6416" width="5.25" style="9" customWidth="1"/>
    <col min="6417" max="6417" width="6.5" style="9" bestFit="1" customWidth="1"/>
    <col min="6418" max="6437" width="5.25" style="9" customWidth="1"/>
    <col min="6438" max="6439" width="1.625" style="9" customWidth="1"/>
    <col min="6440" max="6442" width="5.875" style="9" customWidth="1"/>
    <col min="6443" max="6656" width="10.625" style="9"/>
    <col min="6657" max="6657" width="8.25" style="9" customWidth="1"/>
    <col min="6658" max="6658" width="3.625" style="9" customWidth="1"/>
    <col min="6659" max="6659" width="4.625" style="9" customWidth="1"/>
    <col min="6660" max="6660" width="14" style="9" customWidth="1"/>
    <col min="6661" max="6663" width="7.125" style="9" customWidth="1"/>
    <col min="6664" max="6669" width="5.25" style="9" customWidth="1"/>
    <col min="6670" max="6671" width="6.5" style="9" bestFit="1" customWidth="1"/>
    <col min="6672" max="6672" width="5.25" style="9" customWidth="1"/>
    <col min="6673" max="6673" width="6.5" style="9" bestFit="1" customWidth="1"/>
    <col min="6674" max="6693" width="5.25" style="9" customWidth="1"/>
    <col min="6694" max="6695" width="1.625" style="9" customWidth="1"/>
    <col min="6696" max="6698" width="5.875" style="9" customWidth="1"/>
    <col min="6699" max="6912" width="10.625" style="9"/>
    <col min="6913" max="6913" width="8.25" style="9" customWidth="1"/>
    <col min="6914" max="6914" width="3.625" style="9" customWidth="1"/>
    <col min="6915" max="6915" width="4.625" style="9" customWidth="1"/>
    <col min="6916" max="6916" width="14" style="9" customWidth="1"/>
    <col min="6917" max="6919" width="7.125" style="9" customWidth="1"/>
    <col min="6920" max="6925" width="5.25" style="9" customWidth="1"/>
    <col min="6926" max="6927" width="6.5" style="9" bestFit="1" customWidth="1"/>
    <col min="6928" max="6928" width="5.25" style="9" customWidth="1"/>
    <col min="6929" max="6929" width="6.5" style="9" bestFit="1" customWidth="1"/>
    <col min="6930" max="6949" width="5.25" style="9" customWidth="1"/>
    <col min="6950" max="6951" width="1.625" style="9" customWidth="1"/>
    <col min="6952" max="6954" width="5.875" style="9" customWidth="1"/>
    <col min="6955" max="7168" width="10.625" style="9"/>
    <col min="7169" max="7169" width="8.25" style="9" customWidth="1"/>
    <col min="7170" max="7170" width="3.625" style="9" customWidth="1"/>
    <col min="7171" max="7171" width="4.625" style="9" customWidth="1"/>
    <col min="7172" max="7172" width="14" style="9" customWidth="1"/>
    <col min="7173" max="7175" width="7.125" style="9" customWidth="1"/>
    <col min="7176" max="7181" width="5.25" style="9" customWidth="1"/>
    <col min="7182" max="7183" width="6.5" style="9" bestFit="1" customWidth="1"/>
    <col min="7184" max="7184" width="5.25" style="9" customWidth="1"/>
    <col min="7185" max="7185" width="6.5" style="9" bestFit="1" customWidth="1"/>
    <col min="7186" max="7205" width="5.25" style="9" customWidth="1"/>
    <col min="7206" max="7207" width="1.625" style="9" customWidth="1"/>
    <col min="7208" max="7210" width="5.875" style="9" customWidth="1"/>
    <col min="7211" max="7424" width="10.625" style="9"/>
    <col min="7425" max="7425" width="8.25" style="9" customWidth="1"/>
    <col min="7426" max="7426" width="3.625" style="9" customWidth="1"/>
    <col min="7427" max="7427" width="4.625" style="9" customWidth="1"/>
    <col min="7428" max="7428" width="14" style="9" customWidth="1"/>
    <col min="7429" max="7431" width="7.125" style="9" customWidth="1"/>
    <col min="7432" max="7437" width="5.25" style="9" customWidth="1"/>
    <col min="7438" max="7439" width="6.5" style="9" bestFit="1" customWidth="1"/>
    <col min="7440" max="7440" width="5.25" style="9" customWidth="1"/>
    <col min="7441" max="7441" width="6.5" style="9" bestFit="1" customWidth="1"/>
    <col min="7442" max="7461" width="5.25" style="9" customWidth="1"/>
    <col min="7462" max="7463" width="1.625" style="9" customWidth="1"/>
    <col min="7464" max="7466" width="5.875" style="9" customWidth="1"/>
    <col min="7467" max="7680" width="10.625" style="9"/>
    <col min="7681" max="7681" width="8.25" style="9" customWidth="1"/>
    <col min="7682" max="7682" width="3.625" style="9" customWidth="1"/>
    <col min="7683" max="7683" width="4.625" style="9" customWidth="1"/>
    <col min="7684" max="7684" width="14" style="9" customWidth="1"/>
    <col min="7685" max="7687" width="7.125" style="9" customWidth="1"/>
    <col min="7688" max="7693" width="5.25" style="9" customWidth="1"/>
    <col min="7694" max="7695" width="6.5" style="9" bestFit="1" customWidth="1"/>
    <col min="7696" max="7696" width="5.25" style="9" customWidth="1"/>
    <col min="7697" max="7697" width="6.5" style="9" bestFit="1" customWidth="1"/>
    <col min="7698" max="7717" width="5.25" style="9" customWidth="1"/>
    <col min="7718" max="7719" width="1.625" style="9" customWidth="1"/>
    <col min="7720" max="7722" width="5.875" style="9" customWidth="1"/>
    <col min="7723" max="7936" width="10.625" style="9"/>
    <col min="7937" max="7937" width="8.25" style="9" customWidth="1"/>
    <col min="7938" max="7938" width="3.625" style="9" customWidth="1"/>
    <col min="7939" max="7939" width="4.625" style="9" customWidth="1"/>
    <col min="7940" max="7940" width="14" style="9" customWidth="1"/>
    <col min="7941" max="7943" width="7.125" style="9" customWidth="1"/>
    <col min="7944" max="7949" width="5.25" style="9" customWidth="1"/>
    <col min="7950" max="7951" width="6.5" style="9" bestFit="1" customWidth="1"/>
    <col min="7952" max="7952" width="5.25" style="9" customWidth="1"/>
    <col min="7953" max="7953" width="6.5" style="9" bestFit="1" customWidth="1"/>
    <col min="7954" max="7973" width="5.25" style="9" customWidth="1"/>
    <col min="7974" max="7975" width="1.625" style="9" customWidth="1"/>
    <col min="7976" max="7978" width="5.875" style="9" customWidth="1"/>
    <col min="7979" max="8192" width="10.625" style="9"/>
    <col min="8193" max="8193" width="8.25" style="9" customWidth="1"/>
    <col min="8194" max="8194" width="3.625" style="9" customWidth="1"/>
    <col min="8195" max="8195" width="4.625" style="9" customWidth="1"/>
    <col min="8196" max="8196" width="14" style="9" customWidth="1"/>
    <col min="8197" max="8199" width="7.125" style="9" customWidth="1"/>
    <col min="8200" max="8205" width="5.25" style="9" customWidth="1"/>
    <col min="8206" max="8207" width="6.5" style="9" bestFit="1" customWidth="1"/>
    <col min="8208" max="8208" width="5.25" style="9" customWidth="1"/>
    <col min="8209" max="8209" width="6.5" style="9" bestFit="1" customWidth="1"/>
    <col min="8210" max="8229" width="5.25" style="9" customWidth="1"/>
    <col min="8230" max="8231" width="1.625" style="9" customWidth="1"/>
    <col min="8232" max="8234" width="5.875" style="9" customWidth="1"/>
    <col min="8235" max="8448" width="10.625" style="9"/>
    <col min="8449" max="8449" width="8.25" style="9" customWidth="1"/>
    <col min="8450" max="8450" width="3.625" style="9" customWidth="1"/>
    <col min="8451" max="8451" width="4.625" style="9" customWidth="1"/>
    <col min="8452" max="8452" width="14" style="9" customWidth="1"/>
    <col min="8453" max="8455" width="7.125" style="9" customWidth="1"/>
    <col min="8456" max="8461" width="5.25" style="9" customWidth="1"/>
    <col min="8462" max="8463" width="6.5" style="9" bestFit="1" customWidth="1"/>
    <col min="8464" max="8464" width="5.25" style="9" customWidth="1"/>
    <col min="8465" max="8465" width="6.5" style="9" bestFit="1" customWidth="1"/>
    <col min="8466" max="8485" width="5.25" style="9" customWidth="1"/>
    <col min="8486" max="8487" width="1.625" style="9" customWidth="1"/>
    <col min="8488" max="8490" width="5.875" style="9" customWidth="1"/>
    <col min="8491" max="8704" width="10.625" style="9"/>
    <col min="8705" max="8705" width="8.25" style="9" customWidth="1"/>
    <col min="8706" max="8706" width="3.625" style="9" customWidth="1"/>
    <col min="8707" max="8707" width="4.625" style="9" customWidth="1"/>
    <col min="8708" max="8708" width="14" style="9" customWidth="1"/>
    <col min="8709" max="8711" width="7.125" style="9" customWidth="1"/>
    <col min="8712" max="8717" width="5.25" style="9" customWidth="1"/>
    <col min="8718" max="8719" width="6.5" style="9" bestFit="1" customWidth="1"/>
    <col min="8720" max="8720" width="5.25" style="9" customWidth="1"/>
    <col min="8721" max="8721" width="6.5" style="9" bestFit="1" customWidth="1"/>
    <col min="8722" max="8741" width="5.25" style="9" customWidth="1"/>
    <col min="8742" max="8743" width="1.625" style="9" customWidth="1"/>
    <col min="8744" max="8746" width="5.875" style="9" customWidth="1"/>
    <col min="8747" max="8960" width="10.625" style="9"/>
    <col min="8961" max="8961" width="8.25" style="9" customWidth="1"/>
    <col min="8962" max="8962" width="3.625" style="9" customWidth="1"/>
    <col min="8963" max="8963" width="4.625" style="9" customWidth="1"/>
    <col min="8964" max="8964" width="14" style="9" customWidth="1"/>
    <col min="8965" max="8967" width="7.125" style="9" customWidth="1"/>
    <col min="8968" max="8973" width="5.25" style="9" customWidth="1"/>
    <col min="8974" max="8975" width="6.5" style="9" bestFit="1" customWidth="1"/>
    <col min="8976" max="8976" width="5.25" style="9" customWidth="1"/>
    <col min="8977" max="8977" width="6.5" style="9" bestFit="1" customWidth="1"/>
    <col min="8978" max="8997" width="5.25" style="9" customWidth="1"/>
    <col min="8998" max="8999" width="1.625" style="9" customWidth="1"/>
    <col min="9000" max="9002" width="5.875" style="9" customWidth="1"/>
    <col min="9003" max="9216" width="10.625" style="9"/>
    <col min="9217" max="9217" width="8.25" style="9" customWidth="1"/>
    <col min="9218" max="9218" width="3.625" style="9" customWidth="1"/>
    <col min="9219" max="9219" width="4.625" style="9" customWidth="1"/>
    <col min="9220" max="9220" width="14" style="9" customWidth="1"/>
    <col min="9221" max="9223" width="7.125" style="9" customWidth="1"/>
    <col min="9224" max="9229" width="5.25" style="9" customWidth="1"/>
    <col min="9230" max="9231" width="6.5" style="9" bestFit="1" customWidth="1"/>
    <col min="9232" max="9232" width="5.25" style="9" customWidth="1"/>
    <col min="9233" max="9233" width="6.5" style="9" bestFit="1" customWidth="1"/>
    <col min="9234" max="9253" width="5.25" style="9" customWidth="1"/>
    <col min="9254" max="9255" width="1.625" style="9" customWidth="1"/>
    <col min="9256" max="9258" width="5.875" style="9" customWidth="1"/>
    <col min="9259" max="9472" width="10.625" style="9"/>
    <col min="9473" max="9473" width="8.25" style="9" customWidth="1"/>
    <col min="9474" max="9474" width="3.625" style="9" customWidth="1"/>
    <col min="9475" max="9475" width="4.625" style="9" customWidth="1"/>
    <col min="9476" max="9476" width="14" style="9" customWidth="1"/>
    <col min="9477" max="9479" width="7.125" style="9" customWidth="1"/>
    <col min="9480" max="9485" width="5.25" style="9" customWidth="1"/>
    <col min="9486" max="9487" width="6.5" style="9" bestFit="1" customWidth="1"/>
    <col min="9488" max="9488" width="5.25" style="9" customWidth="1"/>
    <col min="9489" max="9489" width="6.5" style="9" bestFit="1" customWidth="1"/>
    <col min="9490" max="9509" width="5.25" style="9" customWidth="1"/>
    <col min="9510" max="9511" width="1.625" style="9" customWidth="1"/>
    <col min="9512" max="9514" width="5.875" style="9" customWidth="1"/>
    <col min="9515" max="9728" width="10.625" style="9"/>
    <col min="9729" max="9729" width="8.25" style="9" customWidth="1"/>
    <col min="9730" max="9730" width="3.625" style="9" customWidth="1"/>
    <col min="9731" max="9731" width="4.625" style="9" customWidth="1"/>
    <col min="9732" max="9732" width="14" style="9" customWidth="1"/>
    <col min="9733" max="9735" width="7.125" style="9" customWidth="1"/>
    <col min="9736" max="9741" width="5.25" style="9" customWidth="1"/>
    <col min="9742" max="9743" width="6.5" style="9" bestFit="1" customWidth="1"/>
    <col min="9744" max="9744" width="5.25" style="9" customWidth="1"/>
    <col min="9745" max="9745" width="6.5" style="9" bestFit="1" customWidth="1"/>
    <col min="9746" max="9765" width="5.25" style="9" customWidth="1"/>
    <col min="9766" max="9767" width="1.625" style="9" customWidth="1"/>
    <col min="9768" max="9770" width="5.875" style="9" customWidth="1"/>
    <col min="9771" max="9984" width="10.625" style="9"/>
    <col min="9985" max="9985" width="8.25" style="9" customWidth="1"/>
    <col min="9986" max="9986" width="3.625" style="9" customWidth="1"/>
    <col min="9987" max="9987" width="4.625" style="9" customWidth="1"/>
    <col min="9988" max="9988" width="14" style="9" customWidth="1"/>
    <col min="9989" max="9991" width="7.125" style="9" customWidth="1"/>
    <col min="9992" max="9997" width="5.25" style="9" customWidth="1"/>
    <col min="9998" max="9999" width="6.5" style="9" bestFit="1" customWidth="1"/>
    <col min="10000" max="10000" width="5.25" style="9" customWidth="1"/>
    <col min="10001" max="10001" width="6.5" style="9" bestFit="1" customWidth="1"/>
    <col min="10002" max="10021" width="5.25" style="9" customWidth="1"/>
    <col min="10022" max="10023" width="1.625" style="9" customWidth="1"/>
    <col min="10024" max="10026" width="5.875" style="9" customWidth="1"/>
    <col min="10027" max="10240" width="10.625" style="9"/>
    <col min="10241" max="10241" width="8.25" style="9" customWidth="1"/>
    <col min="10242" max="10242" width="3.625" style="9" customWidth="1"/>
    <col min="10243" max="10243" width="4.625" style="9" customWidth="1"/>
    <col min="10244" max="10244" width="14" style="9" customWidth="1"/>
    <col min="10245" max="10247" width="7.125" style="9" customWidth="1"/>
    <col min="10248" max="10253" width="5.25" style="9" customWidth="1"/>
    <col min="10254" max="10255" width="6.5" style="9" bestFit="1" customWidth="1"/>
    <col min="10256" max="10256" width="5.25" style="9" customWidth="1"/>
    <col min="10257" max="10257" width="6.5" style="9" bestFit="1" customWidth="1"/>
    <col min="10258" max="10277" width="5.25" style="9" customWidth="1"/>
    <col min="10278" max="10279" width="1.625" style="9" customWidth="1"/>
    <col min="10280" max="10282" width="5.875" style="9" customWidth="1"/>
    <col min="10283" max="10496" width="10.625" style="9"/>
    <col min="10497" max="10497" width="8.25" style="9" customWidth="1"/>
    <col min="10498" max="10498" width="3.625" style="9" customWidth="1"/>
    <col min="10499" max="10499" width="4.625" style="9" customWidth="1"/>
    <col min="10500" max="10500" width="14" style="9" customWidth="1"/>
    <col min="10501" max="10503" width="7.125" style="9" customWidth="1"/>
    <col min="10504" max="10509" width="5.25" style="9" customWidth="1"/>
    <col min="10510" max="10511" width="6.5" style="9" bestFit="1" customWidth="1"/>
    <col min="10512" max="10512" width="5.25" style="9" customWidth="1"/>
    <col min="10513" max="10513" width="6.5" style="9" bestFit="1" customWidth="1"/>
    <col min="10514" max="10533" width="5.25" style="9" customWidth="1"/>
    <col min="10534" max="10535" width="1.625" style="9" customWidth="1"/>
    <col min="10536" max="10538" width="5.875" style="9" customWidth="1"/>
    <col min="10539" max="10752" width="10.625" style="9"/>
    <col min="10753" max="10753" width="8.25" style="9" customWidth="1"/>
    <col min="10754" max="10754" width="3.625" style="9" customWidth="1"/>
    <col min="10755" max="10755" width="4.625" style="9" customWidth="1"/>
    <col min="10756" max="10756" width="14" style="9" customWidth="1"/>
    <col min="10757" max="10759" width="7.125" style="9" customWidth="1"/>
    <col min="10760" max="10765" width="5.25" style="9" customWidth="1"/>
    <col min="10766" max="10767" width="6.5" style="9" bestFit="1" customWidth="1"/>
    <col min="10768" max="10768" width="5.25" style="9" customWidth="1"/>
    <col min="10769" max="10769" width="6.5" style="9" bestFit="1" customWidth="1"/>
    <col min="10770" max="10789" width="5.25" style="9" customWidth="1"/>
    <col min="10790" max="10791" width="1.625" style="9" customWidth="1"/>
    <col min="10792" max="10794" width="5.875" style="9" customWidth="1"/>
    <col min="10795" max="11008" width="10.625" style="9"/>
    <col min="11009" max="11009" width="8.25" style="9" customWidth="1"/>
    <col min="11010" max="11010" width="3.625" style="9" customWidth="1"/>
    <col min="11011" max="11011" width="4.625" style="9" customWidth="1"/>
    <col min="11012" max="11012" width="14" style="9" customWidth="1"/>
    <col min="11013" max="11015" width="7.125" style="9" customWidth="1"/>
    <col min="11016" max="11021" width="5.25" style="9" customWidth="1"/>
    <col min="11022" max="11023" width="6.5" style="9" bestFit="1" customWidth="1"/>
    <col min="11024" max="11024" width="5.25" style="9" customWidth="1"/>
    <col min="11025" max="11025" width="6.5" style="9" bestFit="1" customWidth="1"/>
    <col min="11026" max="11045" width="5.25" style="9" customWidth="1"/>
    <col min="11046" max="11047" width="1.625" style="9" customWidth="1"/>
    <col min="11048" max="11050" width="5.875" style="9" customWidth="1"/>
    <col min="11051" max="11264" width="10.625" style="9"/>
    <col min="11265" max="11265" width="8.25" style="9" customWidth="1"/>
    <col min="11266" max="11266" width="3.625" style="9" customWidth="1"/>
    <col min="11267" max="11267" width="4.625" style="9" customWidth="1"/>
    <col min="11268" max="11268" width="14" style="9" customWidth="1"/>
    <col min="11269" max="11271" width="7.125" style="9" customWidth="1"/>
    <col min="11272" max="11277" width="5.25" style="9" customWidth="1"/>
    <col min="11278" max="11279" width="6.5" style="9" bestFit="1" customWidth="1"/>
    <col min="11280" max="11280" width="5.25" style="9" customWidth="1"/>
    <col min="11281" max="11281" width="6.5" style="9" bestFit="1" customWidth="1"/>
    <col min="11282" max="11301" width="5.25" style="9" customWidth="1"/>
    <col min="11302" max="11303" width="1.625" style="9" customWidth="1"/>
    <col min="11304" max="11306" width="5.875" style="9" customWidth="1"/>
    <col min="11307" max="11520" width="10.625" style="9"/>
    <col min="11521" max="11521" width="8.25" style="9" customWidth="1"/>
    <col min="11522" max="11522" width="3.625" style="9" customWidth="1"/>
    <col min="11523" max="11523" width="4.625" style="9" customWidth="1"/>
    <col min="11524" max="11524" width="14" style="9" customWidth="1"/>
    <col min="11525" max="11527" width="7.125" style="9" customWidth="1"/>
    <col min="11528" max="11533" width="5.25" style="9" customWidth="1"/>
    <col min="11534" max="11535" width="6.5" style="9" bestFit="1" customWidth="1"/>
    <col min="11536" max="11536" width="5.25" style="9" customWidth="1"/>
    <col min="11537" max="11537" width="6.5" style="9" bestFit="1" customWidth="1"/>
    <col min="11538" max="11557" width="5.25" style="9" customWidth="1"/>
    <col min="11558" max="11559" width="1.625" style="9" customWidth="1"/>
    <col min="11560" max="11562" width="5.875" style="9" customWidth="1"/>
    <col min="11563" max="11776" width="10.625" style="9"/>
    <col min="11777" max="11777" width="8.25" style="9" customWidth="1"/>
    <col min="11778" max="11778" width="3.625" style="9" customWidth="1"/>
    <col min="11779" max="11779" width="4.625" style="9" customWidth="1"/>
    <col min="11780" max="11780" width="14" style="9" customWidth="1"/>
    <col min="11781" max="11783" width="7.125" style="9" customWidth="1"/>
    <col min="11784" max="11789" width="5.25" style="9" customWidth="1"/>
    <col min="11790" max="11791" width="6.5" style="9" bestFit="1" customWidth="1"/>
    <col min="11792" max="11792" width="5.25" style="9" customWidth="1"/>
    <col min="11793" max="11793" width="6.5" style="9" bestFit="1" customWidth="1"/>
    <col min="11794" max="11813" width="5.25" style="9" customWidth="1"/>
    <col min="11814" max="11815" width="1.625" style="9" customWidth="1"/>
    <col min="11816" max="11818" width="5.875" style="9" customWidth="1"/>
    <col min="11819" max="12032" width="10.625" style="9"/>
    <col min="12033" max="12033" width="8.25" style="9" customWidth="1"/>
    <col min="12034" max="12034" width="3.625" style="9" customWidth="1"/>
    <col min="12035" max="12035" width="4.625" style="9" customWidth="1"/>
    <col min="12036" max="12036" width="14" style="9" customWidth="1"/>
    <col min="12037" max="12039" width="7.125" style="9" customWidth="1"/>
    <col min="12040" max="12045" width="5.25" style="9" customWidth="1"/>
    <col min="12046" max="12047" width="6.5" style="9" bestFit="1" customWidth="1"/>
    <col min="12048" max="12048" width="5.25" style="9" customWidth="1"/>
    <col min="12049" max="12049" width="6.5" style="9" bestFit="1" customWidth="1"/>
    <col min="12050" max="12069" width="5.25" style="9" customWidth="1"/>
    <col min="12070" max="12071" width="1.625" style="9" customWidth="1"/>
    <col min="12072" max="12074" width="5.875" style="9" customWidth="1"/>
    <col min="12075" max="12288" width="10.625" style="9"/>
    <col min="12289" max="12289" width="8.25" style="9" customWidth="1"/>
    <col min="12290" max="12290" width="3.625" style="9" customWidth="1"/>
    <col min="12291" max="12291" width="4.625" style="9" customWidth="1"/>
    <col min="12292" max="12292" width="14" style="9" customWidth="1"/>
    <col min="12293" max="12295" width="7.125" style="9" customWidth="1"/>
    <col min="12296" max="12301" width="5.25" style="9" customWidth="1"/>
    <col min="12302" max="12303" width="6.5" style="9" bestFit="1" customWidth="1"/>
    <col min="12304" max="12304" width="5.25" style="9" customWidth="1"/>
    <col min="12305" max="12305" width="6.5" style="9" bestFit="1" customWidth="1"/>
    <col min="12306" max="12325" width="5.25" style="9" customWidth="1"/>
    <col min="12326" max="12327" width="1.625" style="9" customWidth="1"/>
    <col min="12328" max="12330" width="5.875" style="9" customWidth="1"/>
    <col min="12331" max="12544" width="10.625" style="9"/>
    <col min="12545" max="12545" width="8.25" style="9" customWidth="1"/>
    <col min="12546" max="12546" width="3.625" style="9" customWidth="1"/>
    <col min="12547" max="12547" width="4.625" style="9" customWidth="1"/>
    <col min="12548" max="12548" width="14" style="9" customWidth="1"/>
    <col min="12549" max="12551" width="7.125" style="9" customWidth="1"/>
    <col min="12552" max="12557" width="5.25" style="9" customWidth="1"/>
    <col min="12558" max="12559" width="6.5" style="9" bestFit="1" customWidth="1"/>
    <col min="12560" max="12560" width="5.25" style="9" customWidth="1"/>
    <col min="12561" max="12561" width="6.5" style="9" bestFit="1" customWidth="1"/>
    <col min="12562" max="12581" width="5.25" style="9" customWidth="1"/>
    <col min="12582" max="12583" width="1.625" style="9" customWidth="1"/>
    <col min="12584" max="12586" width="5.875" style="9" customWidth="1"/>
    <col min="12587" max="12800" width="10.625" style="9"/>
    <col min="12801" max="12801" width="8.25" style="9" customWidth="1"/>
    <col min="12802" max="12802" width="3.625" style="9" customWidth="1"/>
    <col min="12803" max="12803" width="4.625" style="9" customWidth="1"/>
    <col min="12804" max="12804" width="14" style="9" customWidth="1"/>
    <col min="12805" max="12807" width="7.125" style="9" customWidth="1"/>
    <col min="12808" max="12813" width="5.25" style="9" customWidth="1"/>
    <col min="12814" max="12815" width="6.5" style="9" bestFit="1" customWidth="1"/>
    <col min="12816" max="12816" width="5.25" style="9" customWidth="1"/>
    <col min="12817" max="12817" width="6.5" style="9" bestFit="1" customWidth="1"/>
    <col min="12818" max="12837" width="5.25" style="9" customWidth="1"/>
    <col min="12838" max="12839" width="1.625" style="9" customWidth="1"/>
    <col min="12840" max="12842" width="5.875" style="9" customWidth="1"/>
    <col min="12843" max="13056" width="10.625" style="9"/>
    <col min="13057" max="13057" width="8.25" style="9" customWidth="1"/>
    <col min="13058" max="13058" width="3.625" style="9" customWidth="1"/>
    <col min="13059" max="13059" width="4.625" style="9" customWidth="1"/>
    <col min="13060" max="13060" width="14" style="9" customWidth="1"/>
    <col min="13061" max="13063" width="7.125" style="9" customWidth="1"/>
    <col min="13064" max="13069" width="5.25" style="9" customWidth="1"/>
    <col min="13070" max="13071" width="6.5" style="9" bestFit="1" customWidth="1"/>
    <col min="13072" max="13072" width="5.25" style="9" customWidth="1"/>
    <col min="13073" max="13073" width="6.5" style="9" bestFit="1" customWidth="1"/>
    <col min="13074" max="13093" width="5.25" style="9" customWidth="1"/>
    <col min="13094" max="13095" width="1.625" style="9" customWidth="1"/>
    <col min="13096" max="13098" width="5.875" style="9" customWidth="1"/>
    <col min="13099" max="13312" width="10.625" style="9"/>
    <col min="13313" max="13313" width="8.25" style="9" customWidth="1"/>
    <col min="13314" max="13314" width="3.625" style="9" customWidth="1"/>
    <col min="13315" max="13315" width="4.625" style="9" customWidth="1"/>
    <col min="13316" max="13316" width="14" style="9" customWidth="1"/>
    <col min="13317" max="13319" width="7.125" style="9" customWidth="1"/>
    <col min="13320" max="13325" width="5.25" style="9" customWidth="1"/>
    <col min="13326" max="13327" width="6.5" style="9" bestFit="1" customWidth="1"/>
    <col min="13328" max="13328" width="5.25" style="9" customWidth="1"/>
    <col min="13329" max="13329" width="6.5" style="9" bestFit="1" customWidth="1"/>
    <col min="13330" max="13349" width="5.25" style="9" customWidth="1"/>
    <col min="13350" max="13351" width="1.625" style="9" customWidth="1"/>
    <col min="13352" max="13354" width="5.875" style="9" customWidth="1"/>
    <col min="13355" max="13568" width="10.625" style="9"/>
    <col min="13569" max="13569" width="8.25" style="9" customWidth="1"/>
    <col min="13570" max="13570" width="3.625" style="9" customWidth="1"/>
    <col min="13571" max="13571" width="4.625" style="9" customWidth="1"/>
    <col min="13572" max="13572" width="14" style="9" customWidth="1"/>
    <col min="13573" max="13575" width="7.125" style="9" customWidth="1"/>
    <col min="13576" max="13581" width="5.25" style="9" customWidth="1"/>
    <col min="13582" max="13583" width="6.5" style="9" bestFit="1" customWidth="1"/>
    <col min="13584" max="13584" width="5.25" style="9" customWidth="1"/>
    <col min="13585" max="13585" width="6.5" style="9" bestFit="1" customWidth="1"/>
    <col min="13586" max="13605" width="5.25" style="9" customWidth="1"/>
    <col min="13606" max="13607" width="1.625" style="9" customWidth="1"/>
    <col min="13608" max="13610" width="5.875" style="9" customWidth="1"/>
    <col min="13611" max="13824" width="10.625" style="9"/>
    <col min="13825" max="13825" width="8.25" style="9" customWidth="1"/>
    <col min="13826" max="13826" width="3.625" style="9" customWidth="1"/>
    <col min="13827" max="13827" width="4.625" style="9" customWidth="1"/>
    <col min="13828" max="13828" width="14" style="9" customWidth="1"/>
    <col min="13829" max="13831" width="7.125" style="9" customWidth="1"/>
    <col min="13832" max="13837" width="5.25" style="9" customWidth="1"/>
    <col min="13838" max="13839" width="6.5" style="9" bestFit="1" customWidth="1"/>
    <col min="13840" max="13840" width="5.25" style="9" customWidth="1"/>
    <col min="13841" max="13841" width="6.5" style="9" bestFit="1" customWidth="1"/>
    <col min="13842" max="13861" width="5.25" style="9" customWidth="1"/>
    <col min="13862" max="13863" width="1.625" style="9" customWidth="1"/>
    <col min="13864" max="13866" width="5.875" style="9" customWidth="1"/>
    <col min="13867" max="14080" width="10.625" style="9"/>
    <col min="14081" max="14081" width="8.25" style="9" customWidth="1"/>
    <col min="14082" max="14082" width="3.625" style="9" customWidth="1"/>
    <col min="14083" max="14083" width="4.625" style="9" customWidth="1"/>
    <col min="14084" max="14084" width="14" style="9" customWidth="1"/>
    <col min="14085" max="14087" width="7.125" style="9" customWidth="1"/>
    <col min="14088" max="14093" width="5.25" style="9" customWidth="1"/>
    <col min="14094" max="14095" width="6.5" style="9" bestFit="1" customWidth="1"/>
    <col min="14096" max="14096" width="5.25" style="9" customWidth="1"/>
    <col min="14097" max="14097" width="6.5" style="9" bestFit="1" customWidth="1"/>
    <col min="14098" max="14117" width="5.25" style="9" customWidth="1"/>
    <col min="14118" max="14119" width="1.625" style="9" customWidth="1"/>
    <col min="14120" max="14122" width="5.875" style="9" customWidth="1"/>
    <col min="14123" max="14336" width="10.625" style="9"/>
    <col min="14337" max="14337" width="8.25" style="9" customWidth="1"/>
    <col min="14338" max="14338" width="3.625" style="9" customWidth="1"/>
    <col min="14339" max="14339" width="4.625" style="9" customWidth="1"/>
    <col min="14340" max="14340" width="14" style="9" customWidth="1"/>
    <col min="14341" max="14343" width="7.125" style="9" customWidth="1"/>
    <col min="14344" max="14349" width="5.25" style="9" customWidth="1"/>
    <col min="14350" max="14351" width="6.5" style="9" bestFit="1" customWidth="1"/>
    <col min="14352" max="14352" width="5.25" style="9" customWidth="1"/>
    <col min="14353" max="14353" width="6.5" style="9" bestFit="1" customWidth="1"/>
    <col min="14354" max="14373" width="5.25" style="9" customWidth="1"/>
    <col min="14374" max="14375" width="1.625" style="9" customWidth="1"/>
    <col min="14376" max="14378" width="5.875" style="9" customWidth="1"/>
    <col min="14379" max="14592" width="10.625" style="9"/>
    <col min="14593" max="14593" width="8.25" style="9" customWidth="1"/>
    <col min="14594" max="14594" width="3.625" style="9" customWidth="1"/>
    <col min="14595" max="14595" width="4.625" style="9" customWidth="1"/>
    <col min="14596" max="14596" width="14" style="9" customWidth="1"/>
    <col min="14597" max="14599" width="7.125" style="9" customWidth="1"/>
    <col min="14600" max="14605" width="5.25" style="9" customWidth="1"/>
    <col min="14606" max="14607" width="6.5" style="9" bestFit="1" customWidth="1"/>
    <col min="14608" max="14608" width="5.25" style="9" customWidth="1"/>
    <col min="14609" max="14609" width="6.5" style="9" bestFit="1" customWidth="1"/>
    <col min="14610" max="14629" width="5.25" style="9" customWidth="1"/>
    <col min="14630" max="14631" width="1.625" style="9" customWidth="1"/>
    <col min="14632" max="14634" width="5.875" style="9" customWidth="1"/>
    <col min="14635" max="14848" width="10.625" style="9"/>
    <col min="14849" max="14849" width="8.25" style="9" customWidth="1"/>
    <col min="14850" max="14850" width="3.625" style="9" customWidth="1"/>
    <col min="14851" max="14851" width="4.625" style="9" customWidth="1"/>
    <col min="14852" max="14852" width="14" style="9" customWidth="1"/>
    <col min="14853" max="14855" width="7.125" style="9" customWidth="1"/>
    <col min="14856" max="14861" width="5.25" style="9" customWidth="1"/>
    <col min="14862" max="14863" width="6.5" style="9" bestFit="1" customWidth="1"/>
    <col min="14864" max="14864" width="5.25" style="9" customWidth="1"/>
    <col min="14865" max="14865" width="6.5" style="9" bestFit="1" customWidth="1"/>
    <col min="14866" max="14885" width="5.25" style="9" customWidth="1"/>
    <col min="14886" max="14887" width="1.625" style="9" customWidth="1"/>
    <col min="14888" max="14890" width="5.875" style="9" customWidth="1"/>
    <col min="14891" max="15104" width="10.625" style="9"/>
    <col min="15105" max="15105" width="8.25" style="9" customWidth="1"/>
    <col min="15106" max="15106" width="3.625" style="9" customWidth="1"/>
    <col min="15107" max="15107" width="4.625" style="9" customWidth="1"/>
    <col min="15108" max="15108" width="14" style="9" customWidth="1"/>
    <col min="15109" max="15111" width="7.125" style="9" customWidth="1"/>
    <col min="15112" max="15117" width="5.25" style="9" customWidth="1"/>
    <col min="15118" max="15119" width="6.5" style="9" bestFit="1" customWidth="1"/>
    <col min="15120" max="15120" width="5.25" style="9" customWidth="1"/>
    <col min="15121" max="15121" width="6.5" style="9" bestFit="1" customWidth="1"/>
    <col min="15122" max="15141" width="5.25" style="9" customWidth="1"/>
    <col min="15142" max="15143" width="1.625" style="9" customWidth="1"/>
    <col min="15144" max="15146" width="5.875" style="9" customWidth="1"/>
    <col min="15147" max="15360" width="10.625" style="9"/>
    <col min="15361" max="15361" width="8.25" style="9" customWidth="1"/>
    <col min="15362" max="15362" width="3.625" style="9" customWidth="1"/>
    <col min="15363" max="15363" width="4.625" style="9" customWidth="1"/>
    <col min="15364" max="15364" width="14" style="9" customWidth="1"/>
    <col min="15365" max="15367" width="7.125" style="9" customWidth="1"/>
    <col min="15368" max="15373" width="5.25" style="9" customWidth="1"/>
    <col min="15374" max="15375" width="6.5" style="9" bestFit="1" customWidth="1"/>
    <col min="15376" max="15376" width="5.25" style="9" customWidth="1"/>
    <col min="15377" max="15377" width="6.5" style="9" bestFit="1" customWidth="1"/>
    <col min="15378" max="15397" width="5.25" style="9" customWidth="1"/>
    <col min="15398" max="15399" width="1.625" style="9" customWidth="1"/>
    <col min="15400" max="15402" width="5.875" style="9" customWidth="1"/>
    <col min="15403" max="15616" width="10.625" style="9"/>
    <col min="15617" max="15617" width="8.25" style="9" customWidth="1"/>
    <col min="15618" max="15618" width="3.625" style="9" customWidth="1"/>
    <col min="15619" max="15619" width="4.625" style="9" customWidth="1"/>
    <col min="15620" max="15620" width="14" style="9" customWidth="1"/>
    <col min="15621" max="15623" width="7.125" style="9" customWidth="1"/>
    <col min="15624" max="15629" width="5.25" style="9" customWidth="1"/>
    <col min="15630" max="15631" width="6.5" style="9" bestFit="1" customWidth="1"/>
    <col min="15632" max="15632" width="5.25" style="9" customWidth="1"/>
    <col min="15633" max="15633" width="6.5" style="9" bestFit="1" customWidth="1"/>
    <col min="15634" max="15653" width="5.25" style="9" customWidth="1"/>
    <col min="15654" max="15655" width="1.625" style="9" customWidth="1"/>
    <col min="15656" max="15658" width="5.875" style="9" customWidth="1"/>
    <col min="15659" max="15872" width="10.625" style="9"/>
    <col min="15873" max="15873" width="8.25" style="9" customWidth="1"/>
    <col min="15874" max="15874" width="3.625" style="9" customWidth="1"/>
    <col min="15875" max="15875" width="4.625" style="9" customWidth="1"/>
    <col min="15876" max="15876" width="14" style="9" customWidth="1"/>
    <col min="15877" max="15879" width="7.125" style="9" customWidth="1"/>
    <col min="15880" max="15885" width="5.25" style="9" customWidth="1"/>
    <col min="15886" max="15887" width="6.5" style="9" bestFit="1" customWidth="1"/>
    <col min="15888" max="15888" width="5.25" style="9" customWidth="1"/>
    <col min="15889" max="15889" width="6.5" style="9" bestFit="1" customWidth="1"/>
    <col min="15890" max="15909" width="5.25" style="9" customWidth="1"/>
    <col min="15910" max="15911" width="1.625" style="9" customWidth="1"/>
    <col min="15912" max="15914" width="5.875" style="9" customWidth="1"/>
    <col min="15915" max="16128" width="10.625" style="9"/>
    <col min="16129" max="16129" width="8.25" style="9" customWidth="1"/>
    <col min="16130" max="16130" width="3.625" style="9" customWidth="1"/>
    <col min="16131" max="16131" width="4.625" style="9" customWidth="1"/>
    <col min="16132" max="16132" width="14" style="9" customWidth="1"/>
    <col min="16133" max="16135" width="7.125" style="9" customWidth="1"/>
    <col min="16136" max="16141" width="5.25" style="9" customWidth="1"/>
    <col min="16142" max="16143" width="6.5" style="9" bestFit="1" customWidth="1"/>
    <col min="16144" max="16144" width="5.25" style="9" customWidth="1"/>
    <col min="16145" max="16145" width="6.5" style="9" bestFit="1" customWidth="1"/>
    <col min="16146" max="16165" width="5.25" style="9" customWidth="1"/>
    <col min="16166" max="16167" width="1.625" style="9" customWidth="1"/>
    <col min="16168" max="16170" width="5.875" style="9" customWidth="1"/>
    <col min="16171" max="16384" width="10.625" style="9"/>
  </cols>
  <sheetData>
    <row r="1" spans="2:42" x14ac:dyDescent="0.15">
      <c r="G1" s="366"/>
    </row>
    <row r="2" spans="2:42" x14ac:dyDescent="0.15">
      <c r="AN2" s="320">
        <v>44097</v>
      </c>
      <c r="AO2" s="145" t="s">
        <v>366</v>
      </c>
    </row>
    <row r="3" spans="2:42" s="228" customFormat="1" ht="18" x14ac:dyDescent="0.15">
      <c r="B3" s="91"/>
      <c r="C3" s="91"/>
      <c r="D3" s="92" t="s">
        <v>363</v>
      </c>
      <c r="E3" s="506" t="s">
        <v>227</v>
      </c>
      <c r="F3" s="506"/>
      <c r="G3" s="506"/>
      <c r="H3" s="506"/>
      <c r="I3" s="506"/>
      <c r="J3" s="506"/>
      <c r="K3" s="506"/>
      <c r="L3" s="506"/>
      <c r="M3" s="506"/>
      <c r="N3" s="506"/>
      <c r="O3" s="506"/>
      <c r="P3" s="506"/>
      <c r="Q3" s="506"/>
      <c r="R3" s="506"/>
      <c r="S3" s="506"/>
      <c r="T3" s="506"/>
      <c r="U3" s="506"/>
      <c r="V3" s="506"/>
      <c r="W3" s="506"/>
      <c r="X3" s="506"/>
      <c r="Y3" s="506"/>
      <c r="Z3" s="506"/>
      <c r="AA3" s="91"/>
      <c r="AB3" s="11"/>
      <c r="AC3" s="11"/>
      <c r="AD3" s="11"/>
      <c r="AE3" s="11"/>
      <c r="AI3" s="91"/>
      <c r="AJ3" s="91"/>
      <c r="AK3" s="91"/>
      <c r="AL3" s="91"/>
      <c r="AM3" s="91"/>
    </row>
    <row r="4" spans="2:42" ht="15" thickBot="1" x14ac:dyDescent="0.2">
      <c r="B4" s="93"/>
      <c r="C4" s="93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</row>
    <row r="5" spans="2:42" ht="16.5" customHeight="1" x14ac:dyDescent="0.15">
      <c r="B5" s="367" t="s">
        <v>226</v>
      </c>
      <c r="C5" s="368"/>
      <c r="D5" s="369"/>
      <c r="E5" s="539" t="s">
        <v>63</v>
      </c>
      <c r="F5" s="540"/>
      <c r="G5" s="541"/>
      <c r="H5" s="542" t="s">
        <v>225</v>
      </c>
      <c r="I5" s="543"/>
      <c r="J5" s="544"/>
      <c r="K5" s="542" t="s">
        <v>264</v>
      </c>
      <c r="L5" s="543"/>
      <c r="M5" s="544"/>
      <c r="N5" s="542" t="s">
        <v>265</v>
      </c>
      <c r="O5" s="543"/>
      <c r="P5" s="544"/>
      <c r="Q5" s="542" t="s">
        <v>266</v>
      </c>
      <c r="R5" s="543"/>
      <c r="S5" s="544"/>
      <c r="T5" s="542" t="s">
        <v>267</v>
      </c>
      <c r="U5" s="543"/>
      <c r="V5" s="544"/>
      <c r="W5" s="542" t="s">
        <v>268</v>
      </c>
      <c r="X5" s="543"/>
      <c r="Y5" s="544"/>
      <c r="Z5" s="542" t="s">
        <v>269</v>
      </c>
      <c r="AA5" s="543"/>
      <c r="AB5" s="544"/>
      <c r="AC5" s="542" t="s">
        <v>224</v>
      </c>
      <c r="AD5" s="543"/>
      <c r="AE5" s="544"/>
      <c r="AF5" s="542" t="s">
        <v>270</v>
      </c>
      <c r="AG5" s="543"/>
      <c r="AH5" s="544"/>
      <c r="AI5" s="542" t="s">
        <v>223</v>
      </c>
      <c r="AJ5" s="543"/>
      <c r="AK5" s="545"/>
      <c r="AL5" s="370"/>
      <c r="AM5" s="370"/>
    </row>
    <row r="6" spans="2:42" ht="16.5" customHeight="1" x14ac:dyDescent="0.15">
      <c r="B6" s="371"/>
      <c r="C6" s="372"/>
      <c r="D6" s="373"/>
      <c r="E6" s="95" t="s">
        <v>63</v>
      </c>
      <c r="F6" s="95" t="s">
        <v>64</v>
      </c>
      <c r="G6" s="96" t="s">
        <v>65</v>
      </c>
      <c r="H6" s="95" t="s">
        <v>63</v>
      </c>
      <c r="I6" s="95" t="s">
        <v>64</v>
      </c>
      <c r="J6" s="96" t="s">
        <v>65</v>
      </c>
      <c r="K6" s="95" t="s">
        <v>63</v>
      </c>
      <c r="L6" s="95" t="s">
        <v>64</v>
      </c>
      <c r="M6" s="96" t="s">
        <v>65</v>
      </c>
      <c r="N6" s="95" t="s">
        <v>63</v>
      </c>
      <c r="O6" s="95" t="s">
        <v>64</v>
      </c>
      <c r="P6" s="96" t="s">
        <v>65</v>
      </c>
      <c r="Q6" s="95" t="s">
        <v>63</v>
      </c>
      <c r="R6" s="95" t="s">
        <v>64</v>
      </c>
      <c r="S6" s="96" t="s">
        <v>65</v>
      </c>
      <c r="T6" s="95" t="s">
        <v>63</v>
      </c>
      <c r="U6" s="95" t="s">
        <v>64</v>
      </c>
      <c r="V6" s="96" t="s">
        <v>65</v>
      </c>
      <c r="W6" s="95" t="s">
        <v>63</v>
      </c>
      <c r="X6" s="95" t="s">
        <v>64</v>
      </c>
      <c r="Y6" s="96" t="s">
        <v>65</v>
      </c>
      <c r="Z6" s="95" t="s">
        <v>63</v>
      </c>
      <c r="AA6" s="95" t="s">
        <v>64</v>
      </c>
      <c r="AB6" s="96" t="s">
        <v>65</v>
      </c>
      <c r="AC6" s="97" t="s">
        <v>147</v>
      </c>
      <c r="AD6" s="98" t="s">
        <v>146</v>
      </c>
      <c r="AE6" s="96" t="s">
        <v>145</v>
      </c>
      <c r="AF6" s="95" t="s">
        <v>63</v>
      </c>
      <c r="AG6" s="98" t="s">
        <v>64</v>
      </c>
      <c r="AH6" s="99" t="s">
        <v>65</v>
      </c>
      <c r="AI6" s="100" t="s">
        <v>63</v>
      </c>
      <c r="AJ6" s="95" t="s">
        <v>64</v>
      </c>
      <c r="AK6" s="101" t="s">
        <v>65</v>
      </c>
      <c r="AL6" s="370"/>
      <c r="AM6" s="370"/>
    </row>
    <row r="7" spans="2:42" ht="16.5" customHeight="1" x14ac:dyDescent="0.15">
      <c r="B7" s="546" t="s">
        <v>222</v>
      </c>
      <c r="C7" s="547"/>
      <c r="D7" s="547"/>
      <c r="E7" s="135">
        <f>SUM(F7:G7)</f>
        <v>43</v>
      </c>
      <c r="F7" s="102">
        <f>SUM(I7,L7,O7,R7,U7,X7,AA7,AD7,AG7,AJ7)</f>
        <v>28</v>
      </c>
      <c r="G7" s="102">
        <f>SUM(J7,M7,P7,S7,V7,Y7,AB7,AE7,AH7,AK7)</f>
        <v>15</v>
      </c>
      <c r="H7" s="135">
        <f>SUM(I7:J7)</f>
        <v>1</v>
      </c>
      <c r="I7" s="102">
        <v>0</v>
      </c>
      <c r="J7" s="103">
        <v>1</v>
      </c>
      <c r="K7" s="135">
        <f>SUM(L7:M7)</f>
        <v>30</v>
      </c>
      <c r="L7" s="102">
        <v>20</v>
      </c>
      <c r="M7" s="103">
        <v>10</v>
      </c>
      <c r="N7" s="135">
        <f>SUM(O7:P7)</f>
        <v>5</v>
      </c>
      <c r="O7" s="102">
        <v>5</v>
      </c>
      <c r="P7" s="103">
        <v>0</v>
      </c>
      <c r="Q7" s="135">
        <f>SUM(R7:S7)</f>
        <v>4</v>
      </c>
      <c r="R7" s="102">
        <v>2</v>
      </c>
      <c r="S7" s="103">
        <v>2</v>
      </c>
      <c r="T7" s="135">
        <f>SUM(U7:V7)</f>
        <v>0</v>
      </c>
      <c r="U7" s="102">
        <v>0</v>
      </c>
      <c r="V7" s="103">
        <v>0</v>
      </c>
      <c r="W7" s="135">
        <f>SUM(X7:Y7)</f>
        <v>0</v>
      </c>
      <c r="X7" s="102">
        <v>0</v>
      </c>
      <c r="Y7" s="103">
        <v>0</v>
      </c>
      <c r="Z7" s="135">
        <f>SUM(AA7:AB7)</f>
        <v>0</v>
      </c>
      <c r="AA7" s="102">
        <v>0</v>
      </c>
      <c r="AB7" s="103">
        <v>0</v>
      </c>
      <c r="AC7" s="135">
        <f>SUM(AD7:AE7)</f>
        <v>0</v>
      </c>
      <c r="AD7" s="102">
        <v>0</v>
      </c>
      <c r="AE7" s="103">
        <v>0</v>
      </c>
      <c r="AF7" s="135">
        <f>SUM(AG7:AH7)</f>
        <v>3</v>
      </c>
      <c r="AG7" s="102">
        <v>1</v>
      </c>
      <c r="AH7" s="103">
        <v>2</v>
      </c>
      <c r="AI7" s="135">
        <f>SUM(AJ7:AK7)</f>
        <v>0</v>
      </c>
      <c r="AJ7" s="102">
        <v>0</v>
      </c>
      <c r="AK7" s="104">
        <v>0</v>
      </c>
      <c r="AL7" s="94"/>
      <c r="AM7" s="94"/>
      <c r="AN7" s="9">
        <f t="shared" ref="AN7:AP22" si="0">IF(H7+K7+N7+Q7+T7+W7+Z7+AC7+AF7+AI7=E7,0,Y)</f>
        <v>0</v>
      </c>
      <c r="AO7" s="9">
        <f t="shared" si="0"/>
        <v>0</v>
      </c>
      <c r="AP7" s="9">
        <f t="shared" si="0"/>
        <v>0</v>
      </c>
    </row>
    <row r="8" spans="2:42" ht="16.5" customHeight="1" x14ac:dyDescent="0.15">
      <c r="B8" s="546" t="s">
        <v>221</v>
      </c>
      <c r="C8" s="547"/>
      <c r="D8" s="547"/>
      <c r="E8" s="135">
        <f t="shared" ref="E8:E51" si="1">SUM(F8:G8)</f>
        <v>22</v>
      </c>
      <c r="F8" s="102">
        <f t="shared" ref="F8:G51" si="2">SUM(I8,L8,O8,R8,U8,X8,AA8,AD8,AG8,AJ8)</f>
        <v>21</v>
      </c>
      <c r="G8" s="102">
        <f t="shared" si="2"/>
        <v>1</v>
      </c>
      <c r="H8" s="135">
        <f t="shared" ref="H8:H51" si="3">SUM(I8:J8)</f>
        <v>2</v>
      </c>
      <c r="I8" s="102">
        <v>2</v>
      </c>
      <c r="J8" s="103">
        <v>0</v>
      </c>
      <c r="K8" s="135">
        <f t="shared" ref="K8:K51" si="4">SUM(L8:M8)</f>
        <v>1</v>
      </c>
      <c r="L8" s="102">
        <v>1</v>
      </c>
      <c r="M8" s="103">
        <v>0</v>
      </c>
      <c r="N8" s="135">
        <f t="shared" ref="N8:N51" si="5">SUM(O8:P8)</f>
        <v>1</v>
      </c>
      <c r="O8" s="102">
        <v>1</v>
      </c>
      <c r="P8" s="103">
        <v>0</v>
      </c>
      <c r="Q8" s="135">
        <f t="shared" ref="Q8:Q51" si="6">SUM(R8:S8)</f>
        <v>4</v>
      </c>
      <c r="R8" s="102">
        <v>4</v>
      </c>
      <c r="S8" s="103">
        <v>0</v>
      </c>
      <c r="T8" s="135">
        <f t="shared" ref="T8:T51" si="7">SUM(U8:V8)</f>
        <v>8</v>
      </c>
      <c r="U8" s="102">
        <v>8</v>
      </c>
      <c r="V8" s="103">
        <v>0</v>
      </c>
      <c r="W8" s="135">
        <f t="shared" ref="W8:W51" si="8">SUM(X8:Y8)</f>
        <v>2</v>
      </c>
      <c r="X8" s="102">
        <v>1</v>
      </c>
      <c r="Y8" s="103">
        <v>1</v>
      </c>
      <c r="Z8" s="135">
        <f t="shared" ref="Z8:Z51" si="9">SUM(AA8:AB8)</f>
        <v>0</v>
      </c>
      <c r="AA8" s="102">
        <v>0</v>
      </c>
      <c r="AB8" s="103">
        <v>0</v>
      </c>
      <c r="AC8" s="135">
        <f t="shared" ref="AC8:AC51" si="10">SUM(AD8:AE8)</f>
        <v>0</v>
      </c>
      <c r="AD8" s="105">
        <v>0</v>
      </c>
      <c r="AE8" s="103">
        <v>0</v>
      </c>
      <c r="AF8" s="135">
        <f t="shared" ref="AF8:AF51" si="11">SUM(AG8:AH8)</f>
        <v>3</v>
      </c>
      <c r="AG8" s="102">
        <v>3</v>
      </c>
      <c r="AH8" s="103">
        <v>0</v>
      </c>
      <c r="AI8" s="135">
        <f t="shared" ref="AI8:AI51" si="12">SUM(AJ8:AK8)</f>
        <v>1</v>
      </c>
      <c r="AJ8" s="102">
        <v>1</v>
      </c>
      <c r="AK8" s="104">
        <v>0</v>
      </c>
      <c r="AL8" s="94"/>
      <c r="AM8" s="94"/>
      <c r="AN8" s="9">
        <f t="shared" si="0"/>
        <v>0</v>
      </c>
      <c r="AO8" s="9">
        <f t="shared" si="0"/>
        <v>0</v>
      </c>
      <c r="AP8" s="9">
        <f t="shared" si="0"/>
        <v>0</v>
      </c>
    </row>
    <row r="9" spans="2:42" ht="16.5" customHeight="1" x14ac:dyDescent="0.15">
      <c r="B9" s="537" t="s">
        <v>220</v>
      </c>
      <c r="C9" s="538"/>
      <c r="D9" s="538"/>
      <c r="E9" s="135">
        <f t="shared" si="1"/>
        <v>11</v>
      </c>
      <c r="F9" s="102">
        <f t="shared" si="2"/>
        <v>8</v>
      </c>
      <c r="G9" s="102">
        <f t="shared" si="2"/>
        <v>3</v>
      </c>
      <c r="H9" s="135">
        <f t="shared" si="3"/>
        <v>1</v>
      </c>
      <c r="I9" s="102">
        <v>1</v>
      </c>
      <c r="J9" s="103">
        <v>0</v>
      </c>
      <c r="K9" s="135">
        <f t="shared" si="4"/>
        <v>2</v>
      </c>
      <c r="L9" s="102">
        <v>2</v>
      </c>
      <c r="M9" s="103">
        <v>0</v>
      </c>
      <c r="N9" s="135">
        <f t="shared" si="5"/>
        <v>6</v>
      </c>
      <c r="O9" s="102">
        <v>4</v>
      </c>
      <c r="P9" s="103">
        <v>2</v>
      </c>
      <c r="Q9" s="135">
        <f t="shared" si="6"/>
        <v>0</v>
      </c>
      <c r="R9" s="102">
        <v>0</v>
      </c>
      <c r="S9" s="103">
        <v>0</v>
      </c>
      <c r="T9" s="135">
        <f t="shared" si="7"/>
        <v>0</v>
      </c>
      <c r="U9" s="102">
        <v>0</v>
      </c>
      <c r="V9" s="103">
        <v>0</v>
      </c>
      <c r="W9" s="135">
        <f t="shared" si="8"/>
        <v>0</v>
      </c>
      <c r="X9" s="102">
        <v>0</v>
      </c>
      <c r="Y9" s="103">
        <v>0</v>
      </c>
      <c r="Z9" s="135">
        <f t="shared" si="9"/>
        <v>0</v>
      </c>
      <c r="AA9" s="102">
        <v>0</v>
      </c>
      <c r="AB9" s="103">
        <v>0</v>
      </c>
      <c r="AC9" s="135">
        <f t="shared" si="10"/>
        <v>0</v>
      </c>
      <c r="AD9" s="105">
        <v>0</v>
      </c>
      <c r="AE9" s="103">
        <v>0</v>
      </c>
      <c r="AF9" s="135">
        <f t="shared" si="11"/>
        <v>1</v>
      </c>
      <c r="AG9" s="102">
        <v>0</v>
      </c>
      <c r="AH9" s="103">
        <v>1</v>
      </c>
      <c r="AI9" s="135">
        <f t="shared" si="12"/>
        <v>1</v>
      </c>
      <c r="AJ9" s="102">
        <v>1</v>
      </c>
      <c r="AK9" s="104">
        <v>0</v>
      </c>
      <c r="AL9" s="94"/>
      <c r="AM9" s="94"/>
      <c r="AN9" s="9">
        <f t="shared" si="0"/>
        <v>0</v>
      </c>
      <c r="AO9" s="9">
        <f t="shared" si="0"/>
        <v>0</v>
      </c>
      <c r="AP9" s="9">
        <f t="shared" si="0"/>
        <v>0</v>
      </c>
    </row>
    <row r="10" spans="2:42" ht="16.5" customHeight="1" x14ac:dyDescent="0.15">
      <c r="B10" s="546" t="s">
        <v>219</v>
      </c>
      <c r="C10" s="547"/>
      <c r="D10" s="547"/>
      <c r="E10" s="135">
        <f t="shared" si="1"/>
        <v>373</v>
      </c>
      <c r="F10" s="102">
        <f t="shared" si="2"/>
        <v>326</v>
      </c>
      <c r="G10" s="102">
        <f t="shared" si="2"/>
        <v>47</v>
      </c>
      <c r="H10" s="135">
        <f t="shared" si="3"/>
        <v>17</v>
      </c>
      <c r="I10" s="102">
        <v>13</v>
      </c>
      <c r="J10" s="103">
        <v>4</v>
      </c>
      <c r="K10" s="135">
        <f t="shared" si="4"/>
        <v>15</v>
      </c>
      <c r="L10" s="102">
        <v>14</v>
      </c>
      <c r="M10" s="103">
        <v>1</v>
      </c>
      <c r="N10" s="135">
        <f t="shared" si="5"/>
        <v>259</v>
      </c>
      <c r="O10" s="102">
        <v>234</v>
      </c>
      <c r="P10" s="103">
        <v>25</v>
      </c>
      <c r="Q10" s="135">
        <f t="shared" si="6"/>
        <v>42</v>
      </c>
      <c r="R10" s="102">
        <v>28</v>
      </c>
      <c r="S10" s="103">
        <v>14</v>
      </c>
      <c r="T10" s="135">
        <f t="shared" si="7"/>
        <v>7</v>
      </c>
      <c r="U10" s="102">
        <v>7</v>
      </c>
      <c r="V10" s="103">
        <v>0</v>
      </c>
      <c r="W10" s="135">
        <f t="shared" si="8"/>
        <v>2</v>
      </c>
      <c r="X10" s="102">
        <v>1</v>
      </c>
      <c r="Y10" s="103">
        <v>1</v>
      </c>
      <c r="Z10" s="135">
        <f t="shared" si="9"/>
        <v>0</v>
      </c>
      <c r="AA10" s="102">
        <v>0</v>
      </c>
      <c r="AB10" s="103">
        <v>0</v>
      </c>
      <c r="AC10" s="135">
        <f t="shared" si="10"/>
        <v>0</v>
      </c>
      <c r="AD10" s="105">
        <v>0</v>
      </c>
      <c r="AE10" s="103">
        <v>0</v>
      </c>
      <c r="AF10" s="135">
        <f t="shared" si="11"/>
        <v>3</v>
      </c>
      <c r="AG10" s="102">
        <v>3</v>
      </c>
      <c r="AH10" s="103">
        <v>0</v>
      </c>
      <c r="AI10" s="135">
        <f t="shared" si="12"/>
        <v>28</v>
      </c>
      <c r="AJ10" s="102">
        <v>26</v>
      </c>
      <c r="AK10" s="104">
        <v>2</v>
      </c>
      <c r="AL10" s="94"/>
      <c r="AM10" s="94"/>
      <c r="AN10" s="9">
        <f t="shared" si="0"/>
        <v>0</v>
      </c>
      <c r="AO10" s="9">
        <f t="shared" si="0"/>
        <v>0</v>
      </c>
      <c r="AP10" s="9">
        <f t="shared" si="0"/>
        <v>0</v>
      </c>
    </row>
    <row r="11" spans="2:42" ht="16.5" customHeight="1" x14ac:dyDescent="0.15">
      <c r="B11" s="106"/>
      <c r="C11" s="535" t="s">
        <v>34</v>
      </c>
      <c r="D11" s="536"/>
      <c r="E11" s="374">
        <f t="shared" si="1"/>
        <v>216</v>
      </c>
      <c r="F11" s="375">
        <f t="shared" si="2"/>
        <v>104</v>
      </c>
      <c r="G11" s="376">
        <f t="shared" si="2"/>
        <v>112</v>
      </c>
      <c r="H11" s="374">
        <f t="shared" si="3"/>
        <v>34</v>
      </c>
      <c r="I11" s="107">
        <v>8</v>
      </c>
      <c r="J11" s="108">
        <v>26</v>
      </c>
      <c r="K11" s="374">
        <f t="shared" si="4"/>
        <v>47</v>
      </c>
      <c r="L11" s="109">
        <v>30</v>
      </c>
      <c r="M11" s="108">
        <v>17</v>
      </c>
      <c r="N11" s="374">
        <f t="shared" si="5"/>
        <v>32</v>
      </c>
      <c r="O11" s="109">
        <v>28</v>
      </c>
      <c r="P11" s="108">
        <v>4</v>
      </c>
      <c r="Q11" s="374">
        <f t="shared" si="6"/>
        <v>63</v>
      </c>
      <c r="R11" s="109">
        <v>28</v>
      </c>
      <c r="S11" s="108">
        <v>35</v>
      </c>
      <c r="T11" s="374">
        <f t="shared" si="7"/>
        <v>3</v>
      </c>
      <c r="U11" s="109">
        <v>3</v>
      </c>
      <c r="V11" s="108">
        <v>0</v>
      </c>
      <c r="W11" s="374">
        <f t="shared" si="8"/>
        <v>25</v>
      </c>
      <c r="X11" s="109">
        <v>1</v>
      </c>
      <c r="Y11" s="108">
        <v>24</v>
      </c>
      <c r="Z11" s="374">
        <f t="shared" si="9"/>
        <v>0</v>
      </c>
      <c r="AA11" s="109">
        <v>0</v>
      </c>
      <c r="AB11" s="108">
        <v>0</v>
      </c>
      <c r="AC11" s="374">
        <f t="shared" si="10"/>
        <v>1</v>
      </c>
      <c r="AD11" s="110">
        <v>0</v>
      </c>
      <c r="AE11" s="108">
        <v>1</v>
      </c>
      <c r="AF11" s="374">
        <f t="shared" si="11"/>
        <v>5</v>
      </c>
      <c r="AG11" s="109">
        <v>1</v>
      </c>
      <c r="AH11" s="108">
        <v>4</v>
      </c>
      <c r="AI11" s="374">
        <f t="shared" si="12"/>
        <v>6</v>
      </c>
      <c r="AJ11" s="109">
        <v>5</v>
      </c>
      <c r="AK11" s="111">
        <v>1</v>
      </c>
      <c r="AL11" s="94"/>
      <c r="AM11" s="94"/>
      <c r="AN11" s="9">
        <f t="shared" si="0"/>
        <v>0</v>
      </c>
      <c r="AO11" s="9">
        <f t="shared" si="0"/>
        <v>0</v>
      </c>
      <c r="AP11" s="9">
        <f t="shared" si="0"/>
        <v>0</v>
      </c>
    </row>
    <row r="12" spans="2:42" ht="16.5" customHeight="1" x14ac:dyDescent="0.15">
      <c r="B12" s="112"/>
      <c r="C12" s="531" t="s">
        <v>36</v>
      </c>
      <c r="D12" s="532"/>
      <c r="E12" s="377">
        <f t="shared" si="1"/>
        <v>52</v>
      </c>
      <c r="F12" s="378">
        <f t="shared" si="2"/>
        <v>35</v>
      </c>
      <c r="G12" s="113">
        <f t="shared" si="2"/>
        <v>17</v>
      </c>
      <c r="H12" s="377">
        <f t="shared" si="3"/>
        <v>2</v>
      </c>
      <c r="I12" s="113">
        <v>2</v>
      </c>
      <c r="J12" s="114">
        <v>0</v>
      </c>
      <c r="K12" s="377">
        <f t="shared" si="4"/>
        <v>6</v>
      </c>
      <c r="L12" s="113">
        <v>4</v>
      </c>
      <c r="M12" s="114">
        <v>2</v>
      </c>
      <c r="N12" s="377">
        <f t="shared" si="5"/>
        <v>15</v>
      </c>
      <c r="O12" s="113">
        <v>14</v>
      </c>
      <c r="P12" s="114">
        <v>1</v>
      </c>
      <c r="Q12" s="377">
        <f t="shared" si="6"/>
        <v>20</v>
      </c>
      <c r="R12" s="113">
        <v>11</v>
      </c>
      <c r="S12" s="114">
        <v>9</v>
      </c>
      <c r="T12" s="377">
        <f t="shared" si="7"/>
        <v>1</v>
      </c>
      <c r="U12" s="113">
        <v>1</v>
      </c>
      <c r="V12" s="114">
        <v>0</v>
      </c>
      <c r="W12" s="377">
        <f t="shared" si="8"/>
        <v>1</v>
      </c>
      <c r="X12" s="113">
        <v>0</v>
      </c>
      <c r="Y12" s="114">
        <v>1</v>
      </c>
      <c r="Z12" s="377">
        <f t="shared" si="9"/>
        <v>0</v>
      </c>
      <c r="AA12" s="113">
        <v>0</v>
      </c>
      <c r="AB12" s="114">
        <v>0</v>
      </c>
      <c r="AC12" s="377">
        <f t="shared" si="10"/>
        <v>0</v>
      </c>
      <c r="AD12" s="115">
        <v>0</v>
      </c>
      <c r="AE12" s="114">
        <v>0</v>
      </c>
      <c r="AF12" s="377">
        <f t="shared" si="11"/>
        <v>1</v>
      </c>
      <c r="AG12" s="113">
        <v>1</v>
      </c>
      <c r="AH12" s="114">
        <v>0</v>
      </c>
      <c r="AI12" s="377">
        <f t="shared" si="12"/>
        <v>6</v>
      </c>
      <c r="AJ12" s="113">
        <v>2</v>
      </c>
      <c r="AK12" s="116">
        <v>4</v>
      </c>
      <c r="AL12" s="94"/>
      <c r="AM12" s="94"/>
      <c r="AN12" s="9">
        <f t="shared" si="0"/>
        <v>0</v>
      </c>
      <c r="AO12" s="9">
        <f t="shared" si="0"/>
        <v>0</v>
      </c>
      <c r="AP12" s="9">
        <f t="shared" si="0"/>
        <v>0</v>
      </c>
    </row>
    <row r="13" spans="2:42" ht="16.5" customHeight="1" x14ac:dyDescent="0.15">
      <c r="B13" s="112"/>
      <c r="C13" s="523" t="s">
        <v>37</v>
      </c>
      <c r="D13" s="524"/>
      <c r="E13" s="377">
        <f>SUM(F13:G13)</f>
        <v>14</v>
      </c>
      <c r="F13" s="378">
        <f t="shared" si="2"/>
        <v>5</v>
      </c>
      <c r="G13" s="113">
        <f>SUM(J13,M13,P13,S13,V13,Y13,AB13,AE13,AH13,AK13)</f>
        <v>9</v>
      </c>
      <c r="H13" s="377">
        <f t="shared" si="3"/>
        <v>1</v>
      </c>
      <c r="I13" s="117">
        <v>0</v>
      </c>
      <c r="J13" s="118">
        <v>1</v>
      </c>
      <c r="K13" s="377">
        <f t="shared" si="4"/>
        <v>3</v>
      </c>
      <c r="L13" s="117">
        <v>2</v>
      </c>
      <c r="M13" s="118">
        <v>1</v>
      </c>
      <c r="N13" s="377">
        <f t="shared" si="5"/>
        <v>2</v>
      </c>
      <c r="O13" s="117">
        <v>1</v>
      </c>
      <c r="P13" s="118">
        <v>1</v>
      </c>
      <c r="Q13" s="377">
        <f t="shared" si="6"/>
        <v>2</v>
      </c>
      <c r="R13" s="117">
        <v>1</v>
      </c>
      <c r="S13" s="118">
        <v>1</v>
      </c>
      <c r="T13" s="377">
        <f t="shared" si="7"/>
        <v>0</v>
      </c>
      <c r="U13" s="117">
        <v>0</v>
      </c>
      <c r="V13" s="118">
        <v>0</v>
      </c>
      <c r="W13" s="377">
        <f t="shared" si="8"/>
        <v>4</v>
      </c>
      <c r="X13" s="117">
        <v>0</v>
      </c>
      <c r="Y13" s="118">
        <v>4</v>
      </c>
      <c r="Z13" s="377">
        <f t="shared" si="9"/>
        <v>0</v>
      </c>
      <c r="AA13" s="117">
        <v>0</v>
      </c>
      <c r="AB13" s="118">
        <v>0</v>
      </c>
      <c r="AC13" s="377">
        <f t="shared" si="10"/>
        <v>0</v>
      </c>
      <c r="AD13" s="119">
        <v>0</v>
      </c>
      <c r="AE13" s="118">
        <v>0</v>
      </c>
      <c r="AF13" s="377">
        <f t="shared" si="11"/>
        <v>1</v>
      </c>
      <c r="AG13" s="117">
        <v>1</v>
      </c>
      <c r="AH13" s="118">
        <v>0</v>
      </c>
      <c r="AI13" s="377">
        <f t="shared" si="12"/>
        <v>1</v>
      </c>
      <c r="AJ13" s="117">
        <v>0</v>
      </c>
      <c r="AK13" s="120">
        <v>1</v>
      </c>
      <c r="AL13" s="94"/>
      <c r="AM13" s="94"/>
      <c r="AN13" s="9">
        <f t="shared" si="0"/>
        <v>0</v>
      </c>
      <c r="AO13" s="9">
        <f t="shared" si="0"/>
        <v>0</v>
      </c>
      <c r="AP13" s="9">
        <f t="shared" si="0"/>
        <v>0</v>
      </c>
    </row>
    <row r="14" spans="2:42" ht="16.5" customHeight="1" x14ac:dyDescent="0.15">
      <c r="B14" s="112" t="s">
        <v>35</v>
      </c>
      <c r="C14" s="533" t="s">
        <v>218</v>
      </c>
      <c r="D14" s="534"/>
      <c r="E14" s="377">
        <f t="shared" si="1"/>
        <v>4</v>
      </c>
      <c r="F14" s="378">
        <f t="shared" si="2"/>
        <v>2</v>
      </c>
      <c r="G14" s="113">
        <f t="shared" si="2"/>
        <v>2</v>
      </c>
      <c r="H14" s="377">
        <f t="shared" si="3"/>
        <v>0</v>
      </c>
      <c r="I14" s="113">
        <v>0</v>
      </c>
      <c r="J14" s="114">
        <v>0</v>
      </c>
      <c r="K14" s="377">
        <f t="shared" si="4"/>
        <v>1</v>
      </c>
      <c r="L14" s="113">
        <v>1</v>
      </c>
      <c r="M14" s="114">
        <v>0</v>
      </c>
      <c r="N14" s="377">
        <f t="shared" si="5"/>
        <v>2</v>
      </c>
      <c r="O14" s="113">
        <v>1</v>
      </c>
      <c r="P14" s="114">
        <v>1</v>
      </c>
      <c r="Q14" s="377">
        <f t="shared" si="6"/>
        <v>1</v>
      </c>
      <c r="R14" s="113">
        <v>0</v>
      </c>
      <c r="S14" s="114">
        <v>1</v>
      </c>
      <c r="T14" s="377">
        <f t="shared" si="7"/>
        <v>0</v>
      </c>
      <c r="U14" s="113">
        <v>0</v>
      </c>
      <c r="V14" s="114">
        <v>0</v>
      </c>
      <c r="W14" s="377">
        <f t="shared" si="8"/>
        <v>0</v>
      </c>
      <c r="X14" s="113">
        <v>0</v>
      </c>
      <c r="Y14" s="114">
        <v>0</v>
      </c>
      <c r="Z14" s="377">
        <f t="shared" si="9"/>
        <v>0</v>
      </c>
      <c r="AA14" s="113">
        <v>0</v>
      </c>
      <c r="AB14" s="114">
        <v>0</v>
      </c>
      <c r="AC14" s="377">
        <f t="shared" si="10"/>
        <v>0</v>
      </c>
      <c r="AD14" s="115">
        <v>0</v>
      </c>
      <c r="AE14" s="114">
        <v>0</v>
      </c>
      <c r="AF14" s="377">
        <f t="shared" si="11"/>
        <v>0</v>
      </c>
      <c r="AG14" s="113">
        <v>0</v>
      </c>
      <c r="AH14" s="114">
        <v>0</v>
      </c>
      <c r="AI14" s="377">
        <f t="shared" si="12"/>
        <v>0</v>
      </c>
      <c r="AJ14" s="113">
        <v>0</v>
      </c>
      <c r="AK14" s="116">
        <v>0</v>
      </c>
      <c r="AL14" s="94"/>
      <c r="AM14" s="94"/>
      <c r="AN14" s="9">
        <f t="shared" si="0"/>
        <v>0</v>
      </c>
      <c r="AO14" s="9">
        <f t="shared" si="0"/>
        <v>0</v>
      </c>
      <c r="AP14" s="9">
        <f t="shared" si="0"/>
        <v>0</v>
      </c>
    </row>
    <row r="15" spans="2:42" ht="16.5" customHeight="1" x14ac:dyDescent="0.15">
      <c r="B15" s="112"/>
      <c r="C15" s="523" t="s">
        <v>271</v>
      </c>
      <c r="D15" s="524"/>
      <c r="E15" s="377">
        <f t="shared" si="1"/>
        <v>5</v>
      </c>
      <c r="F15" s="378">
        <f t="shared" si="2"/>
        <v>2</v>
      </c>
      <c r="G15" s="113">
        <f t="shared" si="2"/>
        <v>3</v>
      </c>
      <c r="H15" s="377">
        <f t="shared" si="3"/>
        <v>0</v>
      </c>
      <c r="I15" s="113">
        <v>0</v>
      </c>
      <c r="J15" s="114">
        <v>0</v>
      </c>
      <c r="K15" s="377">
        <f t="shared" si="4"/>
        <v>0</v>
      </c>
      <c r="L15" s="113">
        <v>0</v>
      </c>
      <c r="M15" s="114">
        <v>0</v>
      </c>
      <c r="N15" s="377">
        <f t="shared" si="5"/>
        <v>4</v>
      </c>
      <c r="O15" s="113">
        <v>2</v>
      </c>
      <c r="P15" s="114">
        <v>2</v>
      </c>
      <c r="Q15" s="377">
        <f t="shared" si="6"/>
        <v>0</v>
      </c>
      <c r="R15" s="113">
        <v>0</v>
      </c>
      <c r="S15" s="114">
        <v>0</v>
      </c>
      <c r="T15" s="377">
        <f t="shared" si="7"/>
        <v>1</v>
      </c>
      <c r="U15" s="113">
        <v>0</v>
      </c>
      <c r="V15" s="114">
        <v>1</v>
      </c>
      <c r="W15" s="377">
        <f t="shared" si="8"/>
        <v>0</v>
      </c>
      <c r="X15" s="113">
        <v>0</v>
      </c>
      <c r="Y15" s="114">
        <v>0</v>
      </c>
      <c r="Z15" s="377">
        <f t="shared" si="9"/>
        <v>0</v>
      </c>
      <c r="AA15" s="113">
        <v>0</v>
      </c>
      <c r="AB15" s="114">
        <v>0</v>
      </c>
      <c r="AC15" s="377">
        <f t="shared" si="10"/>
        <v>0</v>
      </c>
      <c r="AD15" s="115">
        <v>0</v>
      </c>
      <c r="AE15" s="114">
        <v>0</v>
      </c>
      <c r="AF15" s="377">
        <f t="shared" si="11"/>
        <v>0</v>
      </c>
      <c r="AG15" s="113">
        <v>0</v>
      </c>
      <c r="AH15" s="114">
        <v>0</v>
      </c>
      <c r="AI15" s="377">
        <f t="shared" si="12"/>
        <v>0</v>
      </c>
      <c r="AJ15" s="113">
        <v>0</v>
      </c>
      <c r="AK15" s="121">
        <v>0</v>
      </c>
      <c r="AL15" s="94"/>
      <c r="AM15" s="94"/>
      <c r="AN15" s="9">
        <f t="shared" si="0"/>
        <v>0</v>
      </c>
      <c r="AO15" s="9">
        <f t="shared" si="0"/>
        <v>0</v>
      </c>
      <c r="AP15" s="9">
        <f t="shared" si="0"/>
        <v>0</v>
      </c>
    </row>
    <row r="16" spans="2:42" ht="16.5" customHeight="1" x14ac:dyDescent="0.15">
      <c r="B16" s="112"/>
      <c r="C16" s="527" t="s">
        <v>217</v>
      </c>
      <c r="D16" s="528"/>
      <c r="E16" s="377">
        <f t="shared" si="1"/>
        <v>22</v>
      </c>
      <c r="F16" s="378">
        <f t="shared" si="2"/>
        <v>19</v>
      </c>
      <c r="G16" s="113">
        <f t="shared" si="2"/>
        <v>3</v>
      </c>
      <c r="H16" s="377">
        <f t="shared" si="3"/>
        <v>2</v>
      </c>
      <c r="I16" s="113">
        <v>2</v>
      </c>
      <c r="J16" s="114">
        <v>0</v>
      </c>
      <c r="K16" s="377">
        <f t="shared" si="4"/>
        <v>0</v>
      </c>
      <c r="L16" s="113">
        <v>0</v>
      </c>
      <c r="M16" s="114">
        <v>0</v>
      </c>
      <c r="N16" s="377">
        <f t="shared" si="5"/>
        <v>15</v>
      </c>
      <c r="O16" s="113">
        <v>15</v>
      </c>
      <c r="P16" s="114">
        <v>0</v>
      </c>
      <c r="Q16" s="377">
        <f t="shared" si="6"/>
        <v>3</v>
      </c>
      <c r="R16" s="113">
        <v>1</v>
      </c>
      <c r="S16" s="114">
        <v>2</v>
      </c>
      <c r="T16" s="377">
        <f t="shared" si="7"/>
        <v>0</v>
      </c>
      <c r="U16" s="113">
        <v>0</v>
      </c>
      <c r="V16" s="114">
        <v>0</v>
      </c>
      <c r="W16" s="377">
        <f t="shared" si="8"/>
        <v>0</v>
      </c>
      <c r="X16" s="113">
        <v>0</v>
      </c>
      <c r="Y16" s="114">
        <v>0</v>
      </c>
      <c r="Z16" s="377">
        <f t="shared" si="9"/>
        <v>0</v>
      </c>
      <c r="AA16" s="113">
        <v>0</v>
      </c>
      <c r="AB16" s="114">
        <v>0</v>
      </c>
      <c r="AC16" s="377">
        <f t="shared" si="10"/>
        <v>0</v>
      </c>
      <c r="AD16" s="115">
        <v>0</v>
      </c>
      <c r="AE16" s="114">
        <v>0</v>
      </c>
      <c r="AF16" s="377">
        <f t="shared" si="11"/>
        <v>0</v>
      </c>
      <c r="AG16" s="113">
        <v>0</v>
      </c>
      <c r="AH16" s="114">
        <v>0</v>
      </c>
      <c r="AI16" s="377">
        <f t="shared" si="12"/>
        <v>2</v>
      </c>
      <c r="AJ16" s="113">
        <v>1</v>
      </c>
      <c r="AK16" s="111">
        <v>1</v>
      </c>
      <c r="AL16" s="94"/>
      <c r="AM16" s="94"/>
      <c r="AN16" s="9">
        <f t="shared" si="0"/>
        <v>0</v>
      </c>
      <c r="AO16" s="9">
        <f t="shared" si="0"/>
        <v>0</v>
      </c>
      <c r="AP16" s="9">
        <f t="shared" si="0"/>
        <v>0</v>
      </c>
    </row>
    <row r="17" spans="2:42" ht="16.5" customHeight="1" x14ac:dyDescent="0.15">
      <c r="B17" s="112"/>
      <c r="C17" s="529" t="s">
        <v>272</v>
      </c>
      <c r="D17" s="530"/>
      <c r="E17" s="377">
        <f t="shared" si="1"/>
        <v>28</v>
      </c>
      <c r="F17" s="378">
        <f t="shared" si="2"/>
        <v>20</v>
      </c>
      <c r="G17" s="113">
        <f t="shared" si="2"/>
        <v>8</v>
      </c>
      <c r="H17" s="377">
        <f t="shared" si="3"/>
        <v>1</v>
      </c>
      <c r="I17" s="113">
        <v>0</v>
      </c>
      <c r="J17" s="114">
        <v>1</v>
      </c>
      <c r="K17" s="377">
        <f t="shared" si="4"/>
        <v>0</v>
      </c>
      <c r="L17" s="113">
        <v>0</v>
      </c>
      <c r="M17" s="114">
        <v>0</v>
      </c>
      <c r="N17" s="377">
        <f t="shared" si="5"/>
        <v>12</v>
      </c>
      <c r="O17" s="113">
        <v>11</v>
      </c>
      <c r="P17" s="114">
        <v>1</v>
      </c>
      <c r="Q17" s="377">
        <f t="shared" si="6"/>
        <v>8</v>
      </c>
      <c r="R17" s="113">
        <v>4</v>
      </c>
      <c r="S17" s="114">
        <v>4</v>
      </c>
      <c r="T17" s="377">
        <f t="shared" si="7"/>
        <v>0</v>
      </c>
      <c r="U17" s="113">
        <v>0</v>
      </c>
      <c r="V17" s="114">
        <v>0</v>
      </c>
      <c r="W17" s="377">
        <f t="shared" si="8"/>
        <v>2</v>
      </c>
      <c r="X17" s="113">
        <v>0</v>
      </c>
      <c r="Y17" s="114">
        <v>2</v>
      </c>
      <c r="Z17" s="377">
        <f t="shared" si="9"/>
        <v>0</v>
      </c>
      <c r="AA17" s="113">
        <v>0</v>
      </c>
      <c r="AB17" s="114">
        <v>0</v>
      </c>
      <c r="AC17" s="377">
        <f t="shared" si="10"/>
        <v>0</v>
      </c>
      <c r="AD17" s="115">
        <v>0</v>
      </c>
      <c r="AE17" s="114">
        <v>0</v>
      </c>
      <c r="AF17" s="377">
        <f t="shared" si="11"/>
        <v>0</v>
      </c>
      <c r="AG17" s="113">
        <v>0</v>
      </c>
      <c r="AH17" s="114">
        <v>0</v>
      </c>
      <c r="AI17" s="377">
        <f t="shared" si="12"/>
        <v>5</v>
      </c>
      <c r="AJ17" s="113">
        <v>5</v>
      </c>
      <c r="AK17" s="116">
        <v>0</v>
      </c>
      <c r="AL17" s="94"/>
      <c r="AM17" s="94"/>
      <c r="AN17" s="9">
        <f t="shared" si="0"/>
        <v>0</v>
      </c>
      <c r="AO17" s="9">
        <f t="shared" si="0"/>
        <v>0</v>
      </c>
      <c r="AP17" s="9">
        <f t="shared" si="0"/>
        <v>0</v>
      </c>
    </row>
    <row r="18" spans="2:42" ht="16.5" customHeight="1" x14ac:dyDescent="0.15">
      <c r="B18" s="112"/>
      <c r="C18" s="523" t="s">
        <v>38</v>
      </c>
      <c r="D18" s="524"/>
      <c r="E18" s="377">
        <f t="shared" si="1"/>
        <v>33</v>
      </c>
      <c r="F18" s="378">
        <f t="shared" si="2"/>
        <v>29</v>
      </c>
      <c r="G18" s="113">
        <f t="shared" si="2"/>
        <v>4</v>
      </c>
      <c r="H18" s="377">
        <f t="shared" si="3"/>
        <v>0</v>
      </c>
      <c r="I18" s="113">
        <v>0</v>
      </c>
      <c r="J18" s="114">
        <v>0</v>
      </c>
      <c r="K18" s="377">
        <f t="shared" si="4"/>
        <v>0</v>
      </c>
      <c r="L18" s="113">
        <v>0</v>
      </c>
      <c r="M18" s="114">
        <v>0</v>
      </c>
      <c r="N18" s="377">
        <f t="shared" si="5"/>
        <v>31</v>
      </c>
      <c r="O18" s="113">
        <v>29</v>
      </c>
      <c r="P18" s="114">
        <v>2</v>
      </c>
      <c r="Q18" s="377">
        <f t="shared" si="6"/>
        <v>1</v>
      </c>
      <c r="R18" s="113">
        <v>0</v>
      </c>
      <c r="S18" s="114">
        <v>1</v>
      </c>
      <c r="T18" s="377">
        <f t="shared" si="7"/>
        <v>0</v>
      </c>
      <c r="U18" s="113">
        <v>0</v>
      </c>
      <c r="V18" s="114">
        <v>0</v>
      </c>
      <c r="W18" s="377">
        <f t="shared" si="8"/>
        <v>0</v>
      </c>
      <c r="X18" s="113">
        <v>0</v>
      </c>
      <c r="Y18" s="114">
        <v>0</v>
      </c>
      <c r="Z18" s="377">
        <f t="shared" si="9"/>
        <v>0</v>
      </c>
      <c r="AA18" s="113">
        <v>0</v>
      </c>
      <c r="AB18" s="114">
        <v>0</v>
      </c>
      <c r="AC18" s="377">
        <f t="shared" si="10"/>
        <v>0</v>
      </c>
      <c r="AD18" s="115">
        <v>0</v>
      </c>
      <c r="AE18" s="114">
        <v>0</v>
      </c>
      <c r="AF18" s="377">
        <f t="shared" si="11"/>
        <v>0</v>
      </c>
      <c r="AG18" s="113">
        <v>0</v>
      </c>
      <c r="AH18" s="114">
        <v>0</v>
      </c>
      <c r="AI18" s="377">
        <f t="shared" si="12"/>
        <v>1</v>
      </c>
      <c r="AJ18" s="113">
        <v>0</v>
      </c>
      <c r="AK18" s="116">
        <v>1</v>
      </c>
      <c r="AL18" s="94"/>
      <c r="AM18" s="94"/>
      <c r="AN18" s="9">
        <f t="shared" si="0"/>
        <v>0</v>
      </c>
      <c r="AO18" s="9">
        <f t="shared" si="0"/>
        <v>0</v>
      </c>
      <c r="AP18" s="9">
        <f t="shared" si="0"/>
        <v>0</v>
      </c>
    </row>
    <row r="19" spans="2:42" ht="16.5" customHeight="1" x14ac:dyDescent="0.15">
      <c r="B19" s="112"/>
      <c r="C19" s="523" t="s">
        <v>216</v>
      </c>
      <c r="D19" s="524"/>
      <c r="E19" s="377">
        <f t="shared" si="1"/>
        <v>18</v>
      </c>
      <c r="F19" s="378">
        <f t="shared" si="2"/>
        <v>16</v>
      </c>
      <c r="G19" s="113">
        <f t="shared" si="2"/>
        <v>2</v>
      </c>
      <c r="H19" s="377">
        <f t="shared" si="3"/>
        <v>2</v>
      </c>
      <c r="I19" s="113">
        <v>2</v>
      </c>
      <c r="J19" s="114">
        <v>0</v>
      </c>
      <c r="K19" s="377">
        <f t="shared" si="4"/>
        <v>0</v>
      </c>
      <c r="L19" s="113">
        <v>0</v>
      </c>
      <c r="M19" s="114">
        <v>0</v>
      </c>
      <c r="N19" s="377">
        <f t="shared" si="5"/>
        <v>14</v>
      </c>
      <c r="O19" s="113">
        <v>12</v>
      </c>
      <c r="P19" s="114">
        <v>2</v>
      </c>
      <c r="Q19" s="377">
        <f t="shared" si="6"/>
        <v>1</v>
      </c>
      <c r="R19" s="113">
        <v>1</v>
      </c>
      <c r="S19" s="114">
        <v>0</v>
      </c>
      <c r="T19" s="377">
        <f t="shared" si="7"/>
        <v>0</v>
      </c>
      <c r="U19" s="113">
        <v>0</v>
      </c>
      <c r="V19" s="114">
        <v>0</v>
      </c>
      <c r="W19" s="377">
        <f t="shared" si="8"/>
        <v>0</v>
      </c>
      <c r="X19" s="113">
        <v>0</v>
      </c>
      <c r="Y19" s="114">
        <v>0</v>
      </c>
      <c r="Z19" s="377">
        <f t="shared" si="9"/>
        <v>0</v>
      </c>
      <c r="AA19" s="113">
        <v>0</v>
      </c>
      <c r="AB19" s="114">
        <v>0</v>
      </c>
      <c r="AC19" s="377">
        <f t="shared" si="10"/>
        <v>0</v>
      </c>
      <c r="AD19" s="115">
        <v>0</v>
      </c>
      <c r="AE19" s="114">
        <v>0</v>
      </c>
      <c r="AF19" s="377">
        <f t="shared" si="11"/>
        <v>0</v>
      </c>
      <c r="AG19" s="113">
        <v>0</v>
      </c>
      <c r="AH19" s="114">
        <v>0</v>
      </c>
      <c r="AI19" s="377">
        <f t="shared" si="12"/>
        <v>1</v>
      </c>
      <c r="AJ19" s="113">
        <v>1</v>
      </c>
      <c r="AK19" s="116">
        <v>0</v>
      </c>
      <c r="AL19" s="94"/>
      <c r="AM19" s="94"/>
      <c r="AN19" s="9">
        <f t="shared" si="0"/>
        <v>0</v>
      </c>
      <c r="AO19" s="9">
        <f t="shared" si="0"/>
        <v>0</v>
      </c>
      <c r="AP19" s="9">
        <f t="shared" si="0"/>
        <v>0</v>
      </c>
    </row>
    <row r="20" spans="2:42" ht="16.5" customHeight="1" x14ac:dyDescent="0.15">
      <c r="B20" s="112"/>
      <c r="C20" s="523" t="s">
        <v>215</v>
      </c>
      <c r="D20" s="524"/>
      <c r="E20" s="377">
        <f t="shared" si="1"/>
        <v>13</v>
      </c>
      <c r="F20" s="378">
        <f t="shared" si="2"/>
        <v>10</v>
      </c>
      <c r="G20" s="113">
        <f t="shared" si="2"/>
        <v>3</v>
      </c>
      <c r="H20" s="377">
        <f t="shared" si="3"/>
        <v>1</v>
      </c>
      <c r="I20" s="117">
        <v>1</v>
      </c>
      <c r="J20" s="118">
        <v>0</v>
      </c>
      <c r="K20" s="377">
        <f t="shared" si="4"/>
        <v>1</v>
      </c>
      <c r="L20" s="117">
        <v>0</v>
      </c>
      <c r="M20" s="118">
        <v>1</v>
      </c>
      <c r="N20" s="377">
        <f t="shared" si="5"/>
        <v>7</v>
      </c>
      <c r="O20" s="117">
        <v>7</v>
      </c>
      <c r="P20" s="118">
        <v>0</v>
      </c>
      <c r="Q20" s="377">
        <f t="shared" si="6"/>
        <v>3</v>
      </c>
      <c r="R20" s="117">
        <v>2</v>
      </c>
      <c r="S20" s="118">
        <v>1</v>
      </c>
      <c r="T20" s="377">
        <f t="shared" si="7"/>
        <v>0</v>
      </c>
      <c r="U20" s="117">
        <v>0</v>
      </c>
      <c r="V20" s="118">
        <v>0</v>
      </c>
      <c r="W20" s="377">
        <f t="shared" si="8"/>
        <v>0</v>
      </c>
      <c r="X20" s="117">
        <v>0</v>
      </c>
      <c r="Y20" s="118">
        <v>0</v>
      </c>
      <c r="Z20" s="377">
        <f t="shared" si="9"/>
        <v>0</v>
      </c>
      <c r="AA20" s="117">
        <v>0</v>
      </c>
      <c r="AB20" s="118">
        <v>0</v>
      </c>
      <c r="AC20" s="377">
        <f t="shared" si="10"/>
        <v>0</v>
      </c>
      <c r="AD20" s="119">
        <v>0</v>
      </c>
      <c r="AE20" s="118">
        <v>0</v>
      </c>
      <c r="AF20" s="377">
        <f t="shared" si="11"/>
        <v>1</v>
      </c>
      <c r="AG20" s="117">
        <v>0</v>
      </c>
      <c r="AH20" s="118">
        <v>1</v>
      </c>
      <c r="AI20" s="377">
        <f t="shared" si="12"/>
        <v>0</v>
      </c>
      <c r="AJ20" s="117">
        <v>0</v>
      </c>
      <c r="AK20" s="120">
        <v>0</v>
      </c>
      <c r="AL20" s="94"/>
      <c r="AM20" s="94"/>
      <c r="AN20" s="9">
        <f t="shared" si="0"/>
        <v>0</v>
      </c>
      <c r="AO20" s="9">
        <f t="shared" si="0"/>
        <v>0</v>
      </c>
      <c r="AP20" s="9">
        <f t="shared" si="0"/>
        <v>0</v>
      </c>
    </row>
    <row r="21" spans="2:42" ht="16.5" customHeight="1" x14ac:dyDescent="0.15">
      <c r="B21" s="112"/>
      <c r="C21" s="523" t="s">
        <v>214</v>
      </c>
      <c r="D21" s="524"/>
      <c r="E21" s="377">
        <f t="shared" si="1"/>
        <v>16</v>
      </c>
      <c r="F21" s="378">
        <f t="shared" si="2"/>
        <v>16</v>
      </c>
      <c r="G21" s="113">
        <f t="shared" si="2"/>
        <v>0</v>
      </c>
      <c r="H21" s="377">
        <f t="shared" si="3"/>
        <v>0</v>
      </c>
      <c r="I21" s="113">
        <v>0</v>
      </c>
      <c r="J21" s="114">
        <v>0</v>
      </c>
      <c r="K21" s="377">
        <f t="shared" si="4"/>
        <v>1</v>
      </c>
      <c r="L21" s="113">
        <v>1</v>
      </c>
      <c r="M21" s="114">
        <v>0</v>
      </c>
      <c r="N21" s="377">
        <f t="shared" si="5"/>
        <v>9</v>
      </c>
      <c r="O21" s="113">
        <v>9</v>
      </c>
      <c r="P21" s="114">
        <v>0</v>
      </c>
      <c r="Q21" s="377">
        <f t="shared" si="6"/>
        <v>4</v>
      </c>
      <c r="R21" s="113">
        <v>4</v>
      </c>
      <c r="S21" s="114">
        <v>0</v>
      </c>
      <c r="T21" s="377">
        <f t="shared" si="7"/>
        <v>0</v>
      </c>
      <c r="U21" s="113">
        <v>0</v>
      </c>
      <c r="V21" s="114">
        <v>0</v>
      </c>
      <c r="W21" s="377">
        <f t="shared" si="8"/>
        <v>0</v>
      </c>
      <c r="X21" s="113">
        <v>0</v>
      </c>
      <c r="Y21" s="114">
        <v>0</v>
      </c>
      <c r="Z21" s="377">
        <f t="shared" si="9"/>
        <v>0</v>
      </c>
      <c r="AA21" s="113">
        <v>0</v>
      </c>
      <c r="AB21" s="114">
        <v>0</v>
      </c>
      <c r="AC21" s="377">
        <f t="shared" si="10"/>
        <v>0</v>
      </c>
      <c r="AD21" s="115">
        <v>0</v>
      </c>
      <c r="AE21" s="114">
        <v>0</v>
      </c>
      <c r="AF21" s="377">
        <f t="shared" si="11"/>
        <v>0</v>
      </c>
      <c r="AG21" s="113">
        <v>0</v>
      </c>
      <c r="AH21" s="114">
        <v>0</v>
      </c>
      <c r="AI21" s="377">
        <f t="shared" si="12"/>
        <v>2</v>
      </c>
      <c r="AJ21" s="113">
        <v>2</v>
      </c>
      <c r="AK21" s="116">
        <v>0</v>
      </c>
      <c r="AL21" s="94"/>
      <c r="AM21" s="94"/>
      <c r="AN21" s="9">
        <f t="shared" si="0"/>
        <v>0</v>
      </c>
      <c r="AO21" s="9">
        <f t="shared" si="0"/>
        <v>0</v>
      </c>
      <c r="AP21" s="9">
        <f t="shared" si="0"/>
        <v>0</v>
      </c>
    </row>
    <row r="22" spans="2:42" ht="16.5" customHeight="1" x14ac:dyDescent="0.15">
      <c r="B22" s="112"/>
      <c r="C22" s="527" t="s">
        <v>213</v>
      </c>
      <c r="D22" s="528"/>
      <c r="E22" s="377">
        <f t="shared" si="1"/>
        <v>0</v>
      </c>
      <c r="F22" s="378">
        <f t="shared" si="2"/>
        <v>0</v>
      </c>
      <c r="G22" s="113">
        <f t="shared" si="2"/>
        <v>0</v>
      </c>
      <c r="H22" s="377">
        <f t="shared" si="3"/>
        <v>0</v>
      </c>
      <c r="I22" s="113">
        <v>0</v>
      </c>
      <c r="J22" s="114">
        <v>0</v>
      </c>
      <c r="K22" s="377">
        <f t="shared" si="4"/>
        <v>0</v>
      </c>
      <c r="L22" s="113">
        <v>0</v>
      </c>
      <c r="M22" s="114">
        <v>0</v>
      </c>
      <c r="N22" s="377">
        <f t="shared" si="5"/>
        <v>0</v>
      </c>
      <c r="O22" s="113">
        <v>0</v>
      </c>
      <c r="P22" s="114">
        <v>0</v>
      </c>
      <c r="Q22" s="377">
        <f t="shared" si="6"/>
        <v>0</v>
      </c>
      <c r="R22" s="113">
        <v>0</v>
      </c>
      <c r="S22" s="114">
        <v>0</v>
      </c>
      <c r="T22" s="377">
        <f t="shared" si="7"/>
        <v>0</v>
      </c>
      <c r="U22" s="113">
        <v>0</v>
      </c>
      <c r="V22" s="114">
        <v>0</v>
      </c>
      <c r="W22" s="377">
        <f t="shared" si="8"/>
        <v>0</v>
      </c>
      <c r="X22" s="113">
        <v>0</v>
      </c>
      <c r="Y22" s="114">
        <v>0</v>
      </c>
      <c r="Z22" s="377">
        <f t="shared" si="9"/>
        <v>0</v>
      </c>
      <c r="AA22" s="113">
        <v>0</v>
      </c>
      <c r="AB22" s="114">
        <v>0</v>
      </c>
      <c r="AC22" s="377">
        <f t="shared" si="10"/>
        <v>0</v>
      </c>
      <c r="AD22" s="115">
        <v>0</v>
      </c>
      <c r="AE22" s="114">
        <v>0</v>
      </c>
      <c r="AF22" s="377">
        <f t="shared" si="11"/>
        <v>0</v>
      </c>
      <c r="AG22" s="113">
        <v>0</v>
      </c>
      <c r="AH22" s="114">
        <v>0</v>
      </c>
      <c r="AI22" s="377">
        <f t="shared" si="12"/>
        <v>0</v>
      </c>
      <c r="AJ22" s="113">
        <v>0</v>
      </c>
      <c r="AK22" s="116">
        <v>0</v>
      </c>
      <c r="AL22" s="94"/>
      <c r="AM22" s="94"/>
      <c r="AN22" s="9">
        <f t="shared" si="0"/>
        <v>0</v>
      </c>
      <c r="AO22" s="9">
        <f t="shared" si="0"/>
        <v>0</v>
      </c>
      <c r="AP22" s="9">
        <f t="shared" si="0"/>
        <v>0</v>
      </c>
    </row>
    <row r="23" spans="2:42" ht="16.5" customHeight="1" x14ac:dyDescent="0.15">
      <c r="B23" s="112" t="s">
        <v>39</v>
      </c>
      <c r="C23" s="523" t="s">
        <v>212</v>
      </c>
      <c r="D23" s="524"/>
      <c r="E23" s="377">
        <f t="shared" si="1"/>
        <v>11</v>
      </c>
      <c r="F23" s="378">
        <f t="shared" si="2"/>
        <v>9</v>
      </c>
      <c r="G23" s="113">
        <f t="shared" si="2"/>
        <v>2</v>
      </c>
      <c r="H23" s="377">
        <f t="shared" si="3"/>
        <v>0</v>
      </c>
      <c r="I23" s="113">
        <v>0</v>
      </c>
      <c r="J23" s="114">
        <v>0</v>
      </c>
      <c r="K23" s="377">
        <f t="shared" si="4"/>
        <v>0</v>
      </c>
      <c r="L23" s="113">
        <v>0</v>
      </c>
      <c r="M23" s="114">
        <v>0</v>
      </c>
      <c r="N23" s="377">
        <f t="shared" si="5"/>
        <v>7</v>
      </c>
      <c r="O23" s="113">
        <v>7</v>
      </c>
      <c r="P23" s="114">
        <v>0</v>
      </c>
      <c r="Q23" s="377">
        <f t="shared" si="6"/>
        <v>4</v>
      </c>
      <c r="R23" s="113">
        <v>2</v>
      </c>
      <c r="S23" s="114">
        <v>2</v>
      </c>
      <c r="T23" s="377">
        <f t="shared" si="7"/>
        <v>0</v>
      </c>
      <c r="U23" s="113">
        <v>0</v>
      </c>
      <c r="V23" s="114">
        <v>0</v>
      </c>
      <c r="W23" s="377">
        <f t="shared" si="8"/>
        <v>0</v>
      </c>
      <c r="X23" s="113">
        <v>0</v>
      </c>
      <c r="Y23" s="114">
        <v>0</v>
      </c>
      <c r="Z23" s="377">
        <f t="shared" si="9"/>
        <v>0</v>
      </c>
      <c r="AA23" s="113">
        <v>0</v>
      </c>
      <c r="AB23" s="114">
        <v>0</v>
      </c>
      <c r="AC23" s="377">
        <f t="shared" si="10"/>
        <v>0</v>
      </c>
      <c r="AD23" s="115">
        <v>0</v>
      </c>
      <c r="AE23" s="114">
        <v>0</v>
      </c>
      <c r="AF23" s="377">
        <f t="shared" si="11"/>
        <v>0</v>
      </c>
      <c r="AG23" s="113">
        <v>0</v>
      </c>
      <c r="AH23" s="114">
        <v>0</v>
      </c>
      <c r="AI23" s="377">
        <f t="shared" si="12"/>
        <v>0</v>
      </c>
      <c r="AJ23" s="113">
        <v>0</v>
      </c>
      <c r="AK23" s="111">
        <v>0</v>
      </c>
      <c r="AL23" s="94"/>
      <c r="AM23" s="94"/>
      <c r="AN23" s="9">
        <f t="shared" ref="AN23:AP52" si="13">IF(H23+K23+N23+Q23+T23+W23+Z23+AC23+AF23+AI23=E23,0,Y)</f>
        <v>0</v>
      </c>
      <c r="AO23" s="9">
        <f t="shared" si="13"/>
        <v>0</v>
      </c>
      <c r="AP23" s="9">
        <f t="shared" si="13"/>
        <v>0</v>
      </c>
    </row>
    <row r="24" spans="2:42" ht="16.5" customHeight="1" x14ac:dyDescent="0.15">
      <c r="B24" s="112"/>
      <c r="C24" s="523" t="s">
        <v>211</v>
      </c>
      <c r="D24" s="524"/>
      <c r="E24" s="377">
        <f t="shared" si="1"/>
        <v>142</v>
      </c>
      <c r="F24" s="378">
        <f t="shared" si="2"/>
        <v>132</v>
      </c>
      <c r="G24" s="113">
        <f t="shared" si="2"/>
        <v>10</v>
      </c>
      <c r="H24" s="377">
        <f t="shared" si="3"/>
        <v>5</v>
      </c>
      <c r="I24" s="113">
        <v>5</v>
      </c>
      <c r="J24" s="114">
        <v>0</v>
      </c>
      <c r="K24" s="377">
        <f t="shared" si="4"/>
        <v>3</v>
      </c>
      <c r="L24" s="113">
        <v>3</v>
      </c>
      <c r="M24" s="114">
        <v>0</v>
      </c>
      <c r="N24" s="377">
        <f t="shared" si="5"/>
        <v>111</v>
      </c>
      <c r="O24" s="113">
        <v>103</v>
      </c>
      <c r="P24" s="114">
        <v>8</v>
      </c>
      <c r="Q24" s="377">
        <f t="shared" si="6"/>
        <v>8</v>
      </c>
      <c r="R24" s="113">
        <v>7</v>
      </c>
      <c r="S24" s="114">
        <v>1</v>
      </c>
      <c r="T24" s="377">
        <f t="shared" si="7"/>
        <v>0</v>
      </c>
      <c r="U24" s="113">
        <v>0</v>
      </c>
      <c r="V24" s="114">
        <v>0</v>
      </c>
      <c r="W24" s="377">
        <f t="shared" si="8"/>
        <v>0</v>
      </c>
      <c r="X24" s="113">
        <v>0</v>
      </c>
      <c r="Y24" s="114">
        <v>0</v>
      </c>
      <c r="Z24" s="377">
        <f t="shared" si="9"/>
        <v>0</v>
      </c>
      <c r="AA24" s="113">
        <v>0</v>
      </c>
      <c r="AB24" s="114">
        <v>0</v>
      </c>
      <c r="AC24" s="377">
        <f t="shared" si="10"/>
        <v>0</v>
      </c>
      <c r="AD24" s="115">
        <v>0</v>
      </c>
      <c r="AE24" s="114">
        <v>0</v>
      </c>
      <c r="AF24" s="377">
        <f t="shared" si="11"/>
        <v>3</v>
      </c>
      <c r="AG24" s="113">
        <v>3</v>
      </c>
      <c r="AH24" s="114">
        <v>0</v>
      </c>
      <c r="AI24" s="377">
        <f t="shared" si="12"/>
        <v>12</v>
      </c>
      <c r="AJ24" s="113">
        <v>11</v>
      </c>
      <c r="AK24" s="116">
        <v>1</v>
      </c>
      <c r="AL24" s="94"/>
      <c r="AM24" s="94"/>
      <c r="AN24" s="9">
        <f t="shared" si="13"/>
        <v>0</v>
      </c>
      <c r="AO24" s="9">
        <f t="shared" si="13"/>
        <v>0</v>
      </c>
      <c r="AP24" s="9">
        <f t="shared" si="13"/>
        <v>0</v>
      </c>
    </row>
    <row r="25" spans="2:42" ht="16.5" customHeight="1" x14ac:dyDescent="0.15">
      <c r="B25" s="112"/>
      <c r="C25" s="523" t="s">
        <v>210</v>
      </c>
      <c r="D25" s="524"/>
      <c r="E25" s="377">
        <f t="shared" si="1"/>
        <v>16</v>
      </c>
      <c r="F25" s="378">
        <f t="shared" si="2"/>
        <v>16</v>
      </c>
      <c r="G25" s="113">
        <f t="shared" si="2"/>
        <v>0</v>
      </c>
      <c r="H25" s="377">
        <f t="shared" si="3"/>
        <v>0</v>
      </c>
      <c r="I25" s="113">
        <v>0</v>
      </c>
      <c r="J25" s="114">
        <v>0</v>
      </c>
      <c r="K25" s="377">
        <f t="shared" si="4"/>
        <v>1</v>
      </c>
      <c r="L25" s="113">
        <v>1</v>
      </c>
      <c r="M25" s="114">
        <v>0</v>
      </c>
      <c r="N25" s="377">
        <f t="shared" si="5"/>
        <v>11</v>
      </c>
      <c r="O25" s="113">
        <v>11</v>
      </c>
      <c r="P25" s="114">
        <v>0</v>
      </c>
      <c r="Q25" s="377">
        <f t="shared" si="6"/>
        <v>1</v>
      </c>
      <c r="R25" s="113">
        <v>1</v>
      </c>
      <c r="S25" s="114">
        <v>0</v>
      </c>
      <c r="T25" s="377">
        <f t="shared" si="7"/>
        <v>0</v>
      </c>
      <c r="U25" s="113">
        <v>0</v>
      </c>
      <c r="V25" s="114">
        <v>0</v>
      </c>
      <c r="W25" s="377">
        <f t="shared" si="8"/>
        <v>0</v>
      </c>
      <c r="X25" s="113">
        <v>0</v>
      </c>
      <c r="Y25" s="114">
        <v>0</v>
      </c>
      <c r="Z25" s="377">
        <f t="shared" si="9"/>
        <v>0</v>
      </c>
      <c r="AA25" s="113">
        <v>0</v>
      </c>
      <c r="AB25" s="114">
        <v>0</v>
      </c>
      <c r="AC25" s="377">
        <f t="shared" si="10"/>
        <v>0</v>
      </c>
      <c r="AD25" s="115">
        <v>0</v>
      </c>
      <c r="AE25" s="114">
        <v>0</v>
      </c>
      <c r="AF25" s="377">
        <f t="shared" si="11"/>
        <v>0</v>
      </c>
      <c r="AG25" s="113">
        <v>0</v>
      </c>
      <c r="AH25" s="114">
        <v>0</v>
      </c>
      <c r="AI25" s="377">
        <f t="shared" si="12"/>
        <v>3</v>
      </c>
      <c r="AJ25" s="113">
        <v>3</v>
      </c>
      <c r="AK25" s="116">
        <v>0</v>
      </c>
      <c r="AL25" s="94"/>
      <c r="AM25" s="94"/>
      <c r="AN25" s="9">
        <f t="shared" si="13"/>
        <v>0</v>
      </c>
      <c r="AO25" s="9">
        <f t="shared" si="13"/>
        <v>0</v>
      </c>
      <c r="AP25" s="9">
        <f t="shared" si="13"/>
        <v>0</v>
      </c>
    </row>
    <row r="26" spans="2:42" ht="16.5" customHeight="1" x14ac:dyDescent="0.15">
      <c r="B26" s="112"/>
      <c r="C26" s="523" t="s">
        <v>209</v>
      </c>
      <c r="D26" s="524"/>
      <c r="E26" s="377">
        <f t="shared" si="1"/>
        <v>40</v>
      </c>
      <c r="F26" s="378">
        <f t="shared" si="2"/>
        <v>36</v>
      </c>
      <c r="G26" s="113">
        <f t="shared" si="2"/>
        <v>4</v>
      </c>
      <c r="H26" s="377">
        <f t="shared" si="3"/>
        <v>2</v>
      </c>
      <c r="I26" s="113">
        <v>2</v>
      </c>
      <c r="J26" s="114">
        <v>0</v>
      </c>
      <c r="K26" s="377">
        <f t="shared" si="4"/>
        <v>1</v>
      </c>
      <c r="L26" s="113">
        <v>1</v>
      </c>
      <c r="M26" s="114">
        <v>0</v>
      </c>
      <c r="N26" s="377">
        <f t="shared" si="5"/>
        <v>32</v>
      </c>
      <c r="O26" s="113">
        <v>32</v>
      </c>
      <c r="P26" s="114">
        <v>0</v>
      </c>
      <c r="Q26" s="377">
        <f t="shared" si="6"/>
        <v>3</v>
      </c>
      <c r="R26" s="113">
        <v>1</v>
      </c>
      <c r="S26" s="114">
        <v>2</v>
      </c>
      <c r="T26" s="377">
        <f t="shared" si="7"/>
        <v>0</v>
      </c>
      <c r="U26" s="113">
        <v>0</v>
      </c>
      <c r="V26" s="114">
        <v>0</v>
      </c>
      <c r="W26" s="377">
        <f t="shared" si="8"/>
        <v>1</v>
      </c>
      <c r="X26" s="113">
        <v>0</v>
      </c>
      <c r="Y26" s="114">
        <v>1</v>
      </c>
      <c r="Z26" s="377">
        <f t="shared" si="9"/>
        <v>0</v>
      </c>
      <c r="AA26" s="113">
        <v>0</v>
      </c>
      <c r="AB26" s="114">
        <v>0</v>
      </c>
      <c r="AC26" s="377">
        <f t="shared" si="10"/>
        <v>0</v>
      </c>
      <c r="AD26" s="115">
        <v>0</v>
      </c>
      <c r="AE26" s="114">
        <v>0</v>
      </c>
      <c r="AF26" s="377">
        <f t="shared" si="11"/>
        <v>0</v>
      </c>
      <c r="AG26" s="113">
        <v>0</v>
      </c>
      <c r="AH26" s="114">
        <v>0</v>
      </c>
      <c r="AI26" s="377">
        <f t="shared" si="12"/>
        <v>1</v>
      </c>
      <c r="AJ26" s="113">
        <v>0</v>
      </c>
      <c r="AK26" s="116">
        <v>1</v>
      </c>
      <c r="AL26" s="94"/>
      <c r="AM26" s="94"/>
      <c r="AN26" s="9">
        <f t="shared" si="13"/>
        <v>0</v>
      </c>
      <c r="AO26" s="9">
        <f t="shared" si="13"/>
        <v>0</v>
      </c>
      <c r="AP26" s="9">
        <f t="shared" si="13"/>
        <v>0</v>
      </c>
    </row>
    <row r="27" spans="2:42" ht="16.5" customHeight="1" x14ac:dyDescent="0.15">
      <c r="B27" s="112"/>
      <c r="C27" s="523" t="s">
        <v>208</v>
      </c>
      <c r="D27" s="524"/>
      <c r="E27" s="377">
        <f t="shared" si="1"/>
        <v>52</v>
      </c>
      <c r="F27" s="378">
        <f t="shared" si="2"/>
        <v>46</v>
      </c>
      <c r="G27" s="113">
        <f t="shared" si="2"/>
        <v>6</v>
      </c>
      <c r="H27" s="377">
        <f t="shared" si="3"/>
        <v>2</v>
      </c>
      <c r="I27" s="113">
        <v>1</v>
      </c>
      <c r="J27" s="114">
        <v>1</v>
      </c>
      <c r="K27" s="377">
        <f t="shared" si="4"/>
        <v>3</v>
      </c>
      <c r="L27" s="113">
        <v>2</v>
      </c>
      <c r="M27" s="114">
        <v>1</v>
      </c>
      <c r="N27" s="377">
        <f t="shared" si="5"/>
        <v>37</v>
      </c>
      <c r="O27" s="113">
        <v>37</v>
      </c>
      <c r="P27" s="114">
        <v>0</v>
      </c>
      <c r="Q27" s="377">
        <f t="shared" si="6"/>
        <v>6</v>
      </c>
      <c r="R27" s="113">
        <v>3</v>
      </c>
      <c r="S27" s="114">
        <v>3</v>
      </c>
      <c r="T27" s="377">
        <f t="shared" si="7"/>
        <v>0</v>
      </c>
      <c r="U27" s="113">
        <v>0</v>
      </c>
      <c r="V27" s="114">
        <v>0</v>
      </c>
      <c r="W27" s="377">
        <f t="shared" si="8"/>
        <v>0</v>
      </c>
      <c r="X27" s="113">
        <v>0</v>
      </c>
      <c r="Y27" s="114">
        <v>0</v>
      </c>
      <c r="Z27" s="377">
        <f t="shared" si="9"/>
        <v>0</v>
      </c>
      <c r="AA27" s="113">
        <v>0</v>
      </c>
      <c r="AB27" s="114">
        <v>0</v>
      </c>
      <c r="AC27" s="377">
        <f t="shared" si="10"/>
        <v>0</v>
      </c>
      <c r="AD27" s="115">
        <v>0</v>
      </c>
      <c r="AE27" s="114">
        <v>0</v>
      </c>
      <c r="AF27" s="377">
        <f t="shared" si="11"/>
        <v>0</v>
      </c>
      <c r="AG27" s="113">
        <v>0</v>
      </c>
      <c r="AH27" s="114">
        <v>0</v>
      </c>
      <c r="AI27" s="377">
        <f t="shared" si="12"/>
        <v>4</v>
      </c>
      <c r="AJ27" s="113">
        <v>3</v>
      </c>
      <c r="AK27" s="116">
        <v>1</v>
      </c>
      <c r="AL27" s="94"/>
      <c r="AM27" s="94"/>
      <c r="AN27" s="9">
        <f t="shared" si="13"/>
        <v>0</v>
      </c>
      <c r="AO27" s="9">
        <f t="shared" si="13"/>
        <v>0</v>
      </c>
      <c r="AP27" s="9">
        <f t="shared" si="13"/>
        <v>0</v>
      </c>
    </row>
    <row r="28" spans="2:42" ht="16.5" customHeight="1" x14ac:dyDescent="0.15">
      <c r="B28" s="112"/>
      <c r="C28" s="523" t="s">
        <v>207</v>
      </c>
      <c r="D28" s="524"/>
      <c r="E28" s="377">
        <f t="shared" si="1"/>
        <v>28</v>
      </c>
      <c r="F28" s="378">
        <f t="shared" si="2"/>
        <v>23</v>
      </c>
      <c r="G28" s="113">
        <f t="shared" si="2"/>
        <v>5</v>
      </c>
      <c r="H28" s="377">
        <f t="shared" si="3"/>
        <v>1</v>
      </c>
      <c r="I28" s="113">
        <v>1</v>
      </c>
      <c r="J28" s="114">
        <v>0</v>
      </c>
      <c r="K28" s="377">
        <f t="shared" si="4"/>
        <v>1</v>
      </c>
      <c r="L28" s="113">
        <v>1</v>
      </c>
      <c r="M28" s="114">
        <v>0</v>
      </c>
      <c r="N28" s="377">
        <f t="shared" si="5"/>
        <v>15</v>
      </c>
      <c r="O28" s="113">
        <v>15</v>
      </c>
      <c r="P28" s="114">
        <v>0</v>
      </c>
      <c r="Q28" s="377">
        <f t="shared" si="6"/>
        <v>6</v>
      </c>
      <c r="R28" s="113">
        <v>3</v>
      </c>
      <c r="S28" s="114">
        <v>3</v>
      </c>
      <c r="T28" s="377">
        <f t="shared" si="7"/>
        <v>0</v>
      </c>
      <c r="U28" s="113">
        <v>0</v>
      </c>
      <c r="V28" s="114">
        <v>0</v>
      </c>
      <c r="W28" s="377">
        <f t="shared" si="8"/>
        <v>1</v>
      </c>
      <c r="X28" s="113">
        <v>0</v>
      </c>
      <c r="Y28" s="114">
        <v>1</v>
      </c>
      <c r="Z28" s="377">
        <f t="shared" si="9"/>
        <v>0</v>
      </c>
      <c r="AA28" s="113">
        <v>0</v>
      </c>
      <c r="AB28" s="114">
        <v>0</v>
      </c>
      <c r="AC28" s="377">
        <f t="shared" si="10"/>
        <v>0</v>
      </c>
      <c r="AD28" s="115">
        <v>0</v>
      </c>
      <c r="AE28" s="114">
        <v>0</v>
      </c>
      <c r="AF28" s="377">
        <f t="shared" si="11"/>
        <v>1</v>
      </c>
      <c r="AG28" s="113">
        <v>0</v>
      </c>
      <c r="AH28" s="114">
        <v>1</v>
      </c>
      <c r="AI28" s="377">
        <f t="shared" si="12"/>
        <v>3</v>
      </c>
      <c r="AJ28" s="113">
        <v>3</v>
      </c>
      <c r="AK28" s="116">
        <v>0</v>
      </c>
      <c r="AL28" s="94"/>
      <c r="AM28" s="94"/>
      <c r="AN28" s="9">
        <f t="shared" si="13"/>
        <v>0</v>
      </c>
      <c r="AO28" s="9">
        <f t="shared" si="13"/>
        <v>0</v>
      </c>
      <c r="AP28" s="9">
        <f t="shared" si="13"/>
        <v>0</v>
      </c>
    </row>
    <row r="29" spans="2:42" ht="16.5" customHeight="1" x14ac:dyDescent="0.15">
      <c r="B29" s="112"/>
      <c r="C29" s="523" t="s">
        <v>206</v>
      </c>
      <c r="D29" s="524"/>
      <c r="E29" s="377">
        <f t="shared" si="1"/>
        <v>18</v>
      </c>
      <c r="F29" s="378">
        <f t="shared" si="2"/>
        <v>16</v>
      </c>
      <c r="G29" s="113">
        <f t="shared" si="2"/>
        <v>2</v>
      </c>
      <c r="H29" s="377">
        <f t="shared" si="3"/>
        <v>2</v>
      </c>
      <c r="I29" s="117">
        <v>1</v>
      </c>
      <c r="J29" s="118">
        <v>1</v>
      </c>
      <c r="K29" s="377">
        <f t="shared" si="4"/>
        <v>1</v>
      </c>
      <c r="L29" s="117">
        <v>1</v>
      </c>
      <c r="M29" s="118">
        <v>0</v>
      </c>
      <c r="N29" s="377">
        <f t="shared" si="5"/>
        <v>14</v>
      </c>
      <c r="O29" s="117">
        <v>14</v>
      </c>
      <c r="P29" s="118">
        <v>0</v>
      </c>
      <c r="Q29" s="377">
        <f t="shared" si="6"/>
        <v>1</v>
      </c>
      <c r="R29" s="117">
        <v>0</v>
      </c>
      <c r="S29" s="118">
        <v>1</v>
      </c>
      <c r="T29" s="377">
        <f t="shared" si="7"/>
        <v>0</v>
      </c>
      <c r="U29" s="117">
        <v>0</v>
      </c>
      <c r="V29" s="118">
        <v>0</v>
      </c>
      <c r="W29" s="377">
        <f t="shared" si="8"/>
        <v>0</v>
      </c>
      <c r="X29" s="117">
        <v>0</v>
      </c>
      <c r="Y29" s="118">
        <v>0</v>
      </c>
      <c r="Z29" s="377">
        <f t="shared" si="9"/>
        <v>0</v>
      </c>
      <c r="AA29" s="117">
        <v>0</v>
      </c>
      <c r="AB29" s="118">
        <v>0</v>
      </c>
      <c r="AC29" s="377">
        <f t="shared" si="10"/>
        <v>0</v>
      </c>
      <c r="AD29" s="119">
        <v>0</v>
      </c>
      <c r="AE29" s="118">
        <v>0</v>
      </c>
      <c r="AF29" s="377">
        <f t="shared" si="11"/>
        <v>0</v>
      </c>
      <c r="AG29" s="117">
        <v>0</v>
      </c>
      <c r="AH29" s="118">
        <v>0</v>
      </c>
      <c r="AI29" s="377">
        <f t="shared" si="12"/>
        <v>0</v>
      </c>
      <c r="AJ29" s="117">
        <v>0</v>
      </c>
      <c r="AK29" s="120">
        <v>0</v>
      </c>
      <c r="AL29" s="94"/>
      <c r="AM29" s="94"/>
      <c r="AN29" s="9">
        <f t="shared" si="13"/>
        <v>0</v>
      </c>
      <c r="AO29" s="9">
        <f t="shared" si="13"/>
        <v>0</v>
      </c>
      <c r="AP29" s="9">
        <f t="shared" si="13"/>
        <v>0</v>
      </c>
    </row>
    <row r="30" spans="2:42" ht="16.5" customHeight="1" x14ac:dyDescent="0.15">
      <c r="B30" s="112"/>
      <c r="C30" s="527" t="s">
        <v>205</v>
      </c>
      <c r="D30" s="528"/>
      <c r="E30" s="377">
        <f t="shared" si="1"/>
        <v>189</v>
      </c>
      <c r="F30" s="378">
        <f t="shared" si="2"/>
        <v>147</v>
      </c>
      <c r="G30" s="113">
        <f t="shared" si="2"/>
        <v>42</v>
      </c>
      <c r="H30" s="377">
        <f t="shared" si="3"/>
        <v>10</v>
      </c>
      <c r="I30" s="113">
        <v>7</v>
      </c>
      <c r="J30" s="114">
        <v>3</v>
      </c>
      <c r="K30" s="377">
        <f t="shared" si="4"/>
        <v>4</v>
      </c>
      <c r="L30" s="113">
        <v>4</v>
      </c>
      <c r="M30" s="114">
        <v>0</v>
      </c>
      <c r="N30" s="377">
        <f t="shared" si="5"/>
        <v>119</v>
      </c>
      <c r="O30" s="113">
        <v>109</v>
      </c>
      <c r="P30" s="114">
        <v>10</v>
      </c>
      <c r="Q30" s="377">
        <f t="shared" si="6"/>
        <v>40</v>
      </c>
      <c r="R30" s="113">
        <v>22</v>
      </c>
      <c r="S30" s="114">
        <v>18</v>
      </c>
      <c r="T30" s="377">
        <f t="shared" si="7"/>
        <v>0</v>
      </c>
      <c r="U30" s="113">
        <v>0</v>
      </c>
      <c r="V30" s="114">
        <v>0</v>
      </c>
      <c r="W30" s="377">
        <f t="shared" si="8"/>
        <v>9</v>
      </c>
      <c r="X30" s="113">
        <v>0</v>
      </c>
      <c r="Y30" s="114">
        <v>9</v>
      </c>
      <c r="Z30" s="377">
        <f t="shared" si="9"/>
        <v>0</v>
      </c>
      <c r="AA30" s="113">
        <v>0</v>
      </c>
      <c r="AB30" s="114">
        <v>0</v>
      </c>
      <c r="AC30" s="377">
        <f t="shared" si="10"/>
        <v>1</v>
      </c>
      <c r="AD30" s="115">
        <v>1</v>
      </c>
      <c r="AE30" s="114">
        <v>0</v>
      </c>
      <c r="AF30" s="377">
        <f t="shared" si="11"/>
        <v>2</v>
      </c>
      <c r="AG30" s="113">
        <v>1</v>
      </c>
      <c r="AH30" s="114">
        <v>1</v>
      </c>
      <c r="AI30" s="377">
        <f t="shared" si="12"/>
        <v>4</v>
      </c>
      <c r="AJ30" s="113">
        <v>3</v>
      </c>
      <c r="AK30" s="116">
        <v>1</v>
      </c>
      <c r="AL30" s="94"/>
      <c r="AM30" s="94"/>
      <c r="AN30" s="9">
        <f t="shared" si="13"/>
        <v>0</v>
      </c>
      <c r="AO30" s="9">
        <f t="shared" si="13"/>
        <v>0</v>
      </c>
      <c r="AP30" s="9">
        <f t="shared" si="13"/>
        <v>0</v>
      </c>
    </row>
    <row r="31" spans="2:42" ht="16.5" customHeight="1" x14ac:dyDescent="0.15">
      <c r="B31" s="112"/>
      <c r="C31" s="523" t="s">
        <v>204</v>
      </c>
      <c r="D31" s="524"/>
      <c r="E31" s="377">
        <f t="shared" si="1"/>
        <v>66</v>
      </c>
      <c r="F31" s="378">
        <f t="shared" si="2"/>
        <v>58</v>
      </c>
      <c r="G31" s="113">
        <f t="shared" si="2"/>
        <v>8</v>
      </c>
      <c r="H31" s="377">
        <f t="shared" si="3"/>
        <v>2</v>
      </c>
      <c r="I31" s="113">
        <v>1</v>
      </c>
      <c r="J31" s="114">
        <v>1</v>
      </c>
      <c r="K31" s="377">
        <f t="shared" si="4"/>
        <v>9</v>
      </c>
      <c r="L31" s="113">
        <v>8</v>
      </c>
      <c r="M31" s="114">
        <v>1</v>
      </c>
      <c r="N31" s="377">
        <f t="shared" si="5"/>
        <v>39</v>
      </c>
      <c r="O31" s="113">
        <v>37</v>
      </c>
      <c r="P31" s="114">
        <v>2</v>
      </c>
      <c r="Q31" s="377">
        <f t="shared" si="6"/>
        <v>8</v>
      </c>
      <c r="R31" s="113">
        <v>7</v>
      </c>
      <c r="S31" s="114">
        <v>1</v>
      </c>
      <c r="T31" s="377">
        <f t="shared" si="7"/>
        <v>1</v>
      </c>
      <c r="U31" s="113">
        <v>1</v>
      </c>
      <c r="V31" s="114">
        <v>0</v>
      </c>
      <c r="W31" s="377">
        <f t="shared" si="8"/>
        <v>1</v>
      </c>
      <c r="X31" s="113">
        <v>0</v>
      </c>
      <c r="Y31" s="114">
        <v>1</v>
      </c>
      <c r="Z31" s="377">
        <f t="shared" si="9"/>
        <v>0</v>
      </c>
      <c r="AA31" s="113">
        <v>0</v>
      </c>
      <c r="AB31" s="114">
        <v>0</v>
      </c>
      <c r="AC31" s="377">
        <f t="shared" si="10"/>
        <v>0</v>
      </c>
      <c r="AD31" s="115">
        <v>0</v>
      </c>
      <c r="AE31" s="114">
        <v>0</v>
      </c>
      <c r="AF31" s="377">
        <f t="shared" si="11"/>
        <v>0</v>
      </c>
      <c r="AG31" s="113">
        <v>0</v>
      </c>
      <c r="AH31" s="114">
        <v>0</v>
      </c>
      <c r="AI31" s="377">
        <f t="shared" si="12"/>
        <v>6</v>
      </c>
      <c r="AJ31" s="113">
        <v>4</v>
      </c>
      <c r="AK31" s="116">
        <v>2</v>
      </c>
      <c r="AL31" s="94"/>
      <c r="AM31" s="94"/>
      <c r="AN31" s="9">
        <f t="shared" si="13"/>
        <v>0</v>
      </c>
      <c r="AO31" s="9">
        <f t="shared" si="13"/>
        <v>0</v>
      </c>
      <c r="AP31" s="9">
        <f t="shared" si="13"/>
        <v>0</v>
      </c>
    </row>
    <row r="32" spans="2:42" ht="16.5" customHeight="1" x14ac:dyDescent="0.15">
      <c r="B32" s="112" t="s">
        <v>40</v>
      </c>
      <c r="C32" s="523" t="s">
        <v>203</v>
      </c>
      <c r="D32" s="524"/>
      <c r="E32" s="377">
        <f t="shared" si="1"/>
        <v>17</v>
      </c>
      <c r="F32" s="378">
        <f t="shared" si="2"/>
        <v>12</v>
      </c>
      <c r="G32" s="113">
        <f t="shared" si="2"/>
        <v>5</v>
      </c>
      <c r="H32" s="377">
        <f t="shared" si="3"/>
        <v>0</v>
      </c>
      <c r="I32" s="113">
        <v>0</v>
      </c>
      <c r="J32" s="114">
        <v>0</v>
      </c>
      <c r="K32" s="377">
        <f t="shared" si="4"/>
        <v>0</v>
      </c>
      <c r="L32" s="113">
        <v>0</v>
      </c>
      <c r="M32" s="114">
        <v>0</v>
      </c>
      <c r="N32" s="377">
        <f t="shared" si="5"/>
        <v>12</v>
      </c>
      <c r="O32" s="113">
        <v>10</v>
      </c>
      <c r="P32" s="114">
        <v>2</v>
      </c>
      <c r="Q32" s="377">
        <f t="shared" si="6"/>
        <v>3</v>
      </c>
      <c r="R32" s="113">
        <v>1</v>
      </c>
      <c r="S32" s="114">
        <v>2</v>
      </c>
      <c r="T32" s="377">
        <f t="shared" si="7"/>
        <v>0</v>
      </c>
      <c r="U32" s="113">
        <v>0</v>
      </c>
      <c r="V32" s="114">
        <v>0</v>
      </c>
      <c r="W32" s="377">
        <f t="shared" si="8"/>
        <v>0</v>
      </c>
      <c r="X32" s="113">
        <v>0</v>
      </c>
      <c r="Y32" s="114">
        <v>0</v>
      </c>
      <c r="Z32" s="377">
        <f t="shared" si="9"/>
        <v>0</v>
      </c>
      <c r="AA32" s="113">
        <v>0</v>
      </c>
      <c r="AB32" s="114">
        <v>0</v>
      </c>
      <c r="AC32" s="377">
        <f t="shared" si="10"/>
        <v>0</v>
      </c>
      <c r="AD32" s="115">
        <v>0</v>
      </c>
      <c r="AE32" s="114">
        <v>0</v>
      </c>
      <c r="AF32" s="377">
        <f t="shared" si="11"/>
        <v>0</v>
      </c>
      <c r="AG32" s="113">
        <v>0</v>
      </c>
      <c r="AH32" s="114">
        <v>0</v>
      </c>
      <c r="AI32" s="377">
        <f t="shared" si="12"/>
        <v>2</v>
      </c>
      <c r="AJ32" s="113">
        <v>1</v>
      </c>
      <c r="AK32" s="116">
        <v>1</v>
      </c>
      <c r="AL32" s="94"/>
      <c r="AM32" s="94"/>
      <c r="AN32" s="9">
        <f t="shared" si="13"/>
        <v>0</v>
      </c>
      <c r="AO32" s="9">
        <f t="shared" si="13"/>
        <v>0</v>
      </c>
      <c r="AP32" s="9">
        <f t="shared" si="13"/>
        <v>0</v>
      </c>
    </row>
    <row r="33" spans="2:42" ht="16.5" customHeight="1" x14ac:dyDescent="0.15">
      <c r="B33" s="112"/>
      <c r="C33" s="523" t="s">
        <v>202</v>
      </c>
      <c r="D33" s="524"/>
      <c r="E33" s="377">
        <f t="shared" si="1"/>
        <v>244</v>
      </c>
      <c r="F33" s="378">
        <f t="shared" si="2"/>
        <v>223</v>
      </c>
      <c r="G33" s="113">
        <f t="shared" si="2"/>
        <v>21</v>
      </c>
      <c r="H33" s="377">
        <f t="shared" si="3"/>
        <v>14</v>
      </c>
      <c r="I33" s="113">
        <v>11</v>
      </c>
      <c r="J33" s="114">
        <v>3</v>
      </c>
      <c r="K33" s="377">
        <f t="shared" si="4"/>
        <v>9</v>
      </c>
      <c r="L33" s="113">
        <v>8</v>
      </c>
      <c r="M33" s="114">
        <v>1</v>
      </c>
      <c r="N33" s="377">
        <f t="shared" si="5"/>
        <v>165</v>
      </c>
      <c r="O33" s="113">
        <v>163</v>
      </c>
      <c r="P33" s="114">
        <v>2</v>
      </c>
      <c r="Q33" s="377">
        <f t="shared" si="6"/>
        <v>33</v>
      </c>
      <c r="R33" s="113">
        <v>28</v>
      </c>
      <c r="S33" s="114">
        <v>5</v>
      </c>
      <c r="T33" s="377">
        <f t="shared" si="7"/>
        <v>0</v>
      </c>
      <c r="U33" s="113">
        <v>0</v>
      </c>
      <c r="V33" s="114">
        <v>0</v>
      </c>
      <c r="W33" s="377">
        <f t="shared" si="8"/>
        <v>7</v>
      </c>
      <c r="X33" s="113">
        <v>0</v>
      </c>
      <c r="Y33" s="114">
        <v>7</v>
      </c>
      <c r="Z33" s="377">
        <f t="shared" si="9"/>
        <v>0</v>
      </c>
      <c r="AA33" s="113">
        <v>0</v>
      </c>
      <c r="AB33" s="114">
        <v>0</v>
      </c>
      <c r="AC33" s="377">
        <f t="shared" si="10"/>
        <v>0</v>
      </c>
      <c r="AD33" s="115">
        <v>0</v>
      </c>
      <c r="AE33" s="114">
        <v>0</v>
      </c>
      <c r="AF33" s="377">
        <f t="shared" si="11"/>
        <v>2</v>
      </c>
      <c r="AG33" s="113">
        <v>2</v>
      </c>
      <c r="AH33" s="114">
        <v>0</v>
      </c>
      <c r="AI33" s="377">
        <f t="shared" si="12"/>
        <v>14</v>
      </c>
      <c r="AJ33" s="113">
        <v>11</v>
      </c>
      <c r="AK33" s="116">
        <v>3</v>
      </c>
      <c r="AL33" s="94"/>
      <c r="AM33" s="94"/>
      <c r="AN33" s="9">
        <f t="shared" si="13"/>
        <v>0</v>
      </c>
      <c r="AO33" s="9">
        <f t="shared" si="13"/>
        <v>0</v>
      </c>
      <c r="AP33" s="9">
        <f t="shared" si="13"/>
        <v>0</v>
      </c>
    </row>
    <row r="34" spans="2:42" ht="16.5" customHeight="1" x14ac:dyDescent="0.15">
      <c r="B34" s="112"/>
      <c r="C34" s="525" t="s">
        <v>7</v>
      </c>
      <c r="D34" s="526"/>
      <c r="E34" s="379">
        <f t="shared" si="1"/>
        <v>24</v>
      </c>
      <c r="F34" s="380">
        <f t="shared" si="2"/>
        <v>19</v>
      </c>
      <c r="G34" s="381">
        <f t="shared" si="2"/>
        <v>5</v>
      </c>
      <c r="H34" s="379">
        <f t="shared" si="3"/>
        <v>1</v>
      </c>
      <c r="I34" s="107">
        <v>1</v>
      </c>
      <c r="J34" s="108">
        <v>0</v>
      </c>
      <c r="K34" s="379">
        <f t="shared" si="4"/>
        <v>1</v>
      </c>
      <c r="L34" s="109">
        <v>1</v>
      </c>
      <c r="M34" s="108">
        <v>0</v>
      </c>
      <c r="N34" s="379">
        <f t="shared" si="5"/>
        <v>10</v>
      </c>
      <c r="O34" s="109">
        <v>9</v>
      </c>
      <c r="P34" s="108">
        <v>1</v>
      </c>
      <c r="Q34" s="379">
        <f t="shared" si="6"/>
        <v>12</v>
      </c>
      <c r="R34" s="109">
        <v>8</v>
      </c>
      <c r="S34" s="108">
        <v>4</v>
      </c>
      <c r="T34" s="379">
        <f t="shared" si="7"/>
        <v>0</v>
      </c>
      <c r="U34" s="109">
        <v>0</v>
      </c>
      <c r="V34" s="108">
        <v>0</v>
      </c>
      <c r="W34" s="379">
        <f t="shared" si="8"/>
        <v>0</v>
      </c>
      <c r="X34" s="109">
        <v>0</v>
      </c>
      <c r="Y34" s="108">
        <v>0</v>
      </c>
      <c r="Z34" s="379">
        <f t="shared" si="9"/>
        <v>0</v>
      </c>
      <c r="AA34" s="109">
        <v>0</v>
      </c>
      <c r="AB34" s="108">
        <v>0</v>
      </c>
      <c r="AC34" s="379">
        <f t="shared" si="10"/>
        <v>0</v>
      </c>
      <c r="AD34" s="122">
        <v>0</v>
      </c>
      <c r="AE34" s="108">
        <v>0</v>
      </c>
      <c r="AF34" s="379">
        <f t="shared" si="11"/>
        <v>0</v>
      </c>
      <c r="AG34" s="109">
        <v>0</v>
      </c>
      <c r="AH34" s="108">
        <v>0</v>
      </c>
      <c r="AI34" s="379">
        <f t="shared" si="12"/>
        <v>0</v>
      </c>
      <c r="AJ34" s="109">
        <v>0</v>
      </c>
      <c r="AK34" s="111">
        <v>0</v>
      </c>
      <c r="AL34" s="94"/>
      <c r="AM34" s="94"/>
      <c r="AN34" s="9">
        <f t="shared" si="13"/>
        <v>0</v>
      </c>
      <c r="AO34" s="9">
        <f t="shared" si="13"/>
        <v>0</v>
      </c>
      <c r="AP34" s="9">
        <f t="shared" si="13"/>
        <v>0</v>
      </c>
    </row>
    <row r="35" spans="2:42" ht="16.5" customHeight="1" x14ac:dyDescent="0.15">
      <c r="B35" s="382"/>
      <c r="C35" s="548" t="s">
        <v>41</v>
      </c>
      <c r="D35" s="547"/>
      <c r="E35" s="135">
        <f t="shared" si="1"/>
        <v>1268</v>
      </c>
      <c r="F35" s="102">
        <f>SUM(F11:F34)</f>
        <v>995</v>
      </c>
      <c r="G35" s="123">
        <f t="shared" ref="G35:AI35" si="14">SUM(G11:G34)</f>
        <v>273</v>
      </c>
      <c r="H35" s="135">
        <f t="shared" si="14"/>
        <v>82</v>
      </c>
      <c r="I35" s="102">
        <v>45</v>
      </c>
      <c r="J35" s="123">
        <v>37</v>
      </c>
      <c r="K35" s="383">
        <f t="shared" si="14"/>
        <v>92</v>
      </c>
      <c r="L35" s="102">
        <v>68</v>
      </c>
      <c r="M35" s="123">
        <v>24</v>
      </c>
      <c r="N35" s="383">
        <f t="shared" si="14"/>
        <v>715</v>
      </c>
      <c r="O35" s="102">
        <v>676</v>
      </c>
      <c r="P35" s="123">
        <v>39</v>
      </c>
      <c r="Q35" s="383">
        <f t="shared" si="14"/>
        <v>231</v>
      </c>
      <c r="R35" s="102">
        <v>135</v>
      </c>
      <c r="S35" s="123">
        <v>96</v>
      </c>
      <c r="T35" s="383">
        <f t="shared" si="14"/>
        <v>6</v>
      </c>
      <c r="U35" s="102">
        <v>5</v>
      </c>
      <c r="V35" s="123">
        <v>1</v>
      </c>
      <c r="W35" s="383">
        <f t="shared" si="14"/>
        <v>51</v>
      </c>
      <c r="X35" s="102">
        <v>1</v>
      </c>
      <c r="Y35" s="123">
        <v>50</v>
      </c>
      <c r="Z35" s="383">
        <f t="shared" si="14"/>
        <v>0</v>
      </c>
      <c r="AA35" s="102">
        <v>0</v>
      </c>
      <c r="AB35" s="123">
        <v>0</v>
      </c>
      <c r="AC35" s="383">
        <f t="shared" si="14"/>
        <v>2</v>
      </c>
      <c r="AD35" s="102">
        <v>1</v>
      </c>
      <c r="AE35" s="123">
        <v>1</v>
      </c>
      <c r="AF35" s="383">
        <f t="shared" si="14"/>
        <v>16</v>
      </c>
      <c r="AG35" s="102">
        <v>9</v>
      </c>
      <c r="AH35" s="123">
        <v>7</v>
      </c>
      <c r="AI35" s="383">
        <f t="shared" si="14"/>
        <v>73</v>
      </c>
      <c r="AJ35" s="102">
        <v>55</v>
      </c>
      <c r="AK35" s="104">
        <v>18</v>
      </c>
      <c r="AL35" s="94"/>
      <c r="AM35" s="94"/>
      <c r="AN35" s="9">
        <f t="shared" si="13"/>
        <v>0</v>
      </c>
      <c r="AO35" s="9">
        <f t="shared" si="13"/>
        <v>0</v>
      </c>
      <c r="AP35" s="9">
        <f t="shared" si="13"/>
        <v>0</v>
      </c>
    </row>
    <row r="36" spans="2:42" ht="16.5" customHeight="1" x14ac:dyDescent="0.15">
      <c r="B36" s="537" t="s">
        <v>358</v>
      </c>
      <c r="C36" s="538"/>
      <c r="D36" s="538"/>
      <c r="E36" s="135">
        <f t="shared" si="1"/>
        <v>43</v>
      </c>
      <c r="F36" s="102">
        <f t="shared" si="2"/>
        <v>41</v>
      </c>
      <c r="G36" s="102">
        <f t="shared" si="2"/>
        <v>2</v>
      </c>
      <c r="H36" s="135">
        <f t="shared" si="3"/>
        <v>1</v>
      </c>
      <c r="I36" s="124">
        <v>1</v>
      </c>
      <c r="J36" s="125">
        <v>0</v>
      </c>
      <c r="K36" s="135">
        <f t="shared" si="4"/>
        <v>1</v>
      </c>
      <c r="L36" s="124">
        <v>1</v>
      </c>
      <c r="M36" s="125">
        <v>0</v>
      </c>
      <c r="N36" s="135">
        <f t="shared" si="5"/>
        <v>32</v>
      </c>
      <c r="O36" s="124">
        <v>30</v>
      </c>
      <c r="P36" s="125">
        <v>2</v>
      </c>
      <c r="Q36" s="135">
        <f t="shared" si="6"/>
        <v>5</v>
      </c>
      <c r="R36" s="124">
        <v>5</v>
      </c>
      <c r="S36" s="125">
        <v>0</v>
      </c>
      <c r="T36" s="135">
        <f t="shared" si="7"/>
        <v>0</v>
      </c>
      <c r="U36" s="124">
        <v>0</v>
      </c>
      <c r="V36" s="125">
        <v>0</v>
      </c>
      <c r="W36" s="135">
        <f t="shared" si="8"/>
        <v>0</v>
      </c>
      <c r="X36" s="124">
        <v>0</v>
      </c>
      <c r="Y36" s="125">
        <v>0</v>
      </c>
      <c r="Z36" s="135">
        <f t="shared" si="9"/>
        <v>0</v>
      </c>
      <c r="AA36" s="124">
        <v>0</v>
      </c>
      <c r="AB36" s="125">
        <v>0</v>
      </c>
      <c r="AC36" s="135">
        <f t="shared" si="10"/>
        <v>0</v>
      </c>
      <c r="AD36" s="124">
        <v>0</v>
      </c>
      <c r="AE36" s="125">
        <v>0</v>
      </c>
      <c r="AF36" s="135">
        <f t="shared" si="11"/>
        <v>4</v>
      </c>
      <c r="AG36" s="124">
        <v>4</v>
      </c>
      <c r="AH36" s="125">
        <v>0</v>
      </c>
      <c r="AI36" s="135">
        <f t="shared" si="12"/>
        <v>0</v>
      </c>
      <c r="AJ36" s="124">
        <v>0</v>
      </c>
      <c r="AK36" s="104">
        <v>0</v>
      </c>
      <c r="AL36" s="94"/>
      <c r="AM36" s="94"/>
      <c r="AN36" s="9">
        <f t="shared" si="13"/>
        <v>0</v>
      </c>
      <c r="AO36" s="9">
        <f t="shared" si="13"/>
        <v>0</v>
      </c>
      <c r="AP36" s="9">
        <f t="shared" si="13"/>
        <v>0</v>
      </c>
    </row>
    <row r="37" spans="2:42" ht="16.5" customHeight="1" x14ac:dyDescent="0.15">
      <c r="B37" s="546" t="s">
        <v>201</v>
      </c>
      <c r="C37" s="547"/>
      <c r="D37" s="547"/>
      <c r="E37" s="135">
        <f t="shared" si="1"/>
        <v>29</v>
      </c>
      <c r="F37" s="102">
        <f t="shared" si="2"/>
        <v>20</v>
      </c>
      <c r="G37" s="102">
        <f t="shared" si="2"/>
        <v>9</v>
      </c>
      <c r="H37" s="135">
        <f t="shared" si="3"/>
        <v>3</v>
      </c>
      <c r="I37" s="124">
        <v>1</v>
      </c>
      <c r="J37" s="125">
        <v>2</v>
      </c>
      <c r="K37" s="135">
        <f t="shared" si="4"/>
        <v>0</v>
      </c>
      <c r="L37" s="124">
        <v>0</v>
      </c>
      <c r="M37" s="125">
        <v>0</v>
      </c>
      <c r="N37" s="135">
        <f t="shared" si="5"/>
        <v>13</v>
      </c>
      <c r="O37" s="124">
        <v>12</v>
      </c>
      <c r="P37" s="125">
        <v>1</v>
      </c>
      <c r="Q37" s="135">
        <f t="shared" si="6"/>
        <v>10</v>
      </c>
      <c r="R37" s="124">
        <v>5</v>
      </c>
      <c r="S37" s="125">
        <v>5</v>
      </c>
      <c r="T37" s="135">
        <f t="shared" si="7"/>
        <v>2</v>
      </c>
      <c r="U37" s="124">
        <v>2</v>
      </c>
      <c r="V37" s="125">
        <v>0</v>
      </c>
      <c r="W37" s="135">
        <f t="shared" si="8"/>
        <v>0</v>
      </c>
      <c r="X37" s="124">
        <v>0</v>
      </c>
      <c r="Y37" s="125">
        <v>0</v>
      </c>
      <c r="Z37" s="135">
        <f t="shared" si="9"/>
        <v>0</v>
      </c>
      <c r="AA37" s="124">
        <v>0</v>
      </c>
      <c r="AB37" s="125">
        <v>0</v>
      </c>
      <c r="AC37" s="135">
        <f t="shared" si="10"/>
        <v>0</v>
      </c>
      <c r="AD37" s="124">
        <v>0</v>
      </c>
      <c r="AE37" s="125">
        <v>0</v>
      </c>
      <c r="AF37" s="135">
        <f t="shared" si="11"/>
        <v>0</v>
      </c>
      <c r="AG37" s="124">
        <v>0</v>
      </c>
      <c r="AH37" s="125">
        <v>0</v>
      </c>
      <c r="AI37" s="135">
        <f t="shared" si="12"/>
        <v>1</v>
      </c>
      <c r="AJ37" s="124">
        <v>0</v>
      </c>
      <c r="AK37" s="104">
        <v>1</v>
      </c>
      <c r="AL37" s="94"/>
      <c r="AM37" s="94"/>
      <c r="AN37" s="9">
        <f t="shared" si="13"/>
        <v>0</v>
      </c>
      <c r="AO37" s="9">
        <f t="shared" si="13"/>
        <v>0</v>
      </c>
      <c r="AP37" s="9">
        <f t="shared" si="13"/>
        <v>0</v>
      </c>
    </row>
    <row r="38" spans="2:42" ht="16.5" customHeight="1" x14ac:dyDescent="0.15">
      <c r="B38" s="549" t="s">
        <v>44</v>
      </c>
      <c r="C38" s="550"/>
      <c r="D38" s="550"/>
      <c r="E38" s="135">
        <f t="shared" si="1"/>
        <v>230</v>
      </c>
      <c r="F38" s="102">
        <f t="shared" si="2"/>
        <v>157</v>
      </c>
      <c r="G38" s="102">
        <f t="shared" si="2"/>
        <v>73</v>
      </c>
      <c r="H38" s="135">
        <f t="shared" si="3"/>
        <v>28</v>
      </c>
      <c r="I38" s="124">
        <v>16</v>
      </c>
      <c r="J38" s="123">
        <v>12</v>
      </c>
      <c r="K38" s="383">
        <f t="shared" si="4"/>
        <v>11</v>
      </c>
      <c r="L38" s="124">
        <v>10</v>
      </c>
      <c r="M38" s="125">
        <v>1</v>
      </c>
      <c r="N38" s="102">
        <f t="shared" si="5"/>
        <v>69</v>
      </c>
      <c r="O38" s="124">
        <v>67</v>
      </c>
      <c r="P38" s="123">
        <v>2</v>
      </c>
      <c r="Q38" s="384">
        <f t="shared" si="6"/>
        <v>75</v>
      </c>
      <c r="R38" s="124">
        <v>41</v>
      </c>
      <c r="S38" s="123">
        <v>34</v>
      </c>
      <c r="T38" s="384">
        <f t="shared" si="7"/>
        <v>12</v>
      </c>
      <c r="U38" s="124">
        <v>9</v>
      </c>
      <c r="V38" s="123">
        <v>3</v>
      </c>
      <c r="W38" s="383">
        <f t="shared" si="8"/>
        <v>10</v>
      </c>
      <c r="X38" s="124">
        <v>2</v>
      </c>
      <c r="Y38" s="125">
        <v>8</v>
      </c>
      <c r="Z38" s="102">
        <f t="shared" si="9"/>
        <v>0</v>
      </c>
      <c r="AA38" s="124">
        <v>0</v>
      </c>
      <c r="AB38" s="123">
        <v>0</v>
      </c>
      <c r="AC38" s="383">
        <f t="shared" si="10"/>
        <v>0</v>
      </c>
      <c r="AD38" s="124">
        <v>0</v>
      </c>
      <c r="AE38" s="125">
        <v>0</v>
      </c>
      <c r="AF38" s="102">
        <f t="shared" si="11"/>
        <v>7</v>
      </c>
      <c r="AG38" s="124">
        <v>5</v>
      </c>
      <c r="AH38" s="123">
        <v>2</v>
      </c>
      <c r="AI38" s="384">
        <f t="shared" si="12"/>
        <v>18</v>
      </c>
      <c r="AJ38" s="124">
        <v>7</v>
      </c>
      <c r="AK38" s="104">
        <v>11</v>
      </c>
      <c r="AL38" s="94"/>
      <c r="AM38" s="94"/>
      <c r="AN38" s="9">
        <f t="shared" si="13"/>
        <v>0</v>
      </c>
      <c r="AO38" s="9">
        <f t="shared" si="13"/>
        <v>0</v>
      </c>
      <c r="AP38" s="9">
        <f t="shared" si="13"/>
        <v>0</v>
      </c>
    </row>
    <row r="39" spans="2:42" ht="16.5" customHeight="1" x14ac:dyDescent="0.15">
      <c r="B39" s="551" t="s">
        <v>200</v>
      </c>
      <c r="C39" s="552"/>
      <c r="D39" s="365" t="s">
        <v>46</v>
      </c>
      <c r="E39" s="374">
        <f t="shared" si="1"/>
        <v>122</v>
      </c>
      <c r="F39" s="376">
        <f t="shared" si="2"/>
        <v>71</v>
      </c>
      <c r="G39" s="376">
        <f t="shared" si="2"/>
        <v>51</v>
      </c>
      <c r="H39" s="374">
        <f t="shared" si="3"/>
        <v>6</v>
      </c>
      <c r="I39" s="126">
        <v>4</v>
      </c>
      <c r="J39" s="127">
        <v>2</v>
      </c>
      <c r="K39" s="385">
        <f t="shared" si="4"/>
        <v>10</v>
      </c>
      <c r="L39" s="126">
        <v>8</v>
      </c>
      <c r="M39" s="128">
        <v>2</v>
      </c>
      <c r="N39" s="376">
        <f t="shared" si="5"/>
        <v>27</v>
      </c>
      <c r="O39" s="126">
        <v>26</v>
      </c>
      <c r="P39" s="127">
        <v>1</v>
      </c>
      <c r="Q39" s="386">
        <f t="shared" si="6"/>
        <v>67</v>
      </c>
      <c r="R39" s="126">
        <v>27</v>
      </c>
      <c r="S39" s="127">
        <v>40</v>
      </c>
      <c r="T39" s="386">
        <f t="shared" si="7"/>
        <v>1</v>
      </c>
      <c r="U39" s="126">
        <v>1</v>
      </c>
      <c r="V39" s="127">
        <v>0</v>
      </c>
      <c r="W39" s="385">
        <f t="shared" si="8"/>
        <v>3</v>
      </c>
      <c r="X39" s="126">
        <v>0</v>
      </c>
      <c r="Y39" s="128">
        <v>3</v>
      </c>
      <c r="Z39" s="376">
        <f t="shared" si="9"/>
        <v>0</v>
      </c>
      <c r="AA39" s="126">
        <v>0</v>
      </c>
      <c r="AB39" s="127">
        <v>0</v>
      </c>
      <c r="AC39" s="385">
        <f t="shared" si="10"/>
        <v>0</v>
      </c>
      <c r="AD39" s="126">
        <v>0</v>
      </c>
      <c r="AE39" s="128">
        <v>0</v>
      </c>
      <c r="AF39" s="376">
        <f t="shared" si="11"/>
        <v>1</v>
      </c>
      <c r="AG39" s="126">
        <v>0</v>
      </c>
      <c r="AH39" s="127">
        <v>1</v>
      </c>
      <c r="AI39" s="386">
        <f t="shared" si="12"/>
        <v>7</v>
      </c>
      <c r="AJ39" s="126">
        <v>5</v>
      </c>
      <c r="AK39" s="129">
        <v>2</v>
      </c>
      <c r="AL39" s="94"/>
      <c r="AM39" s="94"/>
      <c r="AN39" s="9">
        <f t="shared" si="13"/>
        <v>0</v>
      </c>
      <c r="AO39" s="9">
        <f t="shared" si="13"/>
        <v>0</v>
      </c>
      <c r="AP39" s="9">
        <f t="shared" si="13"/>
        <v>0</v>
      </c>
    </row>
    <row r="40" spans="2:42" ht="16.5" customHeight="1" x14ac:dyDescent="0.15">
      <c r="B40" s="553" t="s">
        <v>199</v>
      </c>
      <c r="C40" s="554"/>
      <c r="D40" s="130" t="s">
        <v>49</v>
      </c>
      <c r="E40" s="387">
        <f t="shared" si="1"/>
        <v>305</v>
      </c>
      <c r="F40" s="388">
        <f t="shared" si="2"/>
        <v>115</v>
      </c>
      <c r="G40" s="388">
        <f t="shared" si="2"/>
        <v>190</v>
      </c>
      <c r="H40" s="387">
        <f t="shared" si="3"/>
        <v>40</v>
      </c>
      <c r="I40" s="131">
        <v>15</v>
      </c>
      <c r="J40" s="132">
        <v>25</v>
      </c>
      <c r="K40" s="389">
        <f t="shared" si="4"/>
        <v>37</v>
      </c>
      <c r="L40" s="131">
        <v>21</v>
      </c>
      <c r="M40" s="133">
        <v>16</v>
      </c>
      <c r="N40" s="388">
        <f t="shared" si="5"/>
        <v>35</v>
      </c>
      <c r="O40" s="131">
        <v>25</v>
      </c>
      <c r="P40" s="132">
        <v>10</v>
      </c>
      <c r="Q40" s="390">
        <f t="shared" si="6"/>
        <v>117</v>
      </c>
      <c r="R40" s="131">
        <v>33</v>
      </c>
      <c r="S40" s="132">
        <v>84</v>
      </c>
      <c r="T40" s="390">
        <f t="shared" si="7"/>
        <v>4</v>
      </c>
      <c r="U40" s="131">
        <v>4</v>
      </c>
      <c r="V40" s="132">
        <v>0</v>
      </c>
      <c r="W40" s="389">
        <f t="shared" si="8"/>
        <v>31</v>
      </c>
      <c r="X40" s="131">
        <v>1</v>
      </c>
      <c r="Y40" s="133">
        <v>30</v>
      </c>
      <c r="Z40" s="388">
        <f t="shared" si="9"/>
        <v>0</v>
      </c>
      <c r="AA40" s="131">
        <v>0</v>
      </c>
      <c r="AB40" s="132">
        <v>0</v>
      </c>
      <c r="AC40" s="389">
        <f t="shared" si="10"/>
        <v>2</v>
      </c>
      <c r="AD40" s="131">
        <v>1</v>
      </c>
      <c r="AE40" s="133">
        <v>1</v>
      </c>
      <c r="AF40" s="388">
        <f t="shared" si="11"/>
        <v>20</v>
      </c>
      <c r="AG40" s="131">
        <v>4</v>
      </c>
      <c r="AH40" s="132">
        <v>16</v>
      </c>
      <c r="AI40" s="390">
        <f t="shared" si="12"/>
        <v>19</v>
      </c>
      <c r="AJ40" s="131">
        <v>11</v>
      </c>
      <c r="AK40" s="134">
        <v>8</v>
      </c>
      <c r="AL40" s="94"/>
      <c r="AM40" s="94"/>
      <c r="AN40" s="9">
        <f t="shared" si="13"/>
        <v>0</v>
      </c>
      <c r="AO40" s="9">
        <f t="shared" si="13"/>
        <v>0</v>
      </c>
      <c r="AP40" s="9">
        <f t="shared" si="13"/>
        <v>0</v>
      </c>
    </row>
    <row r="41" spans="2:42" ht="16.5" customHeight="1" x14ac:dyDescent="0.15">
      <c r="B41" s="546" t="s">
        <v>50</v>
      </c>
      <c r="C41" s="547"/>
      <c r="D41" s="547"/>
      <c r="E41" s="135">
        <f t="shared" si="1"/>
        <v>81</v>
      </c>
      <c r="F41" s="102">
        <f t="shared" si="2"/>
        <v>12</v>
      </c>
      <c r="G41" s="102">
        <f t="shared" si="2"/>
        <v>69</v>
      </c>
      <c r="H41" s="135">
        <f t="shared" si="3"/>
        <v>8</v>
      </c>
      <c r="I41" s="124">
        <v>4</v>
      </c>
      <c r="J41" s="123">
        <v>4</v>
      </c>
      <c r="K41" s="383">
        <f t="shared" si="4"/>
        <v>1</v>
      </c>
      <c r="L41" s="124">
        <v>0</v>
      </c>
      <c r="M41" s="125">
        <v>1</v>
      </c>
      <c r="N41" s="102">
        <f t="shared" si="5"/>
        <v>5</v>
      </c>
      <c r="O41" s="124">
        <v>4</v>
      </c>
      <c r="P41" s="123">
        <v>1</v>
      </c>
      <c r="Q41" s="384">
        <f t="shared" si="6"/>
        <v>54</v>
      </c>
      <c r="R41" s="124">
        <v>4</v>
      </c>
      <c r="S41" s="123">
        <v>50</v>
      </c>
      <c r="T41" s="384">
        <f t="shared" si="7"/>
        <v>0</v>
      </c>
      <c r="U41" s="124">
        <v>0</v>
      </c>
      <c r="V41" s="123">
        <v>0</v>
      </c>
      <c r="W41" s="383">
        <f t="shared" si="8"/>
        <v>0</v>
      </c>
      <c r="X41" s="124">
        <v>0</v>
      </c>
      <c r="Y41" s="125">
        <v>0</v>
      </c>
      <c r="Z41" s="102">
        <f t="shared" si="9"/>
        <v>0</v>
      </c>
      <c r="AA41" s="124">
        <v>0</v>
      </c>
      <c r="AB41" s="123">
        <v>0</v>
      </c>
      <c r="AC41" s="383">
        <f t="shared" si="10"/>
        <v>0</v>
      </c>
      <c r="AD41" s="124">
        <v>0</v>
      </c>
      <c r="AE41" s="125">
        <v>0</v>
      </c>
      <c r="AF41" s="102">
        <f t="shared" si="11"/>
        <v>7</v>
      </c>
      <c r="AG41" s="124">
        <v>0</v>
      </c>
      <c r="AH41" s="123">
        <v>7</v>
      </c>
      <c r="AI41" s="384">
        <f t="shared" si="12"/>
        <v>6</v>
      </c>
      <c r="AJ41" s="124">
        <v>0</v>
      </c>
      <c r="AK41" s="104">
        <v>6</v>
      </c>
      <c r="AL41" s="94"/>
      <c r="AM41" s="94"/>
      <c r="AN41" s="9">
        <f t="shared" si="13"/>
        <v>0</v>
      </c>
      <c r="AO41" s="9">
        <f t="shared" si="13"/>
        <v>0</v>
      </c>
      <c r="AP41" s="9">
        <f t="shared" si="13"/>
        <v>0</v>
      </c>
    </row>
    <row r="42" spans="2:42" ht="16.5" customHeight="1" x14ac:dyDescent="0.15">
      <c r="B42" s="546" t="s">
        <v>198</v>
      </c>
      <c r="C42" s="547"/>
      <c r="D42" s="547"/>
      <c r="E42" s="135">
        <f t="shared" si="1"/>
        <v>47</v>
      </c>
      <c r="F42" s="102">
        <f t="shared" si="2"/>
        <v>24</v>
      </c>
      <c r="G42" s="102">
        <f t="shared" si="2"/>
        <v>23</v>
      </c>
      <c r="H42" s="135">
        <f t="shared" si="3"/>
        <v>6</v>
      </c>
      <c r="I42" s="124">
        <v>5</v>
      </c>
      <c r="J42" s="123">
        <v>1</v>
      </c>
      <c r="K42" s="383">
        <f t="shared" si="4"/>
        <v>3</v>
      </c>
      <c r="L42" s="124">
        <v>1</v>
      </c>
      <c r="M42" s="125">
        <v>2</v>
      </c>
      <c r="N42" s="102">
        <f t="shared" si="5"/>
        <v>13</v>
      </c>
      <c r="O42" s="124">
        <v>10</v>
      </c>
      <c r="P42" s="123">
        <v>3</v>
      </c>
      <c r="Q42" s="384">
        <f t="shared" si="6"/>
        <v>16</v>
      </c>
      <c r="R42" s="124">
        <v>4</v>
      </c>
      <c r="S42" s="123">
        <v>12</v>
      </c>
      <c r="T42" s="384">
        <f t="shared" si="7"/>
        <v>0</v>
      </c>
      <c r="U42" s="124">
        <v>0</v>
      </c>
      <c r="V42" s="123">
        <v>0</v>
      </c>
      <c r="W42" s="383">
        <f t="shared" si="8"/>
        <v>3</v>
      </c>
      <c r="X42" s="124">
        <v>0</v>
      </c>
      <c r="Y42" s="125">
        <v>3</v>
      </c>
      <c r="Z42" s="102">
        <f t="shared" si="9"/>
        <v>0</v>
      </c>
      <c r="AA42" s="124">
        <v>0</v>
      </c>
      <c r="AB42" s="123">
        <v>0</v>
      </c>
      <c r="AC42" s="383">
        <f t="shared" si="10"/>
        <v>0</v>
      </c>
      <c r="AD42" s="124">
        <v>0</v>
      </c>
      <c r="AE42" s="125">
        <v>0</v>
      </c>
      <c r="AF42" s="102">
        <f t="shared" si="11"/>
        <v>3</v>
      </c>
      <c r="AG42" s="124">
        <v>3</v>
      </c>
      <c r="AH42" s="123">
        <v>0</v>
      </c>
      <c r="AI42" s="384">
        <f t="shared" si="12"/>
        <v>3</v>
      </c>
      <c r="AJ42" s="124">
        <v>1</v>
      </c>
      <c r="AK42" s="104">
        <v>2</v>
      </c>
      <c r="AL42" s="94"/>
      <c r="AM42" s="94"/>
      <c r="AN42" s="9">
        <f t="shared" si="13"/>
        <v>0</v>
      </c>
      <c r="AO42" s="9">
        <f t="shared" si="13"/>
        <v>0</v>
      </c>
      <c r="AP42" s="9">
        <f t="shared" si="13"/>
        <v>0</v>
      </c>
    </row>
    <row r="43" spans="2:42" ht="16.5" customHeight="1" x14ac:dyDescent="0.15">
      <c r="B43" s="537" t="s">
        <v>51</v>
      </c>
      <c r="C43" s="538"/>
      <c r="D43" s="538"/>
      <c r="E43" s="135">
        <f t="shared" si="1"/>
        <v>64</v>
      </c>
      <c r="F43" s="102">
        <f t="shared" si="2"/>
        <v>48</v>
      </c>
      <c r="G43" s="102">
        <f t="shared" si="2"/>
        <v>16</v>
      </c>
      <c r="H43" s="135">
        <f t="shared" si="3"/>
        <v>3</v>
      </c>
      <c r="I43" s="124">
        <v>1</v>
      </c>
      <c r="J43" s="123">
        <v>2</v>
      </c>
      <c r="K43" s="383">
        <f t="shared" si="4"/>
        <v>1</v>
      </c>
      <c r="L43" s="124">
        <v>1</v>
      </c>
      <c r="M43" s="125">
        <v>0</v>
      </c>
      <c r="N43" s="102">
        <f t="shared" si="5"/>
        <v>46</v>
      </c>
      <c r="O43" s="124">
        <v>40</v>
      </c>
      <c r="P43" s="123">
        <v>6</v>
      </c>
      <c r="Q43" s="384">
        <f t="shared" si="6"/>
        <v>8</v>
      </c>
      <c r="R43" s="124">
        <v>2</v>
      </c>
      <c r="S43" s="123">
        <v>6</v>
      </c>
      <c r="T43" s="384">
        <f t="shared" si="7"/>
        <v>2</v>
      </c>
      <c r="U43" s="124">
        <v>1</v>
      </c>
      <c r="V43" s="123">
        <v>1</v>
      </c>
      <c r="W43" s="383">
        <f t="shared" si="8"/>
        <v>1</v>
      </c>
      <c r="X43" s="124">
        <v>0</v>
      </c>
      <c r="Y43" s="125">
        <v>1</v>
      </c>
      <c r="Z43" s="102">
        <f t="shared" si="9"/>
        <v>0</v>
      </c>
      <c r="AA43" s="124">
        <v>0</v>
      </c>
      <c r="AB43" s="123">
        <v>0</v>
      </c>
      <c r="AC43" s="383">
        <f t="shared" si="10"/>
        <v>0</v>
      </c>
      <c r="AD43" s="124">
        <v>0</v>
      </c>
      <c r="AE43" s="125">
        <v>0</v>
      </c>
      <c r="AF43" s="102">
        <f t="shared" si="11"/>
        <v>0</v>
      </c>
      <c r="AG43" s="124">
        <v>0</v>
      </c>
      <c r="AH43" s="123">
        <v>0</v>
      </c>
      <c r="AI43" s="384">
        <f t="shared" si="12"/>
        <v>3</v>
      </c>
      <c r="AJ43" s="124">
        <v>3</v>
      </c>
      <c r="AK43" s="104">
        <v>0</v>
      </c>
      <c r="AL43" s="94"/>
      <c r="AM43" s="94"/>
      <c r="AN43" s="9">
        <f t="shared" si="13"/>
        <v>0</v>
      </c>
      <c r="AO43" s="9">
        <f t="shared" si="13"/>
        <v>0</v>
      </c>
      <c r="AP43" s="9">
        <f t="shared" si="13"/>
        <v>0</v>
      </c>
    </row>
    <row r="44" spans="2:42" ht="16.5" customHeight="1" x14ac:dyDescent="0.15">
      <c r="B44" s="546" t="s">
        <v>52</v>
      </c>
      <c r="C44" s="547"/>
      <c r="D44" s="547"/>
      <c r="E44" s="135">
        <f t="shared" si="1"/>
        <v>230</v>
      </c>
      <c r="F44" s="102">
        <f t="shared" si="2"/>
        <v>87</v>
      </c>
      <c r="G44" s="102">
        <f t="shared" si="2"/>
        <v>143</v>
      </c>
      <c r="H44" s="135">
        <f t="shared" si="3"/>
        <v>21</v>
      </c>
      <c r="I44" s="124">
        <v>4</v>
      </c>
      <c r="J44" s="123">
        <v>17</v>
      </c>
      <c r="K44" s="383">
        <f t="shared" si="4"/>
        <v>26</v>
      </c>
      <c r="L44" s="124">
        <v>9</v>
      </c>
      <c r="M44" s="125">
        <v>17</v>
      </c>
      <c r="N44" s="102">
        <f t="shared" si="5"/>
        <v>9</v>
      </c>
      <c r="O44" s="124">
        <v>5</v>
      </c>
      <c r="P44" s="123">
        <v>4</v>
      </c>
      <c r="Q44" s="384">
        <f t="shared" si="6"/>
        <v>66</v>
      </c>
      <c r="R44" s="124">
        <v>19</v>
      </c>
      <c r="S44" s="123">
        <v>47</v>
      </c>
      <c r="T44" s="384">
        <f t="shared" si="7"/>
        <v>7</v>
      </c>
      <c r="U44" s="124">
        <v>4</v>
      </c>
      <c r="V44" s="123">
        <v>3</v>
      </c>
      <c r="W44" s="383">
        <f t="shared" si="8"/>
        <v>70</v>
      </c>
      <c r="X44" s="124">
        <v>37</v>
      </c>
      <c r="Y44" s="125">
        <v>33</v>
      </c>
      <c r="Z44" s="102">
        <f t="shared" si="9"/>
        <v>0</v>
      </c>
      <c r="AA44" s="124">
        <v>0</v>
      </c>
      <c r="AB44" s="123">
        <v>0</v>
      </c>
      <c r="AC44" s="383">
        <f t="shared" si="10"/>
        <v>0</v>
      </c>
      <c r="AD44" s="124">
        <v>0</v>
      </c>
      <c r="AE44" s="125">
        <v>0</v>
      </c>
      <c r="AF44" s="102">
        <f t="shared" si="11"/>
        <v>20</v>
      </c>
      <c r="AG44" s="124">
        <v>6</v>
      </c>
      <c r="AH44" s="123">
        <v>14</v>
      </c>
      <c r="AI44" s="384">
        <f t="shared" si="12"/>
        <v>11</v>
      </c>
      <c r="AJ44" s="124">
        <v>3</v>
      </c>
      <c r="AK44" s="104">
        <v>8</v>
      </c>
      <c r="AL44" s="94"/>
      <c r="AM44" s="94"/>
      <c r="AN44" s="9">
        <f t="shared" si="13"/>
        <v>0</v>
      </c>
      <c r="AO44" s="9">
        <f t="shared" si="13"/>
        <v>0</v>
      </c>
      <c r="AP44" s="9">
        <f t="shared" si="13"/>
        <v>0</v>
      </c>
    </row>
    <row r="45" spans="2:42" ht="16.5" customHeight="1" x14ac:dyDescent="0.15">
      <c r="B45" s="537" t="s">
        <v>197</v>
      </c>
      <c r="C45" s="538"/>
      <c r="D45" s="538"/>
      <c r="E45" s="135">
        <f t="shared" si="1"/>
        <v>119</v>
      </c>
      <c r="F45" s="102">
        <f t="shared" si="2"/>
        <v>23</v>
      </c>
      <c r="G45" s="102">
        <f t="shared" si="2"/>
        <v>96</v>
      </c>
      <c r="H45" s="135">
        <f t="shared" si="3"/>
        <v>13</v>
      </c>
      <c r="I45" s="124">
        <v>7</v>
      </c>
      <c r="J45" s="123">
        <v>6</v>
      </c>
      <c r="K45" s="383">
        <f t="shared" si="4"/>
        <v>10</v>
      </c>
      <c r="L45" s="124">
        <v>2</v>
      </c>
      <c r="M45" s="125">
        <v>8</v>
      </c>
      <c r="N45" s="102">
        <f t="shared" si="5"/>
        <v>5</v>
      </c>
      <c r="O45" s="124">
        <v>2</v>
      </c>
      <c r="P45" s="123">
        <v>3</v>
      </c>
      <c r="Q45" s="384">
        <f t="shared" si="6"/>
        <v>22</v>
      </c>
      <c r="R45" s="124">
        <v>8</v>
      </c>
      <c r="S45" s="123">
        <v>14</v>
      </c>
      <c r="T45" s="384">
        <f t="shared" si="7"/>
        <v>0</v>
      </c>
      <c r="U45" s="124">
        <v>0</v>
      </c>
      <c r="V45" s="123">
        <v>0</v>
      </c>
      <c r="W45" s="383">
        <f t="shared" si="8"/>
        <v>25</v>
      </c>
      <c r="X45" s="124">
        <v>1</v>
      </c>
      <c r="Y45" s="125">
        <v>24</v>
      </c>
      <c r="Z45" s="102">
        <f t="shared" si="9"/>
        <v>0</v>
      </c>
      <c r="AA45" s="124">
        <v>0</v>
      </c>
      <c r="AB45" s="123">
        <v>0</v>
      </c>
      <c r="AC45" s="383">
        <f t="shared" si="10"/>
        <v>0</v>
      </c>
      <c r="AD45" s="124">
        <v>0</v>
      </c>
      <c r="AE45" s="125">
        <v>0</v>
      </c>
      <c r="AF45" s="102">
        <f t="shared" si="11"/>
        <v>38</v>
      </c>
      <c r="AG45" s="124">
        <v>1</v>
      </c>
      <c r="AH45" s="123">
        <v>37</v>
      </c>
      <c r="AI45" s="384">
        <f t="shared" si="12"/>
        <v>6</v>
      </c>
      <c r="AJ45" s="124">
        <v>2</v>
      </c>
      <c r="AK45" s="104">
        <v>4</v>
      </c>
      <c r="AL45" s="94"/>
      <c r="AM45" s="94"/>
      <c r="AN45" s="9">
        <f t="shared" si="13"/>
        <v>0</v>
      </c>
      <c r="AO45" s="9">
        <f t="shared" si="13"/>
        <v>0</v>
      </c>
      <c r="AP45" s="9">
        <f t="shared" si="13"/>
        <v>0</v>
      </c>
    </row>
    <row r="46" spans="2:42" ht="16.5" customHeight="1" x14ac:dyDescent="0.15">
      <c r="B46" s="546" t="s">
        <v>196</v>
      </c>
      <c r="C46" s="547"/>
      <c r="D46" s="547"/>
      <c r="E46" s="135">
        <f t="shared" si="1"/>
        <v>20</v>
      </c>
      <c r="F46" s="102">
        <f t="shared" si="2"/>
        <v>13</v>
      </c>
      <c r="G46" s="102">
        <f t="shared" si="2"/>
        <v>7</v>
      </c>
      <c r="H46" s="135">
        <f t="shared" si="3"/>
        <v>14</v>
      </c>
      <c r="I46" s="124">
        <v>12</v>
      </c>
      <c r="J46" s="123">
        <v>2</v>
      </c>
      <c r="K46" s="383">
        <f t="shared" si="4"/>
        <v>0</v>
      </c>
      <c r="L46" s="124">
        <v>0</v>
      </c>
      <c r="M46" s="125">
        <v>0</v>
      </c>
      <c r="N46" s="102">
        <f t="shared" si="5"/>
        <v>1</v>
      </c>
      <c r="O46" s="124">
        <v>0</v>
      </c>
      <c r="P46" s="123">
        <v>1</v>
      </c>
      <c r="Q46" s="384">
        <f t="shared" si="6"/>
        <v>2</v>
      </c>
      <c r="R46" s="124">
        <v>0</v>
      </c>
      <c r="S46" s="123">
        <v>2</v>
      </c>
      <c r="T46" s="384">
        <f t="shared" si="7"/>
        <v>0</v>
      </c>
      <c r="U46" s="124">
        <v>0</v>
      </c>
      <c r="V46" s="123">
        <v>0</v>
      </c>
      <c r="W46" s="383">
        <f t="shared" si="8"/>
        <v>0</v>
      </c>
      <c r="X46" s="124">
        <v>0</v>
      </c>
      <c r="Y46" s="125">
        <v>0</v>
      </c>
      <c r="Z46" s="102">
        <f t="shared" si="9"/>
        <v>1</v>
      </c>
      <c r="AA46" s="124">
        <v>0</v>
      </c>
      <c r="AB46" s="123">
        <v>1</v>
      </c>
      <c r="AC46" s="383">
        <f t="shared" si="10"/>
        <v>0</v>
      </c>
      <c r="AD46" s="124">
        <v>0</v>
      </c>
      <c r="AE46" s="125">
        <v>0</v>
      </c>
      <c r="AF46" s="102">
        <f t="shared" si="11"/>
        <v>2</v>
      </c>
      <c r="AG46" s="124">
        <v>1</v>
      </c>
      <c r="AH46" s="123">
        <v>1</v>
      </c>
      <c r="AI46" s="384">
        <f t="shared" si="12"/>
        <v>0</v>
      </c>
      <c r="AJ46" s="124">
        <v>0</v>
      </c>
      <c r="AK46" s="104">
        <v>0</v>
      </c>
      <c r="AL46" s="94"/>
      <c r="AM46" s="94"/>
      <c r="AN46" s="9">
        <f t="shared" si="13"/>
        <v>0</v>
      </c>
      <c r="AO46" s="9">
        <f t="shared" si="13"/>
        <v>0</v>
      </c>
      <c r="AP46" s="9">
        <f t="shared" si="13"/>
        <v>0</v>
      </c>
    </row>
    <row r="47" spans="2:42" ht="16.5" customHeight="1" x14ac:dyDescent="0.15">
      <c r="B47" s="546" t="s">
        <v>195</v>
      </c>
      <c r="C47" s="547"/>
      <c r="D47" s="547"/>
      <c r="E47" s="135">
        <f t="shared" si="1"/>
        <v>246</v>
      </c>
      <c r="F47" s="102">
        <f t="shared" si="2"/>
        <v>52</v>
      </c>
      <c r="G47" s="102">
        <f t="shared" si="2"/>
        <v>194</v>
      </c>
      <c r="H47" s="135">
        <f t="shared" si="3"/>
        <v>24</v>
      </c>
      <c r="I47" s="124">
        <v>4</v>
      </c>
      <c r="J47" s="123">
        <v>20</v>
      </c>
      <c r="K47" s="383">
        <f t="shared" si="4"/>
        <v>17</v>
      </c>
      <c r="L47" s="124">
        <v>0</v>
      </c>
      <c r="M47" s="125">
        <v>17</v>
      </c>
      <c r="N47" s="102">
        <f t="shared" si="5"/>
        <v>6</v>
      </c>
      <c r="O47" s="124">
        <v>5</v>
      </c>
      <c r="P47" s="123">
        <v>1</v>
      </c>
      <c r="Q47" s="384">
        <f t="shared" si="6"/>
        <v>43</v>
      </c>
      <c r="R47" s="124">
        <v>12</v>
      </c>
      <c r="S47" s="123">
        <v>31</v>
      </c>
      <c r="T47" s="384">
        <f t="shared" si="7"/>
        <v>1</v>
      </c>
      <c r="U47" s="124">
        <v>0</v>
      </c>
      <c r="V47" s="123">
        <v>1</v>
      </c>
      <c r="W47" s="383">
        <f t="shared" si="8"/>
        <v>28</v>
      </c>
      <c r="X47" s="124">
        <v>0</v>
      </c>
      <c r="Y47" s="125">
        <v>28</v>
      </c>
      <c r="Z47" s="102">
        <f t="shared" si="9"/>
        <v>1</v>
      </c>
      <c r="AA47" s="124">
        <v>0</v>
      </c>
      <c r="AB47" s="123">
        <v>1</v>
      </c>
      <c r="AC47" s="383">
        <f t="shared" si="10"/>
        <v>101</v>
      </c>
      <c r="AD47" s="124">
        <v>27</v>
      </c>
      <c r="AE47" s="125">
        <v>74</v>
      </c>
      <c r="AF47" s="102">
        <f t="shared" si="11"/>
        <v>18</v>
      </c>
      <c r="AG47" s="124">
        <v>2</v>
      </c>
      <c r="AH47" s="123">
        <v>16</v>
      </c>
      <c r="AI47" s="384">
        <f t="shared" si="12"/>
        <v>7</v>
      </c>
      <c r="AJ47" s="124">
        <v>2</v>
      </c>
      <c r="AK47" s="104">
        <v>5</v>
      </c>
      <c r="AL47" s="94"/>
      <c r="AM47" s="94"/>
      <c r="AN47" s="9">
        <f t="shared" si="13"/>
        <v>0</v>
      </c>
      <c r="AO47" s="9">
        <f t="shared" si="13"/>
        <v>0</v>
      </c>
      <c r="AP47" s="9">
        <f t="shared" si="13"/>
        <v>0</v>
      </c>
    </row>
    <row r="48" spans="2:42" ht="16.5" customHeight="1" x14ac:dyDescent="0.15">
      <c r="B48" s="546" t="s">
        <v>194</v>
      </c>
      <c r="C48" s="547"/>
      <c r="D48" s="547"/>
      <c r="E48" s="135">
        <f t="shared" si="1"/>
        <v>96</v>
      </c>
      <c r="F48" s="102">
        <f t="shared" si="2"/>
        <v>40</v>
      </c>
      <c r="G48" s="102">
        <f t="shared" si="2"/>
        <v>56</v>
      </c>
      <c r="H48" s="135">
        <f t="shared" si="3"/>
        <v>10</v>
      </c>
      <c r="I48" s="124">
        <v>6</v>
      </c>
      <c r="J48" s="123">
        <v>4</v>
      </c>
      <c r="K48" s="383">
        <f t="shared" si="4"/>
        <v>14</v>
      </c>
      <c r="L48" s="124">
        <v>9</v>
      </c>
      <c r="M48" s="125">
        <v>5</v>
      </c>
      <c r="N48" s="102">
        <f t="shared" si="5"/>
        <v>8</v>
      </c>
      <c r="O48" s="124">
        <v>6</v>
      </c>
      <c r="P48" s="123">
        <v>2</v>
      </c>
      <c r="Q48" s="384">
        <f t="shared" si="6"/>
        <v>52</v>
      </c>
      <c r="R48" s="124">
        <v>15</v>
      </c>
      <c r="S48" s="123">
        <v>37</v>
      </c>
      <c r="T48" s="384">
        <f t="shared" si="7"/>
        <v>1</v>
      </c>
      <c r="U48" s="124">
        <v>1</v>
      </c>
      <c r="V48" s="123">
        <v>0</v>
      </c>
      <c r="W48" s="383">
        <f t="shared" si="8"/>
        <v>4</v>
      </c>
      <c r="X48" s="124">
        <v>0</v>
      </c>
      <c r="Y48" s="125">
        <v>4</v>
      </c>
      <c r="Z48" s="102">
        <f t="shared" si="9"/>
        <v>0</v>
      </c>
      <c r="AA48" s="124">
        <v>0</v>
      </c>
      <c r="AB48" s="123">
        <v>0</v>
      </c>
      <c r="AC48" s="383">
        <f t="shared" si="10"/>
        <v>0</v>
      </c>
      <c r="AD48" s="124">
        <v>0</v>
      </c>
      <c r="AE48" s="125">
        <v>0</v>
      </c>
      <c r="AF48" s="102">
        <f t="shared" si="11"/>
        <v>1</v>
      </c>
      <c r="AG48" s="124">
        <v>0</v>
      </c>
      <c r="AH48" s="123">
        <v>1</v>
      </c>
      <c r="AI48" s="384">
        <f t="shared" si="12"/>
        <v>6</v>
      </c>
      <c r="AJ48" s="124">
        <v>3</v>
      </c>
      <c r="AK48" s="104">
        <v>3</v>
      </c>
      <c r="AL48" s="94"/>
      <c r="AM48" s="94"/>
      <c r="AN48" s="9">
        <f t="shared" si="13"/>
        <v>0</v>
      </c>
      <c r="AO48" s="9">
        <f t="shared" si="13"/>
        <v>0</v>
      </c>
      <c r="AP48" s="9">
        <f t="shared" si="13"/>
        <v>0</v>
      </c>
    </row>
    <row r="49" spans="2:42" ht="16.5" customHeight="1" x14ac:dyDescent="0.15">
      <c r="B49" s="546" t="s">
        <v>193</v>
      </c>
      <c r="C49" s="547"/>
      <c r="D49" s="547"/>
      <c r="E49" s="135">
        <f t="shared" si="1"/>
        <v>210</v>
      </c>
      <c r="F49" s="102">
        <f t="shared" si="2"/>
        <v>120</v>
      </c>
      <c r="G49" s="102">
        <f t="shared" si="2"/>
        <v>90</v>
      </c>
      <c r="H49" s="135">
        <f t="shared" si="3"/>
        <v>20</v>
      </c>
      <c r="I49" s="124">
        <v>12</v>
      </c>
      <c r="J49" s="123">
        <v>8</v>
      </c>
      <c r="K49" s="383">
        <f t="shared" si="4"/>
        <v>10</v>
      </c>
      <c r="L49" s="124">
        <v>5</v>
      </c>
      <c r="M49" s="125">
        <v>5</v>
      </c>
      <c r="N49" s="102">
        <f t="shared" si="5"/>
        <v>78</v>
      </c>
      <c r="O49" s="124">
        <v>69</v>
      </c>
      <c r="P49" s="123">
        <v>9</v>
      </c>
      <c r="Q49" s="384">
        <f t="shared" si="6"/>
        <v>54</v>
      </c>
      <c r="R49" s="124">
        <v>16</v>
      </c>
      <c r="S49" s="123">
        <v>38</v>
      </c>
      <c r="T49" s="384">
        <f t="shared" si="7"/>
        <v>4</v>
      </c>
      <c r="U49" s="124">
        <v>3</v>
      </c>
      <c r="V49" s="123">
        <v>1</v>
      </c>
      <c r="W49" s="383">
        <f t="shared" si="8"/>
        <v>17</v>
      </c>
      <c r="X49" s="124">
        <v>1</v>
      </c>
      <c r="Y49" s="125">
        <v>16</v>
      </c>
      <c r="Z49" s="102">
        <f t="shared" si="9"/>
        <v>0</v>
      </c>
      <c r="AA49" s="124">
        <v>0</v>
      </c>
      <c r="AB49" s="123">
        <v>0</v>
      </c>
      <c r="AC49" s="383">
        <f t="shared" si="10"/>
        <v>1</v>
      </c>
      <c r="AD49" s="124">
        <v>1</v>
      </c>
      <c r="AE49" s="125">
        <v>0</v>
      </c>
      <c r="AF49" s="102">
        <f t="shared" si="11"/>
        <v>13</v>
      </c>
      <c r="AG49" s="124">
        <v>5</v>
      </c>
      <c r="AH49" s="123">
        <v>8</v>
      </c>
      <c r="AI49" s="384">
        <f t="shared" si="12"/>
        <v>13</v>
      </c>
      <c r="AJ49" s="124">
        <v>8</v>
      </c>
      <c r="AK49" s="104">
        <v>5</v>
      </c>
      <c r="AL49" s="94"/>
      <c r="AM49" s="94"/>
      <c r="AN49" s="9">
        <f t="shared" si="13"/>
        <v>0</v>
      </c>
      <c r="AO49" s="9">
        <f t="shared" si="13"/>
        <v>0</v>
      </c>
      <c r="AP49" s="9">
        <f t="shared" si="13"/>
        <v>0</v>
      </c>
    </row>
    <row r="50" spans="2:42" ht="16.5" customHeight="1" x14ac:dyDescent="0.15">
      <c r="B50" s="546" t="s">
        <v>192</v>
      </c>
      <c r="C50" s="547"/>
      <c r="D50" s="547"/>
      <c r="E50" s="135">
        <f t="shared" si="1"/>
        <v>411</v>
      </c>
      <c r="F50" s="102">
        <f t="shared" si="2"/>
        <v>321</v>
      </c>
      <c r="G50" s="102">
        <f t="shared" si="2"/>
        <v>90</v>
      </c>
      <c r="H50" s="135">
        <f t="shared" si="3"/>
        <v>148</v>
      </c>
      <c r="I50" s="124">
        <v>105</v>
      </c>
      <c r="J50" s="123">
        <v>43</v>
      </c>
      <c r="K50" s="383">
        <f t="shared" si="4"/>
        <v>23</v>
      </c>
      <c r="L50" s="124">
        <v>21</v>
      </c>
      <c r="M50" s="125">
        <v>2</v>
      </c>
      <c r="N50" s="102">
        <f t="shared" si="5"/>
        <v>116</v>
      </c>
      <c r="O50" s="124">
        <v>107</v>
      </c>
      <c r="P50" s="123">
        <v>9</v>
      </c>
      <c r="Q50" s="384">
        <f t="shared" si="6"/>
        <v>61</v>
      </c>
      <c r="R50" s="124">
        <v>39</v>
      </c>
      <c r="S50" s="123">
        <v>22</v>
      </c>
      <c r="T50" s="384">
        <f t="shared" si="7"/>
        <v>7</v>
      </c>
      <c r="U50" s="124">
        <v>7</v>
      </c>
      <c r="V50" s="123">
        <v>0</v>
      </c>
      <c r="W50" s="383">
        <f t="shared" si="8"/>
        <v>3</v>
      </c>
      <c r="X50" s="124">
        <v>1</v>
      </c>
      <c r="Y50" s="125">
        <v>2</v>
      </c>
      <c r="Z50" s="102">
        <f t="shared" si="9"/>
        <v>0</v>
      </c>
      <c r="AA50" s="124">
        <v>0</v>
      </c>
      <c r="AB50" s="123">
        <v>0</v>
      </c>
      <c r="AC50" s="383">
        <f t="shared" si="10"/>
        <v>1</v>
      </c>
      <c r="AD50" s="124">
        <v>1</v>
      </c>
      <c r="AE50" s="125">
        <v>0</v>
      </c>
      <c r="AF50" s="102">
        <f t="shared" si="11"/>
        <v>26</v>
      </c>
      <c r="AG50" s="124">
        <v>17</v>
      </c>
      <c r="AH50" s="123">
        <v>9</v>
      </c>
      <c r="AI50" s="384">
        <f t="shared" si="12"/>
        <v>26</v>
      </c>
      <c r="AJ50" s="124">
        <v>23</v>
      </c>
      <c r="AK50" s="104">
        <v>3</v>
      </c>
      <c r="AL50" s="94"/>
      <c r="AM50" s="94"/>
      <c r="AN50" s="9">
        <f t="shared" si="13"/>
        <v>0</v>
      </c>
      <c r="AO50" s="9">
        <f t="shared" si="13"/>
        <v>0</v>
      </c>
      <c r="AP50" s="9">
        <f t="shared" si="13"/>
        <v>0</v>
      </c>
    </row>
    <row r="51" spans="2:42" ht="16.5" customHeight="1" thickBot="1" x14ac:dyDescent="0.2">
      <c r="B51" s="558" t="s">
        <v>55</v>
      </c>
      <c r="C51" s="559"/>
      <c r="D51" s="559"/>
      <c r="E51" s="135">
        <f t="shared" si="1"/>
        <v>1</v>
      </c>
      <c r="F51" s="102">
        <f t="shared" si="2"/>
        <v>0</v>
      </c>
      <c r="G51" s="102">
        <f t="shared" si="2"/>
        <v>1</v>
      </c>
      <c r="H51" s="135">
        <f t="shared" si="3"/>
        <v>0</v>
      </c>
      <c r="I51" s="136">
        <v>0</v>
      </c>
      <c r="J51" s="137">
        <v>0</v>
      </c>
      <c r="K51" s="391">
        <f t="shared" si="4"/>
        <v>1</v>
      </c>
      <c r="L51" s="138">
        <v>0</v>
      </c>
      <c r="M51" s="139">
        <v>1</v>
      </c>
      <c r="N51" s="102">
        <f t="shared" si="5"/>
        <v>0</v>
      </c>
      <c r="O51" s="136">
        <v>0</v>
      </c>
      <c r="P51" s="137">
        <v>0</v>
      </c>
      <c r="Q51" s="392">
        <f t="shared" si="6"/>
        <v>0</v>
      </c>
      <c r="R51" s="138">
        <v>0</v>
      </c>
      <c r="S51" s="140">
        <v>0</v>
      </c>
      <c r="T51" s="392">
        <f t="shared" si="7"/>
        <v>0</v>
      </c>
      <c r="U51" s="136">
        <v>0</v>
      </c>
      <c r="V51" s="137">
        <v>0</v>
      </c>
      <c r="W51" s="391">
        <f t="shared" si="8"/>
        <v>0</v>
      </c>
      <c r="X51" s="138">
        <v>0</v>
      </c>
      <c r="Y51" s="139">
        <v>0</v>
      </c>
      <c r="Z51" s="102">
        <f t="shared" si="9"/>
        <v>0</v>
      </c>
      <c r="AA51" s="136">
        <v>0</v>
      </c>
      <c r="AB51" s="137">
        <v>0</v>
      </c>
      <c r="AC51" s="391">
        <f t="shared" si="10"/>
        <v>0</v>
      </c>
      <c r="AD51" s="138">
        <v>0</v>
      </c>
      <c r="AE51" s="139">
        <v>0</v>
      </c>
      <c r="AF51" s="102">
        <f t="shared" si="11"/>
        <v>0</v>
      </c>
      <c r="AG51" s="136">
        <v>0</v>
      </c>
      <c r="AH51" s="137">
        <v>0</v>
      </c>
      <c r="AI51" s="392">
        <f t="shared" si="12"/>
        <v>0</v>
      </c>
      <c r="AJ51" s="136">
        <v>0</v>
      </c>
      <c r="AK51" s="141">
        <v>0</v>
      </c>
      <c r="AL51" s="94"/>
      <c r="AM51" s="94"/>
      <c r="AN51" s="9">
        <f t="shared" si="13"/>
        <v>0</v>
      </c>
      <c r="AO51" s="9">
        <f t="shared" si="13"/>
        <v>0</v>
      </c>
      <c r="AP51" s="9">
        <f t="shared" si="13"/>
        <v>0</v>
      </c>
    </row>
    <row r="52" spans="2:42" ht="16.5" customHeight="1" thickBot="1" x14ac:dyDescent="0.2">
      <c r="B52" s="555" t="s">
        <v>56</v>
      </c>
      <c r="C52" s="556"/>
      <c r="D52" s="556"/>
      <c r="E52" s="393">
        <f>SUM(E7:E10,E35,E36:E51)</f>
        <v>3971</v>
      </c>
      <c r="F52" s="394">
        <f t="shared" ref="F52:AI52" si="15">SUM(F7:F10,F35,F36:F51)</f>
        <v>2522</v>
      </c>
      <c r="G52" s="395">
        <f t="shared" si="15"/>
        <v>1449</v>
      </c>
      <c r="H52" s="393">
        <f t="shared" si="15"/>
        <v>448</v>
      </c>
      <c r="I52" s="394">
        <v>258</v>
      </c>
      <c r="J52" s="395">
        <v>190</v>
      </c>
      <c r="K52" s="393">
        <f t="shared" si="15"/>
        <v>305</v>
      </c>
      <c r="L52" s="394">
        <v>193</v>
      </c>
      <c r="M52" s="395">
        <v>112</v>
      </c>
      <c r="N52" s="393">
        <f t="shared" si="15"/>
        <v>1449</v>
      </c>
      <c r="O52" s="394">
        <v>1328</v>
      </c>
      <c r="P52" s="395">
        <v>121</v>
      </c>
      <c r="Q52" s="393">
        <f t="shared" si="15"/>
        <v>933</v>
      </c>
      <c r="R52" s="394">
        <v>399</v>
      </c>
      <c r="S52" s="395">
        <v>534</v>
      </c>
      <c r="T52" s="393">
        <f t="shared" si="15"/>
        <v>62</v>
      </c>
      <c r="U52" s="394">
        <v>52</v>
      </c>
      <c r="V52" s="395">
        <v>10</v>
      </c>
      <c r="W52" s="393">
        <f t="shared" si="15"/>
        <v>250</v>
      </c>
      <c r="X52" s="394">
        <v>46</v>
      </c>
      <c r="Y52" s="395">
        <v>204</v>
      </c>
      <c r="Z52" s="393">
        <f t="shared" si="15"/>
        <v>2</v>
      </c>
      <c r="AA52" s="394">
        <v>0</v>
      </c>
      <c r="AB52" s="395">
        <v>2</v>
      </c>
      <c r="AC52" s="393">
        <f t="shared" si="15"/>
        <v>107</v>
      </c>
      <c r="AD52" s="394">
        <v>31</v>
      </c>
      <c r="AE52" s="395">
        <v>76</v>
      </c>
      <c r="AF52" s="393">
        <f t="shared" si="15"/>
        <v>186</v>
      </c>
      <c r="AG52" s="394">
        <v>64</v>
      </c>
      <c r="AH52" s="395">
        <v>122</v>
      </c>
      <c r="AI52" s="393">
        <f t="shared" si="15"/>
        <v>229</v>
      </c>
      <c r="AJ52" s="394">
        <v>151</v>
      </c>
      <c r="AK52" s="396">
        <v>78</v>
      </c>
      <c r="AL52" s="94"/>
      <c r="AM52" s="94"/>
      <c r="AN52" s="9">
        <f t="shared" si="13"/>
        <v>0</v>
      </c>
      <c r="AO52" s="9">
        <f t="shared" si="13"/>
        <v>0</v>
      </c>
      <c r="AP52" s="9">
        <f t="shared" si="13"/>
        <v>0</v>
      </c>
    </row>
    <row r="53" spans="2:42" ht="15" customHeight="1" x14ac:dyDescent="0.15">
      <c r="B53" s="93"/>
      <c r="C53" s="93"/>
      <c r="D53" s="93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94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</row>
    <row r="54" spans="2:42" ht="14.25" x14ac:dyDescent="0.15">
      <c r="B54" s="557"/>
      <c r="C54" s="557"/>
      <c r="D54" s="557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94"/>
      <c r="T54" s="94"/>
      <c r="U54" s="94"/>
      <c r="V54" s="94"/>
      <c r="W54" s="94"/>
      <c r="X54" s="94"/>
      <c r="Y54" s="94"/>
      <c r="Z54" s="94"/>
      <c r="AA54" s="94"/>
      <c r="AB54" s="94"/>
      <c r="AC54" s="94"/>
      <c r="AD54" s="94"/>
      <c r="AE54" s="94"/>
      <c r="AF54" s="94"/>
      <c r="AG54" s="94"/>
      <c r="AH54" s="94"/>
      <c r="AI54" s="94"/>
      <c r="AJ54" s="94"/>
      <c r="AK54" s="94"/>
    </row>
    <row r="55" spans="2:42" ht="14.25" x14ac:dyDescent="0.15">
      <c r="B55" s="93"/>
      <c r="C55" s="93"/>
      <c r="D55" s="93"/>
      <c r="E55" s="94">
        <f>IF(SUM(E11:E34)=E35,0,Y)</f>
        <v>0</v>
      </c>
      <c r="F55" s="94">
        <f>IF(SUM(F11:F34)=F35,0,Y)</f>
        <v>0</v>
      </c>
      <c r="G55" s="94">
        <f t="shared" ref="G55:AK55" si="16">IF(SUM(G11:G34)=G35,0,Y)</f>
        <v>0</v>
      </c>
      <c r="H55" s="94">
        <f>IF(SUM(H11:H34)=H35,0,Y)</f>
        <v>0</v>
      </c>
      <c r="I55" s="94">
        <f t="shared" si="16"/>
        <v>0</v>
      </c>
      <c r="J55" s="94">
        <f t="shared" si="16"/>
        <v>0</v>
      </c>
      <c r="K55" s="94">
        <f t="shared" si="16"/>
        <v>0</v>
      </c>
      <c r="L55" s="94">
        <f t="shared" si="16"/>
        <v>0</v>
      </c>
      <c r="M55" s="94">
        <f t="shared" si="16"/>
        <v>0</v>
      </c>
      <c r="N55" s="94">
        <f t="shared" si="16"/>
        <v>0</v>
      </c>
      <c r="O55" s="94">
        <f t="shared" si="16"/>
        <v>0</v>
      </c>
      <c r="P55" s="94">
        <f t="shared" si="16"/>
        <v>0</v>
      </c>
      <c r="Q55" s="94">
        <f t="shared" si="16"/>
        <v>0</v>
      </c>
      <c r="R55" s="94">
        <f t="shared" si="16"/>
        <v>0</v>
      </c>
      <c r="S55" s="94">
        <f t="shared" si="16"/>
        <v>0</v>
      </c>
      <c r="T55" s="94">
        <f t="shared" si="16"/>
        <v>0</v>
      </c>
      <c r="U55" s="94">
        <f t="shared" si="16"/>
        <v>0</v>
      </c>
      <c r="V55" s="94">
        <f t="shared" si="16"/>
        <v>0</v>
      </c>
      <c r="W55" s="94">
        <f t="shared" si="16"/>
        <v>0</v>
      </c>
      <c r="X55" s="94">
        <f t="shared" si="16"/>
        <v>0</v>
      </c>
      <c r="Y55" s="94">
        <f t="shared" si="16"/>
        <v>0</v>
      </c>
      <c r="Z55" s="94">
        <f>IF(SUM(Z11:Z34)=Z35,0,Y)</f>
        <v>0</v>
      </c>
      <c r="AA55" s="94">
        <f>IF(SUM(AA11:AA34)=AA35,0,Y)</f>
        <v>0</v>
      </c>
      <c r="AB55" s="94">
        <f t="shared" si="16"/>
        <v>0</v>
      </c>
      <c r="AC55" s="94">
        <f>IF(SUM(AC11:AC34)=AC35,0,Y)</f>
        <v>0</v>
      </c>
      <c r="AD55" s="94">
        <f>IF(SUM(AD11:AD34)=AD35,0,Y)</f>
        <v>0</v>
      </c>
      <c r="AE55" s="94">
        <f t="shared" ref="AE55" si="17">IF(SUM(AE11:AE34)=AE35,0,Y)</f>
        <v>0</v>
      </c>
      <c r="AF55" s="94">
        <f>IF(SUM(AF11:AF34)=AF35,0,Y)</f>
        <v>0</v>
      </c>
      <c r="AG55" s="94">
        <f>IF(SUM(AG11:AG34)=AG35,0,Y)</f>
        <v>0</v>
      </c>
      <c r="AH55" s="94">
        <f>IF(SUM(AH11:AH34)=AH35,0,Y)</f>
        <v>0</v>
      </c>
      <c r="AI55" s="94">
        <f>IF(SUM(AI11:AI34)=AI35,0,Y)</f>
        <v>0</v>
      </c>
      <c r="AJ55" s="94">
        <f t="shared" si="16"/>
        <v>0</v>
      </c>
      <c r="AK55" s="94">
        <f t="shared" si="16"/>
        <v>0</v>
      </c>
    </row>
    <row r="56" spans="2:42" ht="14.25" x14ac:dyDescent="0.15">
      <c r="B56" s="93"/>
      <c r="C56" s="93"/>
      <c r="D56" s="93"/>
      <c r="E56" s="94">
        <f>IF(SUM(E7:E10)+SUM(E35:E51)=E52,0,Y)</f>
        <v>0</v>
      </c>
      <c r="F56" s="94">
        <f>IF(SUM(F7:F10)+SUM(F35:F51)=F52,0,Y)</f>
        <v>0</v>
      </c>
      <c r="G56" s="94">
        <f t="shared" ref="G56:AK56" si="18">IF(SUM(G7:G10)+SUM(G35:G51)=G52,0,Y)</f>
        <v>0</v>
      </c>
      <c r="H56" s="94">
        <f t="shared" si="18"/>
        <v>0</v>
      </c>
      <c r="I56" s="94">
        <f t="shared" si="18"/>
        <v>0</v>
      </c>
      <c r="J56" s="94">
        <f t="shared" si="18"/>
        <v>0</v>
      </c>
      <c r="K56" s="94">
        <f t="shared" si="18"/>
        <v>0</v>
      </c>
      <c r="L56" s="94">
        <f t="shared" si="18"/>
        <v>0</v>
      </c>
      <c r="M56" s="94">
        <f t="shared" si="18"/>
        <v>0</v>
      </c>
      <c r="N56" s="94">
        <f t="shared" si="18"/>
        <v>0</v>
      </c>
      <c r="O56" s="94">
        <f t="shared" si="18"/>
        <v>0</v>
      </c>
      <c r="P56" s="94">
        <f t="shared" si="18"/>
        <v>0</v>
      </c>
      <c r="Q56" s="94">
        <f t="shared" si="18"/>
        <v>0</v>
      </c>
      <c r="R56" s="94">
        <f t="shared" si="18"/>
        <v>0</v>
      </c>
      <c r="S56" s="94">
        <f t="shared" si="18"/>
        <v>0</v>
      </c>
      <c r="T56" s="94">
        <f t="shared" si="18"/>
        <v>0</v>
      </c>
      <c r="U56" s="94">
        <f t="shared" si="18"/>
        <v>0</v>
      </c>
      <c r="V56" s="94">
        <f t="shared" si="18"/>
        <v>0</v>
      </c>
      <c r="W56" s="94">
        <f t="shared" si="18"/>
        <v>0</v>
      </c>
      <c r="X56" s="94">
        <f t="shared" si="18"/>
        <v>0</v>
      </c>
      <c r="Y56" s="94">
        <f t="shared" si="18"/>
        <v>0</v>
      </c>
      <c r="Z56" s="94">
        <f t="shared" si="18"/>
        <v>0</v>
      </c>
      <c r="AA56" s="94">
        <f t="shared" si="18"/>
        <v>0</v>
      </c>
      <c r="AB56" s="94">
        <f t="shared" si="18"/>
        <v>0</v>
      </c>
      <c r="AC56" s="94">
        <f t="shared" ref="AC56:AE56" si="19">IF(SUM(AC7:AC10)+SUM(AC35:AC51)=AC52,0,Y)</f>
        <v>0</v>
      </c>
      <c r="AD56" s="94">
        <f t="shared" si="19"/>
        <v>0</v>
      </c>
      <c r="AE56" s="94">
        <f t="shared" si="19"/>
        <v>0</v>
      </c>
      <c r="AF56" s="94">
        <f t="shared" si="18"/>
        <v>0</v>
      </c>
      <c r="AG56" s="94">
        <f t="shared" si="18"/>
        <v>0</v>
      </c>
      <c r="AH56" s="94">
        <f t="shared" si="18"/>
        <v>0</v>
      </c>
      <c r="AI56" s="94">
        <f t="shared" si="18"/>
        <v>0</v>
      </c>
      <c r="AJ56" s="94">
        <f t="shared" si="18"/>
        <v>0</v>
      </c>
      <c r="AK56" s="94">
        <f t="shared" si="18"/>
        <v>0</v>
      </c>
    </row>
    <row r="57" spans="2:42" ht="14.25" x14ac:dyDescent="0.15">
      <c r="B57" s="93"/>
      <c r="C57" s="93"/>
      <c r="D57" s="93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</row>
    <row r="58" spans="2:42" ht="14.25" x14ac:dyDescent="0.15">
      <c r="B58" s="93"/>
      <c r="C58" s="93"/>
      <c r="D58" s="93"/>
      <c r="E58" s="397"/>
      <c r="F58" s="397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94"/>
      <c r="T58" s="94"/>
      <c r="U58" s="94"/>
      <c r="V58" s="94"/>
      <c r="W58" s="94"/>
      <c r="X58" s="94"/>
      <c r="Y58" s="94"/>
      <c r="Z58" s="94"/>
      <c r="AA58" s="94"/>
      <c r="AB58" s="94"/>
      <c r="AC58" s="94"/>
      <c r="AD58" s="94"/>
      <c r="AE58" s="94"/>
      <c r="AF58" s="94"/>
      <c r="AG58" s="94"/>
      <c r="AH58" s="94"/>
      <c r="AI58" s="94"/>
      <c r="AJ58" s="94"/>
      <c r="AK58" s="94"/>
    </row>
    <row r="59" spans="2:42" ht="14.25" x14ac:dyDescent="0.15">
      <c r="B59" s="93"/>
      <c r="C59" s="93"/>
      <c r="D59" s="93"/>
      <c r="E59" s="94"/>
      <c r="F59" s="94"/>
      <c r="G59" s="94"/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94"/>
      <c r="AC59" s="94"/>
      <c r="AD59" s="94"/>
      <c r="AE59" s="94"/>
      <c r="AF59" s="94"/>
      <c r="AG59" s="94"/>
      <c r="AH59" s="94"/>
      <c r="AI59" s="94"/>
      <c r="AJ59" s="94"/>
      <c r="AK59" s="94"/>
    </row>
    <row r="60" spans="2:42" x14ac:dyDescent="0.15">
      <c r="B60" s="93"/>
      <c r="C60" s="93"/>
      <c r="D60" s="93"/>
      <c r="E60" s="372"/>
      <c r="F60" s="372"/>
      <c r="G60" s="372"/>
      <c r="H60" s="372"/>
      <c r="I60" s="372"/>
      <c r="J60" s="372"/>
      <c r="K60" s="372"/>
      <c r="L60" s="372"/>
      <c r="M60" s="372"/>
      <c r="N60" s="372"/>
      <c r="O60" s="372"/>
      <c r="P60" s="372"/>
      <c r="Q60" s="372"/>
      <c r="R60" s="372"/>
      <c r="S60" s="372"/>
      <c r="T60" s="372"/>
      <c r="U60" s="372"/>
      <c r="V60" s="372"/>
      <c r="W60" s="372"/>
      <c r="X60" s="372"/>
      <c r="Y60" s="372"/>
      <c r="Z60" s="372"/>
      <c r="AA60" s="372"/>
      <c r="AB60" s="372"/>
      <c r="AC60" s="372"/>
      <c r="AD60" s="372"/>
      <c r="AE60" s="372"/>
      <c r="AF60" s="372"/>
      <c r="AG60" s="372"/>
      <c r="AH60" s="372"/>
      <c r="AI60" s="372"/>
      <c r="AJ60" s="372"/>
      <c r="AK60" s="372"/>
    </row>
    <row r="61" spans="2:42" x14ac:dyDescent="0.15">
      <c r="B61" s="93"/>
      <c r="C61" s="93"/>
      <c r="D61" s="93"/>
      <c r="E61" s="372"/>
      <c r="F61" s="372"/>
      <c r="G61" s="372"/>
      <c r="H61" s="372"/>
      <c r="I61" s="372"/>
      <c r="J61" s="372"/>
      <c r="K61" s="372"/>
      <c r="L61" s="372"/>
      <c r="M61" s="372"/>
      <c r="N61" s="372"/>
      <c r="O61" s="372"/>
      <c r="P61" s="372"/>
      <c r="Q61" s="372"/>
      <c r="R61" s="372"/>
      <c r="S61" s="372"/>
      <c r="T61" s="372"/>
      <c r="U61" s="372"/>
      <c r="V61" s="372"/>
      <c r="W61" s="372"/>
      <c r="X61" s="372"/>
      <c r="Y61" s="372"/>
      <c r="Z61" s="372"/>
      <c r="AA61" s="372"/>
      <c r="AB61" s="372"/>
      <c r="AC61" s="372"/>
      <c r="AD61" s="372"/>
      <c r="AE61" s="372"/>
      <c r="AF61" s="372"/>
      <c r="AG61" s="372"/>
      <c r="AH61" s="372"/>
      <c r="AI61" s="372"/>
      <c r="AJ61" s="372"/>
      <c r="AK61" s="372"/>
    </row>
    <row r="62" spans="2:42" x14ac:dyDescent="0.15">
      <c r="B62" s="93"/>
      <c r="C62" s="93"/>
      <c r="D62" s="93"/>
      <c r="E62" s="372"/>
      <c r="F62" s="372"/>
      <c r="G62" s="372"/>
      <c r="H62" s="372"/>
      <c r="I62" s="372"/>
      <c r="J62" s="372"/>
      <c r="K62" s="372"/>
      <c r="L62" s="372"/>
      <c r="M62" s="372"/>
      <c r="N62" s="372"/>
      <c r="O62" s="372"/>
      <c r="P62" s="372"/>
      <c r="Q62" s="372"/>
      <c r="R62" s="372"/>
      <c r="S62" s="372"/>
      <c r="T62" s="372"/>
      <c r="U62" s="372"/>
      <c r="V62" s="372"/>
      <c r="W62" s="372"/>
      <c r="X62" s="372"/>
      <c r="Y62" s="372"/>
      <c r="Z62" s="372"/>
      <c r="AA62" s="372"/>
      <c r="AB62" s="372"/>
      <c r="AC62" s="372"/>
      <c r="AD62" s="372"/>
      <c r="AE62" s="372"/>
      <c r="AF62" s="372"/>
      <c r="AG62" s="372"/>
      <c r="AH62" s="372"/>
      <c r="AI62" s="372"/>
      <c r="AJ62" s="372"/>
      <c r="AK62" s="372"/>
    </row>
    <row r="63" spans="2:42" x14ac:dyDescent="0.15">
      <c r="B63" s="93"/>
      <c r="C63" s="93"/>
      <c r="D63" s="93"/>
      <c r="E63" s="372"/>
      <c r="F63" s="372"/>
      <c r="G63" s="372"/>
      <c r="H63" s="372"/>
      <c r="I63" s="372"/>
      <c r="J63" s="372"/>
      <c r="K63" s="372"/>
      <c r="L63" s="372"/>
      <c r="M63" s="372"/>
      <c r="N63" s="372"/>
      <c r="O63" s="372"/>
      <c r="P63" s="372"/>
      <c r="Q63" s="372"/>
      <c r="R63" s="372"/>
      <c r="S63" s="372"/>
      <c r="T63" s="372"/>
      <c r="U63" s="372"/>
      <c r="V63" s="372"/>
      <c r="W63" s="372"/>
      <c r="X63" s="372"/>
      <c r="Y63" s="372"/>
      <c r="Z63" s="372"/>
      <c r="AA63" s="372"/>
      <c r="AB63" s="372"/>
      <c r="AC63" s="372"/>
      <c r="AD63" s="372"/>
      <c r="AE63" s="372"/>
      <c r="AF63" s="372"/>
      <c r="AG63" s="372"/>
      <c r="AH63" s="372"/>
      <c r="AI63" s="372"/>
      <c r="AJ63" s="372"/>
      <c r="AK63" s="372"/>
    </row>
    <row r="64" spans="2:42" x14ac:dyDescent="0.15">
      <c r="B64" s="93"/>
      <c r="C64" s="93"/>
      <c r="D64" s="93"/>
      <c r="E64" s="372"/>
      <c r="F64" s="372"/>
      <c r="G64" s="372"/>
      <c r="H64" s="372"/>
      <c r="I64" s="372"/>
      <c r="J64" s="372"/>
      <c r="K64" s="372"/>
      <c r="L64" s="372"/>
      <c r="M64" s="372"/>
      <c r="N64" s="372"/>
      <c r="O64" s="372"/>
      <c r="P64" s="372"/>
      <c r="Q64" s="372"/>
      <c r="R64" s="372"/>
      <c r="S64" s="372"/>
      <c r="T64" s="372"/>
      <c r="U64" s="372"/>
      <c r="V64" s="372"/>
      <c r="W64" s="372"/>
      <c r="X64" s="372"/>
      <c r="Y64" s="372"/>
      <c r="Z64" s="372"/>
      <c r="AA64" s="372"/>
      <c r="AB64" s="372"/>
      <c r="AC64" s="372"/>
      <c r="AD64" s="372"/>
      <c r="AE64" s="372"/>
      <c r="AF64" s="372"/>
      <c r="AG64" s="372"/>
      <c r="AH64" s="372"/>
      <c r="AI64" s="372"/>
      <c r="AJ64" s="372"/>
      <c r="AK64" s="372"/>
    </row>
    <row r="65" spans="2:37" x14ac:dyDescent="0.15">
      <c r="B65" s="93"/>
      <c r="C65" s="93"/>
      <c r="D65" s="93"/>
      <c r="E65" s="372"/>
      <c r="F65" s="372"/>
      <c r="G65" s="372"/>
      <c r="H65" s="372"/>
      <c r="I65" s="372"/>
      <c r="J65" s="372"/>
      <c r="K65" s="372"/>
      <c r="L65" s="372"/>
      <c r="M65" s="372"/>
      <c r="N65" s="372"/>
      <c r="O65" s="372"/>
      <c r="P65" s="372"/>
      <c r="Q65" s="372"/>
      <c r="R65" s="372"/>
      <c r="S65" s="372"/>
      <c r="T65" s="372"/>
      <c r="U65" s="372"/>
      <c r="V65" s="372"/>
      <c r="W65" s="372"/>
      <c r="X65" s="372"/>
      <c r="Y65" s="372"/>
      <c r="Z65" s="372"/>
      <c r="AA65" s="372"/>
      <c r="AB65" s="372"/>
      <c r="AC65" s="372"/>
      <c r="AD65" s="372"/>
      <c r="AE65" s="372"/>
      <c r="AF65" s="372"/>
      <c r="AG65" s="372"/>
      <c r="AH65" s="372"/>
      <c r="AI65" s="372"/>
      <c r="AJ65" s="372"/>
      <c r="AK65" s="372"/>
    </row>
    <row r="66" spans="2:37" x14ac:dyDescent="0.15">
      <c r="B66" s="93"/>
      <c r="C66" s="93"/>
      <c r="D66" s="93"/>
      <c r="E66" s="372"/>
      <c r="F66" s="372"/>
      <c r="G66" s="372"/>
      <c r="H66" s="372"/>
      <c r="I66" s="372"/>
      <c r="J66" s="372"/>
      <c r="K66" s="372"/>
      <c r="L66" s="372"/>
      <c r="M66" s="372"/>
      <c r="N66" s="372"/>
      <c r="O66" s="372"/>
      <c r="P66" s="372"/>
      <c r="Q66" s="372"/>
      <c r="R66" s="372"/>
      <c r="S66" s="372"/>
      <c r="T66" s="372"/>
      <c r="U66" s="372"/>
      <c r="V66" s="372"/>
      <c r="W66" s="372"/>
      <c r="X66" s="372"/>
      <c r="Y66" s="372"/>
      <c r="Z66" s="372"/>
      <c r="AA66" s="372"/>
      <c r="AB66" s="372"/>
      <c r="AC66" s="372"/>
      <c r="AD66" s="372"/>
      <c r="AE66" s="372"/>
      <c r="AF66" s="372"/>
      <c r="AG66" s="372"/>
      <c r="AH66" s="372"/>
      <c r="AI66" s="372"/>
      <c r="AJ66" s="372"/>
      <c r="AK66" s="372"/>
    </row>
    <row r="67" spans="2:37" x14ac:dyDescent="0.15">
      <c r="B67" s="93"/>
      <c r="C67" s="93"/>
      <c r="D67" s="93"/>
      <c r="E67" s="372"/>
      <c r="F67" s="372"/>
      <c r="G67" s="372"/>
      <c r="H67" s="372"/>
      <c r="I67" s="372"/>
      <c r="J67" s="372"/>
      <c r="K67" s="372"/>
      <c r="L67" s="372"/>
      <c r="M67" s="372"/>
      <c r="N67" s="372"/>
      <c r="O67" s="372"/>
      <c r="P67" s="372"/>
      <c r="Q67" s="372"/>
      <c r="R67" s="372"/>
      <c r="S67" s="372"/>
      <c r="T67" s="372"/>
      <c r="U67" s="372"/>
      <c r="V67" s="372"/>
      <c r="W67" s="372"/>
      <c r="X67" s="372"/>
      <c r="Y67" s="372"/>
      <c r="Z67" s="372"/>
      <c r="AA67" s="372"/>
      <c r="AB67" s="372"/>
      <c r="AC67" s="372"/>
      <c r="AD67" s="372"/>
      <c r="AE67" s="372"/>
      <c r="AF67" s="372"/>
      <c r="AG67" s="372"/>
      <c r="AH67" s="372"/>
      <c r="AI67" s="372"/>
      <c r="AJ67" s="372"/>
      <c r="AK67" s="372"/>
    </row>
    <row r="68" spans="2:37" x14ac:dyDescent="0.15">
      <c r="B68" s="93"/>
      <c r="C68" s="93"/>
      <c r="D68" s="93"/>
      <c r="E68" s="372"/>
      <c r="F68" s="372"/>
      <c r="G68" s="372"/>
      <c r="H68" s="372"/>
      <c r="I68" s="372"/>
      <c r="J68" s="372"/>
      <c r="K68" s="372"/>
      <c r="L68" s="372"/>
      <c r="M68" s="372"/>
      <c r="N68" s="372"/>
      <c r="O68" s="372"/>
      <c r="P68" s="372"/>
      <c r="Q68" s="372"/>
      <c r="R68" s="372"/>
      <c r="S68" s="372"/>
      <c r="T68" s="372"/>
      <c r="U68" s="372"/>
      <c r="V68" s="372"/>
      <c r="W68" s="372"/>
      <c r="X68" s="372"/>
      <c r="Y68" s="372"/>
      <c r="Z68" s="372"/>
      <c r="AA68" s="372"/>
      <c r="AB68" s="372"/>
      <c r="AC68" s="372"/>
      <c r="AD68" s="372"/>
      <c r="AE68" s="372"/>
      <c r="AF68" s="372"/>
      <c r="AG68" s="372"/>
      <c r="AH68" s="372"/>
      <c r="AI68" s="372"/>
      <c r="AJ68" s="372"/>
      <c r="AK68" s="372"/>
    </row>
    <row r="69" spans="2:37" x14ac:dyDescent="0.15">
      <c r="B69" s="93"/>
      <c r="C69" s="93"/>
      <c r="D69" s="93"/>
      <c r="E69" s="372"/>
      <c r="F69" s="372"/>
      <c r="G69" s="372"/>
      <c r="H69" s="372"/>
      <c r="I69" s="372"/>
      <c r="J69" s="372"/>
      <c r="K69" s="372"/>
      <c r="L69" s="372"/>
      <c r="M69" s="372"/>
      <c r="N69" s="372"/>
      <c r="O69" s="372"/>
      <c r="P69" s="372"/>
      <c r="Q69" s="372"/>
      <c r="R69" s="372"/>
      <c r="S69" s="372"/>
      <c r="T69" s="372"/>
      <c r="U69" s="372"/>
      <c r="V69" s="372"/>
      <c r="W69" s="372"/>
      <c r="X69" s="372"/>
      <c r="Y69" s="372"/>
      <c r="Z69" s="372"/>
      <c r="AA69" s="372"/>
      <c r="AB69" s="372"/>
      <c r="AC69" s="372"/>
      <c r="AD69" s="372"/>
      <c r="AE69" s="372"/>
      <c r="AF69" s="372"/>
      <c r="AG69" s="372"/>
      <c r="AH69" s="372"/>
      <c r="AI69" s="372"/>
      <c r="AJ69" s="372"/>
      <c r="AK69" s="372"/>
    </row>
    <row r="70" spans="2:37" x14ac:dyDescent="0.15">
      <c r="B70" s="93"/>
      <c r="C70" s="93"/>
      <c r="D70" s="93"/>
      <c r="E70" s="372"/>
      <c r="F70" s="372"/>
      <c r="G70" s="372"/>
      <c r="H70" s="372"/>
      <c r="I70" s="372"/>
      <c r="J70" s="372"/>
      <c r="K70" s="372"/>
      <c r="L70" s="372"/>
      <c r="M70" s="372"/>
      <c r="N70" s="372"/>
      <c r="O70" s="372"/>
      <c r="P70" s="372"/>
      <c r="Q70" s="372"/>
      <c r="R70" s="372"/>
      <c r="S70" s="372"/>
      <c r="T70" s="372"/>
      <c r="U70" s="372"/>
      <c r="V70" s="372"/>
      <c r="W70" s="372"/>
      <c r="X70" s="372"/>
      <c r="Y70" s="372"/>
      <c r="Z70" s="372"/>
      <c r="AA70" s="372"/>
      <c r="AB70" s="372"/>
      <c r="AC70" s="372"/>
      <c r="AD70" s="372"/>
      <c r="AE70" s="372"/>
      <c r="AF70" s="372"/>
      <c r="AG70" s="372"/>
      <c r="AH70" s="372"/>
      <c r="AI70" s="372"/>
      <c r="AJ70" s="372"/>
      <c r="AK70" s="372"/>
    </row>
    <row r="71" spans="2:37" x14ac:dyDescent="0.15">
      <c r="B71" s="93"/>
      <c r="C71" s="93"/>
      <c r="D71" s="93"/>
      <c r="E71" s="372"/>
      <c r="F71" s="372"/>
      <c r="G71" s="372"/>
      <c r="H71" s="372"/>
      <c r="I71" s="372"/>
      <c r="J71" s="372"/>
      <c r="K71" s="372"/>
      <c r="L71" s="372"/>
      <c r="M71" s="372"/>
      <c r="N71" s="372"/>
      <c r="O71" s="372"/>
      <c r="P71" s="372"/>
      <c r="Q71" s="372"/>
      <c r="R71" s="372"/>
      <c r="S71" s="372"/>
      <c r="T71" s="372"/>
      <c r="U71" s="372"/>
      <c r="V71" s="372"/>
      <c r="W71" s="372"/>
      <c r="X71" s="372"/>
      <c r="Y71" s="372"/>
      <c r="Z71" s="372"/>
      <c r="AA71" s="372"/>
      <c r="AB71" s="372"/>
      <c r="AC71" s="372"/>
      <c r="AD71" s="372"/>
      <c r="AE71" s="372"/>
      <c r="AF71" s="372"/>
      <c r="AG71" s="372"/>
      <c r="AH71" s="372"/>
      <c r="AI71" s="372"/>
      <c r="AJ71" s="372"/>
      <c r="AK71" s="372"/>
    </row>
    <row r="72" spans="2:37" x14ac:dyDescent="0.15">
      <c r="B72" s="93"/>
      <c r="C72" s="93"/>
      <c r="D72" s="93"/>
      <c r="E72" s="372"/>
      <c r="F72" s="372"/>
      <c r="G72" s="372"/>
      <c r="H72" s="372"/>
      <c r="I72" s="372"/>
      <c r="J72" s="372"/>
      <c r="K72" s="372"/>
      <c r="L72" s="372"/>
      <c r="M72" s="372"/>
      <c r="N72" s="372"/>
      <c r="O72" s="372"/>
      <c r="P72" s="372"/>
      <c r="Q72" s="372"/>
      <c r="R72" s="372"/>
      <c r="S72" s="372"/>
      <c r="T72" s="372"/>
      <c r="U72" s="372"/>
      <c r="V72" s="372"/>
      <c r="W72" s="372"/>
      <c r="X72" s="372"/>
      <c r="Y72" s="372"/>
      <c r="Z72" s="372"/>
      <c r="AA72" s="372"/>
      <c r="AB72" s="372"/>
      <c r="AC72" s="372"/>
      <c r="AD72" s="372"/>
      <c r="AE72" s="372"/>
      <c r="AF72" s="372"/>
      <c r="AG72" s="372"/>
      <c r="AH72" s="372"/>
      <c r="AI72" s="372"/>
      <c r="AJ72" s="372"/>
      <c r="AK72" s="372"/>
    </row>
    <row r="73" spans="2:37" x14ac:dyDescent="0.15">
      <c r="B73" s="93"/>
      <c r="C73" s="93"/>
      <c r="D73" s="93"/>
      <c r="E73" s="372"/>
      <c r="F73" s="372"/>
      <c r="G73" s="372"/>
      <c r="H73" s="372"/>
      <c r="I73" s="372"/>
      <c r="J73" s="372"/>
      <c r="K73" s="372"/>
      <c r="L73" s="372"/>
      <c r="M73" s="372"/>
      <c r="N73" s="372"/>
      <c r="O73" s="372"/>
      <c r="P73" s="372"/>
      <c r="Q73" s="372"/>
      <c r="R73" s="372"/>
      <c r="S73" s="372"/>
      <c r="T73" s="372"/>
      <c r="U73" s="372"/>
      <c r="V73" s="372"/>
      <c r="W73" s="372"/>
      <c r="X73" s="372"/>
      <c r="Y73" s="372"/>
      <c r="Z73" s="372"/>
      <c r="AA73" s="372"/>
      <c r="AB73" s="372"/>
      <c r="AC73" s="372"/>
      <c r="AD73" s="372"/>
      <c r="AE73" s="372"/>
      <c r="AF73" s="372"/>
      <c r="AG73" s="372"/>
      <c r="AH73" s="372"/>
      <c r="AI73" s="372"/>
      <c r="AJ73" s="372"/>
      <c r="AK73" s="372"/>
    </row>
    <row r="74" spans="2:37" x14ac:dyDescent="0.15">
      <c r="B74" s="93"/>
      <c r="C74" s="93"/>
      <c r="D74" s="93"/>
      <c r="E74" s="372"/>
      <c r="F74" s="372"/>
      <c r="G74" s="372"/>
      <c r="H74" s="372"/>
      <c r="I74" s="372"/>
      <c r="J74" s="372"/>
      <c r="K74" s="372"/>
      <c r="L74" s="372"/>
      <c r="M74" s="372"/>
      <c r="N74" s="372"/>
      <c r="O74" s="372"/>
      <c r="P74" s="372"/>
      <c r="Q74" s="372"/>
      <c r="R74" s="372"/>
      <c r="S74" s="372"/>
      <c r="T74" s="372"/>
      <c r="U74" s="372"/>
      <c r="V74" s="372"/>
      <c r="W74" s="372"/>
      <c r="X74" s="372"/>
      <c r="Y74" s="372"/>
      <c r="Z74" s="372"/>
      <c r="AA74" s="372"/>
      <c r="AB74" s="372"/>
      <c r="AC74" s="372"/>
      <c r="AD74" s="372"/>
      <c r="AE74" s="372"/>
      <c r="AF74" s="372"/>
      <c r="AG74" s="372"/>
      <c r="AH74" s="372"/>
      <c r="AI74" s="372"/>
      <c r="AJ74" s="372"/>
      <c r="AK74" s="372"/>
    </row>
    <row r="75" spans="2:37" x14ac:dyDescent="0.15">
      <c r="B75" s="93"/>
      <c r="C75" s="93"/>
      <c r="D75" s="93"/>
      <c r="E75" s="372"/>
      <c r="F75" s="372"/>
      <c r="G75" s="372"/>
      <c r="H75" s="372"/>
      <c r="I75" s="372"/>
      <c r="J75" s="372"/>
      <c r="K75" s="372"/>
      <c r="L75" s="372"/>
      <c r="M75" s="372"/>
      <c r="N75" s="372"/>
      <c r="O75" s="372"/>
      <c r="P75" s="372"/>
      <c r="Q75" s="372"/>
      <c r="R75" s="372"/>
      <c r="S75" s="372"/>
      <c r="T75" s="372"/>
      <c r="U75" s="372"/>
      <c r="V75" s="372"/>
      <c r="W75" s="372"/>
      <c r="X75" s="372"/>
      <c r="Y75" s="372"/>
      <c r="Z75" s="372"/>
      <c r="AA75" s="372"/>
      <c r="AB75" s="372"/>
      <c r="AC75" s="372"/>
      <c r="AD75" s="372"/>
      <c r="AE75" s="372"/>
      <c r="AF75" s="372"/>
      <c r="AG75" s="372"/>
      <c r="AH75" s="372"/>
      <c r="AI75" s="372"/>
      <c r="AJ75" s="372"/>
      <c r="AK75" s="372"/>
    </row>
    <row r="76" spans="2:37" x14ac:dyDescent="0.15">
      <c r="B76" s="93"/>
      <c r="C76" s="93"/>
      <c r="D76" s="93"/>
      <c r="E76" s="372"/>
      <c r="F76" s="372"/>
      <c r="G76" s="372"/>
      <c r="H76" s="372"/>
      <c r="I76" s="372"/>
      <c r="J76" s="372"/>
      <c r="K76" s="372"/>
      <c r="L76" s="372"/>
      <c r="M76" s="372"/>
      <c r="N76" s="372"/>
      <c r="O76" s="372"/>
      <c r="P76" s="372"/>
      <c r="Q76" s="372"/>
      <c r="R76" s="372"/>
      <c r="S76" s="372"/>
      <c r="T76" s="372"/>
      <c r="U76" s="372"/>
      <c r="V76" s="372"/>
      <c r="W76" s="372"/>
      <c r="X76" s="372"/>
      <c r="Y76" s="372"/>
      <c r="Z76" s="372"/>
      <c r="AA76" s="372"/>
      <c r="AB76" s="372"/>
      <c r="AC76" s="372"/>
      <c r="AD76" s="372"/>
      <c r="AE76" s="372"/>
      <c r="AF76" s="372"/>
      <c r="AG76" s="372"/>
      <c r="AH76" s="372"/>
      <c r="AI76" s="372"/>
      <c r="AJ76" s="372"/>
      <c r="AK76" s="372"/>
    </row>
    <row r="77" spans="2:37" x14ac:dyDescent="0.15">
      <c r="B77" s="93"/>
      <c r="C77" s="93"/>
      <c r="D77" s="93"/>
      <c r="E77" s="372"/>
      <c r="F77" s="372"/>
      <c r="G77" s="372"/>
      <c r="H77" s="372"/>
      <c r="I77" s="372"/>
      <c r="J77" s="372"/>
      <c r="K77" s="372"/>
      <c r="L77" s="372"/>
      <c r="M77" s="372"/>
      <c r="N77" s="372"/>
      <c r="O77" s="372"/>
      <c r="P77" s="372"/>
      <c r="Q77" s="372"/>
      <c r="R77" s="372"/>
      <c r="S77" s="372"/>
      <c r="T77" s="372"/>
      <c r="U77" s="372"/>
      <c r="V77" s="372"/>
      <c r="W77" s="372"/>
      <c r="X77" s="372"/>
      <c r="Y77" s="372"/>
      <c r="Z77" s="372"/>
      <c r="AA77" s="372"/>
      <c r="AB77" s="372"/>
      <c r="AC77" s="372"/>
      <c r="AD77" s="372"/>
      <c r="AE77" s="372"/>
      <c r="AF77" s="372"/>
      <c r="AG77" s="372"/>
      <c r="AH77" s="372"/>
      <c r="AI77" s="372"/>
      <c r="AJ77" s="372"/>
      <c r="AK77" s="372"/>
    </row>
    <row r="78" spans="2:37" x14ac:dyDescent="0.15">
      <c r="B78" s="93"/>
      <c r="C78" s="93"/>
      <c r="D78" s="93"/>
      <c r="E78" s="372"/>
      <c r="F78" s="372"/>
      <c r="G78" s="372"/>
      <c r="H78" s="372"/>
      <c r="I78" s="372"/>
      <c r="J78" s="372"/>
      <c r="K78" s="372"/>
      <c r="L78" s="372"/>
      <c r="M78" s="372"/>
      <c r="N78" s="372"/>
      <c r="O78" s="372"/>
      <c r="P78" s="372"/>
      <c r="Q78" s="372"/>
      <c r="R78" s="372"/>
      <c r="S78" s="372"/>
      <c r="T78" s="372"/>
      <c r="U78" s="372"/>
      <c r="V78" s="372"/>
      <c r="W78" s="372"/>
      <c r="X78" s="372"/>
      <c r="Y78" s="372"/>
      <c r="Z78" s="372"/>
      <c r="AA78" s="372"/>
      <c r="AB78" s="372"/>
      <c r="AC78" s="372"/>
      <c r="AD78" s="372"/>
      <c r="AE78" s="372"/>
      <c r="AF78" s="372"/>
      <c r="AG78" s="372"/>
      <c r="AH78" s="372"/>
      <c r="AI78" s="372"/>
      <c r="AJ78" s="372"/>
      <c r="AK78" s="372"/>
    </row>
    <row r="79" spans="2:37" x14ac:dyDescent="0.15">
      <c r="B79" s="93"/>
      <c r="C79" s="93"/>
      <c r="D79" s="93"/>
      <c r="E79" s="372"/>
      <c r="F79" s="372"/>
      <c r="G79" s="372"/>
      <c r="H79" s="372"/>
      <c r="I79" s="372"/>
      <c r="J79" s="372"/>
      <c r="K79" s="372"/>
      <c r="L79" s="372"/>
      <c r="M79" s="372"/>
      <c r="N79" s="372"/>
      <c r="O79" s="372"/>
      <c r="P79" s="372"/>
      <c r="Q79" s="372"/>
      <c r="R79" s="372"/>
      <c r="S79" s="372"/>
      <c r="T79" s="372"/>
      <c r="U79" s="372"/>
      <c r="V79" s="372"/>
      <c r="W79" s="372"/>
      <c r="X79" s="372"/>
      <c r="Y79" s="372"/>
      <c r="Z79" s="372"/>
      <c r="AA79" s="372"/>
      <c r="AB79" s="372"/>
      <c r="AC79" s="372"/>
      <c r="AD79" s="372"/>
      <c r="AE79" s="372"/>
      <c r="AF79" s="372"/>
      <c r="AG79" s="372"/>
      <c r="AH79" s="372"/>
      <c r="AI79" s="372"/>
      <c r="AJ79" s="372"/>
      <c r="AK79" s="372"/>
    </row>
    <row r="80" spans="2:37" x14ac:dyDescent="0.15">
      <c r="B80" s="93"/>
      <c r="C80" s="93"/>
      <c r="D80" s="93"/>
      <c r="E80" s="372"/>
      <c r="F80" s="372"/>
      <c r="G80" s="372"/>
      <c r="H80" s="372"/>
      <c r="I80" s="372"/>
      <c r="J80" s="372"/>
      <c r="K80" s="372"/>
      <c r="L80" s="372"/>
      <c r="M80" s="372"/>
      <c r="N80" s="372"/>
      <c r="O80" s="372"/>
      <c r="P80" s="372"/>
      <c r="Q80" s="372"/>
      <c r="R80" s="372"/>
      <c r="S80" s="372"/>
      <c r="T80" s="372"/>
      <c r="U80" s="372"/>
      <c r="V80" s="372"/>
      <c r="W80" s="372"/>
      <c r="X80" s="372"/>
      <c r="Y80" s="372"/>
      <c r="Z80" s="372"/>
      <c r="AA80" s="372"/>
      <c r="AB80" s="372"/>
      <c r="AC80" s="372"/>
      <c r="AD80" s="372"/>
      <c r="AE80" s="372"/>
      <c r="AF80" s="372"/>
      <c r="AG80" s="372"/>
      <c r="AH80" s="372"/>
      <c r="AI80" s="372"/>
      <c r="AJ80" s="372"/>
      <c r="AK80" s="372"/>
    </row>
    <row r="81" spans="2:37" x14ac:dyDescent="0.15">
      <c r="B81" s="93"/>
      <c r="C81" s="93"/>
      <c r="D81" s="93"/>
      <c r="E81" s="372"/>
      <c r="F81" s="372"/>
      <c r="G81" s="372"/>
      <c r="H81" s="372"/>
      <c r="I81" s="372"/>
      <c r="J81" s="372"/>
      <c r="K81" s="372"/>
      <c r="L81" s="372"/>
      <c r="M81" s="372"/>
      <c r="N81" s="372"/>
      <c r="O81" s="372"/>
      <c r="P81" s="372"/>
      <c r="Q81" s="372"/>
      <c r="R81" s="372"/>
      <c r="S81" s="372"/>
      <c r="T81" s="372"/>
      <c r="U81" s="372"/>
      <c r="V81" s="372"/>
      <c r="W81" s="372"/>
      <c r="X81" s="372"/>
      <c r="Y81" s="372"/>
      <c r="Z81" s="372"/>
      <c r="AA81" s="372"/>
      <c r="AB81" s="372"/>
      <c r="AC81" s="372"/>
      <c r="AD81" s="372"/>
      <c r="AE81" s="372"/>
      <c r="AF81" s="372"/>
      <c r="AG81" s="372"/>
      <c r="AH81" s="372"/>
      <c r="AI81" s="372"/>
      <c r="AJ81" s="372"/>
      <c r="AK81" s="372"/>
    </row>
    <row r="82" spans="2:37" x14ac:dyDescent="0.15">
      <c r="B82" s="93"/>
      <c r="C82" s="93"/>
      <c r="D82" s="93"/>
      <c r="E82" s="372"/>
      <c r="F82" s="372"/>
      <c r="G82" s="372"/>
      <c r="H82" s="372"/>
      <c r="I82" s="372"/>
      <c r="J82" s="372"/>
      <c r="K82" s="372"/>
      <c r="L82" s="372"/>
      <c r="M82" s="372"/>
      <c r="N82" s="372"/>
      <c r="O82" s="372"/>
      <c r="P82" s="372"/>
      <c r="Q82" s="372"/>
      <c r="R82" s="372"/>
      <c r="S82" s="372"/>
      <c r="T82" s="372"/>
      <c r="U82" s="372"/>
      <c r="V82" s="372"/>
      <c r="W82" s="372"/>
      <c r="X82" s="372"/>
      <c r="Y82" s="372"/>
      <c r="Z82" s="372"/>
      <c r="AA82" s="372"/>
      <c r="AB82" s="372"/>
      <c r="AC82" s="372"/>
      <c r="AD82" s="372"/>
      <c r="AE82" s="372"/>
      <c r="AF82" s="372"/>
      <c r="AG82" s="372"/>
      <c r="AH82" s="372"/>
      <c r="AI82" s="372"/>
      <c r="AJ82" s="372"/>
      <c r="AK82" s="372"/>
    </row>
    <row r="83" spans="2:37" x14ac:dyDescent="0.15">
      <c r="B83" s="93"/>
      <c r="C83" s="93"/>
      <c r="D83" s="93"/>
      <c r="E83" s="372"/>
      <c r="F83" s="372"/>
      <c r="G83" s="372"/>
      <c r="H83" s="372"/>
      <c r="I83" s="372"/>
      <c r="J83" s="372"/>
      <c r="K83" s="372"/>
      <c r="L83" s="372"/>
      <c r="M83" s="372"/>
      <c r="N83" s="372"/>
      <c r="O83" s="372"/>
      <c r="P83" s="372"/>
      <c r="Q83" s="372"/>
      <c r="R83" s="372"/>
      <c r="S83" s="372"/>
      <c r="T83" s="372"/>
      <c r="U83" s="372"/>
      <c r="V83" s="372"/>
      <c r="W83" s="372"/>
      <c r="X83" s="372"/>
      <c r="Y83" s="372"/>
      <c r="Z83" s="372"/>
      <c r="AA83" s="372"/>
      <c r="AB83" s="372"/>
      <c r="AC83" s="372"/>
      <c r="AD83" s="372"/>
      <c r="AE83" s="372"/>
      <c r="AF83" s="372"/>
      <c r="AG83" s="372"/>
      <c r="AH83" s="372"/>
      <c r="AI83" s="372"/>
      <c r="AJ83" s="372"/>
      <c r="AK83" s="372"/>
    </row>
    <row r="84" spans="2:37" x14ac:dyDescent="0.15">
      <c r="B84" s="93"/>
      <c r="C84" s="93"/>
      <c r="D84" s="93"/>
      <c r="E84" s="372"/>
      <c r="F84" s="372"/>
      <c r="G84" s="372"/>
      <c r="H84" s="372"/>
      <c r="I84" s="372"/>
      <c r="J84" s="372"/>
      <c r="K84" s="372"/>
      <c r="L84" s="372"/>
      <c r="M84" s="372"/>
      <c r="N84" s="372"/>
      <c r="O84" s="372"/>
      <c r="P84" s="372"/>
      <c r="Q84" s="372"/>
      <c r="R84" s="372"/>
      <c r="S84" s="372"/>
      <c r="T84" s="372"/>
      <c r="U84" s="372"/>
      <c r="V84" s="372"/>
      <c r="W84" s="372"/>
      <c r="X84" s="372"/>
      <c r="Y84" s="372"/>
      <c r="Z84" s="372"/>
      <c r="AA84" s="372"/>
      <c r="AB84" s="372"/>
      <c r="AC84" s="372"/>
      <c r="AD84" s="372"/>
      <c r="AE84" s="372"/>
      <c r="AF84" s="372"/>
      <c r="AG84" s="372"/>
      <c r="AH84" s="372"/>
      <c r="AI84" s="372"/>
      <c r="AJ84" s="372"/>
      <c r="AK84" s="372"/>
    </row>
    <row r="85" spans="2:37" x14ac:dyDescent="0.15">
      <c r="B85" s="93"/>
      <c r="C85" s="93"/>
      <c r="D85" s="93"/>
      <c r="E85" s="372"/>
      <c r="F85" s="372"/>
      <c r="G85" s="372"/>
      <c r="H85" s="372"/>
      <c r="I85" s="372"/>
      <c r="J85" s="372"/>
      <c r="K85" s="372"/>
      <c r="L85" s="372"/>
      <c r="M85" s="372"/>
      <c r="N85" s="372"/>
      <c r="O85" s="372"/>
      <c r="P85" s="372"/>
      <c r="Q85" s="372"/>
      <c r="R85" s="372"/>
      <c r="S85" s="372"/>
      <c r="T85" s="372"/>
      <c r="U85" s="372"/>
      <c r="V85" s="372"/>
      <c r="W85" s="372"/>
      <c r="X85" s="372"/>
      <c r="Y85" s="372"/>
      <c r="Z85" s="372"/>
      <c r="AA85" s="372"/>
      <c r="AB85" s="372"/>
      <c r="AC85" s="372"/>
      <c r="AD85" s="372"/>
      <c r="AE85" s="372"/>
      <c r="AF85" s="372"/>
      <c r="AG85" s="372"/>
      <c r="AH85" s="372"/>
      <c r="AI85" s="372"/>
      <c r="AJ85" s="372"/>
      <c r="AK85" s="372"/>
    </row>
    <row r="86" spans="2:37" x14ac:dyDescent="0.15">
      <c r="B86" s="93"/>
      <c r="C86" s="93"/>
      <c r="D86" s="93"/>
      <c r="E86" s="372"/>
      <c r="F86" s="372"/>
      <c r="G86" s="372"/>
      <c r="H86" s="372"/>
      <c r="I86" s="372"/>
      <c r="J86" s="372"/>
      <c r="K86" s="372"/>
      <c r="L86" s="372"/>
      <c r="M86" s="372"/>
      <c r="N86" s="372"/>
      <c r="O86" s="372"/>
      <c r="P86" s="372"/>
      <c r="Q86" s="372"/>
      <c r="R86" s="372"/>
      <c r="S86" s="372"/>
      <c r="T86" s="372"/>
      <c r="U86" s="372"/>
      <c r="V86" s="372"/>
      <c r="W86" s="372"/>
      <c r="X86" s="372"/>
      <c r="Y86" s="372"/>
      <c r="Z86" s="372"/>
      <c r="AA86" s="372"/>
      <c r="AB86" s="372"/>
      <c r="AC86" s="372"/>
      <c r="AD86" s="372"/>
      <c r="AE86" s="372"/>
      <c r="AF86" s="372"/>
      <c r="AG86" s="372"/>
      <c r="AH86" s="372"/>
      <c r="AI86" s="372"/>
      <c r="AJ86" s="372"/>
      <c r="AK86" s="372"/>
    </row>
    <row r="87" spans="2:37" x14ac:dyDescent="0.15">
      <c r="B87" s="93"/>
      <c r="C87" s="93"/>
      <c r="D87" s="93"/>
      <c r="E87" s="372"/>
      <c r="F87" s="372"/>
      <c r="G87" s="372"/>
      <c r="H87" s="372"/>
      <c r="I87" s="372"/>
      <c r="J87" s="372"/>
      <c r="K87" s="372"/>
      <c r="L87" s="372"/>
      <c r="M87" s="372"/>
      <c r="N87" s="372"/>
      <c r="O87" s="372"/>
      <c r="P87" s="372"/>
      <c r="Q87" s="372"/>
      <c r="R87" s="372"/>
      <c r="S87" s="372"/>
      <c r="T87" s="372"/>
      <c r="U87" s="372"/>
      <c r="V87" s="372"/>
      <c r="W87" s="372"/>
      <c r="X87" s="372"/>
      <c r="Y87" s="372"/>
      <c r="Z87" s="372"/>
      <c r="AA87" s="372"/>
      <c r="AB87" s="372"/>
      <c r="AC87" s="372"/>
      <c r="AD87" s="372"/>
      <c r="AE87" s="372"/>
      <c r="AF87" s="372"/>
      <c r="AG87" s="372"/>
      <c r="AH87" s="372"/>
      <c r="AI87" s="372"/>
      <c r="AJ87" s="372"/>
      <c r="AK87" s="372"/>
    </row>
    <row r="88" spans="2:37" x14ac:dyDescent="0.15">
      <c r="B88" s="93"/>
      <c r="C88" s="93"/>
      <c r="D88" s="93"/>
      <c r="E88" s="372"/>
      <c r="F88" s="372"/>
      <c r="G88" s="372"/>
      <c r="H88" s="372"/>
      <c r="I88" s="372"/>
      <c r="J88" s="372"/>
      <c r="K88" s="372"/>
      <c r="L88" s="372"/>
      <c r="M88" s="372"/>
      <c r="N88" s="372"/>
      <c r="O88" s="372"/>
      <c r="P88" s="372"/>
      <c r="Q88" s="372"/>
      <c r="R88" s="372"/>
      <c r="S88" s="372"/>
      <c r="T88" s="372"/>
      <c r="U88" s="372"/>
      <c r="V88" s="372"/>
      <c r="W88" s="372"/>
      <c r="X88" s="372"/>
      <c r="Y88" s="372"/>
      <c r="Z88" s="372"/>
      <c r="AA88" s="372"/>
      <c r="AB88" s="372"/>
      <c r="AC88" s="372"/>
      <c r="AD88" s="372"/>
      <c r="AE88" s="372"/>
      <c r="AF88" s="372"/>
      <c r="AG88" s="372"/>
      <c r="AH88" s="372"/>
      <c r="AI88" s="372"/>
      <c r="AJ88" s="372"/>
      <c r="AK88" s="372"/>
    </row>
    <row r="89" spans="2:37" x14ac:dyDescent="0.15">
      <c r="B89" s="93"/>
      <c r="C89" s="93"/>
      <c r="D89" s="93"/>
      <c r="E89" s="372"/>
      <c r="F89" s="372"/>
      <c r="G89" s="372"/>
      <c r="H89" s="372"/>
      <c r="I89" s="372"/>
      <c r="J89" s="372"/>
      <c r="K89" s="372"/>
      <c r="L89" s="372"/>
      <c r="M89" s="372"/>
      <c r="N89" s="372"/>
      <c r="O89" s="372"/>
      <c r="P89" s="372"/>
      <c r="Q89" s="372"/>
      <c r="R89" s="372"/>
      <c r="S89" s="372"/>
      <c r="T89" s="372"/>
      <c r="U89" s="372"/>
      <c r="V89" s="372"/>
      <c r="W89" s="372"/>
      <c r="X89" s="372"/>
      <c r="Y89" s="372"/>
      <c r="Z89" s="372"/>
      <c r="AA89" s="372"/>
      <c r="AB89" s="372"/>
      <c r="AC89" s="372"/>
      <c r="AD89" s="372"/>
      <c r="AE89" s="372"/>
      <c r="AF89" s="372"/>
      <c r="AG89" s="372"/>
      <c r="AH89" s="372"/>
      <c r="AI89" s="372"/>
      <c r="AJ89" s="372"/>
      <c r="AK89" s="372"/>
    </row>
    <row r="90" spans="2:37" x14ac:dyDescent="0.15">
      <c r="B90" s="93"/>
      <c r="C90" s="93"/>
      <c r="D90" s="93"/>
      <c r="E90" s="372"/>
      <c r="F90" s="372"/>
      <c r="G90" s="372"/>
      <c r="H90" s="372"/>
      <c r="I90" s="372"/>
      <c r="J90" s="372"/>
      <c r="K90" s="372"/>
      <c r="L90" s="372"/>
      <c r="M90" s="372"/>
      <c r="N90" s="372"/>
      <c r="O90" s="372"/>
      <c r="P90" s="372"/>
      <c r="Q90" s="372"/>
      <c r="R90" s="372"/>
      <c r="S90" s="372"/>
      <c r="T90" s="372"/>
      <c r="U90" s="372"/>
      <c r="V90" s="372"/>
      <c r="W90" s="372"/>
      <c r="X90" s="372"/>
      <c r="Y90" s="372"/>
      <c r="Z90" s="372"/>
      <c r="AA90" s="372"/>
      <c r="AB90" s="372"/>
      <c r="AC90" s="372"/>
      <c r="AD90" s="372"/>
      <c r="AE90" s="372"/>
      <c r="AF90" s="372"/>
      <c r="AG90" s="372"/>
      <c r="AH90" s="372"/>
      <c r="AI90" s="372"/>
      <c r="AJ90" s="372"/>
      <c r="AK90" s="372"/>
    </row>
    <row r="91" spans="2:37" x14ac:dyDescent="0.15">
      <c r="B91" s="93"/>
      <c r="C91" s="93"/>
      <c r="D91" s="93"/>
      <c r="E91" s="372"/>
      <c r="F91" s="372"/>
      <c r="G91" s="372"/>
      <c r="H91" s="372"/>
      <c r="I91" s="372"/>
      <c r="J91" s="372"/>
      <c r="K91" s="372"/>
      <c r="L91" s="372"/>
      <c r="M91" s="372"/>
      <c r="N91" s="372"/>
      <c r="O91" s="372"/>
      <c r="P91" s="372"/>
      <c r="Q91" s="372"/>
      <c r="R91" s="372"/>
      <c r="S91" s="372"/>
      <c r="T91" s="372"/>
      <c r="U91" s="372"/>
      <c r="V91" s="372"/>
      <c r="W91" s="372"/>
      <c r="X91" s="372"/>
      <c r="Y91" s="372"/>
      <c r="Z91" s="372"/>
      <c r="AA91" s="372"/>
      <c r="AB91" s="372"/>
      <c r="AC91" s="372"/>
      <c r="AD91" s="372"/>
      <c r="AE91" s="372"/>
      <c r="AF91" s="372"/>
      <c r="AG91" s="372"/>
      <c r="AH91" s="372"/>
      <c r="AI91" s="372"/>
      <c r="AJ91" s="372"/>
      <c r="AK91" s="372"/>
    </row>
    <row r="92" spans="2:37" x14ac:dyDescent="0.15">
      <c r="B92" s="93"/>
      <c r="C92" s="93"/>
      <c r="D92" s="93"/>
      <c r="E92" s="372"/>
      <c r="F92" s="372"/>
      <c r="G92" s="372"/>
      <c r="H92" s="372"/>
      <c r="I92" s="372"/>
      <c r="J92" s="372"/>
      <c r="K92" s="372"/>
      <c r="L92" s="372"/>
      <c r="M92" s="372"/>
      <c r="N92" s="372"/>
      <c r="O92" s="372"/>
      <c r="P92" s="372"/>
      <c r="Q92" s="372"/>
      <c r="R92" s="372"/>
      <c r="S92" s="372"/>
      <c r="T92" s="372"/>
      <c r="U92" s="372"/>
      <c r="V92" s="372"/>
      <c r="W92" s="372"/>
      <c r="X92" s="372"/>
      <c r="Y92" s="372"/>
      <c r="Z92" s="372"/>
      <c r="AA92" s="372"/>
      <c r="AB92" s="372"/>
      <c r="AC92" s="372"/>
      <c r="AD92" s="372"/>
      <c r="AE92" s="372"/>
      <c r="AF92" s="372"/>
      <c r="AG92" s="372"/>
      <c r="AH92" s="372"/>
      <c r="AI92" s="372"/>
      <c r="AJ92" s="372"/>
      <c r="AK92" s="372"/>
    </row>
    <row r="93" spans="2:37" x14ac:dyDescent="0.15">
      <c r="B93" s="93"/>
      <c r="C93" s="93"/>
      <c r="D93" s="93"/>
      <c r="E93" s="372"/>
      <c r="F93" s="372"/>
      <c r="G93" s="372"/>
      <c r="H93" s="372"/>
      <c r="I93" s="372"/>
      <c r="J93" s="372"/>
      <c r="K93" s="372"/>
      <c r="L93" s="372"/>
      <c r="M93" s="372"/>
      <c r="N93" s="372"/>
      <c r="O93" s="372"/>
      <c r="P93" s="372"/>
      <c r="Q93" s="372"/>
      <c r="R93" s="372"/>
      <c r="S93" s="372"/>
      <c r="T93" s="372"/>
      <c r="U93" s="372"/>
      <c r="V93" s="372"/>
      <c r="W93" s="372"/>
      <c r="X93" s="372"/>
      <c r="Y93" s="372"/>
      <c r="Z93" s="372"/>
      <c r="AA93" s="372"/>
      <c r="AB93" s="372"/>
      <c r="AC93" s="372"/>
      <c r="AD93" s="372"/>
      <c r="AE93" s="372"/>
      <c r="AF93" s="372"/>
      <c r="AG93" s="372"/>
      <c r="AH93" s="372"/>
      <c r="AI93" s="372"/>
      <c r="AJ93" s="372"/>
      <c r="AK93" s="372"/>
    </row>
    <row r="94" spans="2:37" x14ac:dyDescent="0.15">
      <c r="B94" s="93"/>
      <c r="C94" s="93"/>
      <c r="D94" s="93"/>
      <c r="E94" s="372"/>
      <c r="F94" s="372"/>
      <c r="G94" s="372"/>
      <c r="H94" s="372"/>
      <c r="I94" s="372"/>
      <c r="J94" s="372"/>
      <c r="K94" s="372"/>
      <c r="L94" s="372"/>
      <c r="M94" s="372"/>
      <c r="N94" s="372"/>
      <c r="O94" s="372"/>
      <c r="P94" s="372"/>
      <c r="Q94" s="372"/>
      <c r="R94" s="372"/>
      <c r="S94" s="372"/>
      <c r="T94" s="372"/>
      <c r="U94" s="372"/>
      <c r="V94" s="372"/>
      <c r="W94" s="372"/>
      <c r="X94" s="372"/>
      <c r="Y94" s="372"/>
      <c r="Z94" s="372"/>
      <c r="AA94" s="372"/>
      <c r="AB94" s="372"/>
      <c r="AC94" s="372"/>
      <c r="AD94" s="372"/>
      <c r="AE94" s="372"/>
      <c r="AF94" s="372"/>
      <c r="AG94" s="372"/>
      <c r="AH94" s="372"/>
      <c r="AI94" s="372"/>
      <c r="AJ94" s="372"/>
      <c r="AK94" s="372"/>
    </row>
    <row r="95" spans="2:37" x14ac:dyDescent="0.15">
      <c r="B95" s="93"/>
      <c r="C95" s="93"/>
      <c r="D95" s="93"/>
      <c r="E95" s="372"/>
      <c r="F95" s="372"/>
      <c r="G95" s="372"/>
      <c r="H95" s="372"/>
      <c r="I95" s="372"/>
      <c r="J95" s="372"/>
      <c r="K95" s="372"/>
      <c r="L95" s="372"/>
      <c r="M95" s="372"/>
      <c r="N95" s="372"/>
      <c r="O95" s="372"/>
      <c r="P95" s="372"/>
      <c r="Q95" s="372"/>
      <c r="R95" s="372"/>
      <c r="S95" s="372"/>
      <c r="T95" s="372"/>
      <c r="U95" s="372"/>
      <c r="V95" s="372"/>
      <c r="W95" s="372"/>
      <c r="X95" s="372"/>
      <c r="Y95" s="372"/>
      <c r="Z95" s="372"/>
      <c r="AA95" s="372"/>
      <c r="AB95" s="372"/>
      <c r="AC95" s="372"/>
      <c r="AD95" s="372"/>
      <c r="AE95" s="372"/>
      <c r="AF95" s="372"/>
      <c r="AG95" s="372"/>
      <c r="AH95" s="372"/>
      <c r="AI95" s="372"/>
      <c r="AJ95" s="372"/>
      <c r="AK95" s="372"/>
    </row>
    <row r="96" spans="2:37" x14ac:dyDescent="0.15">
      <c r="B96" s="93"/>
      <c r="C96" s="93"/>
      <c r="D96" s="93"/>
      <c r="E96" s="372"/>
      <c r="F96" s="372"/>
      <c r="G96" s="372"/>
      <c r="H96" s="372"/>
      <c r="I96" s="372"/>
      <c r="J96" s="372"/>
      <c r="K96" s="372"/>
      <c r="L96" s="372"/>
      <c r="M96" s="372"/>
      <c r="N96" s="372"/>
      <c r="O96" s="372"/>
      <c r="P96" s="372"/>
      <c r="Q96" s="372"/>
      <c r="R96" s="372"/>
      <c r="S96" s="372"/>
      <c r="T96" s="372"/>
      <c r="U96" s="372"/>
      <c r="V96" s="372"/>
      <c r="W96" s="372"/>
      <c r="X96" s="372"/>
      <c r="Y96" s="372"/>
      <c r="Z96" s="372"/>
      <c r="AA96" s="372"/>
      <c r="AB96" s="372"/>
      <c r="AC96" s="372"/>
      <c r="AD96" s="372"/>
      <c r="AE96" s="372"/>
      <c r="AF96" s="372"/>
      <c r="AG96" s="372"/>
      <c r="AH96" s="372"/>
      <c r="AI96" s="372"/>
      <c r="AJ96" s="372"/>
      <c r="AK96" s="372"/>
    </row>
    <row r="97" spans="2:37" x14ac:dyDescent="0.15">
      <c r="B97" s="93"/>
      <c r="C97" s="93"/>
      <c r="D97" s="93"/>
      <c r="E97" s="372"/>
      <c r="F97" s="372"/>
      <c r="G97" s="372"/>
      <c r="H97" s="372"/>
      <c r="I97" s="372"/>
      <c r="J97" s="372"/>
      <c r="K97" s="372"/>
      <c r="L97" s="372"/>
      <c r="M97" s="372"/>
      <c r="N97" s="372"/>
      <c r="O97" s="372"/>
      <c r="P97" s="372"/>
      <c r="Q97" s="372"/>
      <c r="R97" s="372"/>
      <c r="S97" s="372"/>
      <c r="T97" s="372"/>
      <c r="U97" s="372"/>
      <c r="V97" s="372"/>
      <c r="W97" s="372"/>
      <c r="X97" s="372"/>
      <c r="Y97" s="372"/>
      <c r="Z97" s="372"/>
      <c r="AA97" s="372"/>
      <c r="AB97" s="372"/>
      <c r="AC97" s="372"/>
      <c r="AD97" s="372"/>
      <c r="AE97" s="372"/>
      <c r="AF97" s="372"/>
      <c r="AG97" s="372"/>
      <c r="AH97" s="372"/>
      <c r="AI97" s="372"/>
      <c r="AJ97" s="372"/>
      <c r="AK97" s="372"/>
    </row>
    <row r="98" spans="2:37" x14ac:dyDescent="0.15">
      <c r="B98" s="93"/>
      <c r="C98" s="93"/>
      <c r="D98" s="93"/>
      <c r="E98" s="372"/>
      <c r="F98" s="372"/>
      <c r="G98" s="372"/>
      <c r="H98" s="372"/>
      <c r="I98" s="372"/>
      <c r="J98" s="372"/>
      <c r="K98" s="372"/>
      <c r="L98" s="372"/>
      <c r="M98" s="372"/>
      <c r="N98" s="372"/>
      <c r="O98" s="372"/>
      <c r="P98" s="372"/>
      <c r="Q98" s="372"/>
      <c r="R98" s="372"/>
      <c r="S98" s="372"/>
      <c r="T98" s="372"/>
      <c r="U98" s="372"/>
      <c r="V98" s="372"/>
      <c r="W98" s="372"/>
      <c r="X98" s="372"/>
      <c r="Y98" s="372"/>
      <c r="Z98" s="372"/>
      <c r="AA98" s="372"/>
      <c r="AB98" s="372"/>
      <c r="AC98" s="372"/>
      <c r="AD98" s="372"/>
      <c r="AE98" s="372"/>
      <c r="AF98" s="372"/>
      <c r="AG98" s="372"/>
      <c r="AH98" s="372"/>
      <c r="AI98" s="372"/>
      <c r="AJ98" s="372"/>
      <c r="AK98" s="372"/>
    </row>
    <row r="99" spans="2:37" x14ac:dyDescent="0.15">
      <c r="B99" s="93"/>
      <c r="C99" s="93"/>
      <c r="D99" s="93"/>
      <c r="E99" s="372"/>
      <c r="F99" s="372"/>
      <c r="G99" s="372"/>
      <c r="H99" s="372"/>
      <c r="I99" s="372"/>
      <c r="J99" s="372"/>
      <c r="K99" s="372"/>
      <c r="L99" s="372"/>
      <c r="M99" s="372"/>
      <c r="N99" s="372"/>
      <c r="O99" s="372"/>
      <c r="P99" s="372"/>
      <c r="Q99" s="372"/>
      <c r="R99" s="372"/>
      <c r="S99" s="372"/>
      <c r="T99" s="372"/>
      <c r="U99" s="372"/>
      <c r="V99" s="372"/>
      <c r="W99" s="372"/>
      <c r="X99" s="372"/>
      <c r="Y99" s="372"/>
      <c r="Z99" s="372"/>
      <c r="AA99" s="372"/>
      <c r="AB99" s="372"/>
      <c r="AC99" s="372"/>
      <c r="AD99" s="372"/>
      <c r="AE99" s="372"/>
      <c r="AF99" s="372"/>
      <c r="AG99" s="372"/>
      <c r="AH99" s="372"/>
      <c r="AI99" s="372"/>
      <c r="AJ99" s="372"/>
      <c r="AK99" s="372"/>
    </row>
    <row r="100" spans="2:37" x14ac:dyDescent="0.15">
      <c r="B100" s="93"/>
      <c r="C100" s="93"/>
      <c r="D100" s="93"/>
      <c r="E100" s="372"/>
      <c r="F100" s="372"/>
      <c r="G100" s="372"/>
      <c r="H100" s="372"/>
      <c r="I100" s="372"/>
      <c r="J100" s="372"/>
      <c r="K100" s="372"/>
      <c r="L100" s="372"/>
      <c r="M100" s="372"/>
      <c r="N100" s="372"/>
      <c r="O100" s="372"/>
      <c r="P100" s="372"/>
      <c r="Q100" s="372"/>
      <c r="R100" s="372"/>
      <c r="S100" s="372"/>
      <c r="T100" s="372"/>
      <c r="U100" s="372"/>
      <c r="V100" s="372"/>
      <c r="W100" s="372"/>
      <c r="X100" s="372"/>
      <c r="Y100" s="372"/>
      <c r="Z100" s="372"/>
      <c r="AA100" s="372"/>
      <c r="AB100" s="372"/>
      <c r="AC100" s="372"/>
      <c r="AD100" s="372"/>
      <c r="AE100" s="372"/>
      <c r="AF100" s="372"/>
      <c r="AG100" s="372"/>
      <c r="AH100" s="372"/>
      <c r="AI100" s="372"/>
      <c r="AJ100" s="372"/>
      <c r="AK100" s="372"/>
    </row>
    <row r="101" spans="2:37" x14ac:dyDescent="0.15">
      <c r="B101" s="93"/>
      <c r="C101" s="93"/>
      <c r="D101" s="93"/>
      <c r="E101" s="372"/>
      <c r="F101" s="372"/>
      <c r="G101" s="372"/>
      <c r="H101" s="372"/>
      <c r="I101" s="372"/>
      <c r="J101" s="372"/>
      <c r="K101" s="372"/>
      <c r="L101" s="372"/>
      <c r="M101" s="372"/>
      <c r="N101" s="372"/>
      <c r="O101" s="372"/>
      <c r="P101" s="372"/>
      <c r="Q101" s="372"/>
      <c r="R101" s="372"/>
      <c r="S101" s="372"/>
      <c r="T101" s="372"/>
      <c r="U101" s="372"/>
      <c r="V101" s="372"/>
      <c r="W101" s="372"/>
      <c r="X101" s="372"/>
      <c r="Y101" s="372"/>
      <c r="Z101" s="372"/>
      <c r="AA101" s="372"/>
      <c r="AB101" s="372"/>
      <c r="AC101" s="372"/>
      <c r="AD101" s="372"/>
      <c r="AE101" s="372"/>
      <c r="AF101" s="372"/>
      <c r="AG101" s="372"/>
      <c r="AH101" s="372"/>
      <c r="AI101" s="372"/>
      <c r="AJ101" s="372"/>
      <c r="AK101" s="372"/>
    </row>
    <row r="102" spans="2:37" x14ac:dyDescent="0.15">
      <c r="B102" s="93"/>
      <c r="C102" s="93"/>
      <c r="D102" s="93"/>
      <c r="E102" s="372"/>
      <c r="F102" s="372"/>
      <c r="G102" s="372"/>
      <c r="H102" s="372"/>
      <c r="I102" s="372"/>
      <c r="J102" s="372"/>
      <c r="K102" s="372"/>
      <c r="L102" s="372"/>
      <c r="M102" s="372"/>
      <c r="N102" s="372"/>
      <c r="O102" s="372"/>
      <c r="P102" s="372"/>
      <c r="Q102" s="372"/>
      <c r="R102" s="372"/>
      <c r="S102" s="372"/>
      <c r="T102" s="372"/>
      <c r="U102" s="372"/>
      <c r="V102" s="372"/>
      <c r="W102" s="372"/>
      <c r="X102" s="372"/>
      <c r="Y102" s="372"/>
      <c r="Z102" s="372"/>
      <c r="AA102" s="372"/>
      <c r="AB102" s="372"/>
      <c r="AC102" s="372"/>
      <c r="AD102" s="372"/>
      <c r="AE102" s="372"/>
      <c r="AF102" s="372"/>
      <c r="AG102" s="372"/>
      <c r="AH102" s="372"/>
      <c r="AI102" s="372"/>
      <c r="AJ102" s="372"/>
      <c r="AK102" s="372"/>
    </row>
    <row r="103" spans="2:37" x14ac:dyDescent="0.15">
      <c r="B103" s="93"/>
      <c r="C103" s="93"/>
      <c r="D103" s="93"/>
      <c r="E103" s="372"/>
      <c r="F103" s="372"/>
      <c r="G103" s="372"/>
      <c r="H103" s="372"/>
      <c r="I103" s="372"/>
      <c r="J103" s="372"/>
      <c r="K103" s="372"/>
      <c r="L103" s="372"/>
      <c r="M103" s="372"/>
      <c r="N103" s="372"/>
      <c r="O103" s="372"/>
      <c r="P103" s="372"/>
      <c r="Q103" s="372"/>
      <c r="R103" s="372"/>
      <c r="S103" s="372"/>
      <c r="T103" s="372"/>
      <c r="U103" s="372"/>
      <c r="V103" s="372"/>
      <c r="W103" s="372"/>
      <c r="X103" s="372"/>
      <c r="Y103" s="372"/>
      <c r="Z103" s="372"/>
      <c r="AA103" s="372"/>
      <c r="AB103" s="372"/>
      <c r="AC103" s="372"/>
      <c r="AD103" s="372"/>
      <c r="AE103" s="372"/>
      <c r="AF103" s="372"/>
      <c r="AG103" s="372"/>
      <c r="AH103" s="372"/>
      <c r="AI103" s="372"/>
      <c r="AJ103" s="372"/>
      <c r="AK103" s="372"/>
    </row>
    <row r="104" spans="2:37" x14ac:dyDescent="0.15">
      <c r="B104" s="93"/>
      <c r="C104" s="93"/>
      <c r="D104" s="93"/>
      <c r="E104" s="372"/>
      <c r="F104" s="372"/>
      <c r="G104" s="372"/>
      <c r="H104" s="372"/>
      <c r="I104" s="372"/>
      <c r="J104" s="372"/>
      <c r="K104" s="372"/>
      <c r="L104" s="372"/>
      <c r="M104" s="372"/>
      <c r="N104" s="372"/>
      <c r="O104" s="372"/>
      <c r="P104" s="372"/>
      <c r="Q104" s="372"/>
      <c r="R104" s="372"/>
      <c r="S104" s="372"/>
      <c r="T104" s="372"/>
      <c r="U104" s="372"/>
      <c r="V104" s="372"/>
      <c r="W104" s="372"/>
      <c r="X104" s="372"/>
      <c r="Y104" s="372"/>
      <c r="Z104" s="372"/>
      <c r="AA104" s="372"/>
      <c r="AB104" s="372"/>
      <c r="AC104" s="372"/>
      <c r="AD104" s="372"/>
      <c r="AE104" s="372"/>
      <c r="AF104" s="372"/>
      <c r="AG104" s="372"/>
      <c r="AH104" s="372"/>
      <c r="AI104" s="372"/>
      <c r="AJ104" s="372"/>
      <c r="AK104" s="372"/>
    </row>
    <row r="105" spans="2:37" x14ac:dyDescent="0.15">
      <c r="B105" s="93"/>
      <c r="C105" s="93"/>
      <c r="D105" s="93"/>
      <c r="E105" s="372"/>
      <c r="F105" s="372"/>
      <c r="G105" s="372"/>
      <c r="H105" s="372"/>
      <c r="I105" s="372"/>
      <c r="J105" s="372"/>
      <c r="K105" s="372"/>
      <c r="L105" s="372"/>
      <c r="M105" s="372"/>
      <c r="N105" s="372"/>
      <c r="O105" s="372"/>
      <c r="P105" s="372"/>
      <c r="Q105" s="372"/>
      <c r="R105" s="372"/>
      <c r="S105" s="372"/>
      <c r="T105" s="372"/>
      <c r="U105" s="372"/>
      <c r="V105" s="372"/>
      <c r="W105" s="372"/>
      <c r="X105" s="372"/>
      <c r="Y105" s="372"/>
      <c r="Z105" s="372"/>
      <c r="AA105" s="372"/>
      <c r="AB105" s="372"/>
      <c r="AC105" s="372"/>
      <c r="AD105" s="372"/>
      <c r="AE105" s="372"/>
      <c r="AF105" s="372"/>
      <c r="AG105" s="372"/>
      <c r="AH105" s="372"/>
      <c r="AI105" s="372"/>
      <c r="AJ105" s="372"/>
      <c r="AK105" s="372"/>
    </row>
    <row r="106" spans="2:37" x14ac:dyDescent="0.15">
      <c r="B106" s="93"/>
      <c r="C106" s="93"/>
      <c r="D106" s="93"/>
      <c r="E106" s="372"/>
      <c r="F106" s="372"/>
      <c r="G106" s="372"/>
      <c r="H106" s="372"/>
      <c r="I106" s="372"/>
      <c r="J106" s="372"/>
      <c r="K106" s="372"/>
      <c r="L106" s="372"/>
      <c r="M106" s="372"/>
      <c r="N106" s="372"/>
      <c r="O106" s="372"/>
      <c r="P106" s="372"/>
      <c r="Q106" s="372"/>
      <c r="R106" s="372"/>
      <c r="S106" s="372"/>
      <c r="T106" s="372"/>
      <c r="U106" s="372"/>
      <c r="V106" s="372"/>
      <c r="W106" s="372"/>
      <c r="X106" s="372"/>
      <c r="Y106" s="372"/>
      <c r="Z106" s="372"/>
      <c r="AA106" s="372"/>
      <c r="AB106" s="372"/>
      <c r="AC106" s="372"/>
      <c r="AD106" s="372"/>
      <c r="AE106" s="372"/>
      <c r="AF106" s="372"/>
      <c r="AG106" s="372"/>
      <c r="AH106" s="372"/>
      <c r="AI106" s="372"/>
      <c r="AJ106" s="372"/>
      <c r="AK106" s="372"/>
    </row>
    <row r="107" spans="2:37" x14ac:dyDescent="0.15">
      <c r="B107" s="93"/>
      <c r="C107" s="93"/>
      <c r="D107" s="93"/>
      <c r="E107" s="372"/>
      <c r="F107" s="372"/>
      <c r="G107" s="372"/>
      <c r="H107" s="372"/>
      <c r="I107" s="372"/>
      <c r="J107" s="372"/>
      <c r="K107" s="372"/>
      <c r="L107" s="372"/>
      <c r="M107" s="372"/>
      <c r="N107" s="372"/>
      <c r="O107" s="372"/>
      <c r="P107" s="372"/>
      <c r="Q107" s="372"/>
      <c r="R107" s="372"/>
      <c r="S107" s="372"/>
      <c r="T107" s="372"/>
      <c r="U107" s="372"/>
      <c r="V107" s="372"/>
      <c r="W107" s="372"/>
      <c r="X107" s="372"/>
      <c r="Y107" s="372"/>
      <c r="Z107" s="372"/>
      <c r="AA107" s="372"/>
      <c r="AB107" s="372"/>
      <c r="AC107" s="372"/>
      <c r="AD107" s="372"/>
      <c r="AE107" s="372"/>
      <c r="AF107" s="372"/>
      <c r="AG107" s="372"/>
      <c r="AH107" s="372"/>
      <c r="AI107" s="372"/>
      <c r="AJ107" s="372"/>
      <c r="AK107" s="372"/>
    </row>
    <row r="108" spans="2:37" x14ac:dyDescent="0.15">
      <c r="B108" s="93"/>
      <c r="C108" s="93"/>
      <c r="D108" s="93"/>
      <c r="E108" s="372"/>
      <c r="F108" s="372"/>
      <c r="G108" s="372"/>
      <c r="H108" s="372"/>
      <c r="I108" s="372"/>
      <c r="J108" s="372"/>
      <c r="K108" s="372"/>
      <c r="L108" s="372"/>
      <c r="M108" s="372"/>
      <c r="N108" s="372"/>
      <c r="O108" s="372"/>
      <c r="P108" s="372"/>
      <c r="Q108" s="372"/>
      <c r="R108" s="372"/>
      <c r="S108" s="372"/>
      <c r="T108" s="372"/>
      <c r="U108" s="372"/>
      <c r="V108" s="372"/>
      <c r="W108" s="372"/>
      <c r="X108" s="372"/>
      <c r="Y108" s="372"/>
      <c r="Z108" s="372"/>
      <c r="AA108" s="372"/>
      <c r="AB108" s="372"/>
      <c r="AC108" s="372"/>
      <c r="AD108" s="372"/>
      <c r="AE108" s="372"/>
      <c r="AF108" s="372"/>
      <c r="AG108" s="372"/>
      <c r="AH108" s="372"/>
      <c r="AI108" s="372"/>
      <c r="AJ108" s="372"/>
      <c r="AK108" s="372"/>
    </row>
    <row r="109" spans="2:37" x14ac:dyDescent="0.15">
      <c r="B109" s="93"/>
      <c r="C109" s="93"/>
      <c r="D109" s="93"/>
      <c r="E109" s="372"/>
      <c r="F109" s="372"/>
      <c r="G109" s="372"/>
      <c r="H109" s="372"/>
      <c r="I109" s="372"/>
      <c r="J109" s="372"/>
      <c r="K109" s="372"/>
      <c r="L109" s="372"/>
      <c r="M109" s="372"/>
      <c r="N109" s="372"/>
      <c r="O109" s="372"/>
      <c r="P109" s="372"/>
      <c r="Q109" s="372"/>
      <c r="R109" s="372"/>
      <c r="S109" s="372"/>
      <c r="T109" s="372"/>
      <c r="U109" s="372"/>
      <c r="V109" s="372"/>
      <c r="W109" s="372"/>
      <c r="X109" s="372"/>
      <c r="Y109" s="372"/>
      <c r="Z109" s="372"/>
      <c r="AA109" s="372"/>
      <c r="AB109" s="372"/>
      <c r="AC109" s="372"/>
      <c r="AD109" s="372"/>
      <c r="AE109" s="372"/>
      <c r="AF109" s="372"/>
      <c r="AG109" s="372"/>
      <c r="AH109" s="372"/>
      <c r="AI109" s="372"/>
      <c r="AJ109" s="372"/>
      <c r="AK109" s="372"/>
    </row>
    <row r="110" spans="2:37" x14ac:dyDescent="0.15">
      <c r="B110" s="93"/>
      <c r="C110" s="93"/>
      <c r="D110" s="93"/>
      <c r="E110" s="372"/>
      <c r="F110" s="372"/>
      <c r="G110" s="372"/>
      <c r="H110" s="372"/>
      <c r="I110" s="372"/>
      <c r="J110" s="372"/>
      <c r="K110" s="372"/>
      <c r="L110" s="372"/>
      <c r="M110" s="372"/>
      <c r="N110" s="372"/>
      <c r="O110" s="372"/>
      <c r="P110" s="372"/>
      <c r="Q110" s="372"/>
      <c r="R110" s="372"/>
      <c r="S110" s="372"/>
      <c r="T110" s="372"/>
      <c r="U110" s="372"/>
      <c r="V110" s="372"/>
      <c r="W110" s="372"/>
      <c r="X110" s="372"/>
      <c r="Y110" s="372"/>
      <c r="Z110" s="372"/>
      <c r="AA110" s="372"/>
      <c r="AB110" s="372"/>
      <c r="AC110" s="372"/>
      <c r="AD110" s="372"/>
      <c r="AE110" s="372"/>
      <c r="AF110" s="372"/>
      <c r="AG110" s="372"/>
      <c r="AH110" s="372"/>
      <c r="AI110" s="372"/>
      <c r="AJ110" s="372"/>
      <c r="AK110" s="372"/>
    </row>
    <row r="111" spans="2:37" x14ac:dyDescent="0.15">
      <c r="B111" s="93"/>
      <c r="C111" s="93"/>
      <c r="D111" s="93"/>
      <c r="E111" s="372"/>
      <c r="F111" s="372"/>
      <c r="G111" s="372"/>
      <c r="H111" s="372"/>
      <c r="I111" s="372"/>
      <c r="J111" s="372"/>
      <c r="K111" s="372"/>
      <c r="L111" s="372"/>
      <c r="M111" s="372"/>
      <c r="N111" s="372"/>
      <c r="O111" s="372"/>
      <c r="P111" s="372"/>
      <c r="Q111" s="372"/>
      <c r="R111" s="372"/>
      <c r="S111" s="372"/>
      <c r="T111" s="372"/>
      <c r="U111" s="372"/>
      <c r="V111" s="372"/>
      <c r="W111" s="372"/>
      <c r="X111" s="372"/>
      <c r="Y111" s="372"/>
      <c r="Z111" s="372"/>
      <c r="AA111" s="372"/>
      <c r="AB111" s="372"/>
      <c r="AC111" s="372"/>
      <c r="AD111" s="372"/>
      <c r="AE111" s="372"/>
      <c r="AF111" s="372"/>
      <c r="AG111" s="372"/>
      <c r="AH111" s="372"/>
      <c r="AI111" s="372"/>
      <c r="AJ111" s="372"/>
      <c r="AK111" s="372"/>
    </row>
    <row r="112" spans="2:37" x14ac:dyDescent="0.15">
      <c r="B112" s="93"/>
      <c r="C112" s="93"/>
      <c r="D112" s="93"/>
      <c r="E112" s="372"/>
      <c r="F112" s="372"/>
      <c r="G112" s="372"/>
      <c r="H112" s="372"/>
      <c r="I112" s="372"/>
      <c r="J112" s="372"/>
      <c r="K112" s="372"/>
      <c r="L112" s="372"/>
      <c r="M112" s="372"/>
      <c r="N112" s="372"/>
      <c r="O112" s="372"/>
      <c r="P112" s="372"/>
      <c r="Q112" s="372"/>
      <c r="R112" s="372"/>
      <c r="S112" s="372"/>
      <c r="T112" s="372"/>
      <c r="U112" s="372"/>
      <c r="V112" s="372"/>
      <c r="W112" s="372"/>
      <c r="X112" s="372"/>
      <c r="Y112" s="372"/>
      <c r="Z112" s="372"/>
      <c r="AA112" s="372"/>
      <c r="AB112" s="372"/>
      <c r="AC112" s="372"/>
      <c r="AD112" s="372"/>
      <c r="AE112" s="372"/>
      <c r="AF112" s="372"/>
      <c r="AG112" s="372"/>
      <c r="AH112" s="372"/>
      <c r="AI112" s="372"/>
      <c r="AJ112" s="372"/>
      <c r="AK112" s="372"/>
    </row>
    <row r="113" spans="2:37" x14ac:dyDescent="0.15">
      <c r="B113" s="93"/>
      <c r="C113" s="93"/>
      <c r="D113" s="93"/>
      <c r="E113" s="372"/>
      <c r="F113" s="372"/>
      <c r="G113" s="372"/>
      <c r="H113" s="372"/>
      <c r="I113" s="372"/>
      <c r="J113" s="372"/>
      <c r="K113" s="372"/>
      <c r="L113" s="372"/>
      <c r="M113" s="372"/>
      <c r="N113" s="372"/>
      <c r="O113" s="372"/>
      <c r="P113" s="372"/>
      <c r="Q113" s="372"/>
      <c r="R113" s="372"/>
      <c r="S113" s="372"/>
      <c r="T113" s="372"/>
      <c r="U113" s="372"/>
      <c r="V113" s="372"/>
      <c r="W113" s="372"/>
      <c r="X113" s="372"/>
      <c r="Y113" s="372"/>
      <c r="Z113" s="372"/>
      <c r="AA113" s="372"/>
      <c r="AB113" s="372"/>
      <c r="AC113" s="372"/>
      <c r="AD113" s="372"/>
      <c r="AE113" s="372"/>
      <c r="AF113" s="372"/>
      <c r="AG113" s="372"/>
      <c r="AH113" s="372"/>
      <c r="AI113" s="372"/>
      <c r="AJ113" s="372"/>
      <c r="AK113" s="372"/>
    </row>
    <row r="114" spans="2:37" x14ac:dyDescent="0.15">
      <c r="B114" s="93"/>
      <c r="C114" s="93"/>
      <c r="D114" s="93"/>
      <c r="E114" s="372"/>
      <c r="F114" s="372"/>
      <c r="G114" s="372"/>
      <c r="H114" s="372"/>
      <c r="I114" s="372"/>
      <c r="J114" s="372"/>
      <c r="K114" s="372"/>
      <c r="L114" s="372"/>
      <c r="M114" s="372"/>
      <c r="N114" s="372"/>
      <c r="O114" s="372"/>
      <c r="P114" s="372"/>
      <c r="Q114" s="372"/>
      <c r="R114" s="372"/>
      <c r="S114" s="372"/>
      <c r="T114" s="372"/>
      <c r="U114" s="372"/>
      <c r="V114" s="372"/>
      <c r="W114" s="372"/>
      <c r="X114" s="372"/>
      <c r="Y114" s="372"/>
      <c r="Z114" s="372"/>
      <c r="AA114" s="372"/>
      <c r="AB114" s="372"/>
      <c r="AC114" s="372"/>
      <c r="AD114" s="372"/>
      <c r="AE114" s="372"/>
      <c r="AF114" s="372"/>
      <c r="AG114" s="372"/>
      <c r="AH114" s="372"/>
      <c r="AI114" s="372"/>
      <c r="AJ114" s="372"/>
      <c r="AK114" s="372"/>
    </row>
    <row r="115" spans="2:37" x14ac:dyDescent="0.15">
      <c r="B115" s="93"/>
      <c r="C115" s="93"/>
      <c r="D115" s="93"/>
      <c r="E115" s="372"/>
      <c r="F115" s="372"/>
      <c r="G115" s="372"/>
      <c r="H115" s="372"/>
      <c r="I115" s="372"/>
      <c r="J115" s="372"/>
      <c r="K115" s="372"/>
      <c r="L115" s="372"/>
      <c r="M115" s="372"/>
      <c r="N115" s="372"/>
      <c r="O115" s="372"/>
      <c r="P115" s="372"/>
      <c r="Q115" s="372"/>
      <c r="R115" s="372"/>
      <c r="S115" s="372"/>
      <c r="T115" s="372"/>
      <c r="U115" s="372"/>
      <c r="V115" s="372"/>
      <c r="W115" s="372"/>
      <c r="X115" s="372"/>
      <c r="Y115" s="372"/>
      <c r="Z115" s="372"/>
      <c r="AA115" s="372"/>
      <c r="AB115" s="372"/>
      <c r="AC115" s="372"/>
      <c r="AD115" s="372"/>
      <c r="AE115" s="372"/>
      <c r="AF115" s="372"/>
      <c r="AG115" s="372"/>
      <c r="AH115" s="372"/>
      <c r="AI115" s="372"/>
      <c r="AJ115" s="372"/>
      <c r="AK115" s="372"/>
    </row>
    <row r="116" spans="2:37" x14ac:dyDescent="0.15">
      <c r="B116" s="93"/>
      <c r="C116" s="93"/>
      <c r="D116" s="93"/>
      <c r="E116" s="372"/>
      <c r="F116" s="372"/>
      <c r="G116" s="372"/>
      <c r="H116" s="372"/>
      <c r="I116" s="372"/>
      <c r="J116" s="372"/>
      <c r="K116" s="372"/>
      <c r="L116" s="372"/>
      <c r="M116" s="372"/>
      <c r="N116" s="372"/>
      <c r="O116" s="372"/>
      <c r="P116" s="372"/>
      <c r="Q116" s="372"/>
      <c r="R116" s="372"/>
      <c r="S116" s="372"/>
      <c r="T116" s="372"/>
      <c r="U116" s="372"/>
      <c r="V116" s="372"/>
      <c r="W116" s="372"/>
      <c r="X116" s="372"/>
      <c r="Y116" s="372"/>
      <c r="Z116" s="372"/>
      <c r="AA116" s="372"/>
      <c r="AB116" s="372"/>
      <c r="AC116" s="372"/>
      <c r="AD116" s="372"/>
      <c r="AE116" s="372"/>
      <c r="AF116" s="372"/>
      <c r="AG116" s="372"/>
      <c r="AH116" s="372"/>
      <c r="AI116" s="372"/>
      <c r="AJ116" s="372"/>
      <c r="AK116" s="372"/>
    </row>
    <row r="117" spans="2:37" x14ac:dyDescent="0.15">
      <c r="B117" s="93"/>
      <c r="C117" s="93"/>
      <c r="D117" s="93"/>
      <c r="E117" s="372"/>
      <c r="F117" s="372"/>
      <c r="G117" s="372"/>
      <c r="H117" s="372"/>
      <c r="I117" s="372"/>
      <c r="J117" s="372"/>
      <c r="K117" s="372"/>
      <c r="L117" s="372"/>
      <c r="M117" s="372"/>
      <c r="N117" s="372"/>
      <c r="O117" s="372"/>
      <c r="P117" s="372"/>
      <c r="Q117" s="372"/>
      <c r="R117" s="372"/>
      <c r="S117" s="372"/>
      <c r="T117" s="372"/>
      <c r="U117" s="372"/>
      <c r="V117" s="372"/>
      <c r="W117" s="372"/>
      <c r="X117" s="372"/>
      <c r="Y117" s="372"/>
      <c r="Z117" s="372"/>
      <c r="AA117" s="372"/>
      <c r="AB117" s="372"/>
      <c r="AC117" s="372"/>
      <c r="AD117" s="372"/>
      <c r="AE117" s="372"/>
      <c r="AF117" s="372"/>
      <c r="AG117" s="372"/>
      <c r="AH117" s="372"/>
      <c r="AI117" s="372"/>
      <c r="AJ117" s="372"/>
      <c r="AK117" s="372"/>
    </row>
    <row r="118" spans="2:37" x14ac:dyDescent="0.15">
      <c r="B118" s="93"/>
      <c r="C118" s="93"/>
      <c r="D118" s="93"/>
      <c r="E118" s="372"/>
      <c r="F118" s="372"/>
      <c r="G118" s="372"/>
      <c r="H118" s="372"/>
      <c r="I118" s="372"/>
      <c r="J118" s="372"/>
      <c r="K118" s="372"/>
      <c r="L118" s="372"/>
      <c r="M118" s="372"/>
      <c r="N118" s="372"/>
      <c r="O118" s="372"/>
      <c r="P118" s="372"/>
      <c r="Q118" s="372"/>
      <c r="R118" s="372"/>
      <c r="S118" s="372"/>
      <c r="T118" s="372"/>
      <c r="U118" s="372"/>
      <c r="V118" s="372"/>
      <c r="W118" s="372"/>
      <c r="X118" s="372"/>
      <c r="Y118" s="372"/>
      <c r="Z118" s="372"/>
      <c r="AA118" s="372"/>
      <c r="AB118" s="372"/>
      <c r="AC118" s="372"/>
      <c r="AD118" s="372"/>
      <c r="AE118" s="372"/>
      <c r="AF118" s="372"/>
      <c r="AG118" s="372"/>
      <c r="AH118" s="372"/>
      <c r="AI118" s="372"/>
      <c r="AJ118" s="372"/>
      <c r="AK118" s="372"/>
    </row>
    <row r="119" spans="2:37" x14ac:dyDescent="0.15">
      <c r="B119" s="93"/>
      <c r="C119" s="93"/>
      <c r="D119" s="93"/>
      <c r="E119" s="372"/>
      <c r="F119" s="372"/>
      <c r="G119" s="372"/>
      <c r="H119" s="372"/>
      <c r="I119" s="372"/>
      <c r="J119" s="372"/>
      <c r="K119" s="372"/>
      <c r="L119" s="372"/>
      <c r="M119" s="372"/>
      <c r="N119" s="372"/>
      <c r="O119" s="372"/>
      <c r="P119" s="372"/>
      <c r="Q119" s="372"/>
      <c r="R119" s="372"/>
      <c r="S119" s="372"/>
      <c r="T119" s="372"/>
      <c r="U119" s="372"/>
      <c r="V119" s="372"/>
      <c r="W119" s="372"/>
      <c r="X119" s="372"/>
      <c r="Y119" s="372"/>
      <c r="Z119" s="372"/>
      <c r="AA119" s="372"/>
      <c r="AB119" s="372"/>
      <c r="AC119" s="372"/>
      <c r="AD119" s="372"/>
      <c r="AE119" s="372"/>
      <c r="AF119" s="372"/>
      <c r="AG119" s="372"/>
      <c r="AH119" s="372"/>
      <c r="AI119" s="372"/>
      <c r="AJ119" s="372"/>
      <c r="AK119" s="372"/>
    </row>
    <row r="120" spans="2:37" x14ac:dyDescent="0.15">
      <c r="B120" s="93"/>
      <c r="C120" s="93"/>
      <c r="D120" s="93"/>
      <c r="E120" s="372"/>
      <c r="F120" s="372"/>
      <c r="G120" s="372"/>
      <c r="H120" s="372"/>
      <c r="I120" s="372"/>
      <c r="J120" s="372"/>
      <c r="K120" s="372"/>
      <c r="L120" s="372"/>
      <c r="M120" s="372"/>
      <c r="N120" s="372"/>
      <c r="O120" s="372"/>
      <c r="P120" s="372"/>
      <c r="Q120" s="372"/>
      <c r="R120" s="372"/>
      <c r="S120" s="372"/>
      <c r="T120" s="372"/>
      <c r="U120" s="372"/>
      <c r="V120" s="372"/>
      <c r="W120" s="372"/>
      <c r="X120" s="372"/>
      <c r="Y120" s="372"/>
      <c r="Z120" s="372"/>
      <c r="AA120" s="372"/>
      <c r="AB120" s="372"/>
      <c r="AC120" s="372"/>
      <c r="AD120" s="372"/>
      <c r="AE120" s="372"/>
      <c r="AF120" s="372"/>
      <c r="AG120" s="372"/>
      <c r="AH120" s="372"/>
      <c r="AI120" s="372"/>
      <c r="AJ120" s="372"/>
      <c r="AK120" s="372"/>
    </row>
    <row r="121" spans="2:37" x14ac:dyDescent="0.15">
      <c r="B121" s="93"/>
      <c r="C121" s="93"/>
      <c r="D121" s="93"/>
      <c r="E121" s="372"/>
      <c r="F121" s="372"/>
      <c r="G121" s="372"/>
      <c r="H121" s="372"/>
      <c r="I121" s="372"/>
      <c r="J121" s="372"/>
      <c r="K121" s="372"/>
      <c r="L121" s="372"/>
      <c r="M121" s="372"/>
      <c r="N121" s="372"/>
      <c r="O121" s="372"/>
      <c r="P121" s="372"/>
      <c r="Q121" s="372"/>
      <c r="R121" s="372"/>
      <c r="S121" s="372"/>
      <c r="T121" s="372"/>
      <c r="U121" s="372"/>
      <c r="V121" s="372"/>
      <c r="W121" s="372"/>
      <c r="X121" s="372"/>
      <c r="Y121" s="372"/>
      <c r="Z121" s="372"/>
      <c r="AA121" s="372"/>
      <c r="AB121" s="372"/>
      <c r="AC121" s="372"/>
      <c r="AD121" s="372"/>
      <c r="AE121" s="372"/>
      <c r="AF121" s="372"/>
      <c r="AG121" s="372"/>
      <c r="AH121" s="372"/>
      <c r="AI121" s="372"/>
      <c r="AJ121" s="372"/>
      <c r="AK121" s="372"/>
    </row>
    <row r="122" spans="2:37" x14ac:dyDescent="0.15">
      <c r="B122" s="93"/>
      <c r="C122" s="93"/>
      <c r="D122" s="93"/>
      <c r="E122" s="372"/>
      <c r="F122" s="372"/>
      <c r="G122" s="372"/>
      <c r="H122" s="372"/>
      <c r="I122" s="372"/>
      <c r="J122" s="372"/>
      <c r="K122" s="372"/>
      <c r="L122" s="372"/>
      <c r="M122" s="372"/>
      <c r="N122" s="372"/>
      <c r="O122" s="372"/>
      <c r="P122" s="372"/>
      <c r="Q122" s="372"/>
      <c r="R122" s="372"/>
      <c r="S122" s="372"/>
      <c r="T122" s="372"/>
      <c r="U122" s="372"/>
      <c r="V122" s="372"/>
      <c r="W122" s="372"/>
      <c r="X122" s="372"/>
      <c r="Y122" s="372"/>
      <c r="Z122" s="372"/>
      <c r="AA122" s="372"/>
      <c r="AB122" s="372"/>
      <c r="AC122" s="372"/>
      <c r="AD122" s="372"/>
      <c r="AE122" s="372"/>
      <c r="AF122" s="372"/>
      <c r="AG122" s="372"/>
      <c r="AH122" s="372"/>
      <c r="AI122" s="372"/>
      <c r="AJ122" s="372"/>
      <c r="AK122" s="372"/>
    </row>
    <row r="123" spans="2:37" x14ac:dyDescent="0.15">
      <c r="B123" s="93"/>
      <c r="C123" s="93"/>
      <c r="D123" s="93"/>
      <c r="E123" s="372"/>
      <c r="F123" s="372"/>
      <c r="G123" s="372"/>
      <c r="H123" s="372"/>
      <c r="I123" s="372"/>
      <c r="J123" s="372"/>
      <c r="K123" s="372"/>
      <c r="L123" s="372"/>
      <c r="M123" s="372"/>
      <c r="N123" s="372"/>
      <c r="O123" s="372"/>
      <c r="P123" s="372"/>
      <c r="Q123" s="372"/>
      <c r="R123" s="372"/>
      <c r="S123" s="372"/>
      <c r="T123" s="372"/>
      <c r="U123" s="372"/>
      <c r="V123" s="372"/>
      <c r="W123" s="372"/>
      <c r="X123" s="372"/>
      <c r="Y123" s="372"/>
      <c r="Z123" s="372"/>
      <c r="AA123" s="372"/>
      <c r="AB123" s="372"/>
      <c r="AC123" s="372"/>
      <c r="AD123" s="372"/>
      <c r="AE123" s="372"/>
      <c r="AF123" s="372"/>
      <c r="AG123" s="372"/>
      <c r="AH123" s="372"/>
      <c r="AI123" s="372"/>
      <c r="AJ123" s="372"/>
      <c r="AK123" s="372"/>
    </row>
    <row r="124" spans="2:37" x14ac:dyDescent="0.15">
      <c r="B124" s="93"/>
      <c r="C124" s="93"/>
      <c r="D124" s="93"/>
      <c r="E124" s="372"/>
      <c r="F124" s="372"/>
      <c r="G124" s="372"/>
      <c r="H124" s="372"/>
      <c r="I124" s="372"/>
      <c r="J124" s="372"/>
      <c r="K124" s="372"/>
      <c r="L124" s="372"/>
      <c r="M124" s="372"/>
      <c r="N124" s="372"/>
      <c r="O124" s="372"/>
      <c r="P124" s="372"/>
      <c r="Q124" s="372"/>
      <c r="R124" s="372"/>
      <c r="S124" s="372"/>
      <c r="T124" s="372"/>
      <c r="U124" s="372"/>
      <c r="V124" s="372"/>
      <c r="W124" s="372"/>
      <c r="X124" s="372"/>
      <c r="Y124" s="372"/>
      <c r="Z124" s="372"/>
      <c r="AA124" s="372"/>
      <c r="AB124" s="372"/>
      <c r="AC124" s="372"/>
      <c r="AD124" s="372"/>
      <c r="AE124" s="372"/>
      <c r="AF124" s="372"/>
      <c r="AG124" s="372"/>
      <c r="AH124" s="372"/>
      <c r="AI124" s="372"/>
      <c r="AJ124" s="372"/>
      <c r="AK124" s="372"/>
    </row>
    <row r="125" spans="2:37" x14ac:dyDescent="0.15">
      <c r="B125" s="93"/>
      <c r="C125" s="93"/>
      <c r="D125" s="93"/>
      <c r="E125" s="372"/>
      <c r="F125" s="372"/>
      <c r="G125" s="372"/>
      <c r="H125" s="372"/>
      <c r="I125" s="372"/>
      <c r="J125" s="372"/>
      <c r="K125" s="372"/>
      <c r="L125" s="372"/>
      <c r="M125" s="372"/>
      <c r="N125" s="372"/>
      <c r="O125" s="372"/>
      <c r="P125" s="372"/>
      <c r="Q125" s="372"/>
      <c r="R125" s="372"/>
      <c r="S125" s="372"/>
      <c r="T125" s="372"/>
      <c r="U125" s="372"/>
      <c r="V125" s="372"/>
      <c r="W125" s="372"/>
      <c r="X125" s="372"/>
      <c r="Y125" s="372"/>
      <c r="Z125" s="372"/>
      <c r="AA125" s="372"/>
      <c r="AB125" s="372"/>
      <c r="AC125" s="372"/>
      <c r="AD125" s="372"/>
      <c r="AE125" s="372"/>
      <c r="AF125" s="372"/>
      <c r="AG125" s="372"/>
      <c r="AH125" s="372"/>
      <c r="AI125" s="372"/>
      <c r="AJ125" s="372"/>
      <c r="AK125" s="372"/>
    </row>
  </sheetData>
  <mergeCells count="59">
    <mergeCell ref="B52:D52"/>
    <mergeCell ref="B54:D54"/>
    <mergeCell ref="B46:D46"/>
    <mergeCell ref="B47:D47"/>
    <mergeCell ref="B48:D48"/>
    <mergeCell ref="B49:D49"/>
    <mergeCell ref="B50:D50"/>
    <mergeCell ref="B51:D51"/>
    <mergeCell ref="B45:D45"/>
    <mergeCell ref="C34:D34"/>
    <mergeCell ref="C35:D35"/>
    <mergeCell ref="B36:D36"/>
    <mergeCell ref="B37:D37"/>
    <mergeCell ref="B38:D38"/>
    <mergeCell ref="B39:C39"/>
    <mergeCell ref="B40:C40"/>
    <mergeCell ref="B41:D41"/>
    <mergeCell ref="B42:D42"/>
    <mergeCell ref="B43:D43"/>
    <mergeCell ref="B44:D44"/>
    <mergeCell ref="C33:D33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21:D21"/>
    <mergeCell ref="B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C5:AE5"/>
    <mergeCell ref="AF5:AH5"/>
    <mergeCell ref="AI5:AK5"/>
    <mergeCell ref="B7:D7"/>
    <mergeCell ref="B8:D8"/>
    <mergeCell ref="B9:D9"/>
    <mergeCell ref="E3:Z3"/>
    <mergeCell ref="E5:G5"/>
    <mergeCell ref="H5:J5"/>
    <mergeCell ref="K5:M5"/>
    <mergeCell ref="N5:P5"/>
    <mergeCell ref="Q5:S5"/>
    <mergeCell ref="T5:V5"/>
    <mergeCell ref="W5:Y5"/>
    <mergeCell ref="Z5:AB5"/>
  </mergeCells>
  <phoneticPr fontId="2"/>
  <pageMargins left="0.43307086614173229" right="0.39370078740157483" top="0.74803149606299213" bottom="0.74803149606299213" header="0.31496062992125984" footer="0.31496062992125984"/>
  <pageSetup paperSize="9" scale="63" firstPageNumber="152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156"/>
  <sheetViews>
    <sheetView view="pageBreakPreview" zoomScaleNormal="100" zoomScaleSheetLayoutView="100" workbookViewId="0">
      <pane xSplit="4" ySplit="6" topLeftCell="E127" activePane="bottomRight" state="frozen"/>
      <selection activeCell="C90" sqref="C90:C91"/>
      <selection pane="topRight" activeCell="C90" sqref="C90:C91"/>
      <selection pane="bottomLeft" activeCell="C90" sqref="C90:C91"/>
      <selection pane="bottomRight" activeCell="G138" sqref="G138"/>
    </sheetView>
  </sheetViews>
  <sheetFormatPr defaultColWidth="10.625" defaultRowHeight="13.5" x14ac:dyDescent="0.15"/>
  <cols>
    <col min="1" max="1" width="5.75" style="145" customWidth="1"/>
    <col min="2" max="3" width="5.625" style="145" customWidth="1"/>
    <col min="4" max="4" width="19.625" style="145" customWidth="1"/>
    <col min="5" max="7" width="7.75" style="145" customWidth="1"/>
    <col min="8" max="8" width="4.625" style="145" customWidth="1"/>
    <col min="9" max="19" width="4.875" style="145" customWidth="1"/>
    <col min="20" max="21" width="5.875" style="145" customWidth="1"/>
    <col min="22" max="29" width="4.875" style="145" customWidth="1"/>
    <col min="30" max="30" width="5.875" style="145" customWidth="1"/>
    <col min="31" max="31" width="6.375" style="145" customWidth="1"/>
    <col min="32" max="32" width="1.625" style="145" hidden="1" customWidth="1"/>
    <col min="33" max="34" width="5.625" style="145" customWidth="1"/>
    <col min="35" max="35" width="19.625" style="145" customWidth="1"/>
    <col min="36" max="59" width="5.625" style="145" customWidth="1"/>
    <col min="60" max="60" width="1.625" style="145" customWidth="1"/>
    <col min="61" max="61" width="7.625" style="145" customWidth="1"/>
    <col min="62" max="256" width="10.625" style="145"/>
    <col min="257" max="257" width="5.75" style="145" customWidth="1"/>
    <col min="258" max="259" width="5.625" style="145" customWidth="1"/>
    <col min="260" max="260" width="19.625" style="145" customWidth="1"/>
    <col min="261" max="263" width="7.75" style="145" customWidth="1"/>
    <col min="264" max="264" width="4.625" style="145" customWidth="1"/>
    <col min="265" max="275" width="4.875" style="145" customWidth="1"/>
    <col min="276" max="277" width="5.875" style="145" customWidth="1"/>
    <col min="278" max="285" width="4.875" style="145" customWidth="1"/>
    <col min="286" max="286" width="5.875" style="145" customWidth="1"/>
    <col min="287" max="287" width="6.375" style="145" customWidth="1"/>
    <col min="288" max="288" width="0" style="145" hidden="1" customWidth="1"/>
    <col min="289" max="290" width="5.625" style="145" customWidth="1"/>
    <col min="291" max="291" width="19.625" style="145" customWidth="1"/>
    <col min="292" max="315" width="5.625" style="145" customWidth="1"/>
    <col min="316" max="316" width="1.625" style="145" customWidth="1"/>
    <col min="317" max="317" width="7.625" style="145" customWidth="1"/>
    <col min="318" max="512" width="10.625" style="145"/>
    <col min="513" max="513" width="5.75" style="145" customWidth="1"/>
    <col min="514" max="515" width="5.625" style="145" customWidth="1"/>
    <col min="516" max="516" width="19.625" style="145" customWidth="1"/>
    <col min="517" max="519" width="7.75" style="145" customWidth="1"/>
    <col min="520" max="520" width="4.625" style="145" customWidth="1"/>
    <col min="521" max="531" width="4.875" style="145" customWidth="1"/>
    <col min="532" max="533" width="5.875" style="145" customWidth="1"/>
    <col min="534" max="541" width="4.875" style="145" customWidth="1"/>
    <col min="542" max="542" width="5.875" style="145" customWidth="1"/>
    <col min="543" max="543" width="6.375" style="145" customWidth="1"/>
    <col min="544" max="544" width="0" style="145" hidden="1" customWidth="1"/>
    <col min="545" max="546" width="5.625" style="145" customWidth="1"/>
    <col min="547" max="547" width="19.625" style="145" customWidth="1"/>
    <col min="548" max="571" width="5.625" style="145" customWidth="1"/>
    <col min="572" max="572" width="1.625" style="145" customWidth="1"/>
    <col min="573" max="573" width="7.625" style="145" customWidth="1"/>
    <col min="574" max="768" width="10.625" style="145"/>
    <col min="769" max="769" width="5.75" style="145" customWidth="1"/>
    <col min="770" max="771" width="5.625" style="145" customWidth="1"/>
    <col min="772" max="772" width="19.625" style="145" customWidth="1"/>
    <col min="773" max="775" width="7.75" style="145" customWidth="1"/>
    <col min="776" max="776" width="4.625" style="145" customWidth="1"/>
    <col min="777" max="787" width="4.875" style="145" customWidth="1"/>
    <col min="788" max="789" width="5.875" style="145" customWidth="1"/>
    <col min="790" max="797" width="4.875" style="145" customWidth="1"/>
    <col min="798" max="798" width="5.875" style="145" customWidth="1"/>
    <col min="799" max="799" width="6.375" style="145" customWidth="1"/>
    <col min="800" max="800" width="0" style="145" hidden="1" customWidth="1"/>
    <col min="801" max="802" width="5.625" style="145" customWidth="1"/>
    <col min="803" max="803" width="19.625" style="145" customWidth="1"/>
    <col min="804" max="827" width="5.625" style="145" customWidth="1"/>
    <col min="828" max="828" width="1.625" style="145" customWidth="1"/>
    <col min="829" max="829" width="7.625" style="145" customWidth="1"/>
    <col min="830" max="1024" width="10.625" style="145"/>
    <col min="1025" max="1025" width="5.75" style="145" customWidth="1"/>
    <col min="1026" max="1027" width="5.625" style="145" customWidth="1"/>
    <col min="1028" max="1028" width="19.625" style="145" customWidth="1"/>
    <col min="1029" max="1031" width="7.75" style="145" customWidth="1"/>
    <col min="1032" max="1032" width="4.625" style="145" customWidth="1"/>
    <col min="1033" max="1043" width="4.875" style="145" customWidth="1"/>
    <col min="1044" max="1045" width="5.875" style="145" customWidth="1"/>
    <col min="1046" max="1053" width="4.875" style="145" customWidth="1"/>
    <col min="1054" max="1054" width="5.875" style="145" customWidth="1"/>
    <col min="1055" max="1055" width="6.375" style="145" customWidth="1"/>
    <col min="1056" max="1056" width="0" style="145" hidden="1" customWidth="1"/>
    <col min="1057" max="1058" width="5.625" style="145" customWidth="1"/>
    <col min="1059" max="1059" width="19.625" style="145" customWidth="1"/>
    <col min="1060" max="1083" width="5.625" style="145" customWidth="1"/>
    <col min="1084" max="1084" width="1.625" style="145" customWidth="1"/>
    <col min="1085" max="1085" width="7.625" style="145" customWidth="1"/>
    <col min="1086" max="1280" width="10.625" style="145"/>
    <col min="1281" max="1281" width="5.75" style="145" customWidth="1"/>
    <col min="1282" max="1283" width="5.625" style="145" customWidth="1"/>
    <col min="1284" max="1284" width="19.625" style="145" customWidth="1"/>
    <col min="1285" max="1287" width="7.75" style="145" customWidth="1"/>
    <col min="1288" max="1288" width="4.625" style="145" customWidth="1"/>
    <col min="1289" max="1299" width="4.875" style="145" customWidth="1"/>
    <col min="1300" max="1301" width="5.875" style="145" customWidth="1"/>
    <col min="1302" max="1309" width="4.875" style="145" customWidth="1"/>
    <col min="1310" max="1310" width="5.875" style="145" customWidth="1"/>
    <col min="1311" max="1311" width="6.375" style="145" customWidth="1"/>
    <col min="1312" max="1312" width="0" style="145" hidden="1" customWidth="1"/>
    <col min="1313" max="1314" width="5.625" style="145" customWidth="1"/>
    <col min="1315" max="1315" width="19.625" style="145" customWidth="1"/>
    <col min="1316" max="1339" width="5.625" style="145" customWidth="1"/>
    <col min="1340" max="1340" width="1.625" style="145" customWidth="1"/>
    <col min="1341" max="1341" width="7.625" style="145" customWidth="1"/>
    <col min="1342" max="1536" width="10.625" style="145"/>
    <col min="1537" max="1537" width="5.75" style="145" customWidth="1"/>
    <col min="1538" max="1539" width="5.625" style="145" customWidth="1"/>
    <col min="1540" max="1540" width="19.625" style="145" customWidth="1"/>
    <col min="1541" max="1543" width="7.75" style="145" customWidth="1"/>
    <col min="1544" max="1544" width="4.625" style="145" customWidth="1"/>
    <col min="1545" max="1555" width="4.875" style="145" customWidth="1"/>
    <col min="1556" max="1557" width="5.875" style="145" customWidth="1"/>
    <col min="1558" max="1565" width="4.875" style="145" customWidth="1"/>
    <col min="1566" max="1566" width="5.875" style="145" customWidth="1"/>
    <col min="1567" max="1567" width="6.375" style="145" customWidth="1"/>
    <col min="1568" max="1568" width="0" style="145" hidden="1" customWidth="1"/>
    <col min="1569" max="1570" width="5.625" style="145" customWidth="1"/>
    <col min="1571" max="1571" width="19.625" style="145" customWidth="1"/>
    <col min="1572" max="1595" width="5.625" style="145" customWidth="1"/>
    <col min="1596" max="1596" width="1.625" style="145" customWidth="1"/>
    <col min="1597" max="1597" width="7.625" style="145" customWidth="1"/>
    <col min="1598" max="1792" width="10.625" style="145"/>
    <col min="1793" max="1793" width="5.75" style="145" customWidth="1"/>
    <col min="1794" max="1795" width="5.625" style="145" customWidth="1"/>
    <col min="1796" max="1796" width="19.625" style="145" customWidth="1"/>
    <col min="1797" max="1799" width="7.75" style="145" customWidth="1"/>
    <col min="1800" max="1800" width="4.625" style="145" customWidth="1"/>
    <col min="1801" max="1811" width="4.875" style="145" customWidth="1"/>
    <col min="1812" max="1813" width="5.875" style="145" customWidth="1"/>
    <col min="1814" max="1821" width="4.875" style="145" customWidth="1"/>
    <col min="1822" max="1822" width="5.875" style="145" customWidth="1"/>
    <col min="1823" max="1823" width="6.375" style="145" customWidth="1"/>
    <col min="1824" max="1824" width="0" style="145" hidden="1" customWidth="1"/>
    <col min="1825" max="1826" width="5.625" style="145" customWidth="1"/>
    <col min="1827" max="1827" width="19.625" style="145" customWidth="1"/>
    <col min="1828" max="1851" width="5.625" style="145" customWidth="1"/>
    <col min="1852" max="1852" width="1.625" style="145" customWidth="1"/>
    <col min="1853" max="1853" width="7.625" style="145" customWidth="1"/>
    <col min="1854" max="2048" width="10.625" style="145"/>
    <col min="2049" max="2049" width="5.75" style="145" customWidth="1"/>
    <col min="2050" max="2051" width="5.625" style="145" customWidth="1"/>
    <col min="2052" max="2052" width="19.625" style="145" customWidth="1"/>
    <col min="2053" max="2055" width="7.75" style="145" customWidth="1"/>
    <col min="2056" max="2056" width="4.625" style="145" customWidth="1"/>
    <col min="2057" max="2067" width="4.875" style="145" customWidth="1"/>
    <col min="2068" max="2069" width="5.875" style="145" customWidth="1"/>
    <col min="2070" max="2077" width="4.875" style="145" customWidth="1"/>
    <col min="2078" max="2078" width="5.875" style="145" customWidth="1"/>
    <col min="2079" max="2079" width="6.375" style="145" customWidth="1"/>
    <col min="2080" max="2080" width="0" style="145" hidden="1" customWidth="1"/>
    <col min="2081" max="2082" width="5.625" style="145" customWidth="1"/>
    <col min="2083" max="2083" width="19.625" style="145" customWidth="1"/>
    <col min="2084" max="2107" width="5.625" style="145" customWidth="1"/>
    <col min="2108" max="2108" width="1.625" style="145" customWidth="1"/>
    <col min="2109" max="2109" width="7.625" style="145" customWidth="1"/>
    <col min="2110" max="2304" width="10.625" style="145"/>
    <col min="2305" max="2305" width="5.75" style="145" customWidth="1"/>
    <col min="2306" max="2307" width="5.625" style="145" customWidth="1"/>
    <col min="2308" max="2308" width="19.625" style="145" customWidth="1"/>
    <col min="2309" max="2311" width="7.75" style="145" customWidth="1"/>
    <col min="2312" max="2312" width="4.625" style="145" customWidth="1"/>
    <col min="2313" max="2323" width="4.875" style="145" customWidth="1"/>
    <col min="2324" max="2325" width="5.875" style="145" customWidth="1"/>
    <col min="2326" max="2333" width="4.875" style="145" customWidth="1"/>
    <col min="2334" max="2334" width="5.875" style="145" customWidth="1"/>
    <col min="2335" max="2335" width="6.375" style="145" customWidth="1"/>
    <col min="2336" max="2336" width="0" style="145" hidden="1" customWidth="1"/>
    <col min="2337" max="2338" width="5.625" style="145" customWidth="1"/>
    <col min="2339" max="2339" width="19.625" style="145" customWidth="1"/>
    <col min="2340" max="2363" width="5.625" style="145" customWidth="1"/>
    <col min="2364" max="2364" width="1.625" style="145" customWidth="1"/>
    <col min="2365" max="2365" width="7.625" style="145" customWidth="1"/>
    <col min="2366" max="2560" width="10.625" style="145"/>
    <col min="2561" max="2561" width="5.75" style="145" customWidth="1"/>
    <col min="2562" max="2563" width="5.625" style="145" customWidth="1"/>
    <col min="2564" max="2564" width="19.625" style="145" customWidth="1"/>
    <col min="2565" max="2567" width="7.75" style="145" customWidth="1"/>
    <col min="2568" max="2568" width="4.625" style="145" customWidth="1"/>
    <col min="2569" max="2579" width="4.875" style="145" customWidth="1"/>
    <col min="2580" max="2581" width="5.875" style="145" customWidth="1"/>
    <col min="2582" max="2589" width="4.875" style="145" customWidth="1"/>
    <col min="2590" max="2590" width="5.875" style="145" customWidth="1"/>
    <col min="2591" max="2591" width="6.375" style="145" customWidth="1"/>
    <col min="2592" max="2592" width="0" style="145" hidden="1" customWidth="1"/>
    <col min="2593" max="2594" width="5.625" style="145" customWidth="1"/>
    <col min="2595" max="2595" width="19.625" style="145" customWidth="1"/>
    <col min="2596" max="2619" width="5.625" style="145" customWidth="1"/>
    <col min="2620" max="2620" width="1.625" style="145" customWidth="1"/>
    <col min="2621" max="2621" width="7.625" style="145" customWidth="1"/>
    <col min="2622" max="2816" width="10.625" style="145"/>
    <col min="2817" max="2817" width="5.75" style="145" customWidth="1"/>
    <col min="2818" max="2819" width="5.625" style="145" customWidth="1"/>
    <col min="2820" max="2820" width="19.625" style="145" customWidth="1"/>
    <col min="2821" max="2823" width="7.75" style="145" customWidth="1"/>
    <col min="2824" max="2824" width="4.625" style="145" customWidth="1"/>
    <col min="2825" max="2835" width="4.875" style="145" customWidth="1"/>
    <col min="2836" max="2837" width="5.875" style="145" customWidth="1"/>
    <col min="2838" max="2845" width="4.875" style="145" customWidth="1"/>
    <col min="2846" max="2846" width="5.875" style="145" customWidth="1"/>
    <col min="2847" max="2847" width="6.375" style="145" customWidth="1"/>
    <col min="2848" max="2848" width="0" style="145" hidden="1" customWidth="1"/>
    <col min="2849" max="2850" width="5.625" style="145" customWidth="1"/>
    <col min="2851" max="2851" width="19.625" style="145" customWidth="1"/>
    <col min="2852" max="2875" width="5.625" style="145" customWidth="1"/>
    <col min="2876" max="2876" width="1.625" style="145" customWidth="1"/>
    <col min="2877" max="2877" width="7.625" style="145" customWidth="1"/>
    <col min="2878" max="3072" width="10.625" style="145"/>
    <col min="3073" max="3073" width="5.75" style="145" customWidth="1"/>
    <col min="3074" max="3075" width="5.625" style="145" customWidth="1"/>
    <col min="3076" max="3076" width="19.625" style="145" customWidth="1"/>
    <col min="3077" max="3079" width="7.75" style="145" customWidth="1"/>
    <col min="3080" max="3080" width="4.625" style="145" customWidth="1"/>
    <col min="3081" max="3091" width="4.875" style="145" customWidth="1"/>
    <col min="3092" max="3093" width="5.875" style="145" customWidth="1"/>
    <col min="3094" max="3101" width="4.875" style="145" customWidth="1"/>
    <col min="3102" max="3102" width="5.875" style="145" customWidth="1"/>
    <col min="3103" max="3103" width="6.375" style="145" customWidth="1"/>
    <col min="3104" max="3104" width="0" style="145" hidden="1" customWidth="1"/>
    <col min="3105" max="3106" width="5.625" style="145" customWidth="1"/>
    <col min="3107" max="3107" width="19.625" style="145" customWidth="1"/>
    <col min="3108" max="3131" width="5.625" style="145" customWidth="1"/>
    <col min="3132" max="3132" width="1.625" style="145" customWidth="1"/>
    <col min="3133" max="3133" width="7.625" style="145" customWidth="1"/>
    <col min="3134" max="3328" width="10.625" style="145"/>
    <col min="3329" max="3329" width="5.75" style="145" customWidth="1"/>
    <col min="3330" max="3331" width="5.625" style="145" customWidth="1"/>
    <col min="3332" max="3332" width="19.625" style="145" customWidth="1"/>
    <col min="3333" max="3335" width="7.75" style="145" customWidth="1"/>
    <col min="3336" max="3336" width="4.625" style="145" customWidth="1"/>
    <col min="3337" max="3347" width="4.875" style="145" customWidth="1"/>
    <col min="3348" max="3349" width="5.875" style="145" customWidth="1"/>
    <col min="3350" max="3357" width="4.875" style="145" customWidth="1"/>
    <col min="3358" max="3358" width="5.875" style="145" customWidth="1"/>
    <col min="3359" max="3359" width="6.375" style="145" customWidth="1"/>
    <col min="3360" max="3360" width="0" style="145" hidden="1" customWidth="1"/>
    <col min="3361" max="3362" width="5.625" style="145" customWidth="1"/>
    <col min="3363" max="3363" width="19.625" style="145" customWidth="1"/>
    <col min="3364" max="3387" width="5.625" style="145" customWidth="1"/>
    <col min="3388" max="3388" width="1.625" style="145" customWidth="1"/>
    <col min="3389" max="3389" width="7.625" style="145" customWidth="1"/>
    <col min="3390" max="3584" width="10.625" style="145"/>
    <col min="3585" max="3585" width="5.75" style="145" customWidth="1"/>
    <col min="3586" max="3587" width="5.625" style="145" customWidth="1"/>
    <col min="3588" max="3588" width="19.625" style="145" customWidth="1"/>
    <col min="3589" max="3591" width="7.75" style="145" customWidth="1"/>
    <col min="3592" max="3592" width="4.625" style="145" customWidth="1"/>
    <col min="3593" max="3603" width="4.875" style="145" customWidth="1"/>
    <col min="3604" max="3605" width="5.875" style="145" customWidth="1"/>
    <col min="3606" max="3613" width="4.875" style="145" customWidth="1"/>
    <col min="3614" max="3614" width="5.875" style="145" customWidth="1"/>
    <col min="3615" max="3615" width="6.375" style="145" customWidth="1"/>
    <col min="3616" max="3616" width="0" style="145" hidden="1" customWidth="1"/>
    <col min="3617" max="3618" width="5.625" style="145" customWidth="1"/>
    <col min="3619" max="3619" width="19.625" style="145" customWidth="1"/>
    <col min="3620" max="3643" width="5.625" style="145" customWidth="1"/>
    <col min="3644" max="3644" width="1.625" style="145" customWidth="1"/>
    <col min="3645" max="3645" width="7.625" style="145" customWidth="1"/>
    <col min="3646" max="3840" width="10.625" style="145"/>
    <col min="3841" max="3841" width="5.75" style="145" customWidth="1"/>
    <col min="3842" max="3843" width="5.625" style="145" customWidth="1"/>
    <col min="3844" max="3844" width="19.625" style="145" customWidth="1"/>
    <col min="3845" max="3847" width="7.75" style="145" customWidth="1"/>
    <col min="3848" max="3848" width="4.625" style="145" customWidth="1"/>
    <col min="3849" max="3859" width="4.875" style="145" customWidth="1"/>
    <col min="3860" max="3861" width="5.875" style="145" customWidth="1"/>
    <col min="3862" max="3869" width="4.875" style="145" customWidth="1"/>
    <col min="3870" max="3870" width="5.875" style="145" customWidth="1"/>
    <col min="3871" max="3871" width="6.375" style="145" customWidth="1"/>
    <col min="3872" max="3872" width="0" style="145" hidden="1" customWidth="1"/>
    <col min="3873" max="3874" width="5.625" style="145" customWidth="1"/>
    <col min="3875" max="3875" width="19.625" style="145" customWidth="1"/>
    <col min="3876" max="3899" width="5.625" style="145" customWidth="1"/>
    <col min="3900" max="3900" width="1.625" style="145" customWidth="1"/>
    <col min="3901" max="3901" width="7.625" style="145" customWidth="1"/>
    <col min="3902" max="4096" width="10.625" style="145"/>
    <col min="4097" max="4097" width="5.75" style="145" customWidth="1"/>
    <col min="4098" max="4099" width="5.625" style="145" customWidth="1"/>
    <col min="4100" max="4100" width="19.625" style="145" customWidth="1"/>
    <col min="4101" max="4103" width="7.75" style="145" customWidth="1"/>
    <col min="4104" max="4104" width="4.625" style="145" customWidth="1"/>
    <col min="4105" max="4115" width="4.875" style="145" customWidth="1"/>
    <col min="4116" max="4117" width="5.875" style="145" customWidth="1"/>
    <col min="4118" max="4125" width="4.875" style="145" customWidth="1"/>
    <col min="4126" max="4126" width="5.875" style="145" customWidth="1"/>
    <col min="4127" max="4127" width="6.375" style="145" customWidth="1"/>
    <col min="4128" max="4128" width="0" style="145" hidden="1" customWidth="1"/>
    <col min="4129" max="4130" width="5.625" style="145" customWidth="1"/>
    <col min="4131" max="4131" width="19.625" style="145" customWidth="1"/>
    <col min="4132" max="4155" width="5.625" style="145" customWidth="1"/>
    <col min="4156" max="4156" width="1.625" style="145" customWidth="1"/>
    <col min="4157" max="4157" width="7.625" style="145" customWidth="1"/>
    <col min="4158" max="4352" width="10.625" style="145"/>
    <col min="4353" max="4353" width="5.75" style="145" customWidth="1"/>
    <col min="4354" max="4355" width="5.625" style="145" customWidth="1"/>
    <col min="4356" max="4356" width="19.625" style="145" customWidth="1"/>
    <col min="4357" max="4359" width="7.75" style="145" customWidth="1"/>
    <col min="4360" max="4360" width="4.625" style="145" customWidth="1"/>
    <col min="4361" max="4371" width="4.875" style="145" customWidth="1"/>
    <col min="4372" max="4373" width="5.875" style="145" customWidth="1"/>
    <col min="4374" max="4381" width="4.875" style="145" customWidth="1"/>
    <col min="4382" max="4382" width="5.875" style="145" customWidth="1"/>
    <col min="4383" max="4383" width="6.375" style="145" customWidth="1"/>
    <col min="4384" max="4384" width="0" style="145" hidden="1" customWidth="1"/>
    <col min="4385" max="4386" width="5.625" style="145" customWidth="1"/>
    <col min="4387" max="4387" width="19.625" style="145" customWidth="1"/>
    <col min="4388" max="4411" width="5.625" style="145" customWidth="1"/>
    <col min="4412" max="4412" width="1.625" style="145" customWidth="1"/>
    <col min="4413" max="4413" width="7.625" style="145" customWidth="1"/>
    <col min="4414" max="4608" width="10.625" style="145"/>
    <col min="4609" max="4609" width="5.75" style="145" customWidth="1"/>
    <col min="4610" max="4611" width="5.625" style="145" customWidth="1"/>
    <col min="4612" max="4612" width="19.625" style="145" customWidth="1"/>
    <col min="4613" max="4615" width="7.75" style="145" customWidth="1"/>
    <col min="4616" max="4616" width="4.625" style="145" customWidth="1"/>
    <col min="4617" max="4627" width="4.875" style="145" customWidth="1"/>
    <col min="4628" max="4629" width="5.875" style="145" customWidth="1"/>
    <col min="4630" max="4637" width="4.875" style="145" customWidth="1"/>
    <col min="4638" max="4638" width="5.875" style="145" customWidth="1"/>
    <col min="4639" max="4639" width="6.375" style="145" customWidth="1"/>
    <col min="4640" max="4640" width="0" style="145" hidden="1" customWidth="1"/>
    <col min="4641" max="4642" width="5.625" style="145" customWidth="1"/>
    <col min="4643" max="4643" width="19.625" style="145" customWidth="1"/>
    <col min="4644" max="4667" width="5.625" style="145" customWidth="1"/>
    <col min="4668" max="4668" width="1.625" style="145" customWidth="1"/>
    <col min="4669" max="4669" width="7.625" style="145" customWidth="1"/>
    <col min="4670" max="4864" width="10.625" style="145"/>
    <col min="4865" max="4865" width="5.75" style="145" customWidth="1"/>
    <col min="4866" max="4867" width="5.625" style="145" customWidth="1"/>
    <col min="4868" max="4868" width="19.625" style="145" customWidth="1"/>
    <col min="4869" max="4871" width="7.75" style="145" customWidth="1"/>
    <col min="4872" max="4872" width="4.625" style="145" customWidth="1"/>
    <col min="4873" max="4883" width="4.875" style="145" customWidth="1"/>
    <col min="4884" max="4885" width="5.875" style="145" customWidth="1"/>
    <col min="4886" max="4893" width="4.875" style="145" customWidth="1"/>
    <col min="4894" max="4894" width="5.875" style="145" customWidth="1"/>
    <col min="4895" max="4895" width="6.375" style="145" customWidth="1"/>
    <col min="4896" max="4896" width="0" style="145" hidden="1" customWidth="1"/>
    <col min="4897" max="4898" width="5.625" style="145" customWidth="1"/>
    <col min="4899" max="4899" width="19.625" style="145" customWidth="1"/>
    <col min="4900" max="4923" width="5.625" style="145" customWidth="1"/>
    <col min="4924" max="4924" width="1.625" style="145" customWidth="1"/>
    <col min="4925" max="4925" width="7.625" style="145" customWidth="1"/>
    <col min="4926" max="5120" width="10.625" style="145"/>
    <col min="5121" max="5121" width="5.75" style="145" customWidth="1"/>
    <col min="5122" max="5123" width="5.625" style="145" customWidth="1"/>
    <col min="5124" max="5124" width="19.625" style="145" customWidth="1"/>
    <col min="5125" max="5127" width="7.75" style="145" customWidth="1"/>
    <col min="5128" max="5128" width="4.625" style="145" customWidth="1"/>
    <col min="5129" max="5139" width="4.875" style="145" customWidth="1"/>
    <col min="5140" max="5141" width="5.875" style="145" customWidth="1"/>
    <col min="5142" max="5149" width="4.875" style="145" customWidth="1"/>
    <col min="5150" max="5150" width="5.875" style="145" customWidth="1"/>
    <col min="5151" max="5151" width="6.375" style="145" customWidth="1"/>
    <col min="5152" max="5152" width="0" style="145" hidden="1" customWidth="1"/>
    <col min="5153" max="5154" width="5.625" style="145" customWidth="1"/>
    <col min="5155" max="5155" width="19.625" style="145" customWidth="1"/>
    <col min="5156" max="5179" width="5.625" style="145" customWidth="1"/>
    <col min="5180" max="5180" width="1.625" style="145" customWidth="1"/>
    <col min="5181" max="5181" width="7.625" style="145" customWidth="1"/>
    <col min="5182" max="5376" width="10.625" style="145"/>
    <col min="5377" max="5377" width="5.75" style="145" customWidth="1"/>
    <col min="5378" max="5379" width="5.625" style="145" customWidth="1"/>
    <col min="5380" max="5380" width="19.625" style="145" customWidth="1"/>
    <col min="5381" max="5383" width="7.75" style="145" customWidth="1"/>
    <col min="5384" max="5384" width="4.625" style="145" customWidth="1"/>
    <col min="5385" max="5395" width="4.875" style="145" customWidth="1"/>
    <col min="5396" max="5397" width="5.875" style="145" customWidth="1"/>
    <col min="5398" max="5405" width="4.875" style="145" customWidth="1"/>
    <col min="5406" max="5406" width="5.875" style="145" customWidth="1"/>
    <col min="5407" max="5407" width="6.375" style="145" customWidth="1"/>
    <col min="5408" max="5408" width="0" style="145" hidden="1" customWidth="1"/>
    <col min="5409" max="5410" width="5.625" style="145" customWidth="1"/>
    <col min="5411" max="5411" width="19.625" style="145" customWidth="1"/>
    <col min="5412" max="5435" width="5.625" style="145" customWidth="1"/>
    <col min="5436" max="5436" width="1.625" style="145" customWidth="1"/>
    <col min="5437" max="5437" width="7.625" style="145" customWidth="1"/>
    <col min="5438" max="5632" width="10.625" style="145"/>
    <col min="5633" max="5633" width="5.75" style="145" customWidth="1"/>
    <col min="5634" max="5635" width="5.625" style="145" customWidth="1"/>
    <col min="5636" max="5636" width="19.625" style="145" customWidth="1"/>
    <col min="5637" max="5639" width="7.75" style="145" customWidth="1"/>
    <col min="5640" max="5640" width="4.625" style="145" customWidth="1"/>
    <col min="5641" max="5651" width="4.875" style="145" customWidth="1"/>
    <col min="5652" max="5653" width="5.875" style="145" customWidth="1"/>
    <col min="5654" max="5661" width="4.875" style="145" customWidth="1"/>
    <col min="5662" max="5662" width="5.875" style="145" customWidth="1"/>
    <col min="5663" max="5663" width="6.375" style="145" customWidth="1"/>
    <col min="5664" max="5664" width="0" style="145" hidden="1" customWidth="1"/>
    <col min="5665" max="5666" width="5.625" style="145" customWidth="1"/>
    <col min="5667" max="5667" width="19.625" style="145" customWidth="1"/>
    <col min="5668" max="5691" width="5.625" style="145" customWidth="1"/>
    <col min="5692" max="5692" width="1.625" style="145" customWidth="1"/>
    <col min="5693" max="5693" width="7.625" style="145" customWidth="1"/>
    <col min="5694" max="5888" width="10.625" style="145"/>
    <col min="5889" max="5889" width="5.75" style="145" customWidth="1"/>
    <col min="5890" max="5891" width="5.625" style="145" customWidth="1"/>
    <col min="5892" max="5892" width="19.625" style="145" customWidth="1"/>
    <col min="5893" max="5895" width="7.75" style="145" customWidth="1"/>
    <col min="5896" max="5896" width="4.625" style="145" customWidth="1"/>
    <col min="5897" max="5907" width="4.875" style="145" customWidth="1"/>
    <col min="5908" max="5909" width="5.875" style="145" customWidth="1"/>
    <col min="5910" max="5917" width="4.875" style="145" customWidth="1"/>
    <col min="5918" max="5918" width="5.875" style="145" customWidth="1"/>
    <col min="5919" max="5919" width="6.375" style="145" customWidth="1"/>
    <col min="5920" max="5920" width="0" style="145" hidden="1" customWidth="1"/>
    <col min="5921" max="5922" width="5.625" style="145" customWidth="1"/>
    <col min="5923" max="5923" width="19.625" style="145" customWidth="1"/>
    <col min="5924" max="5947" width="5.625" style="145" customWidth="1"/>
    <col min="5948" max="5948" width="1.625" style="145" customWidth="1"/>
    <col min="5949" max="5949" width="7.625" style="145" customWidth="1"/>
    <col min="5950" max="6144" width="10.625" style="145"/>
    <col min="6145" max="6145" width="5.75" style="145" customWidth="1"/>
    <col min="6146" max="6147" width="5.625" style="145" customWidth="1"/>
    <col min="6148" max="6148" width="19.625" style="145" customWidth="1"/>
    <col min="6149" max="6151" width="7.75" style="145" customWidth="1"/>
    <col min="6152" max="6152" width="4.625" style="145" customWidth="1"/>
    <col min="6153" max="6163" width="4.875" style="145" customWidth="1"/>
    <col min="6164" max="6165" width="5.875" style="145" customWidth="1"/>
    <col min="6166" max="6173" width="4.875" style="145" customWidth="1"/>
    <col min="6174" max="6174" width="5.875" style="145" customWidth="1"/>
    <col min="6175" max="6175" width="6.375" style="145" customWidth="1"/>
    <col min="6176" max="6176" width="0" style="145" hidden="1" customWidth="1"/>
    <col min="6177" max="6178" width="5.625" style="145" customWidth="1"/>
    <col min="6179" max="6179" width="19.625" style="145" customWidth="1"/>
    <col min="6180" max="6203" width="5.625" style="145" customWidth="1"/>
    <col min="6204" max="6204" width="1.625" style="145" customWidth="1"/>
    <col min="6205" max="6205" width="7.625" style="145" customWidth="1"/>
    <col min="6206" max="6400" width="10.625" style="145"/>
    <col min="6401" max="6401" width="5.75" style="145" customWidth="1"/>
    <col min="6402" max="6403" width="5.625" style="145" customWidth="1"/>
    <col min="6404" max="6404" width="19.625" style="145" customWidth="1"/>
    <col min="6405" max="6407" width="7.75" style="145" customWidth="1"/>
    <col min="6408" max="6408" width="4.625" style="145" customWidth="1"/>
    <col min="6409" max="6419" width="4.875" style="145" customWidth="1"/>
    <col min="6420" max="6421" width="5.875" style="145" customWidth="1"/>
    <col min="6422" max="6429" width="4.875" style="145" customWidth="1"/>
    <col min="6430" max="6430" width="5.875" style="145" customWidth="1"/>
    <col min="6431" max="6431" width="6.375" style="145" customWidth="1"/>
    <col min="6432" max="6432" width="0" style="145" hidden="1" customWidth="1"/>
    <col min="6433" max="6434" width="5.625" style="145" customWidth="1"/>
    <col min="6435" max="6435" width="19.625" style="145" customWidth="1"/>
    <col min="6436" max="6459" width="5.625" style="145" customWidth="1"/>
    <col min="6460" max="6460" width="1.625" style="145" customWidth="1"/>
    <col min="6461" max="6461" width="7.625" style="145" customWidth="1"/>
    <col min="6462" max="6656" width="10.625" style="145"/>
    <col min="6657" max="6657" width="5.75" style="145" customWidth="1"/>
    <col min="6658" max="6659" width="5.625" style="145" customWidth="1"/>
    <col min="6660" max="6660" width="19.625" style="145" customWidth="1"/>
    <col min="6661" max="6663" width="7.75" style="145" customWidth="1"/>
    <col min="6664" max="6664" width="4.625" style="145" customWidth="1"/>
    <col min="6665" max="6675" width="4.875" style="145" customWidth="1"/>
    <col min="6676" max="6677" width="5.875" style="145" customWidth="1"/>
    <col min="6678" max="6685" width="4.875" style="145" customWidth="1"/>
    <col min="6686" max="6686" width="5.875" style="145" customWidth="1"/>
    <col min="6687" max="6687" width="6.375" style="145" customWidth="1"/>
    <col min="6688" max="6688" width="0" style="145" hidden="1" customWidth="1"/>
    <col min="6689" max="6690" width="5.625" style="145" customWidth="1"/>
    <col min="6691" max="6691" width="19.625" style="145" customWidth="1"/>
    <col min="6692" max="6715" width="5.625" style="145" customWidth="1"/>
    <col min="6716" max="6716" width="1.625" style="145" customWidth="1"/>
    <col min="6717" max="6717" width="7.625" style="145" customWidth="1"/>
    <col min="6718" max="6912" width="10.625" style="145"/>
    <col min="6913" max="6913" width="5.75" style="145" customWidth="1"/>
    <col min="6914" max="6915" width="5.625" style="145" customWidth="1"/>
    <col min="6916" max="6916" width="19.625" style="145" customWidth="1"/>
    <col min="6917" max="6919" width="7.75" style="145" customWidth="1"/>
    <col min="6920" max="6920" width="4.625" style="145" customWidth="1"/>
    <col min="6921" max="6931" width="4.875" style="145" customWidth="1"/>
    <col min="6932" max="6933" width="5.875" style="145" customWidth="1"/>
    <col min="6934" max="6941" width="4.875" style="145" customWidth="1"/>
    <col min="6942" max="6942" width="5.875" style="145" customWidth="1"/>
    <col min="6943" max="6943" width="6.375" style="145" customWidth="1"/>
    <col min="6944" max="6944" width="0" style="145" hidden="1" customWidth="1"/>
    <col min="6945" max="6946" width="5.625" style="145" customWidth="1"/>
    <col min="6947" max="6947" width="19.625" style="145" customWidth="1"/>
    <col min="6948" max="6971" width="5.625" style="145" customWidth="1"/>
    <col min="6972" max="6972" width="1.625" style="145" customWidth="1"/>
    <col min="6973" max="6973" width="7.625" style="145" customWidth="1"/>
    <col min="6974" max="7168" width="10.625" style="145"/>
    <col min="7169" max="7169" width="5.75" style="145" customWidth="1"/>
    <col min="7170" max="7171" width="5.625" style="145" customWidth="1"/>
    <col min="7172" max="7172" width="19.625" style="145" customWidth="1"/>
    <col min="7173" max="7175" width="7.75" style="145" customWidth="1"/>
    <col min="7176" max="7176" width="4.625" style="145" customWidth="1"/>
    <col min="7177" max="7187" width="4.875" style="145" customWidth="1"/>
    <col min="7188" max="7189" width="5.875" style="145" customWidth="1"/>
    <col min="7190" max="7197" width="4.875" style="145" customWidth="1"/>
    <col min="7198" max="7198" width="5.875" style="145" customWidth="1"/>
    <col min="7199" max="7199" width="6.375" style="145" customWidth="1"/>
    <col min="7200" max="7200" width="0" style="145" hidden="1" customWidth="1"/>
    <col min="7201" max="7202" width="5.625" style="145" customWidth="1"/>
    <col min="7203" max="7203" width="19.625" style="145" customWidth="1"/>
    <col min="7204" max="7227" width="5.625" style="145" customWidth="1"/>
    <col min="7228" max="7228" width="1.625" style="145" customWidth="1"/>
    <col min="7229" max="7229" width="7.625" style="145" customWidth="1"/>
    <col min="7230" max="7424" width="10.625" style="145"/>
    <col min="7425" max="7425" width="5.75" style="145" customWidth="1"/>
    <col min="7426" max="7427" width="5.625" style="145" customWidth="1"/>
    <col min="7428" max="7428" width="19.625" style="145" customWidth="1"/>
    <col min="7429" max="7431" width="7.75" style="145" customWidth="1"/>
    <col min="7432" max="7432" width="4.625" style="145" customWidth="1"/>
    <col min="7433" max="7443" width="4.875" style="145" customWidth="1"/>
    <col min="7444" max="7445" width="5.875" style="145" customWidth="1"/>
    <col min="7446" max="7453" width="4.875" style="145" customWidth="1"/>
    <col min="7454" max="7454" width="5.875" style="145" customWidth="1"/>
    <col min="7455" max="7455" width="6.375" style="145" customWidth="1"/>
    <col min="7456" max="7456" width="0" style="145" hidden="1" customWidth="1"/>
    <col min="7457" max="7458" width="5.625" style="145" customWidth="1"/>
    <col min="7459" max="7459" width="19.625" style="145" customWidth="1"/>
    <col min="7460" max="7483" width="5.625" style="145" customWidth="1"/>
    <col min="7484" max="7484" width="1.625" style="145" customWidth="1"/>
    <col min="7485" max="7485" width="7.625" style="145" customWidth="1"/>
    <col min="7486" max="7680" width="10.625" style="145"/>
    <col min="7681" max="7681" width="5.75" style="145" customWidth="1"/>
    <col min="7682" max="7683" width="5.625" style="145" customWidth="1"/>
    <col min="7684" max="7684" width="19.625" style="145" customWidth="1"/>
    <col min="7685" max="7687" width="7.75" style="145" customWidth="1"/>
    <col min="7688" max="7688" width="4.625" style="145" customWidth="1"/>
    <col min="7689" max="7699" width="4.875" style="145" customWidth="1"/>
    <col min="7700" max="7701" width="5.875" style="145" customWidth="1"/>
    <col min="7702" max="7709" width="4.875" style="145" customWidth="1"/>
    <col min="7710" max="7710" width="5.875" style="145" customWidth="1"/>
    <col min="7711" max="7711" width="6.375" style="145" customWidth="1"/>
    <col min="7712" max="7712" width="0" style="145" hidden="1" customWidth="1"/>
    <col min="7713" max="7714" width="5.625" style="145" customWidth="1"/>
    <col min="7715" max="7715" width="19.625" style="145" customWidth="1"/>
    <col min="7716" max="7739" width="5.625" style="145" customWidth="1"/>
    <col min="7740" max="7740" width="1.625" style="145" customWidth="1"/>
    <col min="7741" max="7741" width="7.625" style="145" customWidth="1"/>
    <col min="7742" max="7936" width="10.625" style="145"/>
    <col min="7937" max="7937" width="5.75" style="145" customWidth="1"/>
    <col min="7938" max="7939" width="5.625" style="145" customWidth="1"/>
    <col min="7940" max="7940" width="19.625" style="145" customWidth="1"/>
    <col min="7941" max="7943" width="7.75" style="145" customWidth="1"/>
    <col min="7944" max="7944" width="4.625" style="145" customWidth="1"/>
    <col min="7945" max="7955" width="4.875" style="145" customWidth="1"/>
    <col min="7956" max="7957" width="5.875" style="145" customWidth="1"/>
    <col min="7958" max="7965" width="4.875" style="145" customWidth="1"/>
    <col min="7966" max="7966" width="5.875" style="145" customWidth="1"/>
    <col min="7967" max="7967" width="6.375" style="145" customWidth="1"/>
    <col min="7968" max="7968" width="0" style="145" hidden="1" customWidth="1"/>
    <col min="7969" max="7970" width="5.625" style="145" customWidth="1"/>
    <col min="7971" max="7971" width="19.625" style="145" customWidth="1"/>
    <col min="7972" max="7995" width="5.625" style="145" customWidth="1"/>
    <col min="7996" max="7996" width="1.625" style="145" customWidth="1"/>
    <col min="7997" max="7997" width="7.625" style="145" customWidth="1"/>
    <col min="7998" max="8192" width="10.625" style="145"/>
    <col min="8193" max="8193" width="5.75" style="145" customWidth="1"/>
    <col min="8194" max="8195" width="5.625" style="145" customWidth="1"/>
    <col min="8196" max="8196" width="19.625" style="145" customWidth="1"/>
    <col min="8197" max="8199" width="7.75" style="145" customWidth="1"/>
    <col min="8200" max="8200" width="4.625" style="145" customWidth="1"/>
    <col min="8201" max="8211" width="4.875" style="145" customWidth="1"/>
    <col min="8212" max="8213" width="5.875" style="145" customWidth="1"/>
    <col min="8214" max="8221" width="4.875" style="145" customWidth="1"/>
    <col min="8222" max="8222" width="5.875" style="145" customWidth="1"/>
    <col min="8223" max="8223" width="6.375" style="145" customWidth="1"/>
    <col min="8224" max="8224" width="0" style="145" hidden="1" customWidth="1"/>
    <col min="8225" max="8226" width="5.625" style="145" customWidth="1"/>
    <col min="8227" max="8227" width="19.625" style="145" customWidth="1"/>
    <col min="8228" max="8251" width="5.625" style="145" customWidth="1"/>
    <col min="8252" max="8252" width="1.625" style="145" customWidth="1"/>
    <col min="8253" max="8253" width="7.625" style="145" customWidth="1"/>
    <col min="8254" max="8448" width="10.625" style="145"/>
    <col min="8449" max="8449" width="5.75" style="145" customWidth="1"/>
    <col min="8450" max="8451" width="5.625" style="145" customWidth="1"/>
    <col min="8452" max="8452" width="19.625" style="145" customWidth="1"/>
    <col min="8453" max="8455" width="7.75" style="145" customWidth="1"/>
    <col min="8456" max="8456" width="4.625" style="145" customWidth="1"/>
    <col min="8457" max="8467" width="4.875" style="145" customWidth="1"/>
    <col min="8468" max="8469" width="5.875" style="145" customWidth="1"/>
    <col min="8470" max="8477" width="4.875" style="145" customWidth="1"/>
    <col min="8478" max="8478" width="5.875" style="145" customWidth="1"/>
    <col min="8479" max="8479" width="6.375" style="145" customWidth="1"/>
    <col min="8480" max="8480" width="0" style="145" hidden="1" customWidth="1"/>
    <col min="8481" max="8482" width="5.625" style="145" customWidth="1"/>
    <col min="8483" max="8483" width="19.625" style="145" customWidth="1"/>
    <col min="8484" max="8507" width="5.625" style="145" customWidth="1"/>
    <col min="8508" max="8508" width="1.625" style="145" customWidth="1"/>
    <col min="8509" max="8509" width="7.625" style="145" customWidth="1"/>
    <col min="8510" max="8704" width="10.625" style="145"/>
    <col min="8705" max="8705" width="5.75" style="145" customWidth="1"/>
    <col min="8706" max="8707" width="5.625" style="145" customWidth="1"/>
    <col min="8708" max="8708" width="19.625" style="145" customWidth="1"/>
    <col min="8709" max="8711" width="7.75" style="145" customWidth="1"/>
    <col min="8712" max="8712" width="4.625" style="145" customWidth="1"/>
    <col min="8713" max="8723" width="4.875" style="145" customWidth="1"/>
    <col min="8724" max="8725" width="5.875" style="145" customWidth="1"/>
    <col min="8726" max="8733" width="4.875" style="145" customWidth="1"/>
    <col min="8734" max="8734" width="5.875" style="145" customWidth="1"/>
    <col min="8735" max="8735" width="6.375" style="145" customWidth="1"/>
    <col min="8736" max="8736" width="0" style="145" hidden="1" customWidth="1"/>
    <col min="8737" max="8738" width="5.625" style="145" customWidth="1"/>
    <col min="8739" max="8739" width="19.625" style="145" customWidth="1"/>
    <col min="8740" max="8763" width="5.625" style="145" customWidth="1"/>
    <col min="8764" max="8764" width="1.625" style="145" customWidth="1"/>
    <col min="8765" max="8765" width="7.625" style="145" customWidth="1"/>
    <col min="8766" max="8960" width="10.625" style="145"/>
    <col min="8961" max="8961" width="5.75" style="145" customWidth="1"/>
    <col min="8962" max="8963" width="5.625" style="145" customWidth="1"/>
    <col min="8964" max="8964" width="19.625" style="145" customWidth="1"/>
    <col min="8965" max="8967" width="7.75" style="145" customWidth="1"/>
    <col min="8968" max="8968" width="4.625" style="145" customWidth="1"/>
    <col min="8969" max="8979" width="4.875" style="145" customWidth="1"/>
    <col min="8980" max="8981" width="5.875" style="145" customWidth="1"/>
    <col min="8982" max="8989" width="4.875" style="145" customWidth="1"/>
    <col min="8990" max="8990" width="5.875" style="145" customWidth="1"/>
    <col min="8991" max="8991" width="6.375" style="145" customWidth="1"/>
    <col min="8992" max="8992" width="0" style="145" hidden="1" customWidth="1"/>
    <col min="8993" max="8994" width="5.625" style="145" customWidth="1"/>
    <col min="8995" max="8995" width="19.625" style="145" customWidth="1"/>
    <col min="8996" max="9019" width="5.625" style="145" customWidth="1"/>
    <col min="9020" max="9020" width="1.625" style="145" customWidth="1"/>
    <col min="9021" max="9021" width="7.625" style="145" customWidth="1"/>
    <col min="9022" max="9216" width="10.625" style="145"/>
    <col min="9217" max="9217" width="5.75" style="145" customWidth="1"/>
    <col min="9218" max="9219" width="5.625" style="145" customWidth="1"/>
    <col min="9220" max="9220" width="19.625" style="145" customWidth="1"/>
    <col min="9221" max="9223" width="7.75" style="145" customWidth="1"/>
    <col min="9224" max="9224" width="4.625" style="145" customWidth="1"/>
    <col min="9225" max="9235" width="4.875" style="145" customWidth="1"/>
    <col min="9236" max="9237" width="5.875" style="145" customWidth="1"/>
    <col min="9238" max="9245" width="4.875" style="145" customWidth="1"/>
    <col min="9246" max="9246" width="5.875" style="145" customWidth="1"/>
    <col min="9247" max="9247" width="6.375" style="145" customWidth="1"/>
    <col min="9248" max="9248" width="0" style="145" hidden="1" customWidth="1"/>
    <col min="9249" max="9250" width="5.625" style="145" customWidth="1"/>
    <col min="9251" max="9251" width="19.625" style="145" customWidth="1"/>
    <col min="9252" max="9275" width="5.625" style="145" customWidth="1"/>
    <col min="9276" max="9276" width="1.625" style="145" customWidth="1"/>
    <col min="9277" max="9277" width="7.625" style="145" customWidth="1"/>
    <col min="9278" max="9472" width="10.625" style="145"/>
    <col min="9473" max="9473" width="5.75" style="145" customWidth="1"/>
    <col min="9474" max="9475" width="5.625" style="145" customWidth="1"/>
    <col min="9476" max="9476" width="19.625" style="145" customWidth="1"/>
    <col min="9477" max="9479" width="7.75" style="145" customWidth="1"/>
    <col min="9480" max="9480" width="4.625" style="145" customWidth="1"/>
    <col min="9481" max="9491" width="4.875" style="145" customWidth="1"/>
    <col min="9492" max="9493" width="5.875" style="145" customWidth="1"/>
    <col min="9494" max="9501" width="4.875" style="145" customWidth="1"/>
    <col min="9502" max="9502" width="5.875" style="145" customWidth="1"/>
    <col min="9503" max="9503" width="6.375" style="145" customWidth="1"/>
    <col min="9504" max="9504" width="0" style="145" hidden="1" customWidth="1"/>
    <col min="9505" max="9506" width="5.625" style="145" customWidth="1"/>
    <col min="9507" max="9507" width="19.625" style="145" customWidth="1"/>
    <col min="9508" max="9531" width="5.625" style="145" customWidth="1"/>
    <col min="9532" max="9532" width="1.625" style="145" customWidth="1"/>
    <col min="9533" max="9533" width="7.625" style="145" customWidth="1"/>
    <col min="9534" max="9728" width="10.625" style="145"/>
    <col min="9729" max="9729" width="5.75" style="145" customWidth="1"/>
    <col min="9730" max="9731" width="5.625" style="145" customWidth="1"/>
    <col min="9732" max="9732" width="19.625" style="145" customWidth="1"/>
    <col min="9733" max="9735" width="7.75" style="145" customWidth="1"/>
    <col min="9736" max="9736" width="4.625" style="145" customWidth="1"/>
    <col min="9737" max="9747" width="4.875" style="145" customWidth="1"/>
    <col min="9748" max="9749" width="5.875" style="145" customWidth="1"/>
    <col min="9750" max="9757" width="4.875" style="145" customWidth="1"/>
    <col min="9758" max="9758" width="5.875" style="145" customWidth="1"/>
    <col min="9759" max="9759" width="6.375" style="145" customWidth="1"/>
    <col min="9760" max="9760" width="0" style="145" hidden="1" customWidth="1"/>
    <col min="9761" max="9762" width="5.625" style="145" customWidth="1"/>
    <col min="9763" max="9763" width="19.625" style="145" customWidth="1"/>
    <col min="9764" max="9787" width="5.625" style="145" customWidth="1"/>
    <col min="9788" max="9788" width="1.625" style="145" customWidth="1"/>
    <col min="9789" max="9789" width="7.625" style="145" customWidth="1"/>
    <col min="9790" max="9984" width="10.625" style="145"/>
    <col min="9985" max="9985" width="5.75" style="145" customWidth="1"/>
    <col min="9986" max="9987" width="5.625" style="145" customWidth="1"/>
    <col min="9988" max="9988" width="19.625" style="145" customWidth="1"/>
    <col min="9989" max="9991" width="7.75" style="145" customWidth="1"/>
    <col min="9992" max="9992" width="4.625" style="145" customWidth="1"/>
    <col min="9993" max="10003" width="4.875" style="145" customWidth="1"/>
    <col min="10004" max="10005" width="5.875" style="145" customWidth="1"/>
    <col min="10006" max="10013" width="4.875" style="145" customWidth="1"/>
    <col min="10014" max="10014" width="5.875" style="145" customWidth="1"/>
    <col min="10015" max="10015" width="6.375" style="145" customWidth="1"/>
    <col min="10016" max="10016" width="0" style="145" hidden="1" customWidth="1"/>
    <col min="10017" max="10018" width="5.625" style="145" customWidth="1"/>
    <col min="10019" max="10019" width="19.625" style="145" customWidth="1"/>
    <col min="10020" max="10043" width="5.625" style="145" customWidth="1"/>
    <col min="10044" max="10044" width="1.625" style="145" customWidth="1"/>
    <col min="10045" max="10045" width="7.625" style="145" customWidth="1"/>
    <col min="10046" max="10240" width="10.625" style="145"/>
    <col min="10241" max="10241" width="5.75" style="145" customWidth="1"/>
    <col min="10242" max="10243" width="5.625" style="145" customWidth="1"/>
    <col min="10244" max="10244" width="19.625" style="145" customWidth="1"/>
    <col min="10245" max="10247" width="7.75" style="145" customWidth="1"/>
    <col min="10248" max="10248" width="4.625" style="145" customWidth="1"/>
    <col min="10249" max="10259" width="4.875" style="145" customWidth="1"/>
    <col min="10260" max="10261" width="5.875" style="145" customWidth="1"/>
    <col min="10262" max="10269" width="4.875" style="145" customWidth="1"/>
    <col min="10270" max="10270" width="5.875" style="145" customWidth="1"/>
    <col min="10271" max="10271" width="6.375" style="145" customWidth="1"/>
    <col min="10272" max="10272" width="0" style="145" hidden="1" customWidth="1"/>
    <col min="10273" max="10274" width="5.625" style="145" customWidth="1"/>
    <col min="10275" max="10275" width="19.625" style="145" customWidth="1"/>
    <col min="10276" max="10299" width="5.625" style="145" customWidth="1"/>
    <col min="10300" max="10300" width="1.625" style="145" customWidth="1"/>
    <col min="10301" max="10301" width="7.625" style="145" customWidth="1"/>
    <col min="10302" max="10496" width="10.625" style="145"/>
    <col min="10497" max="10497" width="5.75" style="145" customWidth="1"/>
    <col min="10498" max="10499" width="5.625" style="145" customWidth="1"/>
    <col min="10500" max="10500" width="19.625" style="145" customWidth="1"/>
    <col min="10501" max="10503" width="7.75" style="145" customWidth="1"/>
    <col min="10504" max="10504" width="4.625" style="145" customWidth="1"/>
    <col min="10505" max="10515" width="4.875" style="145" customWidth="1"/>
    <col min="10516" max="10517" width="5.875" style="145" customWidth="1"/>
    <col min="10518" max="10525" width="4.875" style="145" customWidth="1"/>
    <col min="10526" max="10526" width="5.875" style="145" customWidth="1"/>
    <col min="10527" max="10527" width="6.375" style="145" customWidth="1"/>
    <col min="10528" max="10528" width="0" style="145" hidden="1" customWidth="1"/>
    <col min="10529" max="10530" width="5.625" style="145" customWidth="1"/>
    <col min="10531" max="10531" width="19.625" style="145" customWidth="1"/>
    <col min="10532" max="10555" width="5.625" style="145" customWidth="1"/>
    <col min="10556" max="10556" width="1.625" style="145" customWidth="1"/>
    <col min="10557" max="10557" width="7.625" style="145" customWidth="1"/>
    <col min="10558" max="10752" width="10.625" style="145"/>
    <col min="10753" max="10753" width="5.75" style="145" customWidth="1"/>
    <col min="10754" max="10755" width="5.625" style="145" customWidth="1"/>
    <col min="10756" max="10756" width="19.625" style="145" customWidth="1"/>
    <col min="10757" max="10759" width="7.75" style="145" customWidth="1"/>
    <col min="10760" max="10760" width="4.625" style="145" customWidth="1"/>
    <col min="10761" max="10771" width="4.875" style="145" customWidth="1"/>
    <col min="10772" max="10773" width="5.875" style="145" customWidth="1"/>
    <col min="10774" max="10781" width="4.875" style="145" customWidth="1"/>
    <col min="10782" max="10782" width="5.875" style="145" customWidth="1"/>
    <col min="10783" max="10783" width="6.375" style="145" customWidth="1"/>
    <col min="10784" max="10784" width="0" style="145" hidden="1" customWidth="1"/>
    <col min="10785" max="10786" width="5.625" style="145" customWidth="1"/>
    <col min="10787" max="10787" width="19.625" style="145" customWidth="1"/>
    <col min="10788" max="10811" width="5.625" style="145" customWidth="1"/>
    <col min="10812" max="10812" width="1.625" style="145" customWidth="1"/>
    <col min="10813" max="10813" width="7.625" style="145" customWidth="1"/>
    <col min="10814" max="11008" width="10.625" style="145"/>
    <col min="11009" max="11009" width="5.75" style="145" customWidth="1"/>
    <col min="11010" max="11011" width="5.625" style="145" customWidth="1"/>
    <col min="11012" max="11012" width="19.625" style="145" customWidth="1"/>
    <col min="11013" max="11015" width="7.75" style="145" customWidth="1"/>
    <col min="11016" max="11016" width="4.625" style="145" customWidth="1"/>
    <col min="11017" max="11027" width="4.875" style="145" customWidth="1"/>
    <col min="11028" max="11029" width="5.875" style="145" customWidth="1"/>
    <col min="11030" max="11037" width="4.875" style="145" customWidth="1"/>
    <col min="11038" max="11038" width="5.875" style="145" customWidth="1"/>
    <col min="11039" max="11039" width="6.375" style="145" customWidth="1"/>
    <col min="11040" max="11040" width="0" style="145" hidden="1" customWidth="1"/>
    <col min="11041" max="11042" width="5.625" style="145" customWidth="1"/>
    <col min="11043" max="11043" width="19.625" style="145" customWidth="1"/>
    <col min="11044" max="11067" width="5.625" style="145" customWidth="1"/>
    <col min="11068" max="11068" width="1.625" style="145" customWidth="1"/>
    <col min="11069" max="11069" width="7.625" style="145" customWidth="1"/>
    <col min="11070" max="11264" width="10.625" style="145"/>
    <col min="11265" max="11265" width="5.75" style="145" customWidth="1"/>
    <col min="11266" max="11267" width="5.625" style="145" customWidth="1"/>
    <col min="11268" max="11268" width="19.625" style="145" customWidth="1"/>
    <col min="11269" max="11271" width="7.75" style="145" customWidth="1"/>
    <col min="11272" max="11272" width="4.625" style="145" customWidth="1"/>
    <col min="11273" max="11283" width="4.875" style="145" customWidth="1"/>
    <col min="11284" max="11285" width="5.875" style="145" customWidth="1"/>
    <col min="11286" max="11293" width="4.875" style="145" customWidth="1"/>
    <col min="11294" max="11294" width="5.875" style="145" customWidth="1"/>
    <col min="11295" max="11295" width="6.375" style="145" customWidth="1"/>
    <col min="11296" max="11296" width="0" style="145" hidden="1" customWidth="1"/>
    <col min="11297" max="11298" width="5.625" style="145" customWidth="1"/>
    <col min="11299" max="11299" width="19.625" style="145" customWidth="1"/>
    <col min="11300" max="11323" width="5.625" style="145" customWidth="1"/>
    <col min="11324" max="11324" width="1.625" style="145" customWidth="1"/>
    <col min="11325" max="11325" width="7.625" style="145" customWidth="1"/>
    <col min="11326" max="11520" width="10.625" style="145"/>
    <col min="11521" max="11521" width="5.75" style="145" customWidth="1"/>
    <col min="11522" max="11523" width="5.625" style="145" customWidth="1"/>
    <col min="11524" max="11524" width="19.625" style="145" customWidth="1"/>
    <col min="11525" max="11527" width="7.75" style="145" customWidth="1"/>
    <col min="11528" max="11528" width="4.625" style="145" customWidth="1"/>
    <col min="11529" max="11539" width="4.875" style="145" customWidth="1"/>
    <col min="11540" max="11541" width="5.875" style="145" customWidth="1"/>
    <col min="11542" max="11549" width="4.875" style="145" customWidth="1"/>
    <col min="11550" max="11550" width="5.875" style="145" customWidth="1"/>
    <col min="11551" max="11551" width="6.375" style="145" customWidth="1"/>
    <col min="11552" max="11552" width="0" style="145" hidden="1" customWidth="1"/>
    <col min="11553" max="11554" width="5.625" style="145" customWidth="1"/>
    <col min="11555" max="11555" width="19.625" style="145" customWidth="1"/>
    <col min="11556" max="11579" width="5.625" style="145" customWidth="1"/>
    <col min="11580" max="11580" width="1.625" style="145" customWidth="1"/>
    <col min="11581" max="11581" width="7.625" style="145" customWidth="1"/>
    <col min="11582" max="11776" width="10.625" style="145"/>
    <col min="11777" max="11777" width="5.75" style="145" customWidth="1"/>
    <col min="11778" max="11779" width="5.625" style="145" customWidth="1"/>
    <col min="11780" max="11780" width="19.625" style="145" customWidth="1"/>
    <col min="11781" max="11783" width="7.75" style="145" customWidth="1"/>
    <col min="11784" max="11784" width="4.625" style="145" customWidth="1"/>
    <col min="11785" max="11795" width="4.875" style="145" customWidth="1"/>
    <col min="11796" max="11797" width="5.875" style="145" customWidth="1"/>
    <col min="11798" max="11805" width="4.875" style="145" customWidth="1"/>
    <col min="11806" max="11806" width="5.875" style="145" customWidth="1"/>
    <col min="11807" max="11807" width="6.375" style="145" customWidth="1"/>
    <col min="11808" max="11808" width="0" style="145" hidden="1" customWidth="1"/>
    <col min="11809" max="11810" width="5.625" style="145" customWidth="1"/>
    <col min="11811" max="11811" width="19.625" style="145" customWidth="1"/>
    <col min="11812" max="11835" width="5.625" style="145" customWidth="1"/>
    <col min="11836" max="11836" width="1.625" style="145" customWidth="1"/>
    <col min="11837" max="11837" width="7.625" style="145" customWidth="1"/>
    <col min="11838" max="12032" width="10.625" style="145"/>
    <col min="12033" max="12033" width="5.75" style="145" customWidth="1"/>
    <col min="12034" max="12035" width="5.625" style="145" customWidth="1"/>
    <col min="12036" max="12036" width="19.625" style="145" customWidth="1"/>
    <col min="12037" max="12039" width="7.75" style="145" customWidth="1"/>
    <col min="12040" max="12040" width="4.625" style="145" customWidth="1"/>
    <col min="12041" max="12051" width="4.875" style="145" customWidth="1"/>
    <col min="12052" max="12053" width="5.875" style="145" customWidth="1"/>
    <col min="12054" max="12061" width="4.875" style="145" customWidth="1"/>
    <col min="12062" max="12062" width="5.875" style="145" customWidth="1"/>
    <col min="12063" max="12063" width="6.375" style="145" customWidth="1"/>
    <col min="12064" max="12064" width="0" style="145" hidden="1" customWidth="1"/>
    <col min="12065" max="12066" width="5.625" style="145" customWidth="1"/>
    <col min="12067" max="12067" width="19.625" style="145" customWidth="1"/>
    <col min="12068" max="12091" width="5.625" style="145" customWidth="1"/>
    <col min="12092" max="12092" width="1.625" style="145" customWidth="1"/>
    <col min="12093" max="12093" width="7.625" style="145" customWidth="1"/>
    <col min="12094" max="12288" width="10.625" style="145"/>
    <col min="12289" max="12289" width="5.75" style="145" customWidth="1"/>
    <col min="12290" max="12291" width="5.625" style="145" customWidth="1"/>
    <col min="12292" max="12292" width="19.625" style="145" customWidth="1"/>
    <col min="12293" max="12295" width="7.75" style="145" customWidth="1"/>
    <col min="12296" max="12296" width="4.625" style="145" customWidth="1"/>
    <col min="12297" max="12307" width="4.875" style="145" customWidth="1"/>
    <col min="12308" max="12309" width="5.875" style="145" customWidth="1"/>
    <col min="12310" max="12317" width="4.875" style="145" customWidth="1"/>
    <col min="12318" max="12318" width="5.875" style="145" customWidth="1"/>
    <col min="12319" max="12319" width="6.375" style="145" customWidth="1"/>
    <col min="12320" max="12320" width="0" style="145" hidden="1" customWidth="1"/>
    <col min="12321" max="12322" width="5.625" style="145" customWidth="1"/>
    <col min="12323" max="12323" width="19.625" style="145" customWidth="1"/>
    <col min="12324" max="12347" width="5.625" style="145" customWidth="1"/>
    <col min="12348" max="12348" width="1.625" style="145" customWidth="1"/>
    <col min="12349" max="12349" width="7.625" style="145" customWidth="1"/>
    <col min="12350" max="12544" width="10.625" style="145"/>
    <col min="12545" max="12545" width="5.75" style="145" customWidth="1"/>
    <col min="12546" max="12547" width="5.625" style="145" customWidth="1"/>
    <col min="12548" max="12548" width="19.625" style="145" customWidth="1"/>
    <col min="12549" max="12551" width="7.75" style="145" customWidth="1"/>
    <col min="12552" max="12552" width="4.625" style="145" customWidth="1"/>
    <col min="12553" max="12563" width="4.875" style="145" customWidth="1"/>
    <col min="12564" max="12565" width="5.875" style="145" customWidth="1"/>
    <col min="12566" max="12573" width="4.875" style="145" customWidth="1"/>
    <col min="12574" max="12574" width="5.875" style="145" customWidth="1"/>
    <col min="12575" max="12575" width="6.375" style="145" customWidth="1"/>
    <col min="12576" max="12576" width="0" style="145" hidden="1" customWidth="1"/>
    <col min="12577" max="12578" width="5.625" style="145" customWidth="1"/>
    <col min="12579" max="12579" width="19.625" style="145" customWidth="1"/>
    <col min="12580" max="12603" width="5.625" style="145" customWidth="1"/>
    <col min="12604" max="12604" width="1.625" style="145" customWidth="1"/>
    <col min="12605" max="12605" width="7.625" style="145" customWidth="1"/>
    <col min="12606" max="12800" width="10.625" style="145"/>
    <col min="12801" max="12801" width="5.75" style="145" customWidth="1"/>
    <col min="12802" max="12803" width="5.625" style="145" customWidth="1"/>
    <col min="12804" max="12804" width="19.625" style="145" customWidth="1"/>
    <col min="12805" max="12807" width="7.75" style="145" customWidth="1"/>
    <col min="12808" max="12808" width="4.625" style="145" customWidth="1"/>
    <col min="12809" max="12819" width="4.875" style="145" customWidth="1"/>
    <col min="12820" max="12821" width="5.875" style="145" customWidth="1"/>
    <col min="12822" max="12829" width="4.875" style="145" customWidth="1"/>
    <col min="12830" max="12830" width="5.875" style="145" customWidth="1"/>
    <col min="12831" max="12831" width="6.375" style="145" customWidth="1"/>
    <col min="12832" max="12832" width="0" style="145" hidden="1" customWidth="1"/>
    <col min="12833" max="12834" width="5.625" style="145" customWidth="1"/>
    <col min="12835" max="12835" width="19.625" style="145" customWidth="1"/>
    <col min="12836" max="12859" width="5.625" style="145" customWidth="1"/>
    <col min="12860" max="12860" width="1.625" style="145" customWidth="1"/>
    <col min="12861" max="12861" width="7.625" style="145" customWidth="1"/>
    <col min="12862" max="13056" width="10.625" style="145"/>
    <col min="13057" max="13057" width="5.75" style="145" customWidth="1"/>
    <col min="13058" max="13059" width="5.625" style="145" customWidth="1"/>
    <col min="13060" max="13060" width="19.625" style="145" customWidth="1"/>
    <col min="13061" max="13063" width="7.75" style="145" customWidth="1"/>
    <col min="13064" max="13064" width="4.625" style="145" customWidth="1"/>
    <col min="13065" max="13075" width="4.875" style="145" customWidth="1"/>
    <col min="13076" max="13077" width="5.875" style="145" customWidth="1"/>
    <col min="13078" max="13085" width="4.875" style="145" customWidth="1"/>
    <col min="13086" max="13086" width="5.875" style="145" customWidth="1"/>
    <col min="13087" max="13087" width="6.375" style="145" customWidth="1"/>
    <col min="13088" max="13088" width="0" style="145" hidden="1" customWidth="1"/>
    <col min="13089" max="13090" width="5.625" style="145" customWidth="1"/>
    <col min="13091" max="13091" width="19.625" style="145" customWidth="1"/>
    <col min="13092" max="13115" width="5.625" style="145" customWidth="1"/>
    <col min="13116" max="13116" width="1.625" style="145" customWidth="1"/>
    <col min="13117" max="13117" width="7.625" style="145" customWidth="1"/>
    <col min="13118" max="13312" width="10.625" style="145"/>
    <col min="13313" max="13313" width="5.75" style="145" customWidth="1"/>
    <col min="13314" max="13315" width="5.625" style="145" customWidth="1"/>
    <col min="13316" max="13316" width="19.625" style="145" customWidth="1"/>
    <col min="13317" max="13319" width="7.75" style="145" customWidth="1"/>
    <col min="13320" max="13320" width="4.625" style="145" customWidth="1"/>
    <col min="13321" max="13331" width="4.875" style="145" customWidth="1"/>
    <col min="13332" max="13333" width="5.875" style="145" customWidth="1"/>
    <col min="13334" max="13341" width="4.875" style="145" customWidth="1"/>
    <col min="13342" max="13342" width="5.875" style="145" customWidth="1"/>
    <col min="13343" max="13343" width="6.375" style="145" customWidth="1"/>
    <col min="13344" max="13344" width="0" style="145" hidden="1" customWidth="1"/>
    <col min="13345" max="13346" width="5.625" style="145" customWidth="1"/>
    <col min="13347" max="13347" width="19.625" style="145" customWidth="1"/>
    <col min="13348" max="13371" width="5.625" style="145" customWidth="1"/>
    <col min="13372" max="13372" width="1.625" style="145" customWidth="1"/>
    <col min="13373" max="13373" width="7.625" style="145" customWidth="1"/>
    <col min="13374" max="13568" width="10.625" style="145"/>
    <col min="13569" max="13569" width="5.75" style="145" customWidth="1"/>
    <col min="13570" max="13571" width="5.625" style="145" customWidth="1"/>
    <col min="13572" max="13572" width="19.625" style="145" customWidth="1"/>
    <col min="13573" max="13575" width="7.75" style="145" customWidth="1"/>
    <col min="13576" max="13576" width="4.625" style="145" customWidth="1"/>
    <col min="13577" max="13587" width="4.875" style="145" customWidth="1"/>
    <col min="13588" max="13589" width="5.875" style="145" customWidth="1"/>
    <col min="13590" max="13597" width="4.875" style="145" customWidth="1"/>
    <col min="13598" max="13598" width="5.875" style="145" customWidth="1"/>
    <col min="13599" max="13599" width="6.375" style="145" customWidth="1"/>
    <col min="13600" max="13600" width="0" style="145" hidden="1" customWidth="1"/>
    <col min="13601" max="13602" width="5.625" style="145" customWidth="1"/>
    <col min="13603" max="13603" width="19.625" style="145" customWidth="1"/>
    <col min="13604" max="13627" width="5.625" style="145" customWidth="1"/>
    <col min="13628" max="13628" width="1.625" style="145" customWidth="1"/>
    <col min="13629" max="13629" width="7.625" style="145" customWidth="1"/>
    <col min="13630" max="13824" width="10.625" style="145"/>
    <col min="13825" max="13825" width="5.75" style="145" customWidth="1"/>
    <col min="13826" max="13827" width="5.625" style="145" customWidth="1"/>
    <col min="13828" max="13828" width="19.625" style="145" customWidth="1"/>
    <col min="13829" max="13831" width="7.75" style="145" customWidth="1"/>
    <col min="13832" max="13832" width="4.625" style="145" customWidth="1"/>
    <col min="13833" max="13843" width="4.875" style="145" customWidth="1"/>
    <col min="13844" max="13845" width="5.875" style="145" customWidth="1"/>
    <col min="13846" max="13853" width="4.875" style="145" customWidth="1"/>
    <col min="13854" max="13854" width="5.875" style="145" customWidth="1"/>
    <col min="13855" max="13855" width="6.375" style="145" customWidth="1"/>
    <col min="13856" max="13856" width="0" style="145" hidden="1" customWidth="1"/>
    <col min="13857" max="13858" width="5.625" style="145" customWidth="1"/>
    <col min="13859" max="13859" width="19.625" style="145" customWidth="1"/>
    <col min="13860" max="13883" width="5.625" style="145" customWidth="1"/>
    <col min="13884" max="13884" width="1.625" style="145" customWidth="1"/>
    <col min="13885" max="13885" width="7.625" style="145" customWidth="1"/>
    <col min="13886" max="14080" width="10.625" style="145"/>
    <col min="14081" max="14081" width="5.75" style="145" customWidth="1"/>
    <col min="14082" max="14083" width="5.625" style="145" customWidth="1"/>
    <col min="14084" max="14084" width="19.625" style="145" customWidth="1"/>
    <col min="14085" max="14087" width="7.75" style="145" customWidth="1"/>
    <col min="14088" max="14088" width="4.625" style="145" customWidth="1"/>
    <col min="14089" max="14099" width="4.875" style="145" customWidth="1"/>
    <col min="14100" max="14101" width="5.875" style="145" customWidth="1"/>
    <col min="14102" max="14109" width="4.875" style="145" customWidth="1"/>
    <col min="14110" max="14110" width="5.875" style="145" customWidth="1"/>
    <col min="14111" max="14111" width="6.375" style="145" customWidth="1"/>
    <col min="14112" max="14112" width="0" style="145" hidden="1" customWidth="1"/>
    <col min="14113" max="14114" width="5.625" style="145" customWidth="1"/>
    <col min="14115" max="14115" width="19.625" style="145" customWidth="1"/>
    <col min="14116" max="14139" width="5.625" style="145" customWidth="1"/>
    <col min="14140" max="14140" width="1.625" style="145" customWidth="1"/>
    <col min="14141" max="14141" width="7.625" style="145" customWidth="1"/>
    <col min="14142" max="14336" width="10.625" style="145"/>
    <col min="14337" max="14337" width="5.75" style="145" customWidth="1"/>
    <col min="14338" max="14339" width="5.625" style="145" customWidth="1"/>
    <col min="14340" max="14340" width="19.625" style="145" customWidth="1"/>
    <col min="14341" max="14343" width="7.75" style="145" customWidth="1"/>
    <col min="14344" max="14344" width="4.625" style="145" customWidth="1"/>
    <col min="14345" max="14355" width="4.875" style="145" customWidth="1"/>
    <col min="14356" max="14357" width="5.875" style="145" customWidth="1"/>
    <col min="14358" max="14365" width="4.875" style="145" customWidth="1"/>
    <col min="14366" max="14366" width="5.875" style="145" customWidth="1"/>
    <col min="14367" max="14367" width="6.375" style="145" customWidth="1"/>
    <col min="14368" max="14368" width="0" style="145" hidden="1" customWidth="1"/>
    <col min="14369" max="14370" width="5.625" style="145" customWidth="1"/>
    <col min="14371" max="14371" width="19.625" style="145" customWidth="1"/>
    <col min="14372" max="14395" width="5.625" style="145" customWidth="1"/>
    <col min="14396" max="14396" width="1.625" style="145" customWidth="1"/>
    <col min="14397" max="14397" width="7.625" style="145" customWidth="1"/>
    <col min="14398" max="14592" width="10.625" style="145"/>
    <col min="14593" max="14593" width="5.75" style="145" customWidth="1"/>
    <col min="14594" max="14595" width="5.625" style="145" customWidth="1"/>
    <col min="14596" max="14596" width="19.625" style="145" customWidth="1"/>
    <col min="14597" max="14599" width="7.75" style="145" customWidth="1"/>
    <col min="14600" max="14600" width="4.625" style="145" customWidth="1"/>
    <col min="14601" max="14611" width="4.875" style="145" customWidth="1"/>
    <col min="14612" max="14613" width="5.875" style="145" customWidth="1"/>
    <col min="14614" max="14621" width="4.875" style="145" customWidth="1"/>
    <col min="14622" max="14622" width="5.875" style="145" customWidth="1"/>
    <col min="14623" max="14623" width="6.375" style="145" customWidth="1"/>
    <col min="14624" max="14624" width="0" style="145" hidden="1" customWidth="1"/>
    <col min="14625" max="14626" width="5.625" style="145" customWidth="1"/>
    <col min="14627" max="14627" width="19.625" style="145" customWidth="1"/>
    <col min="14628" max="14651" width="5.625" style="145" customWidth="1"/>
    <col min="14652" max="14652" width="1.625" style="145" customWidth="1"/>
    <col min="14653" max="14653" width="7.625" style="145" customWidth="1"/>
    <col min="14654" max="14848" width="10.625" style="145"/>
    <col min="14849" max="14849" width="5.75" style="145" customWidth="1"/>
    <col min="14850" max="14851" width="5.625" style="145" customWidth="1"/>
    <col min="14852" max="14852" width="19.625" style="145" customWidth="1"/>
    <col min="14853" max="14855" width="7.75" style="145" customWidth="1"/>
    <col min="14856" max="14856" width="4.625" style="145" customWidth="1"/>
    <col min="14857" max="14867" width="4.875" style="145" customWidth="1"/>
    <col min="14868" max="14869" width="5.875" style="145" customWidth="1"/>
    <col min="14870" max="14877" width="4.875" style="145" customWidth="1"/>
    <col min="14878" max="14878" width="5.875" style="145" customWidth="1"/>
    <col min="14879" max="14879" width="6.375" style="145" customWidth="1"/>
    <col min="14880" max="14880" width="0" style="145" hidden="1" customWidth="1"/>
    <col min="14881" max="14882" width="5.625" style="145" customWidth="1"/>
    <col min="14883" max="14883" width="19.625" style="145" customWidth="1"/>
    <col min="14884" max="14907" width="5.625" style="145" customWidth="1"/>
    <col min="14908" max="14908" width="1.625" style="145" customWidth="1"/>
    <col min="14909" max="14909" width="7.625" style="145" customWidth="1"/>
    <col min="14910" max="15104" width="10.625" style="145"/>
    <col min="15105" max="15105" width="5.75" style="145" customWidth="1"/>
    <col min="15106" max="15107" width="5.625" style="145" customWidth="1"/>
    <col min="15108" max="15108" width="19.625" style="145" customWidth="1"/>
    <col min="15109" max="15111" width="7.75" style="145" customWidth="1"/>
    <col min="15112" max="15112" width="4.625" style="145" customWidth="1"/>
    <col min="15113" max="15123" width="4.875" style="145" customWidth="1"/>
    <col min="15124" max="15125" width="5.875" style="145" customWidth="1"/>
    <col min="15126" max="15133" width="4.875" style="145" customWidth="1"/>
    <col min="15134" max="15134" width="5.875" style="145" customWidth="1"/>
    <col min="15135" max="15135" width="6.375" style="145" customWidth="1"/>
    <col min="15136" max="15136" width="0" style="145" hidden="1" customWidth="1"/>
    <col min="15137" max="15138" width="5.625" style="145" customWidth="1"/>
    <col min="15139" max="15139" width="19.625" style="145" customWidth="1"/>
    <col min="15140" max="15163" width="5.625" style="145" customWidth="1"/>
    <col min="15164" max="15164" width="1.625" style="145" customWidth="1"/>
    <col min="15165" max="15165" width="7.625" style="145" customWidth="1"/>
    <col min="15166" max="15360" width="10.625" style="145"/>
    <col min="15361" max="15361" width="5.75" style="145" customWidth="1"/>
    <col min="15362" max="15363" width="5.625" style="145" customWidth="1"/>
    <col min="15364" max="15364" width="19.625" style="145" customWidth="1"/>
    <col min="15365" max="15367" width="7.75" style="145" customWidth="1"/>
    <col min="15368" max="15368" width="4.625" style="145" customWidth="1"/>
    <col min="15369" max="15379" width="4.875" style="145" customWidth="1"/>
    <col min="15380" max="15381" width="5.875" style="145" customWidth="1"/>
    <col min="15382" max="15389" width="4.875" style="145" customWidth="1"/>
    <col min="15390" max="15390" width="5.875" style="145" customWidth="1"/>
    <col min="15391" max="15391" width="6.375" style="145" customWidth="1"/>
    <col min="15392" max="15392" width="0" style="145" hidden="1" customWidth="1"/>
    <col min="15393" max="15394" width="5.625" style="145" customWidth="1"/>
    <col min="15395" max="15395" width="19.625" style="145" customWidth="1"/>
    <col min="15396" max="15419" width="5.625" style="145" customWidth="1"/>
    <col min="15420" max="15420" width="1.625" style="145" customWidth="1"/>
    <col min="15421" max="15421" width="7.625" style="145" customWidth="1"/>
    <col min="15422" max="15616" width="10.625" style="145"/>
    <col min="15617" max="15617" width="5.75" style="145" customWidth="1"/>
    <col min="15618" max="15619" width="5.625" style="145" customWidth="1"/>
    <col min="15620" max="15620" width="19.625" style="145" customWidth="1"/>
    <col min="15621" max="15623" width="7.75" style="145" customWidth="1"/>
    <col min="15624" max="15624" width="4.625" style="145" customWidth="1"/>
    <col min="15625" max="15635" width="4.875" style="145" customWidth="1"/>
    <col min="15636" max="15637" width="5.875" style="145" customWidth="1"/>
    <col min="15638" max="15645" width="4.875" style="145" customWidth="1"/>
    <col min="15646" max="15646" width="5.875" style="145" customWidth="1"/>
    <col min="15647" max="15647" width="6.375" style="145" customWidth="1"/>
    <col min="15648" max="15648" width="0" style="145" hidden="1" customWidth="1"/>
    <col min="15649" max="15650" width="5.625" style="145" customWidth="1"/>
    <col min="15651" max="15651" width="19.625" style="145" customWidth="1"/>
    <col min="15652" max="15675" width="5.625" style="145" customWidth="1"/>
    <col min="15676" max="15676" width="1.625" style="145" customWidth="1"/>
    <col min="15677" max="15677" width="7.625" style="145" customWidth="1"/>
    <col min="15678" max="15872" width="10.625" style="145"/>
    <col min="15873" max="15873" width="5.75" style="145" customWidth="1"/>
    <col min="15874" max="15875" width="5.625" style="145" customWidth="1"/>
    <col min="15876" max="15876" width="19.625" style="145" customWidth="1"/>
    <col min="15877" max="15879" width="7.75" style="145" customWidth="1"/>
    <col min="15880" max="15880" width="4.625" style="145" customWidth="1"/>
    <col min="15881" max="15891" width="4.875" style="145" customWidth="1"/>
    <col min="15892" max="15893" width="5.875" style="145" customWidth="1"/>
    <col min="15894" max="15901" width="4.875" style="145" customWidth="1"/>
    <col min="15902" max="15902" width="5.875" style="145" customWidth="1"/>
    <col min="15903" max="15903" width="6.375" style="145" customWidth="1"/>
    <col min="15904" max="15904" width="0" style="145" hidden="1" customWidth="1"/>
    <col min="15905" max="15906" width="5.625" style="145" customWidth="1"/>
    <col min="15907" max="15907" width="19.625" style="145" customWidth="1"/>
    <col min="15908" max="15931" width="5.625" style="145" customWidth="1"/>
    <col min="15932" max="15932" width="1.625" style="145" customWidth="1"/>
    <col min="15933" max="15933" width="7.625" style="145" customWidth="1"/>
    <col min="15934" max="16128" width="10.625" style="145"/>
    <col min="16129" max="16129" width="5.75" style="145" customWidth="1"/>
    <col min="16130" max="16131" width="5.625" style="145" customWidth="1"/>
    <col min="16132" max="16132" width="19.625" style="145" customWidth="1"/>
    <col min="16133" max="16135" width="7.75" style="145" customWidth="1"/>
    <col min="16136" max="16136" width="4.625" style="145" customWidth="1"/>
    <col min="16137" max="16147" width="4.875" style="145" customWidth="1"/>
    <col min="16148" max="16149" width="5.875" style="145" customWidth="1"/>
    <col min="16150" max="16157" width="4.875" style="145" customWidth="1"/>
    <col min="16158" max="16158" width="5.875" style="145" customWidth="1"/>
    <col min="16159" max="16159" width="6.375" style="145" customWidth="1"/>
    <col min="16160" max="16160" width="0" style="145" hidden="1" customWidth="1"/>
    <col min="16161" max="16162" width="5.625" style="145" customWidth="1"/>
    <col min="16163" max="16163" width="19.625" style="145" customWidth="1"/>
    <col min="16164" max="16187" width="5.625" style="145" customWidth="1"/>
    <col min="16188" max="16188" width="1.625" style="145" customWidth="1"/>
    <col min="16189" max="16189" width="7.625" style="145" customWidth="1"/>
    <col min="16190" max="16384" width="10.625" style="145"/>
  </cols>
  <sheetData>
    <row r="1" spans="2:62" ht="10.5" customHeight="1" x14ac:dyDescent="0.15">
      <c r="BG1" s="319"/>
    </row>
    <row r="2" spans="2:62" ht="19.5" customHeight="1" x14ac:dyDescent="0.2">
      <c r="D2" s="142" t="s">
        <v>364</v>
      </c>
      <c r="E2" s="563" t="s">
        <v>0</v>
      </c>
      <c r="F2" s="563"/>
      <c r="G2" s="563"/>
      <c r="H2" s="563"/>
      <c r="I2" s="563"/>
      <c r="J2" s="563"/>
      <c r="K2" s="563"/>
      <c r="L2" s="563"/>
      <c r="M2" s="563"/>
      <c r="N2" s="563"/>
      <c r="O2" s="563"/>
      <c r="P2" s="563"/>
      <c r="Q2" s="563"/>
      <c r="R2" s="563"/>
      <c r="S2" s="563"/>
      <c r="T2" s="563"/>
      <c r="U2" s="563"/>
      <c r="V2" s="143" t="s">
        <v>323</v>
      </c>
      <c r="W2" s="143"/>
      <c r="AE2" s="144"/>
      <c r="AJ2" s="364"/>
      <c r="AK2" s="146"/>
      <c r="BI2" s="320">
        <v>44097</v>
      </c>
      <c r="BJ2" s="145" t="s">
        <v>366</v>
      </c>
    </row>
    <row r="3" spans="2:62" ht="15" thickBot="1" x14ac:dyDescent="0.2">
      <c r="C3" s="145" t="s">
        <v>1</v>
      </c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5" t="s">
        <v>2</v>
      </c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</row>
    <row r="4" spans="2:62" ht="14.25" customHeight="1" x14ac:dyDescent="0.15">
      <c r="B4" s="321"/>
      <c r="C4" s="322"/>
      <c r="D4" s="322"/>
      <c r="E4" s="323" t="s">
        <v>3</v>
      </c>
      <c r="F4" s="323" t="s">
        <v>4</v>
      </c>
      <c r="G4" s="323" t="s">
        <v>5</v>
      </c>
      <c r="H4" s="560" t="s">
        <v>324</v>
      </c>
      <c r="I4" s="560" t="s">
        <v>325</v>
      </c>
      <c r="J4" s="560" t="s">
        <v>326</v>
      </c>
      <c r="K4" s="560" t="s">
        <v>327</v>
      </c>
      <c r="L4" s="560" t="s">
        <v>328</v>
      </c>
      <c r="M4" s="560" t="s">
        <v>329</v>
      </c>
      <c r="N4" s="560" t="s">
        <v>330</v>
      </c>
      <c r="O4" s="560" t="s">
        <v>331</v>
      </c>
      <c r="P4" s="560" t="s">
        <v>332</v>
      </c>
      <c r="Q4" s="560" t="s">
        <v>333</v>
      </c>
      <c r="R4" s="560" t="s">
        <v>334</v>
      </c>
      <c r="S4" s="560" t="s">
        <v>279</v>
      </c>
      <c r="T4" s="560" t="s">
        <v>335</v>
      </c>
      <c r="U4" s="560" t="s">
        <v>303</v>
      </c>
      <c r="V4" s="560" t="s">
        <v>280</v>
      </c>
      <c r="W4" s="560" t="s">
        <v>281</v>
      </c>
      <c r="X4" s="560" t="s">
        <v>304</v>
      </c>
      <c r="Y4" s="560" t="s">
        <v>305</v>
      </c>
      <c r="Z4" s="560" t="s">
        <v>282</v>
      </c>
      <c r="AA4" s="560" t="s">
        <v>283</v>
      </c>
      <c r="AB4" s="560" t="s">
        <v>306</v>
      </c>
      <c r="AC4" s="560" t="s">
        <v>307</v>
      </c>
      <c r="AD4" s="564" t="s">
        <v>284</v>
      </c>
      <c r="AE4" s="324"/>
      <c r="AF4" s="324"/>
      <c r="AG4" s="321"/>
      <c r="AH4" s="322"/>
      <c r="AI4" s="325"/>
      <c r="AJ4" s="560" t="s">
        <v>285</v>
      </c>
      <c r="AK4" s="560" t="s">
        <v>308</v>
      </c>
      <c r="AL4" s="560" t="s">
        <v>309</v>
      </c>
      <c r="AM4" s="560" t="s">
        <v>286</v>
      </c>
      <c r="AN4" s="560" t="s">
        <v>287</v>
      </c>
      <c r="AO4" s="560" t="s">
        <v>310</v>
      </c>
      <c r="AP4" s="560" t="s">
        <v>6</v>
      </c>
      <c r="AQ4" s="560" t="s">
        <v>311</v>
      </c>
      <c r="AR4" s="560" t="s">
        <v>288</v>
      </c>
      <c r="AS4" s="560" t="s">
        <v>312</v>
      </c>
      <c r="AT4" s="560" t="s">
        <v>313</v>
      </c>
      <c r="AU4" s="560" t="s">
        <v>289</v>
      </c>
      <c r="AV4" s="560" t="s">
        <v>290</v>
      </c>
      <c r="AW4" s="560" t="s">
        <v>314</v>
      </c>
      <c r="AX4" s="560" t="s">
        <v>315</v>
      </c>
      <c r="AY4" s="560" t="s">
        <v>316</v>
      </c>
      <c r="AZ4" s="560" t="s">
        <v>317</v>
      </c>
      <c r="BA4" s="560" t="s">
        <v>318</v>
      </c>
      <c r="BB4" s="560" t="s">
        <v>319</v>
      </c>
      <c r="BC4" s="560" t="s">
        <v>320</v>
      </c>
      <c r="BD4" s="560" t="s">
        <v>291</v>
      </c>
      <c r="BE4" s="560" t="s">
        <v>321</v>
      </c>
      <c r="BF4" s="560" t="s">
        <v>322</v>
      </c>
      <c r="BG4" s="564" t="s">
        <v>7</v>
      </c>
      <c r="BH4" s="147"/>
    </row>
    <row r="5" spans="2:62" ht="14.25" x14ac:dyDescent="0.15">
      <c r="B5" s="326" t="s">
        <v>292</v>
      </c>
      <c r="C5" s="327"/>
      <c r="D5" s="327"/>
      <c r="E5" s="328"/>
      <c r="F5" s="328"/>
      <c r="G5" s="328"/>
      <c r="H5" s="561"/>
      <c r="I5" s="561"/>
      <c r="J5" s="561"/>
      <c r="K5" s="561"/>
      <c r="L5" s="561"/>
      <c r="M5" s="561"/>
      <c r="N5" s="561"/>
      <c r="O5" s="561"/>
      <c r="P5" s="561" t="s">
        <v>8</v>
      </c>
      <c r="Q5" s="561"/>
      <c r="R5" s="561"/>
      <c r="S5" s="561"/>
      <c r="T5" s="561"/>
      <c r="U5" s="561"/>
      <c r="V5" s="561"/>
      <c r="W5" s="561"/>
      <c r="X5" s="561"/>
      <c r="Y5" s="561"/>
      <c r="Z5" s="561"/>
      <c r="AA5" s="561"/>
      <c r="AB5" s="561"/>
      <c r="AC5" s="561"/>
      <c r="AD5" s="565"/>
      <c r="AE5" s="324"/>
      <c r="AF5" s="324"/>
      <c r="AG5" s="326" t="s">
        <v>292</v>
      </c>
      <c r="AH5" s="327"/>
      <c r="AI5" s="329"/>
      <c r="AJ5" s="561"/>
      <c r="AK5" s="561"/>
      <c r="AL5" s="561"/>
      <c r="AM5" s="561"/>
      <c r="AN5" s="561"/>
      <c r="AO5" s="561"/>
      <c r="AP5" s="561" t="s">
        <v>9</v>
      </c>
      <c r="AQ5" s="561"/>
      <c r="AR5" s="561"/>
      <c r="AS5" s="561"/>
      <c r="AT5" s="561"/>
      <c r="AU5" s="561"/>
      <c r="AV5" s="561"/>
      <c r="AW5" s="561"/>
      <c r="AX5" s="561"/>
      <c r="AY5" s="561"/>
      <c r="AZ5" s="561"/>
      <c r="BA5" s="561"/>
      <c r="BB5" s="561"/>
      <c r="BC5" s="561"/>
      <c r="BD5" s="561"/>
      <c r="BE5" s="561"/>
      <c r="BF5" s="561"/>
      <c r="BG5" s="565" t="s">
        <v>293</v>
      </c>
      <c r="BH5" s="147"/>
    </row>
    <row r="6" spans="2:62" ht="14.25" x14ac:dyDescent="0.15">
      <c r="B6" s="330"/>
      <c r="D6" s="327"/>
      <c r="E6" s="331" t="s">
        <v>10</v>
      </c>
      <c r="F6" s="331" t="s">
        <v>3</v>
      </c>
      <c r="G6" s="331" t="s">
        <v>3</v>
      </c>
      <c r="H6" s="562"/>
      <c r="I6" s="562" t="s">
        <v>11</v>
      </c>
      <c r="J6" s="562" t="s">
        <v>12</v>
      </c>
      <c r="K6" s="562" t="s">
        <v>336</v>
      </c>
      <c r="L6" s="562" t="s">
        <v>13</v>
      </c>
      <c r="M6" s="562" t="s">
        <v>337</v>
      </c>
      <c r="N6" s="562" t="s">
        <v>14</v>
      </c>
      <c r="O6" s="562" t="s">
        <v>15</v>
      </c>
      <c r="P6" s="562" t="s">
        <v>16</v>
      </c>
      <c r="Q6" s="562" t="s">
        <v>338</v>
      </c>
      <c r="R6" s="562" t="s">
        <v>17</v>
      </c>
      <c r="S6" s="562" t="s">
        <v>18</v>
      </c>
      <c r="T6" s="562" t="s">
        <v>19</v>
      </c>
      <c r="U6" s="562" t="s">
        <v>339</v>
      </c>
      <c r="V6" s="562" t="s">
        <v>20</v>
      </c>
      <c r="W6" s="562" t="s">
        <v>340</v>
      </c>
      <c r="X6" s="562" t="s">
        <v>21</v>
      </c>
      <c r="Y6" s="562"/>
      <c r="Z6" s="562"/>
      <c r="AA6" s="562"/>
      <c r="AB6" s="562"/>
      <c r="AC6" s="562"/>
      <c r="AD6" s="566"/>
      <c r="AE6" s="324"/>
      <c r="AF6" s="324"/>
      <c r="AG6" s="330"/>
      <c r="AI6" s="332"/>
      <c r="AJ6" s="562" t="s">
        <v>341</v>
      </c>
      <c r="AK6" s="562" t="s">
        <v>342</v>
      </c>
      <c r="AL6" s="562" t="s">
        <v>22</v>
      </c>
      <c r="AM6" s="562" t="s">
        <v>343</v>
      </c>
      <c r="AN6" s="562" t="s">
        <v>23</v>
      </c>
      <c r="AO6" s="562" t="s">
        <v>344</v>
      </c>
      <c r="AP6" s="562" t="s">
        <v>24</v>
      </c>
      <c r="AQ6" s="562" t="s">
        <v>25</v>
      </c>
      <c r="AR6" s="562" t="s">
        <v>24</v>
      </c>
      <c r="AS6" s="562" t="s">
        <v>345</v>
      </c>
      <c r="AT6" s="562"/>
      <c r="AU6" s="562"/>
      <c r="AV6" s="562" t="s">
        <v>346</v>
      </c>
      <c r="AW6" s="562" t="s">
        <v>26</v>
      </c>
      <c r="AX6" s="562" t="s">
        <v>16</v>
      </c>
      <c r="AY6" s="562" t="s">
        <v>347</v>
      </c>
      <c r="AZ6" s="562" t="s">
        <v>27</v>
      </c>
      <c r="BA6" s="562" t="s">
        <v>28</v>
      </c>
      <c r="BB6" s="562" t="s">
        <v>29</v>
      </c>
      <c r="BC6" s="562" t="s">
        <v>30</v>
      </c>
      <c r="BD6" s="562" t="s">
        <v>31</v>
      </c>
      <c r="BE6" s="562" t="s">
        <v>29</v>
      </c>
      <c r="BF6" s="562" t="s">
        <v>32</v>
      </c>
      <c r="BG6" s="566" t="s">
        <v>33</v>
      </c>
      <c r="BH6" s="147"/>
    </row>
    <row r="7" spans="2:62" s="9" customFormat="1" ht="14.25" x14ac:dyDescent="0.15">
      <c r="B7" s="567" t="s">
        <v>294</v>
      </c>
      <c r="C7" s="547"/>
      <c r="D7" s="547"/>
      <c r="E7" s="333">
        <f>SUM(F7:G7)</f>
        <v>43</v>
      </c>
      <c r="F7" s="333">
        <f>SUM(F59,F111)</f>
        <v>39</v>
      </c>
      <c r="G7" s="333">
        <f>SUM(G59,G111)</f>
        <v>4</v>
      </c>
      <c r="H7" s="149">
        <f>SUM(H59,H111)</f>
        <v>1</v>
      </c>
      <c r="I7" s="149">
        <f t="shared" ref="I7:AD7" si="0">SUM(I59,I111)</f>
        <v>0</v>
      </c>
      <c r="J7" s="149">
        <f t="shared" si="0"/>
        <v>0</v>
      </c>
      <c r="K7" s="149">
        <f t="shared" si="0"/>
        <v>0</v>
      </c>
      <c r="L7" s="149">
        <f t="shared" si="0"/>
        <v>0</v>
      </c>
      <c r="M7" s="149">
        <f t="shared" si="0"/>
        <v>0</v>
      </c>
      <c r="N7" s="149">
        <f t="shared" si="0"/>
        <v>1</v>
      </c>
      <c r="O7" s="149">
        <f t="shared" si="0"/>
        <v>0</v>
      </c>
      <c r="P7" s="149">
        <f t="shared" si="0"/>
        <v>0</v>
      </c>
      <c r="Q7" s="149">
        <f t="shared" si="0"/>
        <v>0</v>
      </c>
      <c r="R7" s="149">
        <f t="shared" si="0"/>
        <v>0</v>
      </c>
      <c r="S7" s="149">
        <f t="shared" si="0"/>
        <v>0</v>
      </c>
      <c r="T7" s="149">
        <f t="shared" si="0"/>
        <v>0</v>
      </c>
      <c r="U7" s="149">
        <f t="shared" si="0"/>
        <v>0</v>
      </c>
      <c r="V7" s="149">
        <f t="shared" si="0"/>
        <v>0</v>
      </c>
      <c r="W7" s="149">
        <f t="shared" si="0"/>
        <v>0</v>
      </c>
      <c r="X7" s="149">
        <f t="shared" si="0"/>
        <v>0</v>
      </c>
      <c r="Y7" s="149">
        <f t="shared" si="0"/>
        <v>0</v>
      </c>
      <c r="Z7" s="149">
        <f t="shared" si="0"/>
        <v>0</v>
      </c>
      <c r="AA7" s="149">
        <f t="shared" si="0"/>
        <v>0</v>
      </c>
      <c r="AB7" s="149">
        <f t="shared" si="0"/>
        <v>0</v>
      </c>
      <c r="AC7" s="149">
        <f t="shared" si="0"/>
        <v>0</v>
      </c>
      <c r="AD7" s="150">
        <f t="shared" si="0"/>
        <v>0</v>
      </c>
      <c r="AE7" s="148"/>
      <c r="AF7" s="148"/>
      <c r="AG7" s="567" t="s">
        <v>294</v>
      </c>
      <c r="AH7" s="547"/>
      <c r="AI7" s="547"/>
      <c r="AJ7" s="149">
        <f>SUM(AJ59,AJ111)</f>
        <v>0</v>
      </c>
      <c r="AK7" s="149">
        <f t="shared" ref="AK7:BG7" si="1">SUM(AK59,AK111)</f>
        <v>1</v>
      </c>
      <c r="AL7" s="149">
        <f t="shared" si="1"/>
        <v>0</v>
      </c>
      <c r="AM7" s="149">
        <f t="shared" si="1"/>
        <v>0</v>
      </c>
      <c r="AN7" s="149">
        <f t="shared" si="1"/>
        <v>0</v>
      </c>
      <c r="AO7" s="149">
        <f t="shared" si="1"/>
        <v>0</v>
      </c>
      <c r="AP7" s="149">
        <f t="shared" si="1"/>
        <v>0</v>
      </c>
      <c r="AQ7" s="149">
        <f t="shared" si="1"/>
        <v>0</v>
      </c>
      <c r="AR7" s="149">
        <f t="shared" si="1"/>
        <v>0</v>
      </c>
      <c r="AS7" s="149">
        <f t="shared" si="1"/>
        <v>0</v>
      </c>
      <c r="AT7" s="149">
        <f t="shared" si="1"/>
        <v>0</v>
      </c>
      <c r="AU7" s="149">
        <f t="shared" si="1"/>
        <v>0</v>
      </c>
      <c r="AV7" s="149">
        <f t="shared" si="1"/>
        <v>0</v>
      </c>
      <c r="AW7" s="149">
        <f t="shared" si="1"/>
        <v>0</v>
      </c>
      <c r="AX7" s="149">
        <f t="shared" si="1"/>
        <v>0</v>
      </c>
      <c r="AY7" s="149">
        <f t="shared" si="1"/>
        <v>0</v>
      </c>
      <c r="AZ7" s="149">
        <f t="shared" si="1"/>
        <v>0</v>
      </c>
      <c r="BA7" s="149">
        <f t="shared" si="1"/>
        <v>0</v>
      </c>
      <c r="BB7" s="149">
        <f t="shared" si="1"/>
        <v>0</v>
      </c>
      <c r="BC7" s="149">
        <f t="shared" si="1"/>
        <v>0</v>
      </c>
      <c r="BD7" s="149">
        <f t="shared" si="1"/>
        <v>0</v>
      </c>
      <c r="BE7" s="149">
        <f t="shared" si="1"/>
        <v>0</v>
      </c>
      <c r="BF7" s="149">
        <f t="shared" si="1"/>
        <v>1</v>
      </c>
      <c r="BG7" s="150">
        <f t="shared" si="1"/>
        <v>0</v>
      </c>
      <c r="BH7" s="148"/>
      <c r="BI7" s="334">
        <f>SUM(AJ7:BG7,H7:AD7)</f>
        <v>4</v>
      </c>
    </row>
    <row r="8" spans="2:62" s="9" customFormat="1" ht="14.25" x14ac:dyDescent="0.15">
      <c r="B8" s="567" t="s">
        <v>348</v>
      </c>
      <c r="C8" s="547"/>
      <c r="D8" s="547"/>
      <c r="E8" s="333">
        <f t="shared" ref="E8:E51" si="2">SUM(F8:G8)</f>
        <v>22</v>
      </c>
      <c r="F8" s="333">
        <f t="shared" ref="F8:AD18" si="3">SUM(F60,F112)</f>
        <v>21</v>
      </c>
      <c r="G8" s="333">
        <f t="shared" si="3"/>
        <v>1</v>
      </c>
      <c r="H8" s="149">
        <f t="shared" si="3"/>
        <v>0</v>
      </c>
      <c r="I8" s="149">
        <f t="shared" si="3"/>
        <v>0</v>
      </c>
      <c r="J8" s="149">
        <f t="shared" si="3"/>
        <v>0</v>
      </c>
      <c r="K8" s="149">
        <f t="shared" si="3"/>
        <v>0</v>
      </c>
      <c r="L8" s="149">
        <f t="shared" si="3"/>
        <v>0</v>
      </c>
      <c r="M8" s="149">
        <f t="shared" si="3"/>
        <v>0</v>
      </c>
      <c r="N8" s="149">
        <f t="shared" si="3"/>
        <v>0</v>
      </c>
      <c r="O8" s="149">
        <f t="shared" si="3"/>
        <v>0</v>
      </c>
      <c r="P8" s="149">
        <f t="shared" si="3"/>
        <v>0</v>
      </c>
      <c r="Q8" s="149">
        <f t="shared" si="3"/>
        <v>0</v>
      </c>
      <c r="R8" s="149">
        <f t="shared" si="3"/>
        <v>0</v>
      </c>
      <c r="S8" s="149">
        <f t="shared" si="3"/>
        <v>0</v>
      </c>
      <c r="T8" s="149">
        <f t="shared" si="3"/>
        <v>0</v>
      </c>
      <c r="U8" s="149">
        <f t="shared" si="3"/>
        <v>0</v>
      </c>
      <c r="V8" s="149">
        <f t="shared" si="3"/>
        <v>0</v>
      </c>
      <c r="W8" s="149">
        <f t="shared" si="3"/>
        <v>0</v>
      </c>
      <c r="X8" s="149">
        <f t="shared" si="3"/>
        <v>0</v>
      </c>
      <c r="Y8" s="149">
        <f t="shared" si="3"/>
        <v>0</v>
      </c>
      <c r="Z8" s="149">
        <f t="shared" si="3"/>
        <v>0</v>
      </c>
      <c r="AA8" s="149">
        <f t="shared" si="3"/>
        <v>0</v>
      </c>
      <c r="AB8" s="149">
        <f t="shared" si="3"/>
        <v>0</v>
      </c>
      <c r="AC8" s="149">
        <f t="shared" si="3"/>
        <v>0</v>
      </c>
      <c r="AD8" s="150">
        <f t="shared" si="3"/>
        <v>0</v>
      </c>
      <c r="AE8" s="148"/>
      <c r="AF8" s="148"/>
      <c r="AG8" s="567" t="s">
        <v>348</v>
      </c>
      <c r="AH8" s="547"/>
      <c r="AI8" s="547"/>
      <c r="AJ8" s="149">
        <f t="shared" ref="AJ8:BG18" si="4">SUM(AJ60,AJ112)</f>
        <v>0</v>
      </c>
      <c r="AK8" s="149">
        <f t="shared" si="4"/>
        <v>0</v>
      </c>
      <c r="AL8" s="149">
        <f t="shared" si="4"/>
        <v>0</v>
      </c>
      <c r="AM8" s="149">
        <f t="shared" si="4"/>
        <v>0</v>
      </c>
      <c r="AN8" s="149">
        <f t="shared" si="4"/>
        <v>0</v>
      </c>
      <c r="AO8" s="149">
        <f t="shared" si="4"/>
        <v>0</v>
      </c>
      <c r="AP8" s="149">
        <f t="shared" si="4"/>
        <v>0</v>
      </c>
      <c r="AQ8" s="149">
        <f t="shared" si="4"/>
        <v>0</v>
      </c>
      <c r="AR8" s="149">
        <f t="shared" si="4"/>
        <v>0</v>
      </c>
      <c r="AS8" s="149">
        <f t="shared" si="4"/>
        <v>0</v>
      </c>
      <c r="AT8" s="149">
        <f t="shared" si="4"/>
        <v>0</v>
      </c>
      <c r="AU8" s="149">
        <f t="shared" si="4"/>
        <v>0</v>
      </c>
      <c r="AV8" s="149">
        <f t="shared" si="4"/>
        <v>0</v>
      </c>
      <c r="AW8" s="149">
        <f t="shared" si="4"/>
        <v>0</v>
      </c>
      <c r="AX8" s="149">
        <f t="shared" si="4"/>
        <v>0</v>
      </c>
      <c r="AY8" s="149">
        <f t="shared" si="4"/>
        <v>1</v>
      </c>
      <c r="AZ8" s="149">
        <f t="shared" si="4"/>
        <v>0</v>
      </c>
      <c r="BA8" s="149">
        <f t="shared" si="4"/>
        <v>0</v>
      </c>
      <c r="BB8" s="149">
        <f t="shared" si="4"/>
        <v>0</v>
      </c>
      <c r="BC8" s="149">
        <f t="shared" si="4"/>
        <v>0</v>
      </c>
      <c r="BD8" s="149">
        <f t="shared" si="4"/>
        <v>0</v>
      </c>
      <c r="BE8" s="149">
        <f t="shared" si="4"/>
        <v>0</v>
      </c>
      <c r="BF8" s="149">
        <f t="shared" si="4"/>
        <v>0</v>
      </c>
      <c r="BG8" s="150">
        <f t="shared" si="4"/>
        <v>0</v>
      </c>
      <c r="BH8" s="148"/>
      <c r="BI8" s="334">
        <f t="shared" ref="BI8:BI52" si="5">SUM(AJ8:BG8,H8:AD8)</f>
        <v>1</v>
      </c>
    </row>
    <row r="9" spans="2:62" s="9" customFormat="1" ht="14.25" x14ac:dyDescent="0.15">
      <c r="B9" s="567" t="s">
        <v>349</v>
      </c>
      <c r="C9" s="547"/>
      <c r="D9" s="547"/>
      <c r="E9" s="333">
        <f t="shared" si="2"/>
        <v>11</v>
      </c>
      <c r="F9" s="333">
        <f t="shared" si="3"/>
        <v>5</v>
      </c>
      <c r="G9" s="333">
        <f t="shared" si="3"/>
        <v>6</v>
      </c>
      <c r="H9" s="149">
        <f t="shared" si="3"/>
        <v>0</v>
      </c>
      <c r="I9" s="149">
        <f t="shared" si="3"/>
        <v>0</v>
      </c>
      <c r="J9" s="149">
        <f t="shared" si="3"/>
        <v>0</v>
      </c>
      <c r="K9" s="149">
        <f t="shared" si="3"/>
        <v>0</v>
      </c>
      <c r="L9" s="149">
        <f t="shared" si="3"/>
        <v>0</v>
      </c>
      <c r="M9" s="149">
        <f t="shared" si="3"/>
        <v>0</v>
      </c>
      <c r="N9" s="149">
        <f t="shared" si="3"/>
        <v>0</v>
      </c>
      <c r="O9" s="149">
        <f t="shared" si="3"/>
        <v>0</v>
      </c>
      <c r="P9" s="149">
        <f t="shared" si="3"/>
        <v>0</v>
      </c>
      <c r="Q9" s="149">
        <f t="shared" si="3"/>
        <v>0</v>
      </c>
      <c r="R9" s="149">
        <f t="shared" si="3"/>
        <v>0</v>
      </c>
      <c r="S9" s="149">
        <f t="shared" si="3"/>
        <v>3</v>
      </c>
      <c r="T9" s="149">
        <f t="shared" si="3"/>
        <v>1</v>
      </c>
      <c r="U9" s="149">
        <f t="shared" si="3"/>
        <v>0</v>
      </c>
      <c r="V9" s="149">
        <f t="shared" si="3"/>
        <v>0</v>
      </c>
      <c r="W9" s="149">
        <f t="shared" si="3"/>
        <v>0</v>
      </c>
      <c r="X9" s="149">
        <f t="shared" si="3"/>
        <v>0</v>
      </c>
      <c r="Y9" s="149">
        <f t="shared" si="3"/>
        <v>0</v>
      </c>
      <c r="Z9" s="149">
        <f t="shared" si="3"/>
        <v>0</v>
      </c>
      <c r="AA9" s="149">
        <f t="shared" si="3"/>
        <v>0</v>
      </c>
      <c r="AB9" s="149">
        <f t="shared" si="3"/>
        <v>0</v>
      </c>
      <c r="AC9" s="149">
        <f t="shared" si="3"/>
        <v>0</v>
      </c>
      <c r="AD9" s="150">
        <f t="shared" si="3"/>
        <v>0</v>
      </c>
      <c r="AE9" s="148"/>
      <c r="AF9" s="148"/>
      <c r="AG9" s="567" t="s">
        <v>349</v>
      </c>
      <c r="AH9" s="547"/>
      <c r="AI9" s="547"/>
      <c r="AJ9" s="149">
        <f t="shared" si="4"/>
        <v>0</v>
      </c>
      <c r="AK9" s="149">
        <f t="shared" si="4"/>
        <v>0</v>
      </c>
      <c r="AL9" s="149">
        <f t="shared" si="4"/>
        <v>0</v>
      </c>
      <c r="AM9" s="149">
        <f t="shared" si="4"/>
        <v>2</v>
      </c>
      <c r="AN9" s="149">
        <f t="shared" si="4"/>
        <v>0</v>
      </c>
      <c r="AO9" s="149">
        <f t="shared" si="4"/>
        <v>0</v>
      </c>
      <c r="AP9" s="149">
        <f t="shared" si="4"/>
        <v>0</v>
      </c>
      <c r="AQ9" s="149">
        <f t="shared" si="4"/>
        <v>0</v>
      </c>
      <c r="AR9" s="149">
        <f t="shared" si="4"/>
        <v>0</v>
      </c>
      <c r="AS9" s="149">
        <f t="shared" si="4"/>
        <v>0</v>
      </c>
      <c r="AT9" s="149">
        <f t="shared" si="4"/>
        <v>0</v>
      </c>
      <c r="AU9" s="149">
        <f t="shared" si="4"/>
        <v>0</v>
      </c>
      <c r="AV9" s="149">
        <f t="shared" si="4"/>
        <v>0</v>
      </c>
      <c r="AW9" s="149">
        <f t="shared" si="4"/>
        <v>0</v>
      </c>
      <c r="AX9" s="149">
        <f t="shared" si="4"/>
        <v>0</v>
      </c>
      <c r="AY9" s="149">
        <f t="shared" si="4"/>
        <v>0</v>
      </c>
      <c r="AZ9" s="149">
        <f t="shared" si="4"/>
        <v>0</v>
      </c>
      <c r="BA9" s="149">
        <f t="shared" si="4"/>
        <v>0</v>
      </c>
      <c r="BB9" s="149">
        <f t="shared" si="4"/>
        <v>0</v>
      </c>
      <c r="BC9" s="149">
        <f t="shared" si="4"/>
        <v>0</v>
      </c>
      <c r="BD9" s="149">
        <f t="shared" si="4"/>
        <v>0</v>
      </c>
      <c r="BE9" s="149">
        <f t="shared" si="4"/>
        <v>0</v>
      </c>
      <c r="BF9" s="149">
        <f t="shared" si="4"/>
        <v>0</v>
      </c>
      <c r="BG9" s="150">
        <f t="shared" si="4"/>
        <v>0</v>
      </c>
      <c r="BH9" s="148"/>
      <c r="BI9" s="334">
        <f t="shared" si="5"/>
        <v>6</v>
      </c>
    </row>
    <row r="10" spans="2:62" s="9" customFormat="1" ht="14.25" x14ac:dyDescent="0.15">
      <c r="B10" s="567" t="s">
        <v>350</v>
      </c>
      <c r="C10" s="547"/>
      <c r="D10" s="547"/>
      <c r="E10" s="333">
        <f t="shared" si="2"/>
        <v>373</v>
      </c>
      <c r="F10" s="333">
        <f t="shared" si="3"/>
        <v>176</v>
      </c>
      <c r="G10" s="333">
        <f t="shared" si="3"/>
        <v>197</v>
      </c>
      <c r="H10" s="149">
        <f t="shared" si="3"/>
        <v>0</v>
      </c>
      <c r="I10" s="149">
        <f t="shared" si="3"/>
        <v>0</v>
      </c>
      <c r="J10" s="149">
        <f t="shared" si="3"/>
        <v>0</v>
      </c>
      <c r="K10" s="149">
        <f t="shared" si="3"/>
        <v>0</v>
      </c>
      <c r="L10" s="149">
        <f t="shared" si="3"/>
        <v>0</v>
      </c>
      <c r="M10" s="149">
        <f t="shared" si="3"/>
        <v>0</v>
      </c>
      <c r="N10" s="149">
        <f t="shared" si="3"/>
        <v>0</v>
      </c>
      <c r="O10" s="149">
        <f t="shared" si="3"/>
        <v>0</v>
      </c>
      <c r="P10" s="149">
        <f t="shared" si="3"/>
        <v>0</v>
      </c>
      <c r="Q10" s="149">
        <f t="shared" si="3"/>
        <v>1</v>
      </c>
      <c r="R10" s="149">
        <f t="shared" si="3"/>
        <v>6</v>
      </c>
      <c r="S10" s="149">
        <f t="shared" si="3"/>
        <v>5</v>
      </c>
      <c r="T10" s="149">
        <f t="shared" si="3"/>
        <v>71</v>
      </c>
      <c r="U10" s="149">
        <f t="shared" si="3"/>
        <v>1</v>
      </c>
      <c r="V10" s="149">
        <f t="shared" si="3"/>
        <v>0</v>
      </c>
      <c r="W10" s="149">
        <f t="shared" si="3"/>
        <v>0</v>
      </c>
      <c r="X10" s="149">
        <f t="shared" si="3"/>
        <v>1</v>
      </c>
      <c r="Y10" s="149">
        <f t="shared" si="3"/>
        <v>0</v>
      </c>
      <c r="Z10" s="149">
        <f t="shared" si="3"/>
        <v>0</v>
      </c>
      <c r="AA10" s="149">
        <f t="shared" si="3"/>
        <v>0</v>
      </c>
      <c r="AB10" s="149">
        <f t="shared" si="3"/>
        <v>0</v>
      </c>
      <c r="AC10" s="149">
        <f t="shared" si="3"/>
        <v>0</v>
      </c>
      <c r="AD10" s="150">
        <f t="shared" si="3"/>
        <v>9</v>
      </c>
      <c r="AE10" s="148"/>
      <c r="AF10" s="148"/>
      <c r="AG10" s="567" t="s">
        <v>350</v>
      </c>
      <c r="AH10" s="547"/>
      <c r="AI10" s="547"/>
      <c r="AJ10" s="149">
        <f t="shared" si="4"/>
        <v>1</v>
      </c>
      <c r="AK10" s="149">
        <f t="shared" si="4"/>
        <v>0</v>
      </c>
      <c r="AL10" s="149">
        <f t="shared" si="4"/>
        <v>0</v>
      </c>
      <c r="AM10" s="149">
        <f t="shared" si="4"/>
        <v>25</v>
      </c>
      <c r="AN10" s="149">
        <f t="shared" si="4"/>
        <v>3</v>
      </c>
      <c r="AO10" s="149">
        <f t="shared" si="4"/>
        <v>1</v>
      </c>
      <c r="AP10" s="149">
        <f t="shared" si="4"/>
        <v>0</v>
      </c>
      <c r="AQ10" s="149">
        <f t="shared" si="4"/>
        <v>0</v>
      </c>
      <c r="AR10" s="149">
        <f t="shared" si="4"/>
        <v>0</v>
      </c>
      <c r="AS10" s="149">
        <f t="shared" si="4"/>
        <v>0</v>
      </c>
      <c r="AT10" s="149">
        <f t="shared" si="4"/>
        <v>1</v>
      </c>
      <c r="AU10" s="149">
        <f t="shared" si="4"/>
        <v>0</v>
      </c>
      <c r="AV10" s="149">
        <f t="shared" si="4"/>
        <v>0</v>
      </c>
      <c r="AW10" s="149">
        <f t="shared" si="4"/>
        <v>0</v>
      </c>
      <c r="AX10" s="149">
        <f t="shared" si="4"/>
        <v>0</v>
      </c>
      <c r="AY10" s="149">
        <f t="shared" si="4"/>
        <v>0</v>
      </c>
      <c r="AZ10" s="149">
        <f t="shared" si="4"/>
        <v>66</v>
      </c>
      <c r="BA10" s="149">
        <f t="shared" si="4"/>
        <v>1</v>
      </c>
      <c r="BB10" s="149">
        <f t="shared" si="4"/>
        <v>0</v>
      </c>
      <c r="BC10" s="149">
        <f t="shared" si="4"/>
        <v>1</v>
      </c>
      <c r="BD10" s="149">
        <f t="shared" si="4"/>
        <v>0</v>
      </c>
      <c r="BE10" s="149">
        <f t="shared" si="4"/>
        <v>4</v>
      </c>
      <c r="BF10" s="149">
        <f t="shared" si="4"/>
        <v>0</v>
      </c>
      <c r="BG10" s="150">
        <f t="shared" si="4"/>
        <v>0</v>
      </c>
      <c r="BH10" s="148"/>
      <c r="BI10" s="334">
        <f t="shared" si="5"/>
        <v>197</v>
      </c>
    </row>
    <row r="11" spans="2:62" s="9" customFormat="1" ht="14.25" customHeight="1" x14ac:dyDescent="0.15">
      <c r="B11" s="335"/>
      <c r="C11" s="535" t="s">
        <v>34</v>
      </c>
      <c r="D11" s="570"/>
      <c r="E11" s="336">
        <f t="shared" si="2"/>
        <v>216</v>
      </c>
      <c r="F11" s="337">
        <f t="shared" si="3"/>
        <v>160</v>
      </c>
      <c r="G11" s="337">
        <f t="shared" si="3"/>
        <v>56</v>
      </c>
      <c r="H11" s="151">
        <f t="shared" si="3"/>
        <v>0</v>
      </c>
      <c r="I11" s="151">
        <f t="shared" si="3"/>
        <v>0</v>
      </c>
      <c r="J11" s="151">
        <f t="shared" si="3"/>
        <v>0</v>
      </c>
      <c r="K11" s="151">
        <f t="shared" si="3"/>
        <v>0</v>
      </c>
      <c r="L11" s="151">
        <f t="shared" si="3"/>
        <v>0</v>
      </c>
      <c r="M11" s="151">
        <f t="shared" si="3"/>
        <v>0</v>
      </c>
      <c r="N11" s="151">
        <f t="shared" si="3"/>
        <v>0</v>
      </c>
      <c r="O11" s="151">
        <f t="shared" si="3"/>
        <v>0</v>
      </c>
      <c r="P11" s="151">
        <f t="shared" si="3"/>
        <v>0</v>
      </c>
      <c r="Q11" s="151">
        <f t="shared" si="3"/>
        <v>0</v>
      </c>
      <c r="R11" s="151">
        <f t="shared" si="3"/>
        <v>1</v>
      </c>
      <c r="S11" s="151">
        <f t="shared" si="3"/>
        <v>2</v>
      </c>
      <c r="T11" s="151">
        <f t="shared" si="3"/>
        <v>12</v>
      </c>
      <c r="U11" s="151">
        <f t="shared" si="3"/>
        <v>0</v>
      </c>
      <c r="V11" s="151">
        <f t="shared" si="3"/>
        <v>0</v>
      </c>
      <c r="W11" s="151">
        <f t="shared" si="3"/>
        <v>0</v>
      </c>
      <c r="X11" s="151">
        <f t="shared" si="3"/>
        <v>0</v>
      </c>
      <c r="Y11" s="151">
        <f t="shared" si="3"/>
        <v>0</v>
      </c>
      <c r="Z11" s="151">
        <f t="shared" si="3"/>
        <v>0</v>
      </c>
      <c r="AA11" s="151">
        <f t="shared" si="3"/>
        <v>0</v>
      </c>
      <c r="AB11" s="151">
        <f t="shared" si="3"/>
        <v>0</v>
      </c>
      <c r="AC11" s="151">
        <f t="shared" si="3"/>
        <v>0</v>
      </c>
      <c r="AD11" s="152">
        <f t="shared" si="3"/>
        <v>8</v>
      </c>
      <c r="AE11" s="148"/>
      <c r="AF11" s="148"/>
      <c r="AG11" s="335"/>
      <c r="AH11" s="535" t="s">
        <v>34</v>
      </c>
      <c r="AI11" s="570"/>
      <c r="AJ11" s="151">
        <f t="shared" si="4"/>
        <v>0</v>
      </c>
      <c r="AK11" s="151">
        <f t="shared" si="4"/>
        <v>0</v>
      </c>
      <c r="AL11" s="151">
        <f t="shared" si="4"/>
        <v>2</v>
      </c>
      <c r="AM11" s="151">
        <f t="shared" si="4"/>
        <v>5</v>
      </c>
      <c r="AN11" s="151">
        <f t="shared" si="4"/>
        <v>0</v>
      </c>
      <c r="AO11" s="151">
        <f t="shared" si="4"/>
        <v>0</v>
      </c>
      <c r="AP11" s="151">
        <f t="shared" si="4"/>
        <v>0</v>
      </c>
      <c r="AQ11" s="151">
        <f t="shared" si="4"/>
        <v>0</v>
      </c>
      <c r="AR11" s="151">
        <f t="shared" si="4"/>
        <v>0</v>
      </c>
      <c r="AS11" s="151">
        <f t="shared" si="4"/>
        <v>0</v>
      </c>
      <c r="AT11" s="151">
        <f t="shared" si="4"/>
        <v>1</v>
      </c>
      <c r="AU11" s="151">
        <f t="shared" si="4"/>
        <v>0</v>
      </c>
      <c r="AV11" s="151">
        <f t="shared" si="4"/>
        <v>0</v>
      </c>
      <c r="AW11" s="151">
        <f t="shared" si="4"/>
        <v>0</v>
      </c>
      <c r="AX11" s="151">
        <f t="shared" si="4"/>
        <v>0</v>
      </c>
      <c r="AY11" s="151">
        <f t="shared" si="4"/>
        <v>0</v>
      </c>
      <c r="AZ11" s="151">
        <f t="shared" si="4"/>
        <v>19</v>
      </c>
      <c r="BA11" s="151">
        <f t="shared" si="4"/>
        <v>0</v>
      </c>
      <c r="BB11" s="151">
        <f t="shared" si="4"/>
        <v>0</v>
      </c>
      <c r="BC11" s="151">
        <f t="shared" si="4"/>
        <v>5</v>
      </c>
      <c r="BD11" s="151">
        <f t="shared" si="4"/>
        <v>0</v>
      </c>
      <c r="BE11" s="151">
        <f t="shared" si="4"/>
        <v>0</v>
      </c>
      <c r="BF11" s="151">
        <f t="shared" si="4"/>
        <v>0</v>
      </c>
      <c r="BG11" s="152">
        <f t="shared" si="4"/>
        <v>1</v>
      </c>
      <c r="BH11" s="148"/>
      <c r="BI11" s="334">
        <f t="shared" si="5"/>
        <v>56</v>
      </c>
    </row>
    <row r="12" spans="2:62" s="9" customFormat="1" ht="14.25" customHeight="1" x14ac:dyDescent="0.15">
      <c r="B12" s="338" t="s">
        <v>35</v>
      </c>
      <c r="C12" s="523" t="s">
        <v>36</v>
      </c>
      <c r="D12" s="568"/>
      <c r="E12" s="336">
        <f t="shared" si="2"/>
        <v>52</v>
      </c>
      <c r="F12" s="339">
        <f t="shared" si="3"/>
        <v>50</v>
      </c>
      <c r="G12" s="339">
        <f t="shared" si="3"/>
        <v>2</v>
      </c>
      <c r="H12" s="153">
        <f t="shared" si="3"/>
        <v>0</v>
      </c>
      <c r="I12" s="153">
        <f t="shared" si="3"/>
        <v>0</v>
      </c>
      <c r="J12" s="153">
        <f t="shared" si="3"/>
        <v>0</v>
      </c>
      <c r="K12" s="153">
        <f t="shared" si="3"/>
        <v>0</v>
      </c>
      <c r="L12" s="153">
        <f t="shared" si="3"/>
        <v>0</v>
      </c>
      <c r="M12" s="153">
        <f t="shared" si="3"/>
        <v>0</v>
      </c>
      <c r="N12" s="153">
        <f t="shared" si="3"/>
        <v>0</v>
      </c>
      <c r="O12" s="153">
        <f t="shared" si="3"/>
        <v>0</v>
      </c>
      <c r="P12" s="153">
        <f t="shared" si="3"/>
        <v>0</v>
      </c>
      <c r="Q12" s="153">
        <f t="shared" si="3"/>
        <v>0</v>
      </c>
      <c r="R12" s="153">
        <f t="shared" si="3"/>
        <v>0</v>
      </c>
      <c r="S12" s="153">
        <f t="shared" si="3"/>
        <v>0</v>
      </c>
      <c r="T12" s="153">
        <f t="shared" si="3"/>
        <v>0</v>
      </c>
      <c r="U12" s="153">
        <f t="shared" si="3"/>
        <v>0</v>
      </c>
      <c r="V12" s="153">
        <f t="shared" si="3"/>
        <v>0</v>
      </c>
      <c r="W12" s="153">
        <f t="shared" si="3"/>
        <v>0</v>
      </c>
      <c r="X12" s="153">
        <f t="shared" si="3"/>
        <v>0</v>
      </c>
      <c r="Y12" s="153">
        <f t="shared" si="3"/>
        <v>0</v>
      </c>
      <c r="Z12" s="153">
        <f t="shared" si="3"/>
        <v>0</v>
      </c>
      <c r="AA12" s="153">
        <f t="shared" si="3"/>
        <v>0</v>
      </c>
      <c r="AB12" s="153">
        <f t="shared" si="3"/>
        <v>0</v>
      </c>
      <c r="AC12" s="153">
        <f t="shared" si="3"/>
        <v>0</v>
      </c>
      <c r="AD12" s="154">
        <f t="shared" si="3"/>
        <v>0</v>
      </c>
      <c r="AE12" s="148"/>
      <c r="AF12" s="148"/>
      <c r="AG12" s="338" t="s">
        <v>35</v>
      </c>
      <c r="AH12" s="523" t="s">
        <v>36</v>
      </c>
      <c r="AI12" s="568"/>
      <c r="AJ12" s="153">
        <f t="shared" si="4"/>
        <v>0</v>
      </c>
      <c r="AK12" s="153">
        <f t="shared" si="4"/>
        <v>1</v>
      </c>
      <c r="AL12" s="153">
        <f t="shared" si="4"/>
        <v>0</v>
      </c>
      <c r="AM12" s="153">
        <f t="shared" si="4"/>
        <v>0</v>
      </c>
      <c r="AN12" s="153">
        <f t="shared" si="4"/>
        <v>0</v>
      </c>
      <c r="AO12" s="153">
        <f t="shared" si="4"/>
        <v>0</v>
      </c>
      <c r="AP12" s="153">
        <f t="shared" si="4"/>
        <v>0</v>
      </c>
      <c r="AQ12" s="153">
        <f t="shared" si="4"/>
        <v>0</v>
      </c>
      <c r="AR12" s="153">
        <f t="shared" si="4"/>
        <v>0</v>
      </c>
      <c r="AS12" s="153">
        <f t="shared" si="4"/>
        <v>0</v>
      </c>
      <c r="AT12" s="153">
        <f t="shared" si="4"/>
        <v>0</v>
      </c>
      <c r="AU12" s="153">
        <f t="shared" si="4"/>
        <v>0</v>
      </c>
      <c r="AV12" s="153">
        <f t="shared" si="4"/>
        <v>0</v>
      </c>
      <c r="AW12" s="153">
        <f t="shared" si="4"/>
        <v>0</v>
      </c>
      <c r="AX12" s="153">
        <f t="shared" si="4"/>
        <v>0</v>
      </c>
      <c r="AY12" s="153">
        <f t="shared" si="4"/>
        <v>0</v>
      </c>
      <c r="AZ12" s="153">
        <f t="shared" si="4"/>
        <v>0</v>
      </c>
      <c r="BA12" s="153">
        <f t="shared" si="4"/>
        <v>0</v>
      </c>
      <c r="BB12" s="153">
        <f t="shared" si="4"/>
        <v>0</v>
      </c>
      <c r="BC12" s="153">
        <f t="shared" si="4"/>
        <v>1</v>
      </c>
      <c r="BD12" s="153">
        <f t="shared" si="4"/>
        <v>0</v>
      </c>
      <c r="BE12" s="153">
        <f t="shared" si="4"/>
        <v>0</v>
      </c>
      <c r="BF12" s="153">
        <f t="shared" si="4"/>
        <v>0</v>
      </c>
      <c r="BG12" s="154">
        <f t="shared" si="4"/>
        <v>0</v>
      </c>
      <c r="BH12" s="148"/>
      <c r="BI12" s="334">
        <f t="shared" si="5"/>
        <v>2</v>
      </c>
    </row>
    <row r="13" spans="2:62" s="9" customFormat="1" ht="14.25" customHeight="1" x14ac:dyDescent="0.15">
      <c r="B13" s="338"/>
      <c r="C13" s="523" t="s">
        <v>37</v>
      </c>
      <c r="D13" s="568"/>
      <c r="E13" s="336">
        <f t="shared" si="2"/>
        <v>13</v>
      </c>
      <c r="F13" s="339">
        <f t="shared" si="3"/>
        <v>9</v>
      </c>
      <c r="G13" s="339">
        <f t="shared" si="3"/>
        <v>4</v>
      </c>
      <c r="H13" s="153">
        <f t="shared" si="3"/>
        <v>0</v>
      </c>
      <c r="I13" s="153">
        <f t="shared" si="3"/>
        <v>0</v>
      </c>
      <c r="J13" s="153">
        <f t="shared" si="3"/>
        <v>0</v>
      </c>
      <c r="K13" s="153">
        <f t="shared" si="3"/>
        <v>0</v>
      </c>
      <c r="L13" s="153">
        <f t="shared" si="3"/>
        <v>0</v>
      </c>
      <c r="M13" s="153">
        <f t="shared" si="3"/>
        <v>0</v>
      </c>
      <c r="N13" s="153">
        <f t="shared" si="3"/>
        <v>0</v>
      </c>
      <c r="O13" s="153">
        <f t="shared" si="3"/>
        <v>0</v>
      </c>
      <c r="P13" s="153">
        <f t="shared" si="3"/>
        <v>0</v>
      </c>
      <c r="Q13" s="153">
        <f t="shared" si="3"/>
        <v>0</v>
      </c>
      <c r="R13" s="153">
        <f t="shared" si="3"/>
        <v>0</v>
      </c>
      <c r="S13" s="153">
        <f t="shared" si="3"/>
        <v>0</v>
      </c>
      <c r="T13" s="153">
        <f t="shared" si="3"/>
        <v>0</v>
      </c>
      <c r="U13" s="153">
        <f t="shared" si="3"/>
        <v>0</v>
      </c>
      <c r="V13" s="153">
        <f t="shared" si="3"/>
        <v>0</v>
      </c>
      <c r="W13" s="153">
        <f t="shared" si="3"/>
        <v>0</v>
      </c>
      <c r="X13" s="153">
        <f t="shared" si="3"/>
        <v>0</v>
      </c>
      <c r="Y13" s="153">
        <f t="shared" si="3"/>
        <v>1</v>
      </c>
      <c r="Z13" s="153">
        <f t="shared" si="3"/>
        <v>0</v>
      </c>
      <c r="AA13" s="153">
        <f t="shared" si="3"/>
        <v>0</v>
      </c>
      <c r="AB13" s="153">
        <f t="shared" si="3"/>
        <v>0</v>
      </c>
      <c r="AC13" s="153">
        <f t="shared" si="3"/>
        <v>0</v>
      </c>
      <c r="AD13" s="154">
        <f t="shared" si="3"/>
        <v>2</v>
      </c>
      <c r="AE13" s="148"/>
      <c r="AF13" s="148"/>
      <c r="AG13" s="338"/>
      <c r="AH13" s="523" t="s">
        <v>37</v>
      </c>
      <c r="AI13" s="568"/>
      <c r="AJ13" s="153">
        <f t="shared" si="4"/>
        <v>0</v>
      </c>
      <c r="AK13" s="153">
        <f t="shared" si="4"/>
        <v>0</v>
      </c>
      <c r="AL13" s="153">
        <f t="shared" si="4"/>
        <v>0</v>
      </c>
      <c r="AM13" s="153">
        <f t="shared" si="4"/>
        <v>1</v>
      </c>
      <c r="AN13" s="153">
        <f t="shared" si="4"/>
        <v>0</v>
      </c>
      <c r="AO13" s="153">
        <f t="shared" si="4"/>
        <v>0</v>
      </c>
      <c r="AP13" s="153">
        <f t="shared" si="4"/>
        <v>0</v>
      </c>
      <c r="AQ13" s="153">
        <f t="shared" si="4"/>
        <v>0</v>
      </c>
      <c r="AR13" s="153">
        <f t="shared" si="4"/>
        <v>0</v>
      </c>
      <c r="AS13" s="153">
        <f t="shared" si="4"/>
        <v>0</v>
      </c>
      <c r="AT13" s="153">
        <f t="shared" si="4"/>
        <v>0</v>
      </c>
      <c r="AU13" s="153">
        <f t="shared" si="4"/>
        <v>0</v>
      </c>
      <c r="AV13" s="153">
        <f t="shared" si="4"/>
        <v>0</v>
      </c>
      <c r="AW13" s="153">
        <f t="shared" si="4"/>
        <v>0</v>
      </c>
      <c r="AX13" s="153">
        <f t="shared" si="4"/>
        <v>0</v>
      </c>
      <c r="AY13" s="153">
        <f t="shared" si="4"/>
        <v>0</v>
      </c>
      <c r="AZ13" s="153">
        <f t="shared" si="4"/>
        <v>0</v>
      </c>
      <c r="BA13" s="153">
        <f t="shared" si="4"/>
        <v>0</v>
      </c>
      <c r="BB13" s="153">
        <f t="shared" si="4"/>
        <v>0</v>
      </c>
      <c r="BC13" s="153">
        <f t="shared" si="4"/>
        <v>0</v>
      </c>
      <c r="BD13" s="153">
        <f t="shared" si="4"/>
        <v>0</v>
      </c>
      <c r="BE13" s="153">
        <f t="shared" si="4"/>
        <v>0</v>
      </c>
      <c r="BF13" s="153">
        <f t="shared" si="4"/>
        <v>0</v>
      </c>
      <c r="BG13" s="154">
        <f t="shared" si="4"/>
        <v>0</v>
      </c>
      <c r="BH13" s="148"/>
      <c r="BI13" s="334">
        <f t="shared" si="5"/>
        <v>4</v>
      </c>
    </row>
    <row r="14" spans="2:62" s="9" customFormat="1" ht="14.25" customHeight="1" x14ac:dyDescent="0.15">
      <c r="B14" s="338"/>
      <c r="C14" s="527" t="s">
        <v>295</v>
      </c>
      <c r="D14" s="528"/>
      <c r="E14" s="336">
        <f t="shared" si="2"/>
        <v>4</v>
      </c>
      <c r="F14" s="339">
        <f t="shared" si="3"/>
        <v>4</v>
      </c>
      <c r="G14" s="339">
        <f t="shared" si="3"/>
        <v>0</v>
      </c>
      <c r="H14" s="153">
        <f t="shared" si="3"/>
        <v>0</v>
      </c>
      <c r="I14" s="153">
        <f t="shared" si="3"/>
        <v>0</v>
      </c>
      <c r="J14" s="153">
        <f t="shared" si="3"/>
        <v>0</v>
      </c>
      <c r="K14" s="153">
        <f t="shared" si="3"/>
        <v>0</v>
      </c>
      <c r="L14" s="153">
        <f t="shared" si="3"/>
        <v>0</v>
      </c>
      <c r="M14" s="153">
        <f t="shared" si="3"/>
        <v>0</v>
      </c>
      <c r="N14" s="153">
        <f t="shared" si="3"/>
        <v>0</v>
      </c>
      <c r="O14" s="153">
        <f t="shared" si="3"/>
        <v>0</v>
      </c>
      <c r="P14" s="153">
        <f t="shared" si="3"/>
        <v>0</v>
      </c>
      <c r="Q14" s="153">
        <f t="shared" si="3"/>
        <v>0</v>
      </c>
      <c r="R14" s="153">
        <f t="shared" si="3"/>
        <v>0</v>
      </c>
      <c r="S14" s="153">
        <f t="shared" si="3"/>
        <v>0</v>
      </c>
      <c r="T14" s="153">
        <f t="shared" si="3"/>
        <v>0</v>
      </c>
      <c r="U14" s="153">
        <f t="shared" si="3"/>
        <v>0</v>
      </c>
      <c r="V14" s="153">
        <f t="shared" si="3"/>
        <v>0</v>
      </c>
      <c r="W14" s="153">
        <f t="shared" si="3"/>
        <v>0</v>
      </c>
      <c r="X14" s="153">
        <f t="shared" si="3"/>
        <v>0</v>
      </c>
      <c r="Y14" s="153">
        <f t="shared" si="3"/>
        <v>0</v>
      </c>
      <c r="Z14" s="153">
        <f t="shared" si="3"/>
        <v>0</v>
      </c>
      <c r="AA14" s="153">
        <f t="shared" si="3"/>
        <v>0</v>
      </c>
      <c r="AB14" s="153">
        <f t="shared" si="3"/>
        <v>0</v>
      </c>
      <c r="AC14" s="153">
        <f t="shared" si="3"/>
        <v>0</v>
      </c>
      <c r="AD14" s="154">
        <f t="shared" si="3"/>
        <v>0</v>
      </c>
      <c r="AE14" s="148"/>
      <c r="AF14" s="148"/>
      <c r="AG14" s="338"/>
      <c r="AH14" s="527" t="s">
        <v>295</v>
      </c>
      <c r="AI14" s="569"/>
      <c r="AJ14" s="153">
        <f t="shared" si="4"/>
        <v>0</v>
      </c>
      <c r="AK14" s="153">
        <f t="shared" si="4"/>
        <v>0</v>
      </c>
      <c r="AL14" s="153">
        <f t="shared" si="4"/>
        <v>0</v>
      </c>
      <c r="AM14" s="153">
        <f t="shared" si="4"/>
        <v>0</v>
      </c>
      <c r="AN14" s="153">
        <f t="shared" si="4"/>
        <v>0</v>
      </c>
      <c r="AO14" s="153">
        <f t="shared" si="4"/>
        <v>0</v>
      </c>
      <c r="AP14" s="153">
        <f t="shared" si="4"/>
        <v>0</v>
      </c>
      <c r="AQ14" s="153">
        <f t="shared" si="4"/>
        <v>0</v>
      </c>
      <c r="AR14" s="153">
        <f t="shared" si="4"/>
        <v>0</v>
      </c>
      <c r="AS14" s="153">
        <f t="shared" si="4"/>
        <v>0</v>
      </c>
      <c r="AT14" s="153">
        <f t="shared" si="4"/>
        <v>0</v>
      </c>
      <c r="AU14" s="153">
        <f t="shared" si="4"/>
        <v>0</v>
      </c>
      <c r="AV14" s="153">
        <f t="shared" si="4"/>
        <v>0</v>
      </c>
      <c r="AW14" s="153">
        <f t="shared" si="4"/>
        <v>0</v>
      </c>
      <c r="AX14" s="153">
        <f t="shared" si="4"/>
        <v>0</v>
      </c>
      <c r="AY14" s="153">
        <f t="shared" si="4"/>
        <v>0</v>
      </c>
      <c r="AZ14" s="153">
        <f t="shared" si="4"/>
        <v>0</v>
      </c>
      <c r="BA14" s="153">
        <f t="shared" si="4"/>
        <v>0</v>
      </c>
      <c r="BB14" s="153">
        <f t="shared" si="4"/>
        <v>0</v>
      </c>
      <c r="BC14" s="153">
        <f t="shared" si="4"/>
        <v>0</v>
      </c>
      <c r="BD14" s="153">
        <f t="shared" si="4"/>
        <v>0</v>
      </c>
      <c r="BE14" s="153">
        <f t="shared" si="4"/>
        <v>0</v>
      </c>
      <c r="BF14" s="153">
        <f t="shared" si="4"/>
        <v>0</v>
      </c>
      <c r="BG14" s="154">
        <f t="shared" si="4"/>
        <v>0</v>
      </c>
      <c r="BH14" s="148"/>
      <c r="BI14" s="334">
        <f t="shared" si="5"/>
        <v>0</v>
      </c>
    </row>
    <row r="15" spans="2:62" s="9" customFormat="1" ht="14.25" customHeight="1" x14ac:dyDescent="0.15">
      <c r="B15" s="338"/>
      <c r="C15" s="523" t="s">
        <v>271</v>
      </c>
      <c r="D15" s="568"/>
      <c r="E15" s="336">
        <f t="shared" si="2"/>
        <v>5</v>
      </c>
      <c r="F15" s="339">
        <f t="shared" si="3"/>
        <v>1</v>
      </c>
      <c r="G15" s="339">
        <f t="shared" si="3"/>
        <v>4</v>
      </c>
      <c r="H15" s="153">
        <f t="shared" si="3"/>
        <v>0</v>
      </c>
      <c r="I15" s="153">
        <f t="shared" si="3"/>
        <v>0</v>
      </c>
      <c r="J15" s="153">
        <f t="shared" si="3"/>
        <v>0</v>
      </c>
      <c r="K15" s="153">
        <f t="shared" si="3"/>
        <v>0</v>
      </c>
      <c r="L15" s="153">
        <f t="shared" si="3"/>
        <v>0</v>
      </c>
      <c r="M15" s="153">
        <f t="shared" si="3"/>
        <v>0</v>
      </c>
      <c r="N15" s="153">
        <f t="shared" si="3"/>
        <v>0</v>
      </c>
      <c r="O15" s="153">
        <f t="shared" si="3"/>
        <v>0</v>
      </c>
      <c r="P15" s="153">
        <f t="shared" si="3"/>
        <v>0</v>
      </c>
      <c r="Q15" s="153">
        <f t="shared" si="3"/>
        <v>0</v>
      </c>
      <c r="R15" s="153">
        <f t="shared" si="3"/>
        <v>0</v>
      </c>
      <c r="S15" s="153">
        <f t="shared" si="3"/>
        <v>0</v>
      </c>
      <c r="T15" s="153">
        <f t="shared" si="3"/>
        <v>0</v>
      </c>
      <c r="U15" s="153">
        <f t="shared" si="3"/>
        <v>1</v>
      </c>
      <c r="V15" s="153">
        <f t="shared" si="3"/>
        <v>0</v>
      </c>
      <c r="W15" s="153">
        <f t="shared" si="3"/>
        <v>0</v>
      </c>
      <c r="X15" s="153">
        <f t="shared" si="3"/>
        <v>0</v>
      </c>
      <c r="Y15" s="153">
        <f t="shared" si="3"/>
        <v>0</v>
      </c>
      <c r="Z15" s="153">
        <f t="shared" si="3"/>
        <v>0</v>
      </c>
      <c r="AA15" s="153">
        <f t="shared" si="3"/>
        <v>0</v>
      </c>
      <c r="AB15" s="153">
        <f t="shared" si="3"/>
        <v>0</v>
      </c>
      <c r="AC15" s="153">
        <f t="shared" si="3"/>
        <v>0</v>
      </c>
      <c r="AD15" s="154">
        <f t="shared" si="3"/>
        <v>3</v>
      </c>
      <c r="AE15" s="148"/>
      <c r="AF15" s="148"/>
      <c r="AG15" s="338"/>
      <c r="AH15" s="523" t="s">
        <v>271</v>
      </c>
      <c r="AI15" s="568"/>
      <c r="AJ15" s="153">
        <f t="shared" si="4"/>
        <v>0</v>
      </c>
      <c r="AK15" s="153">
        <f t="shared" si="4"/>
        <v>0</v>
      </c>
      <c r="AL15" s="153">
        <f t="shared" si="4"/>
        <v>0</v>
      </c>
      <c r="AM15" s="153">
        <f t="shared" si="4"/>
        <v>0</v>
      </c>
      <c r="AN15" s="153">
        <f t="shared" si="4"/>
        <v>0</v>
      </c>
      <c r="AO15" s="153">
        <f t="shared" si="4"/>
        <v>0</v>
      </c>
      <c r="AP15" s="153">
        <f t="shared" si="4"/>
        <v>0</v>
      </c>
      <c r="AQ15" s="153">
        <f t="shared" si="4"/>
        <v>0</v>
      </c>
      <c r="AR15" s="153">
        <f t="shared" si="4"/>
        <v>0</v>
      </c>
      <c r="AS15" s="153">
        <f t="shared" si="4"/>
        <v>0</v>
      </c>
      <c r="AT15" s="153">
        <f t="shared" si="4"/>
        <v>0</v>
      </c>
      <c r="AU15" s="153">
        <f t="shared" si="4"/>
        <v>0</v>
      </c>
      <c r="AV15" s="153">
        <f t="shared" si="4"/>
        <v>0</v>
      </c>
      <c r="AW15" s="153">
        <f t="shared" si="4"/>
        <v>0</v>
      </c>
      <c r="AX15" s="153">
        <f t="shared" si="4"/>
        <v>0</v>
      </c>
      <c r="AY15" s="153">
        <f t="shared" si="4"/>
        <v>0</v>
      </c>
      <c r="AZ15" s="153">
        <f t="shared" si="4"/>
        <v>0</v>
      </c>
      <c r="BA15" s="153">
        <f t="shared" si="4"/>
        <v>0</v>
      </c>
      <c r="BB15" s="153">
        <f t="shared" si="4"/>
        <v>0</v>
      </c>
      <c r="BC15" s="153">
        <f t="shared" si="4"/>
        <v>0</v>
      </c>
      <c r="BD15" s="153">
        <f t="shared" si="4"/>
        <v>0</v>
      </c>
      <c r="BE15" s="153">
        <f t="shared" si="4"/>
        <v>0</v>
      </c>
      <c r="BF15" s="153">
        <f t="shared" si="4"/>
        <v>0</v>
      </c>
      <c r="BG15" s="154">
        <f t="shared" si="4"/>
        <v>0</v>
      </c>
      <c r="BH15" s="148"/>
      <c r="BI15" s="334">
        <f t="shared" si="5"/>
        <v>4</v>
      </c>
    </row>
    <row r="16" spans="2:62" s="9" customFormat="1" ht="14.25" customHeight="1" x14ac:dyDescent="0.15">
      <c r="B16" s="338"/>
      <c r="C16" s="523" t="s">
        <v>296</v>
      </c>
      <c r="D16" s="568"/>
      <c r="E16" s="336">
        <f t="shared" si="2"/>
        <v>22</v>
      </c>
      <c r="F16" s="339">
        <f t="shared" si="3"/>
        <v>12</v>
      </c>
      <c r="G16" s="339">
        <f t="shared" si="3"/>
        <v>10</v>
      </c>
      <c r="H16" s="153">
        <f t="shared" si="3"/>
        <v>0</v>
      </c>
      <c r="I16" s="153">
        <f t="shared" si="3"/>
        <v>0</v>
      </c>
      <c r="J16" s="153">
        <f t="shared" si="3"/>
        <v>0</v>
      </c>
      <c r="K16" s="153">
        <f t="shared" si="3"/>
        <v>0</v>
      </c>
      <c r="L16" s="153">
        <f t="shared" si="3"/>
        <v>0</v>
      </c>
      <c r="M16" s="153">
        <f t="shared" si="3"/>
        <v>0</v>
      </c>
      <c r="N16" s="153">
        <f t="shared" si="3"/>
        <v>0</v>
      </c>
      <c r="O16" s="153">
        <f t="shared" si="3"/>
        <v>0</v>
      </c>
      <c r="P16" s="153">
        <f t="shared" si="3"/>
        <v>0</v>
      </c>
      <c r="Q16" s="153">
        <f t="shared" si="3"/>
        <v>0</v>
      </c>
      <c r="R16" s="153">
        <f t="shared" si="3"/>
        <v>1</v>
      </c>
      <c r="S16" s="153">
        <f t="shared" si="3"/>
        <v>0</v>
      </c>
      <c r="T16" s="153">
        <f t="shared" si="3"/>
        <v>0</v>
      </c>
      <c r="U16" s="153">
        <f t="shared" si="3"/>
        <v>4</v>
      </c>
      <c r="V16" s="153">
        <f t="shared" si="3"/>
        <v>0</v>
      </c>
      <c r="W16" s="153">
        <f t="shared" si="3"/>
        <v>0</v>
      </c>
      <c r="X16" s="153">
        <f t="shared" si="3"/>
        <v>0</v>
      </c>
      <c r="Y16" s="153">
        <f t="shared" si="3"/>
        <v>0</v>
      </c>
      <c r="Z16" s="153">
        <f t="shared" si="3"/>
        <v>0</v>
      </c>
      <c r="AA16" s="153">
        <f t="shared" si="3"/>
        <v>0</v>
      </c>
      <c r="AB16" s="153">
        <f t="shared" si="3"/>
        <v>0</v>
      </c>
      <c r="AC16" s="153">
        <f t="shared" si="3"/>
        <v>1</v>
      </c>
      <c r="AD16" s="154">
        <f t="shared" si="3"/>
        <v>0</v>
      </c>
      <c r="AE16" s="148"/>
      <c r="AF16" s="148"/>
      <c r="AG16" s="338"/>
      <c r="AH16" s="523" t="s">
        <v>296</v>
      </c>
      <c r="AI16" s="568"/>
      <c r="AJ16" s="153">
        <f t="shared" si="4"/>
        <v>0</v>
      </c>
      <c r="AK16" s="153">
        <f t="shared" si="4"/>
        <v>0</v>
      </c>
      <c r="AL16" s="153">
        <f t="shared" si="4"/>
        <v>0</v>
      </c>
      <c r="AM16" s="153">
        <f t="shared" si="4"/>
        <v>3</v>
      </c>
      <c r="AN16" s="153">
        <f t="shared" si="4"/>
        <v>0</v>
      </c>
      <c r="AO16" s="153">
        <f t="shared" si="4"/>
        <v>1</v>
      </c>
      <c r="AP16" s="153">
        <f t="shared" si="4"/>
        <v>0</v>
      </c>
      <c r="AQ16" s="153">
        <f t="shared" si="4"/>
        <v>0</v>
      </c>
      <c r="AR16" s="153">
        <f t="shared" si="4"/>
        <v>0</v>
      </c>
      <c r="AS16" s="153">
        <f t="shared" si="4"/>
        <v>0</v>
      </c>
      <c r="AT16" s="153">
        <f t="shared" si="4"/>
        <v>0</v>
      </c>
      <c r="AU16" s="153">
        <f t="shared" si="4"/>
        <v>0</v>
      </c>
      <c r="AV16" s="153">
        <f t="shared" si="4"/>
        <v>0</v>
      </c>
      <c r="AW16" s="153">
        <f t="shared" si="4"/>
        <v>0</v>
      </c>
      <c r="AX16" s="153">
        <f t="shared" si="4"/>
        <v>0</v>
      </c>
      <c r="AY16" s="153">
        <f t="shared" si="4"/>
        <v>0</v>
      </c>
      <c r="AZ16" s="153">
        <f t="shared" si="4"/>
        <v>0</v>
      </c>
      <c r="BA16" s="153">
        <f t="shared" si="4"/>
        <v>0</v>
      </c>
      <c r="BB16" s="153">
        <f t="shared" si="4"/>
        <v>0</v>
      </c>
      <c r="BC16" s="153">
        <f t="shared" si="4"/>
        <v>0</v>
      </c>
      <c r="BD16" s="153">
        <f t="shared" si="4"/>
        <v>0</v>
      </c>
      <c r="BE16" s="153">
        <f t="shared" si="4"/>
        <v>0</v>
      </c>
      <c r="BF16" s="153">
        <f t="shared" si="4"/>
        <v>0</v>
      </c>
      <c r="BG16" s="154">
        <f t="shared" si="4"/>
        <v>0</v>
      </c>
      <c r="BH16" s="148"/>
      <c r="BI16" s="334">
        <f t="shared" si="5"/>
        <v>10</v>
      </c>
    </row>
    <row r="17" spans="2:61" s="9" customFormat="1" ht="14.25" customHeight="1" x14ac:dyDescent="0.15">
      <c r="B17" s="338"/>
      <c r="C17" s="523" t="s">
        <v>272</v>
      </c>
      <c r="D17" s="568"/>
      <c r="E17" s="336">
        <f t="shared" si="2"/>
        <v>28</v>
      </c>
      <c r="F17" s="339">
        <f t="shared" si="3"/>
        <v>8</v>
      </c>
      <c r="G17" s="339">
        <f t="shared" si="3"/>
        <v>20</v>
      </c>
      <c r="H17" s="153">
        <f t="shared" si="3"/>
        <v>0</v>
      </c>
      <c r="I17" s="153">
        <f t="shared" si="3"/>
        <v>0</v>
      </c>
      <c r="J17" s="153">
        <f t="shared" si="3"/>
        <v>0</v>
      </c>
      <c r="K17" s="153">
        <f t="shared" si="3"/>
        <v>0</v>
      </c>
      <c r="L17" s="153">
        <f t="shared" si="3"/>
        <v>0</v>
      </c>
      <c r="M17" s="153">
        <f t="shared" si="3"/>
        <v>0</v>
      </c>
      <c r="N17" s="153">
        <f t="shared" si="3"/>
        <v>0</v>
      </c>
      <c r="O17" s="153">
        <f t="shared" si="3"/>
        <v>0</v>
      </c>
      <c r="P17" s="153">
        <f t="shared" si="3"/>
        <v>0</v>
      </c>
      <c r="Q17" s="153">
        <f t="shared" si="3"/>
        <v>0</v>
      </c>
      <c r="R17" s="153">
        <f t="shared" si="3"/>
        <v>4</v>
      </c>
      <c r="S17" s="153">
        <f t="shared" si="3"/>
        <v>2</v>
      </c>
      <c r="T17" s="153">
        <f t="shared" si="3"/>
        <v>4</v>
      </c>
      <c r="U17" s="153">
        <f t="shared" si="3"/>
        <v>1</v>
      </c>
      <c r="V17" s="153">
        <f t="shared" si="3"/>
        <v>0</v>
      </c>
      <c r="W17" s="153">
        <f t="shared" si="3"/>
        <v>0</v>
      </c>
      <c r="X17" s="153">
        <f t="shared" si="3"/>
        <v>0</v>
      </c>
      <c r="Y17" s="153">
        <f t="shared" si="3"/>
        <v>0</v>
      </c>
      <c r="Z17" s="153">
        <f t="shared" si="3"/>
        <v>0</v>
      </c>
      <c r="AA17" s="153">
        <f t="shared" si="3"/>
        <v>0</v>
      </c>
      <c r="AB17" s="153">
        <f t="shared" si="3"/>
        <v>0</v>
      </c>
      <c r="AC17" s="153">
        <f t="shared" si="3"/>
        <v>0</v>
      </c>
      <c r="AD17" s="154">
        <f t="shared" si="3"/>
        <v>0</v>
      </c>
      <c r="AE17" s="148"/>
      <c r="AF17" s="148"/>
      <c r="AG17" s="338"/>
      <c r="AH17" s="523" t="s">
        <v>272</v>
      </c>
      <c r="AI17" s="568"/>
      <c r="AJ17" s="153">
        <f t="shared" si="4"/>
        <v>0</v>
      </c>
      <c r="AK17" s="153">
        <f t="shared" si="4"/>
        <v>0</v>
      </c>
      <c r="AL17" s="153">
        <f t="shared" si="4"/>
        <v>2</v>
      </c>
      <c r="AM17" s="153">
        <f t="shared" si="4"/>
        <v>1</v>
      </c>
      <c r="AN17" s="153">
        <f t="shared" si="4"/>
        <v>0</v>
      </c>
      <c r="AO17" s="153">
        <f t="shared" si="4"/>
        <v>0</v>
      </c>
      <c r="AP17" s="153">
        <f t="shared" si="4"/>
        <v>0</v>
      </c>
      <c r="AQ17" s="153">
        <f t="shared" si="4"/>
        <v>0</v>
      </c>
      <c r="AR17" s="153">
        <f t="shared" si="4"/>
        <v>0</v>
      </c>
      <c r="AS17" s="153">
        <f t="shared" si="4"/>
        <v>0</v>
      </c>
      <c r="AT17" s="153">
        <f t="shared" si="4"/>
        <v>0</v>
      </c>
      <c r="AU17" s="153">
        <f t="shared" si="4"/>
        <v>0</v>
      </c>
      <c r="AV17" s="153">
        <f t="shared" si="4"/>
        <v>0</v>
      </c>
      <c r="AW17" s="153">
        <f t="shared" si="4"/>
        <v>0</v>
      </c>
      <c r="AX17" s="153">
        <f t="shared" si="4"/>
        <v>0</v>
      </c>
      <c r="AY17" s="153">
        <f t="shared" si="4"/>
        <v>0</v>
      </c>
      <c r="AZ17" s="153">
        <f t="shared" si="4"/>
        <v>6</v>
      </c>
      <c r="BA17" s="153">
        <f t="shared" si="4"/>
        <v>0</v>
      </c>
      <c r="BB17" s="153">
        <f t="shared" si="4"/>
        <v>0</v>
      </c>
      <c r="BC17" s="153">
        <f t="shared" si="4"/>
        <v>0</v>
      </c>
      <c r="BD17" s="153">
        <f t="shared" si="4"/>
        <v>0</v>
      </c>
      <c r="BE17" s="153">
        <f t="shared" si="4"/>
        <v>0</v>
      </c>
      <c r="BF17" s="153">
        <f t="shared" si="4"/>
        <v>0</v>
      </c>
      <c r="BG17" s="154">
        <f t="shared" si="4"/>
        <v>0</v>
      </c>
      <c r="BH17" s="148"/>
      <c r="BI17" s="334">
        <f t="shared" si="5"/>
        <v>20</v>
      </c>
    </row>
    <row r="18" spans="2:61" s="9" customFormat="1" ht="14.25" customHeight="1" x14ac:dyDescent="0.15">
      <c r="B18" s="338"/>
      <c r="C18" s="523" t="s">
        <v>38</v>
      </c>
      <c r="D18" s="568"/>
      <c r="E18" s="336">
        <f t="shared" si="2"/>
        <v>33</v>
      </c>
      <c r="F18" s="339">
        <f t="shared" si="3"/>
        <v>3</v>
      </c>
      <c r="G18" s="339">
        <f t="shared" si="3"/>
        <v>30</v>
      </c>
      <c r="H18" s="153">
        <f t="shared" si="3"/>
        <v>0</v>
      </c>
      <c r="I18" s="153">
        <f t="shared" si="3"/>
        <v>0</v>
      </c>
      <c r="J18" s="153">
        <f t="shared" si="3"/>
        <v>0</v>
      </c>
      <c r="K18" s="153">
        <f t="shared" ref="K18:AD18" si="6">SUM(K70,K122)</f>
        <v>0</v>
      </c>
      <c r="L18" s="153">
        <f t="shared" si="6"/>
        <v>0</v>
      </c>
      <c r="M18" s="153">
        <f t="shared" si="6"/>
        <v>0</v>
      </c>
      <c r="N18" s="153">
        <f t="shared" si="6"/>
        <v>0</v>
      </c>
      <c r="O18" s="153">
        <f t="shared" si="6"/>
        <v>1</v>
      </c>
      <c r="P18" s="153">
        <f t="shared" si="6"/>
        <v>0</v>
      </c>
      <c r="Q18" s="153">
        <f t="shared" si="6"/>
        <v>0</v>
      </c>
      <c r="R18" s="153">
        <f t="shared" si="6"/>
        <v>1</v>
      </c>
      <c r="S18" s="153">
        <f t="shared" si="6"/>
        <v>4</v>
      </c>
      <c r="T18" s="153">
        <f t="shared" si="6"/>
        <v>1</v>
      </c>
      <c r="U18" s="153">
        <f t="shared" si="6"/>
        <v>12</v>
      </c>
      <c r="V18" s="153">
        <f t="shared" si="6"/>
        <v>0</v>
      </c>
      <c r="W18" s="153">
        <f t="shared" si="6"/>
        <v>0</v>
      </c>
      <c r="X18" s="153">
        <f t="shared" si="6"/>
        <v>0</v>
      </c>
      <c r="Y18" s="153">
        <f t="shared" si="6"/>
        <v>0</v>
      </c>
      <c r="Z18" s="153">
        <f t="shared" si="6"/>
        <v>0</v>
      </c>
      <c r="AA18" s="153">
        <f t="shared" si="6"/>
        <v>0</v>
      </c>
      <c r="AB18" s="153">
        <f t="shared" si="6"/>
        <v>0</v>
      </c>
      <c r="AC18" s="153">
        <f t="shared" si="6"/>
        <v>0</v>
      </c>
      <c r="AD18" s="154">
        <f t="shared" si="6"/>
        <v>0</v>
      </c>
      <c r="AE18" s="148"/>
      <c r="AF18" s="148"/>
      <c r="AG18" s="338"/>
      <c r="AH18" s="523" t="s">
        <v>38</v>
      </c>
      <c r="AI18" s="568"/>
      <c r="AJ18" s="153">
        <f t="shared" si="4"/>
        <v>0</v>
      </c>
      <c r="AK18" s="153">
        <f t="shared" si="4"/>
        <v>0</v>
      </c>
      <c r="AL18" s="153">
        <f t="shared" si="4"/>
        <v>0</v>
      </c>
      <c r="AM18" s="153">
        <f t="shared" si="4"/>
        <v>6</v>
      </c>
      <c r="AN18" s="153">
        <f t="shared" si="4"/>
        <v>0</v>
      </c>
      <c r="AO18" s="153">
        <f t="shared" si="4"/>
        <v>0</v>
      </c>
      <c r="AP18" s="153">
        <f t="shared" si="4"/>
        <v>0</v>
      </c>
      <c r="AQ18" s="153">
        <f t="shared" si="4"/>
        <v>0</v>
      </c>
      <c r="AR18" s="153">
        <f t="shared" si="4"/>
        <v>0</v>
      </c>
      <c r="AS18" s="153">
        <f t="shared" si="4"/>
        <v>0</v>
      </c>
      <c r="AT18" s="153">
        <f t="shared" si="4"/>
        <v>0</v>
      </c>
      <c r="AU18" s="153">
        <f t="shared" si="4"/>
        <v>2</v>
      </c>
      <c r="AV18" s="153">
        <f t="shared" si="4"/>
        <v>0</v>
      </c>
      <c r="AW18" s="153">
        <f t="shared" si="4"/>
        <v>0</v>
      </c>
      <c r="AX18" s="153">
        <f t="shared" si="4"/>
        <v>0</v>
      </c>
      <c r="AY18" s="153">
        <f t="shared" ref="AY18:BG18" si="7">SUM(AY70,AY122)</f>
        <v>0</v>
      </c>
      <c r="AZ18" s="153">
        <f t="shared" si="7"/>
        <v>3</v>
      </c>
      <c r="BA18" s="153">
        <f t="shared" si="7"/>
        <v>0</v>
      </c>
      <c r="BB18" s="153">
        <f t="shared" si="7"/>
        <v>0</v>
      </c>
      <c r="BC18" s="153">
        <f t="shared" si="7"/>
        <v>0</v>
      </c>
      <c r="BD18" s="153">
        <f t="shared" si="7"/>
        <v>0</v>
      </c>
      <c r="BE18" s="153">
        <f t="shared" si="7"/>
        <v>0</v>
      </c>
      <c r="BF18" s="153">
        <f t="shared" si="7"/>
        <v>0</v>
      </c>
      <c r="BG18" s="154">
        <f t="shared" si="7"/>
        <v>0</v>
      </c>
      <c r="BH18" s="148"/>
      <c r="BI18" s="334">
        <f t="shared" si="5"/>
        <v>30</v>
      </c>
    </row>
    <row r="19" spans="2:61" s="9" customFormat="1" ht="14.25" customHeight="1" x14ac:dyDescent="0.15">
      <c r="B19" s="338"/>
      <c r="C19" s="523" t="s">
        <v>351</v>
      </c>
      <c r="D19" s="568"/>
      <c r="E19" s="336">
        <f t="shared" si="2"/>
        <v>18</v>
      </c>
      <c r="F19" s="339">
        <f t="shared" ref="F19:AD29" si="8">SUM(F71,F123)</f>
        <v>1</v>
      </c>
      <c r="G19" s="339">
        <f t="shared" si="8"/>
        <v>17</v>
      </c>
      <c r="H19" s="153">
        <f t="shared" si="8"/>
        <v>0</v>
      </c>
      <c r="I19" s="153">
        <f t="shared" si="8"/>
        <v>0</v>
      </c>
      <c r="J19" s="153">
        <f t="shared" si="8"/>
        <v>0</v>
      </c>
      <c r="K19" s="153">
        <f t="shared" si="8"/>
        <v>0</v>
      </c>
      <c r="L19" s="153">
        <f t="shared" si="8"/>
        <v>0</v>
      </c>
      <c r="M19" s="153">
        <f t="shared" si="8"/>
        <v>0</v>
      </c>
      <c r="N19" s="153">
        <f t="shared" si="8"/>
        <v>0</v>
      </c>
      <c r="O19" s="153">
        <f t="shared" si="8"/>
        <v>0</v>
      </c>
      <c r="P19" s="153">
        <f t="shared" si="8"/>
        <v>0</v>
      </c>
      <c r="Q19" s="153">
        <f t="shared" si="8"/>
        <v>0</v>
      </c>
      <c r="R19" s="153">
        <f t="shared" si="8"/>
        <v>0</v>
      </c>
      <c r="S19" s="153">
        <f t="shared" si="8"/>
        <v>4</v>
      </c>
      <c r="T19" s="153">
        <f t="shared" si="8"/>
        <v>0</v>
      </c>
      <c r="U19" s="153">
        <f t="shared" si="8"/>
        <v>9</v>
      </c>
      <c r="V19" s="153">
        <f t="shared" si="8"/>
        <v>0</v>
      </c>
      <c r="W19" s="153">
        <f t="shared" si="8"/>
        <v>0</v>
      </c>
      <c r="X19" s="153">
        <f t="shared" si="8"/>
        <v>0</v>
      </c>
      <c r="Y19" s="153">
        <f t="shared" si="8"/>
        <v>0</v>
      </c>
      <c r="Z19" s="153">
        <f t="shared" si="8"/>
        <v>0</v>
      </c>
      <c r="AA19" s="153">
        <f t="shared" si="8"/>
        <v>0</v>
      </c>
      <c r="AB19" s="153">
        <f t="shared" si="8"/>
        <v>0</v>
      </c>
      <c r="AC19" s="153">
        <f t="shared" si="8"/>
        <v>0</v>
      </c>
      <c r="AD19" s="154">
        <f t="shared" si="8"/>
        <v>0</v>
      </c>
      <c r="AE19" s="148"/>
      <c r="AF19" s="148"/>
      <c r="AG19" s="338"/>
      <c r="AH19" s="523" t="s">
        <v>351</v>
      </c>
      <c r="AI19" s="568"/>
      <c r="AJ19" s="153">
        <f t="shared" ref="AJ19:BG29" si="9">SUM(AJ71,AJ123)</f>
        <v>0</v>
      </c>
      <c r="AK19" s="153">
        <f t="shared" si="9"/>
        <v>0</v>
      </c>
      <c r="AL19" s="153">
        <f t="shared" si="9"/>
        <v>0</v>
      </c>
      <c r="AM19" s="153">
        <f t="shared" si="9"/>
        <v>0</v>
      </c>
      <c r="AN19" s="153">
        <f t="shared" si="9"/>
        <v>0</v>
      </c>
      <c r="AO19" s="153">
        <f t="shared" si="9"/>
        <v>0</v>
      </c>
      <c r="AP19" s="153">
        <f t="shared" si="9"/>
        <v>0</v>
      </c>
      <c r="AQ19" s="153">
        <f t="shared" si="9"/>
        <v>0</v>
      </c>
      <c r="AR19" s="153">
        <f t="shared" si="9"/>
        <v>0</v>
      </c>
      <c r="AS19" s="153">
        <f t="shared" si="9"/>
        <v>0</v>
      </c>
      <c r="AT19" s="153">
        <f t="shared" si="9"/>
        <v>0</v>
      </c>
      <c r="AU19" s="153">
        <f t="shared" si="9"/>
        <v>1</v>
      </c>
      <c r="AV19" s="153">
        <f t="shared" si="9"/>
        <v>0</v>
      </c>
      <c r="AW19" s="153">
        <f t="shared" si="9"/>
        <v>1</v>
      </c>
      <c r="AX19" s="153">
        <f t="shared" si="9"/>
        <v>0</v>
      </c>
      <c r="AY19" s="153">
        <f t="shared" si="9"/>
        <v>0</v>
      </c>
      <c r="AZ19" s="153">
        <f t="shared" si="9"/>
        <v>0</v>
      </c>
      <c r="BA19" s="153">
        <f t="shared" si="9"/>
        <v>0</v>
      </c>
      <c r="BB19" s="153">
        <f t="shared" si="9"/>
        <v>0</v>
      </c>
      <c r="BC19" s="153">
        <f t="shared" si="9"/>
        <v>0</v>
      </c>
      <c r="BD19" s="153">
        <f t="shared" si="9"/>
        <v>0</v>
      </c>
      <c r="BE19" s="153">
        <f t="shared" si="9"/>
        <v>0</v>
      </c>
      <c r="BF19" s="153">
        <f t="shared" si="9"/>
        <v>2</v>
      </c>
      <c r="BG19" s="154">
        <f t="shared" si="9"/>
        <v>0</v>
      </c>
      <c r="BH19" s="148"/>
      <c r="BI19" s="334">
        <f t="shared" si="5"/>
        <v>17</v>
      </c>
    </row>
    <row r="20" spans="2:61" s="9" customFormat="1" ht="14.25" customHeight="1" x14ac:dyDescent="0.15">
      <c r="B20" s="338"/>
      <c r="C20" s="523" t="s">
        <v>297</v>
      </c>
      <c r="D20" s="568"/>
      <c r="E20" s="336">
        <f t="shared" si="2"/>
        <v>13</v>
      </c>
      <c r="F20" s="339">
        <f t="shared" si="8"/>
        <v>4</v>
      </c>
      <c r="G20" s="339">
        <f t="shared" si="8"/>
        <v>9</v>
      </c>
      <c r="H20" s="153">
        <f t="shared" si="8"/>
        <v>0</v>
      </c>
      <c r="I20" s="153">
        <f t="shared" si="8"/>
        <v>0</v>
      </c>
      <c r="J20" s="153">
        <f t="shared" si="8"/>
        <v>0</v>
      </c>
      <c r="K20" s="153">
        <f t="shared" si="8"/>
        <v>0</v>
      </c>
      <c r="L20" s="153">
        <f t="shared" si="8"/>
        <v>0</v>
      </c>
      <c r="M20" s="153">
        <f t="shared" si="8"/>
        <v>0</v>
      </c>
      <c r="N20" s="153">
        <f t="shared" si="8"/>
        <v>0</v>
      </c>
      <c r="O20" s="153">
        <f t="shared" si="8"/>
        <v>0</v>
      </c>
      <c r="P20" s="153">
        <f t="shared" si="8"/>
        <v>0</v>
      </c>
      <c r="Q20" s="153">
        <f t="shared" si="8"/>
        <v>0</v>
      </c>
      <c r="R20" s="153">
        <f t="shared" si="8"/>
        <v>1</v>
      </c>
      <c r="S20" s="153">
        <f t="shared" si="8"/>
        <v>0</v>
      </c>
      <c r="T20" s="153">
        <f t="shared" si="8"/>
        <v>0</v>
      </c>
      <c r="U20" s="153">
        <f t="shared" si="8"/>
        <v>0</v>
      </c>
      <c r="V20" s="153">
        <f t="shared" si="8"/>
        <v>0</v>
      </c>
      <c r="W20" s="153">
        <f t="shared" si="8"/>
        <v>0</v>
      </c>
      <c r="X20" s="153">
        <f t="shared" si="8"/>
        <v>0</v>
      </c>
      <c r="Y20" s="153">
        <f t="shared" si="8"/>
        <v>0</v>
      </c>
      <c r="Z20" s="153">
        <f t="shared" si="8"/>
        <v>0</v>
      </c>
      <c r="AA20" s="153">
        <f t="shared" si="8"/>
        <v>0</v>
      </c>
      <c r="AB20" s="153">
        <f t="shared" si="8"/>
        <v>0</v>
      </c>
      <c r="AC20" s="153">
        <f t="shared" si="8"/>
        <v>0</v>
      </c>
      <c r="AD20" s="154">
        <f t="shared" si="8"/>
        <v>0</v>
      </c>
      <c r="AE20" s="148"/>
      <c r="AF20" s="148"/>
      <c r="AG20" s="338"/>
      <c r="AH20" s="523" t="s">
        <v>297</v>
      </c>
      <c r="AI20" s="568"/>
      <c r="AJ20" s="153">
        <f t="shared" si="9"/>
        <v>0</v>
      </c>
      <c r="AK20" s="153">
        <f t="shared" si="9"/>
        <v>3</v>
      </c>
      <c r="AL20" s="153">
        <f t="shared" si="9"/>
        <v>0</v>
      </c>
      <c r="AM20" s="153">
        <f t="shared" si="9"/>
        <v>3</v>
      </c>
      <c r="AN20" s="153">
        <f t="shared" si="9"/>
        <v>0</v>
      </c>
      <c r="AO20" s="153">
        <f t="shared" si="9"/>
        <v>0</v>
      </c>
      <c r="AP20" s="153">
        <f t="shared" si="9"/>
        <v>0</v>
      </c>
      <c r="AQ20" s="153">
        <f t="shared" si="9"/>
        <v>0</v>
      </c>
      <c r="AR20" s="153">
        <f t="shared" si="9"/>
        <v>0</v>
      </c>
      <c r="AS20" s="153">
        <f t="shared" si="9"/>
        <v>0</v>
      </c>
      <c r="AT20" s="153">
        <f t="shared" si="9"/>
        <v>1</v>
      </c>
      <c r="AU20" s="153">
        <f t="shared" si="9"/>
        <v>0</v>
      </c>
      <c r="AV20" s="153">
        <f t="shared" si="9"/>
        <v>0</v>
      </c>
      <c r="AW20" s="153">
        <f t="shared" si="9"/>
        <v>0</v>
      </c>
      <c r="AX20" s="153">
        <f t="shared" si="9"/>
        <v>0</v>
      </c>
      <c r="AY20" s="153">
        <f t="shared" si="9"/>
        <v>0</v>
      </c>
      <c r="AZ20" s="153">
        <f t="shared" si="9"/>
        <v>1</v>
      </c>
      <c r="BA20" s="153">
        <f t="shared" si="9"/>
        <v>0</v>
      </c>
      <c r="BB20" s="153">
        <f t="shared" si="9"/>
        <v>0</v>
      </c>
      <c r="BC20" s="153">
        <f t="shared" si="9"/>
        <v>0</v>
      </c>
      <c r="BD20" s="153">
        <f t="shared" si="9"/>
        <v>0</v>
      </c>
      <c r="BE20" s="153">
        <f t="shared" si="9"/>
        <v>0</v>
      </c>
      <c r="BF20" s="153">
        <f t="shared" si="9"/>
        <v>0</v>
      </c>
      <c r="BG20" s="154">
        <f t="shared" si="9"/>
        <v>0</v>
      </c>
      <c r="BH20" s="148"/>
      <c r="BI20" s="334">
        <f t="shared" si="5"/>
        <v>9</v>
      </c>
    </row>
    <row r="21" spans="2:61" s="9" customFormat="1" ht="14.25" customHeight="1" x14ac:dyDescent="0.15">
      <c r="B21" s="338"/>
      <c r="C21" s="523" t="s">
        <v>298</v>
      </c>
      <c r="D21" s="568"/>
      <c r="E21" s="336">
        <f t="shared" si="2"/>
        <v>16</v>
      </c>
      <c r="F21" s="339">
        <f t="shared" si="8"/>
        <v>0</v>
      </c>
      <c r="G21" s="339">
        <f t="shared" si="8"/>
        <v>16</v>
      </c>
      <c r="H21" s="153">
        <f t="shared" si="8"/>
        <v>0</v>
      </c>
      <c r="I21" s="153">
        <f t="shared" si="8"/>
        <v>0</v>
      </c>
      <c r="J21" s="153">
        <f t="shared" si="8"/>
        <v>0</v>
      </c>
      <c r="K21" s="153">
        <f t="shared" si="8"/>
        <v>0</v>
      </c>
      <c r="L21" s="153">
        <f t="shared" si="8"/>
        <v>0</v>
      </c>
      <c r="M21" s="153">
        <f t="shared" si="8"/>
        <v>0</v>
      </c>
      <c r="N21" s="153">
        <f t="shared" si="8"/>
        <v>0</v>
      </c>
      <c r="O21" s="153">
        <f t="shared" si="8"/>
        <v>0</v>
      </c>
      <c r="P21" s="153">
        <f t="shared" si="8"/>
        <v>0</v>
      </c>
      <c r="Q21" s="153">
        <f t="shared" si="8"/>
        <v>0</v>
      </c>
      <c r="R21" s="153">
        <f t="shared" si="8"/>
        <v>0</v>
      </c>
      <c r="S21" s="153">
        <f t="shared" si="8"/>
        <v>0</v>
      </c>
      <c r="T21" s="153">
        <f t="shared" si="8"/>
        <v>0</v>
      </c>
      <c r="U21" s="153">
        <f t="shared" si="8"/>
        <v>0</v>
      </c>
      <c r="V21" s="153">
        <f t="shared" si="8"/>
        <v>0</v>
      </c>
      <c r="W21" s="153">
        <f t="shared" si="8"/>
        <v>0</v>
      </c>
      <c r="X21" s="153">
        <f t="shared" si="8"/>
        <v>0</v>
      </c>
      <c r="Y21" s="153">
        <f t="shared" si="8"/>
        <v>0</v>
      </c>
      <c r="Z21" s="153">
        <f t="shared" si="8"/>
        <v>0</v>
      </c>
      <c r="AA21" s="153">
        <f t="shared" si="8"/>
        <v>0</v>
      </c>
      <c r="AB21" s="153">
        <f t="shared" si="8"/>
        <v>0</v>
      </c>
      <c r="AC21" s="153">
        <f t="shared" si="8"/>
        <v>1</v>
      </c>
      <c r="AD21" s="154">
        <f t="shared" si="8"/>
        <v>1</v>
      </c>
      <c r="AE21" s="148"/>
      <c r="AF21" s="148"/>
      <c r="AG21" s="338"/>
      <c r="AH21" s="523" t="s">
        <v>298</v>
      </c>
      <c r="AI21" s="568"/>
      <c r="AJ21" s="153">
        <f t="shared" si="9"/>
        <v>0</v>
      </c>
      <c r="AK21" s="153">
        <f t="shared" si="9"/>
        <v>0</v>
      </c>
      <c r="AL21" s="153">
        <f t="shared" si="9"/>
        <v>0</v>
      </c>
      <c r="AM21" s="153">
        <f t="shared" si="9"/>
        <v>0</v>
      </c>
      <c r="AN21" s="153">
        <f t="shared" si="9"/>
        <v>0</v>
      </c>
      <c r="AO21" s="153">
        <f t="shared" si="9"/>
        <v>0</v>
      </c>
      <c r="AP21" s="153">
        <f t="shared" si="9"/>
        <v>0</v>
      </c>
      <c r="AQ21" s="153">
        <f t="shared" si="9"/>
        <v>0</v>
      </c>
      <c r="AR21" s="153">
        <f t="shared" si="9"/>
        <v>0</v>
      </c>
      <c r="AS21" s="153">
        <f t="shared" si="9"/>
        <v>0</v>
      </c>
      <c r="AT21" s="153">
        <f t="shared" si="9"/>
        <v>2</v>
      </c>
      <c r="AU21" s="153">
        <f t="shared" si="9"/>
        <v>0</v>
      </c>
      <c r="AV21" s="153">
        <f t="shared" si="9"/>
        <v>0</v>
      </c>
      <c r="AW21" s="153">
        <f t="shared" si="9"/>
        <v>0</v>
      </c>
      <c r="AX21" s="153">
        <f t="shared" si="9"/>
        <v>0</v>
      </c>
      <c r="AY21" s="153">
        <f t="shared" si="9"/>
        <v>0</v>
      </c>
      <c r="AZ21" s="153">
        <f t="shared" si="9"/>
        <v>0</v>
      </c>
      <c r="BA21" s="153">
        <f t="shared" si="9"/>
        <v>0</v>
      </c>
      <c r="BB21" s="153">
        <f t="shared" si="9"/>
        <v>0</v>
      </c>
      <c r="BC21" s="153">
        <f t="shared" si="9"/>
        <v>0</v>
      </c>
      <c r="BD21" s="153">
        <f t="shared" si="9"/>
        <v>0</v>
      </c>
      <c r="BE21" s="153">
        <f t="shared" si="9"/>
        <v>12</v>
      </c>
      <c r="BF21" s="153">
        <f t="shared" si="9"/>
        <v>0</v>
      </c>
      <c r="BG21" s="154">
        <f t="shared" si="9"/>
        <v>0</v>
      </c>
      <c r="BH21" s="148"/>
      <c r="BI21" s="334">
        <f t="shared" si="5"/>
        <v>16</v>
      </c>
    </row>
    <row r="22" spans="2:61" s="9" customFormat="1" ht="14.25" customHeight="1" x14ac:dyDescent="0.15">
      <c r="B22" s="338"/>
      <c r="C22" s="523" t="s">
        <v>251</v>
      </c>
      <c r="D22" s="568"/>
      <c r="E22" s="336">
        <f t="shared" si="2"/>
        <v>0</v>
      </c>
      <c r="F22" s="339">
        <f t="shared" si="8"/>
        <v>0</v>
      </c>
      <c r="G22" s="339">
        <f t="shared" si="8"/>
        <v>0</v>
      </c>
      <c r="H22" s="153">
        <f t="shared" si="8"/>
        <v>0</v>
      </c>
      <c r="I22" s="153">
        <f t="shared" si="8"/>
        <v>0</v>
      </c>
      <c r="J22" s="153">
        <f t="shared" si="8"/>
        <v>0</v>
      </c>
      <c r="K22" s="153">
        <f t="shared" si="8"/>
        <v>0</v>
      </c>
      <c r="L22" s="153">
        <f t="shared" si="8"/>
        <v>0</v>
      </c>
      <c r="M22" s="153">
        <f t="shared" si="8"/>
        <v>0</v>
      </c>
      <c r="N22" s="153">
        <f t="shared" si="8"/>
        <v>0</v>
      </c>
      <c r="O22" s="153">
        <f t="shared" si="8"/>
        <v>0</v>
      </c>
      <c r="P22" s="153">
        <f t="shared" si="8"/>
        <v>0</v>
      </c>
      <c r="Q22" s="153">
        <f t="shared" si="8"/>
        <v>0</v>
      </c>
      <c r="R22" s="153">
        <f t="shared" si="8"/>
        <v>0</v>
      </c>
      <c r="S22" s="153">
        <f t="shared" si="8"/>
        <v>0</v>
      </c>
      <c r="T22" s="153">
        <f t="shared" si="8"/>
        <v>0</v>
      </c>
      <c r="U22" s="153">
        <f t="shared" si="8"/>
        <v>0</v>
      </c>
      <c r="V22" s="153">
        <f t="shared" si="8"/>
        <v>0</v>
      </c>
      <c r="W22" s="153">
        <f t="shared" si="8"/>
        <v>0</v>
      </c>
      <c r="X22" s="153">
        <f t="shared" si="8"/>
        <v>0</v>
      </c>
      <c r="Y22" s="153">
        <f t="shared" si="8"/>
        <v>0</v>
      </c>
      <c r="Z22" s="153">
        <f t="shared" si="8"/>
        <v>0</v>
      </c>
      <c r="AA22" s="153">
        <f t="shared" si="8"/>
        <v>0</v>
      </c>
      <c r="AB22" s="153">
        <f t="shared" si="8"/>
        <v>0</v>
      </c>
      <c r="AC22" s="153">
        <f t="shared" si="8"/>
        <v>0</v>
      </c>
      <c r="AD22" s="154">
        <f t="shared" si="8"/>
        <v>0</v>
      </c>
      <c r="AE22" s="148"/>
      <c r="AF22" s="148"/>
      <c r="AG22" s="338"/>
      <c r="AH22" s="523" t="s">
        <v>251</v>
      </c>
      <c r="AI22" s="568"/>
      <c r="AJ22" s="153">
        <f t="shared" si="9"/>
        <v>0</v>
      </c>
      <c r="AK22" s="153">
        <f t="shared" si="9"/>
        <v>0</v>
      </c>
      <c r="AL22" s="153">
        <f t="shared" si="9"/>
        <v>0</v>
      </c>
      <c r="AM22" s="153">
        <f t="shared" si="9"/>
        <v>0</v>
      </c>
      <c r="AN22" s="153">
        <f t="shared" si="9"/>
        <v>0</v>
      </c>
      <c r="AO22" s="153">
        <f t="shared" si="9"/>
        <v>0</v>
      </c>
      <c r="AP22" s="153">
        <f t="shared" si="9"/>
        <v>0</v>
      </c>
      <c r="AQ22" s="153">
        <f t="shared" si="9"/>
        <v>0</v>
      </c>
      <c r="AR22" s="153">
        <f t="shared" si="9"/>
        <v>0</v>
      </c>
      <c r="AS22" s="153">
        <f t="shared" si="9"/>
        <v>0</v>
      </c>
      <c r="AT22" s="153">
        <f t="shared" si="9"/>
        <v>0</v>
      </c>
      <c r="AU22" s="153">
        <f t="shared" si="9"/>
        <v>0</v>
      </c>
      <c r="AV22" s="153">
        <f t="shared" si="9"/>
        <v>0</v>
      </c>
      <c r="AW22" s="153">
        <f t="shared" si="9"/>
        <v>0</v>
      </c>
      <c r="AX22" s="153">
        <f t="shared" si="9"/>
        <v>0</v>
      </c>
      <c r="AY22" s="153">
        <f t="shared" si="9"/>
        <v>0</v>
      </c>
      <c r="AZ22" s="153">
        <f t="shared" si="9"/>
        <v>0</v>
      </c>
      <c r="BA22" s="153">
        <f t="shared" si="9"/>
        <v>0</v>
      </c>
      <c r="BB22" s="153">
        <f t="shared" si="9"/>
        <v>0</v>
      </c>
      <c r="BC22" s="153">
        <f t="shared" si="9"/>
        <v>0</v>
      </c>
      <c r="BD22" s="153">
        <f t="shared" si="9"/>
        <v>0</v>
      </c>
      <c r="BE22" s="153">
        <f t="shared" si="9"/>
        <v>0</v>
      </c>
      <c r="BF22" s="153">
        <f t="shared" si="9"/>
        <v>0</v>
      </c>
      <c r="BG22" s="154">
        <f t="shared" si="9"/>
        <v>0</v>
      </c>
      <c r="BH22" s="148"/>
      <c r="BI22" s="334">
        <f t="shared" si="5"/>
        <v>0</v>
      </c>
    </row>
    <row r="23" spans="2:61" s="9" customFormat="1" ht="14.25" customHeight="1" x14ac:dyDescent="0.15">
      <c r="B23" s="338" t="s">
        <v>39</v>
      </c>
      <c r="C23" s="523" t="s">
        <v>273</v>
      </c>
      <c r="D23" s="568"/>
      <c r="E23" s="336">
        <f t="shared" si="2"/>
        <v>11</v>
      </c>
      <c r="F23" s="339">
        <f t="shared" si="8"/>
        <v>7</v>
      </c>
      <c r="G23" s="339">
        <f t="shared" si="8"/>
        <v>4</v>
      </c>
      <c r="H23" s="153">
        <f t="shared" si="8"/>
        <v>0</v>
      </c>
      <c r="I23" s="153">
        <f t="shared" si="8"/>
        <v>0</v>
      </c>
      <c r="J23" s="153">
        <f t="shared" si="8"/>
        <v>0</v>
      </c>
      <c r="K23" s="153">
        <f t="shared" si="8"/>
        <v>0</v>
      </c>
      <c r="L23" s="153">
        <f t="shared" si="8"/>
        <v>0</v>
      </c>
      <c r="M23" s="153">
        <f t="shared" si="8"/>
        <v>0</v>
      </c>
      <c r="N23" s="153">
        <f t="shared" si="8"/>
        <v>0</v>
      </c>
      <c r="O23" s="153">
        <f t="shared" si="8"/>
        <v>0</v>
      </c>
      <c r="P23" s="153">
        <f t="shared" si="8"/>
        <v>0</v>
      </c>
      <c r="Q23" s="153">
        <f t="shared" si="8"/>
        <v>0</v>
      </c>
      <c r="R23" s="153">
        <f t="shared" si="8"/>
        <v>0</v>
      </c>
      <c r="S23" s="153">
        <f t="shared" si="8"/>
        <v>1</v>
      </c>
      <c r="T23" s="153">
        <f t="shared" si="8"/>
        <v>0</v>
      </c>
      <c r="U23" s="153">
        <f t="shared" si="8"/>
        <v>1</v>
      </c>
      <c r="V23" s="153">
        <f t="shared" si="8"/>
        <v>0</v>
      </c>
      <c r="W23" s="153">
        <f t="shared" si="8"/>
        <v>0</v>
      </c>
      <c r="X23" s="153">
        <f t="shared" si="8"/>
        <v>0</v>
      </c>
      <c r="Y23" s="153">
        <f t="shared" si="8"/>
        <v>0</v>
      </c>
      <c r="Z23" s="153">
        <f t="shared" si="8"/>
        <v>0</v>
      </c>
      <c r="AA23" s="153">
        <f t="shared" si="8"/>
        <v>0</v>
      </c>
      <c r="AB23" s="153">
        <f t="shared" si="8"/>
        <v>0</v>
      </c>
      <c r="AC23" s="153">
        <f t="shared" si="8"/>
        <v>0</v>
      </c>
      <c r="AD23" s="154">
        <f t="shared" si="8"/>
        <v>0</v>
      </c>
      <c r="AE23" s="148"/>
      <c r="AF23" s="148"/>
      <c r="AG23" s="338" t="s">
        <v>39</v>
      </c>
      <c r="AH23" s="523" t="s">
        <v>273</v>
      </c>
      <c r="AI23" s="568"/>
      <c r="AJ23" s="153">
        <f t="shared" si="9"/>
        <v>0</v>
      </c>
      <c r="AK23" s="153">
        <f t="shared" si="9"/>
        <v>1</v>
      </c>
      <c r="AL23" s="153">
        <f t="shared" si="9"/>
        <v>0</v>
      </c>
      <c r="AM23" s="153">
        <f t="shared" si="9"/>
        <v>0</v>
      </c>
      <c r="AN23" s="153">
        <f t="shared" si="9"/>
        <v>0</v>
      </c>
      <c r="AO23" s="153">
        <f t="shared" si="9"/>
        <v>0</v>
      </c>
      <c r="AP23" s="153">
        <f t="shared" si="9"/>
        <v>0</v>
      </c>
      <c r="AQ23" s="153">
        <f t="shared" si="9"/>
        <v>0</v>
      </c>
      <c r="AR23" s="153">
        <f t="shared" si="9"/>
        <v>0</v>
      </c>
      <c r="AS23" s="153">
        <f t="shared" si="9"/>
        <v>0</v>
      </c>
      <c r="AT23" s="153">
        <f t="shared" si="9"/>
        <v>0</v>
      </c>
      <c r="AU23" s="153">
        <f t="shared" si="9"/>
        <v>0</v>
      </c>
      <c r="AV23" s="153">
        <f t="shared" si="9"/>
        <v>0</v>
      </c>
      <c r="AW23" s="153">
        <f t="shared" si="9"/>
        <v>0</v>
      </c>
      <c r="AX23" s="153">
        <f t="shared" si="9"/>
        <v>0</v>
      </c>
      <c r="AY23" s="153">
        <f t="shared" si="9"/>
        <v>0</v>
      </c>
      <c r="AZ23" s="153">
        <f t="shared" si="9"/>
        <v>0</v>
      </c>
      <c r="BA23" s="153">
        <f t="shared" si="9"/>
        <v>0</v>
      </c>
      <c r="BB23" s="153">
        <f t="shared" si="9"/>
        <v>0</v>
      </c>
      <c r="BC23" s="153">
        <f t="shared" si="9"/>
        <v>1</v>
      </c>
      <c r="BD23" s="153">
        <f t="shared" si="9"/>
        <v>0</v>
      </c>
      <c r="BE23" s="153">
        <f t="shared" si="9"/>
        <v>0</v>
      </c>
      <c r="BF23" s="153">
        <f t="shared" si="9"/>
        <v>0</v>
      </c>
      <c r="BG23" s="154">
        <f t="shared" si="9"/>
        <v>0</v>
      </c>
      <c r="BH23" s="148"/>
      <c r="BI23" s="334">
        <f t="shared" si="5"/>
        <v>4</v>
      </c>
    </row>
    <row r="24" spans="2:61" s="9" customFormat="1" ht="14.25" customHeight="1" x14ac:dyDescent="0.15">
      <c r="B24" s="338"/>
      <c r="C24" s="523" t="s">
        <v>274</v>
      </c>
      <c r="D24" s="568"/>
      <c r="E24" s="336">
        <f t="shared" si="2"/>
        <v>142</v>
      </c>
      <c r="F24" s="339">
        <f t="shared" si="8"/>
        <v>2</v>
      </c>
      <c r="G24" s="339">
        <f t="shared" si="8"/>
        <v>140</v>
      </c>
      <c r="H24" s="153">
        <f t="shared" si="8"/>
        <v>0</v>
      </c>
      <c r="I24" s="153">
        <f t="shared" si="8"/>
        <v>0</v>
      </c>
      <c r="J24" s="153">
        <f t="shared" si="8"/>
        <v>0</v>
      </c>
      <c r="K24" s="153">
        <f t="shared" si="8"/>
        <v>0</v>
      </c>
      <c r="L24" s="153">
        <f t="shared" si="8"/>
        <v>0</v>
      </c>
      <c r="M24" s="153">
        <f t="shared" si="8"/>
        <v>0</v>
      </c>
      <c r="N24" s="153">
        <f t="shared" si="8"/>
        <v>0</v>
      </c>
      <c r="O24" s="153">
        <f t="shared" si="8"/>
        <v>0</v>
      </c>
      <c r="P24" s="153">
        <f t="shared" si="8"/>
        <v>0</v>
      </c>
      <c r="Q24" s="153">
        <f t="shared" si="8"/>
        <v>0</v>
      </c>
      <c r="R24" s="153">
        <f t="shared" si="8"/>
        <v>0</v>
      </c>
      <c r="S24" s="153">
        <f t="shared" si="8"/>
        <v>32</v>
      </c>
      <c r="T24" s="153">
        <f t="shared" si="8"/>
        <v>2</v>
      </c>
      <c r="U24" s="153">
        <f t="shared" si="8"/>
        <v>16</v>
      </c>
      <c r="V24" s="153">
        <f t="shared" si="8"/>
        <v>0</v>
      </c>
      <c r="W24" s="153">
        <f t="shared" si="8"/>
        <v>0</v>
      </c>
      <c r="X24" s="153">
        <f t="shared" si="8"/>
        <v>0</v>
      </c>
      <c r="Y24" s="153">
        <f t="shared" si="8"/>
        <v>0</v>
      </c>
      <c r="Z24" s="153">
        <f t="shared" si="8"/>
        <v>0</v>
      </c>
      <c r="AA24" s="153">
        <f t="shared" si="8"/>
        <v>0</v>
      </c>
      <c r="AB24" s="153">
        <f t="shared" si="8"/>
        <v>0</v>
      </c>
      <c r="AC24" s="153">
        <f t="shared" si="8"/>
        <v>0</v>
      </c>
      <c r="AD24" s="154">
        <f t="shared" si="8"/>
        <v>27</v>
      </c>
      <c r="AE24" s="148"/>
      <c r="AF24" s="148"/>
      <c r="AG24" s="338"/>
      <c r="AH24" s="523" t="s">
        <v>274</v>
      </c>
      <c r="AI24" s="568"/>
      <c r="AJ24" s="153">
        <f t="shared" si="9"/>
        <v>0</v>
      </c>
      <c r="AK24" s="153">
        <f t="shared" si="9"/>
        <v>0</v>
      </c>
      <c r="AL24" s="153">
        <f t="shared" si="9"/>
        <v>0</v>
      </c>
      <c r="AM24" s="153">
        <f t="shared" si="9"/>
        <v>8</v>
      </c>
      <c r="AN24" s="153">
        <f t="shared" si="9"/>
        <v>16</v>
      </c>
      <c r="AO24" s="153">
        <f t="shared" si="9"/>
        <v>0</v>
      </c>
      <c r="AP24" s="153">
        <f t="shared" si="9"/>
        <v>5</v>
      </c>
      <c r="AQ24" s="153">
        <f t="shared" si="9"/>
        <v>0</v>
      </c>
      <c r="AR24" s="153">
        <f t="shared" si="9"/>
        <v>0</v>
      </c>
      <c r="AS24" s="153">
        <f t="shared" si="9"/>
        <v>17</v>
      </c>
      <c r="AT24" s="153">
        <f t="shared" si="9"/>
        <v>6</v>
      </c>
      <c r="AU24" s="153">
        <f t="shared" si="9"/>
        <v>0</v>
      </c>
      <c r="AV24" s="153">
        <f t="shared" si="9"/>
        <v>0</v>
      </c>
      <c r="AW24" s="153">
        <f t="shared" si="9"/>
        <v>0</v>
      </c>
      <c r="AX24" s="153">
        <f t="shared" si="9"/>
        <v>0</v>
      </c>
      <c r="AY24" s="153">
        <f t="shared" si="9"/>
        <v>0</v>
      </c>
      <c r="AZ24" s="153">
        <f t="shared" si="9"/>
        <v>11</v>
      </c>
      <c r="BA24" s="153">
        <f t="shared" si="9"/>
        <v>0</v>
      </c>
      <c r="BB24" s="153">
        <f t="shared" si="9"/>
        <v>0</v>
      </c>
      <c r="BC24" s="153">
        <f t="shared" si="9"/>
        <v>0</v>
      </c>
      <c r="BD24" s="153">
        <f t="shared" si="9"/>
        <v>0</v>
      </c>
      <c r="BE24" s="153">
        <f t="shared" si="9"/>
        <v>0</v>
      </c>
      <c r="BF24" s="153">
        <f t="shared" si="9"/>
        <v>0</v>
      </c>
      <c r="BG24" s="154">
        <f t="shared" si="9"/>
        <v>0</v>
      </c>
      <c r="BH24" s="148"/>
      <c r="BI24" s="334">
        <f t="shared" si="5"/>
        <v>140</v>
      </c>
    </row>
    <row r="25" spans="2:61" s="9" customFormat="1" ht="14.25" customHeight="1" x14ac:dyDescent="0.15">
      <c r="B25" s="338"/>
      <c r="C25" s="523" t="s">
        <v>299</v>
      </c>
      <c r="D25" s="568"/>
      <c r="E25" s="336">
        <f t="shared" si="2"/>
        <v>16</v>
      </c>
      <c r="F25" s="339">
        <f t="shared" si="8"/>
        <v>3</v>
      </c>
      <c r="G25" s="339">
        <f t="shared" si="8"/>
        <v>13</v>
      </c>
      <c r="H25" s="153">
        <f t="shared" si="8"/>
        <v>0</v>
      </c>
      <c r="I25" s="153">
        <f t="shared" si="8"/>
        <v>0</v>
      </c>
      <c r="J25" s="153">
        <f t="shared" si="8"/>
        <v>0</v>
      </c>
      <c r="K25" s="153">
        <f t="shared" si="8"/>
        <v>0</v>
      </c>
      <c r="L25" s="153">
        <f t="shared" si="8"/>
        <v>0</v>
      </c>
      <c r="M25" s="153">
        <f t="shared" si="8"/>
        <v>0</v>
      </c>
      <c r="N25" s="153">
        <f t="shared" si="8"/>
        <v>0</v>
      </c>
      <c r="O25" s="153">
        <f t="shared" si="8"/>
        <v>0</v>
      </c>
      <c r="P25" s="153">
        <f t="shared" si="8"/>
        <v>0</v>
      </c>
      <c r="Q25" s="153">
        <f t="shared" si="8"/>
        <v>0</v>
      </c>
      <c r="R25" s="153">
        <f t="shared" si="8"/>
        <v>0</v>
      </c>
      <c r="S25" s="153">
        <f t="shared" si="8"/>
        <v>0</v>
      </c>
      <c r="T25" s="153">
        <f t="shared" si="8"/>
        <v>0</v>
      </c>
      <c r="U25" s="153">
        <f t="shared" si="8"/>
        <v>0</v>
      </c>
      <c r="V25" s="153">
        <f t="shared" si="8"/>
        <v>0</v>
      </c>
      <c r="W25" s="153">
        <f t="shared" si="8"/>
        <v>0</v>
      </c>
      <c r="X25" s="153">
        <f t="shared" si="8"/>
        <v>0</v>
      </c>
      <c r="Y25" s="153">
        <f t="shared" si="8"/>
        <v>0</v>
      </c>
      <c r="Z25" s="153">
        <f t="shared" si="8"/>
        <v>0</v>
      </c>
      <c r="AA25" s="153">
        <f t="shared" si="8"/>
        <v>0</v>
      </c>
      <c r="AB25" s="153">
        <f t="shared" si="8"/>
        <v>0</v>
      </c>
      <c r="AC25" s="153">
        <f t="shared" si="8"/>
        <v>0</v>
      </c>
      <c r="AD25" s="154">
        <f t="shared" si="8"/>
        <v>2</v>
      </c>
      <c r="AE25" s="148"/>
      <c r="AF25" s="148"/>
      <c r="AG25" s="338"/>
      <c r="AH25" s="523" t="s">
        <v>299</v>
      </c>
      <c r="AI25" s="568"/>
      <c r="AJ25" s="153">
        <f t="shared" si="9"/>
        <v>0</v>
      </c>
      <c r="AK25" s="153">
        <f t="shared" si="9"/>
        <v>2</v>
      </c>
      <c r="AL25" s="153">
        <f t="shared" si="9"/>
        <v>0</v>
      </c>
      <c r="AM25" s="153">
        <f t="shared" si="9"/>
        <v>8</v>
      </c>
      <c r="AN25" s="153">
        <f t="shared" si="9"/>
        <v>1</v>
      </c>
      <c r="AO25" s="153">
        <f t="shared" si="9"/>
        <v>0</v>
      </c>
      <c r="AP25" s="153">
        <f t="shared" si="9"/>
        <v>0</v>
      </c>
      <c r="AQ25" s="153">
        <f t="shared" si="9"/>
        <v>0</v>
      </c>
      <c r="AR25" s="153">
        <f t="shared" si="9"/>
        <v>0</v>
      </c>
      <c r="AS25" s="153">
        <f t="shared" si="9"/>
        <v>0</v>
      </c>
      <c r="AT25" s="153">
        <f t="shared" si="9"/>
        <v>0</v>
      </c>
      <c r="AU25" s="153">
        <f t="shared" si="9"/>
        <v>0</v>
      </c>
      <c r="AV25" s="153">
        <f t="shared" si="9"/>
        <v>0</v>
      </c>
      <c r="AW25" s="153">
        <f t="shared" si="9"/>
        <v>0</v>
      </c>
      <c r="AX25" s="153">
        <f t="shared" si="9"/>
        <v>0</v>
      </c>
      <c r="AY25" s="153">
        <f t="shared" si="9"/>
        <v>0</v>
      </c>
      <c r="AZ25" s="153">
        <f t="shared" si="9"/>
        <v>0</v>
      </c>
      <c r="BA25" s="153">
        <f t="shared" si="9"/>
        <v>0</v>
      </c>
      <c r="BB25" s="153">
        <f t="shared" si="9"/>
        <v>0</v>
      </c>
      <c r="BC25" s="153">
        <f t="shared" si="9"/>
        <v>0</v>
      </c>
      <c r="BD25" s="153">
        <f t="shared" si="9"/>
        <v>0</v>
      </c>
      <c r="BE25" s="153">
        <f t="shared" si="9"/>
        <v>0</v>
      </c>
      <c r="BF25" s="153">
        <f t="shared" si="9"/>
        <v>0</v>
      </c>
      <c r="BG25" s="154">
        <f t="shared" si="9"/>
        <v>0</v>
      </c>
      <c r="BH25" s="148"/>
      <c r="BI25" s="334">
        <f t="shared" si="5"/>
        <v>13</v>
      </c>
    </row>
    <row r="26" spans="2:61" s="9" customFormat="1" ht="14.25" customHeight="1" x14ac:dyDescent="0.15">
      <c r="B26" s="338"/>
      <c r="C26" s="523" t="s">
        <v>276</v>
      </c>
      <c r="D26" s="568"/>
      <c r="E26" s="336">
        <f t="shared" si="2"/>
        <v>40</v>
      </c>
      <c r="F26" s="339">
        <f t="shared" si="8"/>
        <v>11</v>
      </c>
      <c r="G26" s="339">
        <f t="shared" si="8"/>
        <v>29</v>
      </c>
      <c r="H26" s="153">
        <f t="shared" si="8"/>
        <v>0</v>
      </c>
      <c r="I26" s="153">
        <f t="shared" si="8"/>
        <v>0</v>
      </c>
      <c r="J26" s="153">
        <f t="shared" si="8"/>
        <v>0</v>
      </c>
      <c r="K26" s="153">
        <f t="shared" si="8"/>
        <v>0</v>
      </c>
      <c r="L26" s="153">
        <f t="shared" si="8"/>
        <v>0</v>
      </c>
      <c r="M26" s="153">
        <f t="shared" si="8"/>
        <v>0</v>
      </c>
      <c r="N26" s="153">
        <f t="shared" si="8"/>
        <v>0</v>
      </c>
      <c r="O26" s="153">
        <f t="shared" si="8"/>
        <v>2</v>
      </c>
      <c r="P26" s="153">
        <f t="shared" si="8"/>
        <v>0</v>
      </c>
      <c r="Q26" s="153">
        <f t="shared" si="8"/>
        <v>0</v>
      </c>
      <c r="R26" s="153">
        <f t="shared" si="8"/>
        <v>2</v>
      </c>
      <c r="S26" s="153">
        <f t="shared" si="8"/>
        <v>2</v>
      </c>
      <c r="T26" s="153">
        <f t="shared" si="8"/>
        <v>0</v>
      </c>
      <c r="U26" s="153">
        <f t="shared" si="8"/>
        <v>8</v>
      </c>
      <c r="V26" s="153">
        <f t="shared" si="8"/>
        <v>0</v>
      </c>
      <c r="W26" s="153">
        <f t="shared" si="8"/>
        <v>0</v>
      </c>
      <c r="X26" s="153">
        <f t="shared" si="8"/>
        <v>0</v>
      </c>
      <c r="Y26" s="153">
        <f t="shared" si="8"/>
        <v>0</v>
      </c>
      <c r="Z26" s="153">
        <f t="shared" si="8"/>
        <v>0</v>
      </c>
      <c r="AA26" s="153">
        <f t="shared" si="8"/>
        <v>0</v>
      </c>
      <c r="AB26" s="153">
        <f t="shared" si="8"/>
        <v>0</v>
      </c>
      <c r="AC26" s="153">
        <f t="shared" si="8"/>
        <v>0</v>
      </c>
      <c r="AD26" s="154">
        <f t="shared" si="8"/>
        <v>5</v>
      </c>
      <c r="AE26" s="148"/>
      <c r="AF26" s="148"/>
      <c r="AG26" s="338"/>
      <c r="AH26" s="523" t="s">
        <v>276</v>
      </c>
      <c r="AI26" s="568"/>
      <c r="AJ26" s="153">
        <f t="shared" si="9"/>
        <v>2</v>
      </c>
      <c r="AK26" s="153">
        <f t="shared" si="9"/>
        <v>0</v>
      </c>
      <c r="AL26" s="153">
        <f t="shared" si="9"/>
        <v>0</v>
      </c>
      <c r="AM26" s="153">
        <f t="shared" si="9"/>
        <v>3</v>
      </c>
      <c r="AN26" s="153">
        <f t="shared" si="9"/>
        <v>0</v>
      </c>
      <c r="AO26" s="153">
        <f t="shared" si="9"/>
        <v>0</v>
      </c>
      <c r="AP26" s="153">
        <f t="shared" si="9"/>
        <v>0</v>
      </c>
      <c r="AQ26" s="153">
        <f t="shared" si="9"/>
        <v>0</v>
      </c>
      <c r="AR26" s="153">
        <f t="shared" si="9"/>
        <v>0</v>
      </c>
      <c r="AS26" s="153">
        <f t="shared" si="9"/>
        <v>0</v>
      </c>
      <c r="AT26" s="153">
        <f t="shared" si="9"/>
        <v>0</v>
      </c>
      <c r="AU26" s="153">
        <f t="shared" si="9"/>
        <v>0</v>
      </c>
      <c r="AV26" s="153">
        <f t="shared" si="9"/>
        <v>0</v>
      </c>
      <c r="AW26" s="153">
        <f t="shared" si="9"/>
        <v>0</v>
      </c>
      <c r="AX26" s="153">
        <f t="shared" si="9"/>
        <v>0</v>
      </c>
      <c r="AY26" s="153">
        <f t="shared" si="9"/>
        <v>0</v>
      </c>
      <c r="AZ26" s="153">
        <f t="shared" si="9"/>
        <v>5</v>
      </c>
      <c r="BA26" s="153">
        <f t="shared" si="9"/>
        <v>0</v>
      </c>
      <c r="BB26" s="153">
        <f t="shared" si="9"/>
        <v>0</v>
      </c>
      <c r="BC26" s="153">
        <f t="shared" si="9"/>
        <v>0</v>
      </c>
      <c r="BD26" s="153">
        <f t="shared" si="9"/>
        <v>0</v>
      </c>
      <c r="BE26" s="153">
        <f t="shared" si="9"/>
        <v>0</v>
      </c>
      <c r="BF26" s="153">
        <f t="shared" si="9"/>
        <v>0</v>
      </c>
      <c r="BG26" s="154">
        <f t="shared" si="9"/>
        <v>0</v>
      </c>
      <c r="BH26" s="148"/>
      <c r="BI26" s="334">
        <f t="shared" si="5"/>
        <v>29</v>
      </c>
    </row>
    <row r="27" spans="2:61" s="9" customFormat="1" ht="14.25" customHeight="1" x14ac:dyDescent="0.15">
      <c r="B27" s="338"/>
      <c r="C27" s="523" t="s">
        <v>300</v>
      </c>
      <c r="D27" s="568"/>
      <c r="E27" s="336">
        <f t="shared" si="2"/>
        <v>52</v>
      </c>
      <c r="F27" s="339">
        <f t="shared" si="8"/>
        <v>34</v>
      </c>
      <c r="G27" s="339">
        <f t="shared" si="8"/>
        <v>18</v>
      </c>
      <c r="H27" s="153">
        <f t="shared" si="8"/>
        <v>0</v>
      </c>
      <c r="I27" s="153">
        <f t="shared" si="8"/>
        <v>0</v>
      </c>
      <c r="J27" s="153">
        <f t="shared" si="8"/>
        <v>0</v>
      </c>
      <c r="K27" s="153">
        <f t="shared" si="8"/>
        <v>0</v>
      </c>
      <c r="L27" s="153">
        <f t="shared" si="8"/>
        <v>0</v>
      </c>
      <c r="M27" s="153">
        <f t="shared" si="8"/>
        <v>0</v>
      </c>
      <c r="N27" s="153">
        <f t="shared" si="8"/>
        <v>0</v>
      </c>
      <c r="O27" s="153">
        <f t="shared" si="8"/>
        <v>0</v>
      </c>
      <c r="P27" s="153">
        <f t="shared" si="8"/>
        <v>0</v>
      </c>
      <c r="Q27" s="153">
        <f t="shared" si="8"/>
        <v>0</v>
      </c>
      <c r="R27" s="153">
        <f t="shared" si="8"/>
        <v>0</v>
      </c>
      <c r="S27" s="153">
        <f t="shared" si="8"/>
        <v>0</v>
      </c>
      <c r="T27" s="153">
        <f t="shared" si="8"/>
        <v>4</v>
      </c>
      <c r="U27" s="153">
        <f t="shared" si="8"/>
        <v>6</v>
      </c>
      <c r="V27" s="153">
        <f t="shared" si="8"/>
        <v>0</v>
      </c>
      <c r="W27" s="153">
        <f t="shared" si="8"/>
        <v>0</v>
      </c>
      <c r="X27" s="153">
        <f t="shared" si="8"/>
        <v>0</v>
      </c>
      <c r="Y27" s="153">
        <f t="shared" si="8"/>
        <v>0</v>
      </c>
      <c r="Z27" s="153">
        <f t="shared" si="8"/>
        <v>0</v>
      </c>
      <c r="AA27" s="153">
        <f t="shared" si="8"/>
        <v>0</v>
      </c>
      <c r="AB27" s="153">
        <f t="shared" si="8"/>
        <v>0</v>
      </c>
      <c r="AC27" s="153">
        <f t="shared" si="8"/>
        <v>0</v>
      </c>
      <c r="AD27" s="154">
        <f t="shared" si="8"/>
        <v>2</v>
      </c>
      <c r="AE27" s="148"/>
      <c r="AF27" s="148"/>
      <c r="AG27" s="338"/>
      <c r="AH27" s="523" t="s">
        <v>300</v>
      </c>
      <c r="AI27" s="568"/>
      <c r="AJ27" s="153">
        <f t="shared" si="9"/>
        <v>1</v>
      </c>
      <c r="AK27" s="153">
        <f t="shared" si="9"/>
        <v>0</v>
      </c>
      <c r="AL27" s="153">
        <f t="shared" si="9"/>
        <v>0</v>
      </c>
      <c r="AM27" s="153">
        <f t="shared" si="9"/>
        <v>1</v>
      </c>
      <c r="AN27" s="153">
        <f t="shared" si="9"/>
        <v>0</v>
      </c>
      <c r="AO27" s="153">
        <f t="shared" si="9"/>
        <v>0</v>
      </c>
      <c r="AP27" s="153">
        <f t="shared" si="9"/>
        <v>0</v>
      </c>
      <c r="AQ27" s="153">
        <f t="shared" si="9"/>
        <v>0</v>
      </c>
      <c r="AR27" s="153">
        <f t="shared" si="9"/>
        <v>0</v>
      </c>
      <c r="AS27" s="153">
        <f t="shared" si="9"/>
        <v>0</v>
      </c>
      <c r="AT27" s="153">
        <f t="shared" si="9"/>
        <v>1</v>
      </c>
      <c r="AU27" s="153">
        <f t="shared" si="9"/>
        <v>0</v>
      </c>
      <c r="AV27" s="153">
        <f t="shared" si="9"/>
        <v>0</v>
      </c>
      <c r="AW27" s="153">
        <f t="shared" si="9"/>
        <v>0</v>
      </c>
      <c r="AX27" s="153">
        <f t="shared" si="9"/>
        <v>0</v>
      </c>
      <c r="AY27" s="153">
        <f t="shared" si="9"/>
        <v>0</v>
      </c>
      <c r="AZ27" s="153">
        <f t="shared" si="9"/>
        <v>0</v>
      </c>
      <c r="BA27" s="153">
        <f t="shared" si="9"/>
        <v>1</v>
      </c>
      <c r="BB27" s="153">
        <f t="shared" si="9"/>
        <v>0</v>
      </c>
      <c r="BC27" s="153">
        <f t="shared" si="9"/>
        <v>2</v>
      </c>
      <c r="BD27" s="153">
        <f t="shared" si="9"/>
        <v>0</v>
      </c>
      <c r="BE27" s="153">
        <f t="shared" si="9"/>
        <v>0</v>
      </c>
      <c r="BF27" s="153">
        <f t="shared" si="9"/>
        <v>0</v>
      </c>
      <c r="BG27" s="154">
        <f t="shared" si="9"/>
        <v>0</v>
      </c>
      <c r="BH27" s="148"/>
      <c r="BI27" s="334">
        <f t="shared" si="5"/>
        <v>18</v>
      </c>
    </row>
    <row r="28" spans="2:61" s="9" customFormat="1" ht="14.25" customHeight="1" x14ac:dyDescent="0.15">
      <c r="B28" s="338"/>
      <c r="C28" s="523" t="s">
        <v>277</v>
      </c>
      <c r="D28" s="524"/>
      <c r="E28" s="336">
        <f t="shared" si="2"/>
        <v>28</v>
      </c>
      <c r="F28" s="339">
        <f t="shared" si="8"/>
        <v>13</v>
      </c>
      <c r="G28" s="339">
        <f t="shared" si="8"/>
        <v>15</v>
      </c>
      <c r="H28" s="153">
        <f t="shared" si="8"/>
        <v>0</v>
      </c>
      <c r="I28" s="153">
        <f t="shared" si="8"/>
        <v>0</v>
      </c>
      <c r="J28" s="153">
        <f t="shared" si="8"/>
        <v>0</v>
      </c>
      <c r="K28" s="153">
        <f t="shared" si="8"/>
        <v>0</v>
      </c>
      <c r="L28" s="153">
        <f t="shared" si="8"/>
        <v>0</v>
      </c>
      <c r="M28" s="153">
        <f t="shared" si="8"/>
        <v>0</v>
      </c>
      <c r="N28" s="153">
        <f t="shared" si="8"/>
        <v>0</v>
      </c>
      <c r="O28" s="153">
        <f t="shared" si="8"/>
        <v>1</v>
      </c>
      <c r="P28" s="153">
        <f t="shared" si="8"/>
        <v>0</v>
      </c>
      <c r="Q28" s="153">
        <f t="shared" si="8"/>
        <v>0</v>
      </c>
      <c r="R28" s="153">
        <f t="shared" si="8"/>
        <v>0</v>
      </c>
      <c r="S28" s="153">
        <f t="shared" si="8"/>
        <v>0</v>
      </c>
      <c r="T28" s="153">
        <f t="shared" si="8"/>
        <v>1</v>
      </c>
      <c r="U28" s="153">
        <f t="shared" si="8"/>
        <v>1</v>
      </c>
      <c r="V28" s="153">
        <f t="shared" si="8"/>
        <v>0</v>
      </c>
      <c r="W28" s="153">
        <f t="shared" si="8"/>
        <v>0</v>
      </c>
      <c r="X28" s="153">
        <f t="shared" si="8"/>
        <v>0</v>
      </c>
      <c r="Y28" s="153">
        <f t="shared" si="8"/>
        <v>0</v>
      </c>
      <c r="Z28" s="153">
        <f t="shared" si="8"/>
        <v>0</v>
      </c>
      <c r="AA28" s="153">
        <f t="shared" si="8"/>
        <v>0</v>
      </c>
      <c r="AB28" s="153">
        <f t="shared" si="8"/>
        <v>0</v>
      </c>
      <c r="AC28" s="153">
        <f t="shared" si="8"/>
        <v>0</v>
      </c>
      <c r="AD28" s="154">
        <f t="shared" si="8"/>
        <v>2</v>
      </c>
      <c r="AE28" s="148"/>
      <c r="AF28" s="148"/>
      <c r="AG28" s="338"/>
      <c r="AH28" s="523" t="s">
        <v>277</v>
      </c>
      <c r="AI28" s="568"/>
      <c r="AJ28" s="153">
        <f t="shared" si="9"/>
        <v>0</v>
      </c>
      <c r="AK28" s="153">
        <f t="shared" si="9"/>
        <v>1</v>
      </c>
      <c r="AL28" s="153">
        <f t="shared" si="9"/>
        <v>0</v>
      </c>
      <c r="AM28" s="153">
        <f t="shared" si="9"/>
        <v>7</v>
      </c>
      <c r="AN28" s="153">
        <f t="shared" si="9"/>
        <v>0</v>
      </c>
      <c r="AO28" s="153">
        <f t="shared" si="9"/>
        <v>0</v>
      </c>
      <c r="AP28" s="153">
        <f t="shared" si="9"/>
        <v>0</v>
      </c>
      <c r="AQ28" s="153">
        <f t="shared" si="9"/>
        <v>0</v>
      </c>
      <c r="AR28" s="153">
        <f t="shared" si="9"/>
        <v>0</v>
      </c>
      <c r="AS28" s="153">
        <f t="shared" si="9"/>
        <v>0</v>
      </c>
      <c r="AT28" s="153">
        <f t="shared" si="9"/>
        <v>0</v>
      </c>
      <c r="AU28" s="153">
        <f t="shared" si="9"/>
        <v>0</v>
      </c>
      <c r="AV28" s="153">
        <f t="shared" si="9"/>
        <v>0</v>
      </c>
      <c r="AW28" s="153">
        <f t="shared" si="9"/>
        <v>0</v>
      </c>
      <c r="AX28" s="153">
        <f t="shared" si="9"/>
        <v>0</v>
      </c>
      <c r="AY28" s="153">
        <f t="shared" si="9"/>
        <v>0</v>
      </c>
      <c r="AZ28" s="153">
        <f t="shared" si="9"/>
        <v>0</v>
      </c>
      <c r="BA28" s="153">
        <f t="shared" si="9"/>
        <v>0</v>
      </c>
      <c r="BB28" s="153">
        <f t="shared" si="9"/>
        <v>0</v>
      </c>
      <c r="BC28" s="153">
        <f t="shared" si="9"/>
        <v>0</v>
      </c>
      <c r="BD28" s="153">
        <f t="shared" si="9"/>
        <v>2</v>
      </c>
      <c r="BE28" s="153">
        <f t="shared" si="9"/>
        <v>0</v>
      </c>
      <c r="BF28" s="153">
        <f t="shared" si="9"/>
        <v>0</v>
      </c>
      <c r="BG28" s="154">
        <f t="shared" si="9"/>
        <v>0</v>
      </c>
      <c r="BH28" s="148"/>
      <c r="BI28" s="334">
        <f t="shared" si="5"/>
        <v>15</v>
      </c>
    </row>
    <row r="29" spans="2:61" s="9" customFormat="1" ht="14.25" customHeight="1" x14ac:dyDescent="0.15">
      <c r="B29" s="338"/>
      <c r="C29" s="523" t="s">
        <v>252</v>
      </c>
      <c r="D29" s="524"/>
      <c r="E29" s="336">
        <f t="shared" si="2"/>
        <v>18</v>
      </c>
      <c r="F29" s="339">
        <f t="shared" si="8"/>
        <v>1</v>
      </c>
      <c r="G29" s="339">
        <f t="shared" si="8"/>
        <v>17</v>
      </c>
      <c r="H29" s="153">
        <f t="shared" si="8"/>
        <v>0</v>
      </c>
      <c r="I29" s="153">
        <f t="shared" si="8"/>
        <v>0</v>
      </c>
      <c r="J29" s="153">
        <f t="shared" si="8"/>
        <v>0</v>
      </c>
      <c r="K29" s="153">
        <f t="shared" ref="K29:AD29" si="10">SUM(K81,K133)</f>
        <v>0</v>
      </c>
      <c r="L29" s="153">
        <f t="shared" si="10"/>
        <v>0</v>
      </c>
      <c r="M29" s="153">
        <f t="shared" si="10"/>
        <v>0</v>
      </c>
      <c r="N29" s="153">
        <f t="shared" si="10"/>
        <v>0</v>
      </c>
      <c r="O29" s="153">
        <f t="shared" si="10"/>
        <v>0</v>
      </c>
      <c r="P29" s="153">
        <f t="shared" si="10"/>
        <v>0</v>
      </c>
      <c r="Q29" s="153">
        <f t="shared" si="10"/>
        <v>0</v>
      </c>
      <c r="R29" s="153">
        <f t="shared" si="10"/>
        <v>0</v>
      </c>
      <c r="S29" s="153">
        <f t="shared" si="10"/>
        <v>0</v>
      </c>
      <c r="T29" s="153">
        <f t="shared" si="10"/>
        <v>4</v>
      </c>
      <c r="U29" s="153">
        <f t="shared" si="10"/>
        <v>2</v>
      </c>
      <c r="V29" s="153">
        <f t="shared" si="10"/>
        <v>0</v>
      </c>
      <c r="W29" s="153">
        <f t="shared" si="10"/>
        <v>0</v>
      </c>
      <c r="X29" s="153">
        <f t="shared" si="10"/>
        <v>0</v>
      </c>
      <c r="Y29" s="153">
        <f t="shared" si="10"/>
        <v>0</v>
      </c>
      <c r="Z29" s="153">
        <f t="shared" si="10"/>
        <v>0</v>
      </c>
      <c r="AA29" s="153">
        <f t="shared" si="10"/>
        <v>0</v>
      </c>
      <c r="AB29" s="153">
        <f t="shared" si="10"/>
        <v>0</v>
      </c>
      <c r="AC29" s="153">
        <f t="shared" si="10"/>
        <v>1</v>
      </c>
      <c r="AD29" s="154">
        <f t="shared" si="10"/>
        <v>0</v>
      </c>
      <c r="AE29" s="148"/>
      <c r="AF29" s="148"/>
      <c r="AG29" s="338"/>
      <c r="AH29" s="523" t="s">
        <v>252</v>
      </c>
      <c r="AI29" s="568"/>
      <c r="AJ29" s="153">
        <f t="shared" si="9"/>
        <v>0</v>
      </c>
      <c r="AK29" s="153">
        <f t="shared" si="9"/>
        <v>0</v>
      </c>
      <c r="AL29" s="153">
        <f t="shared" si="9"/>
        <v>0</v>
      </c>
      <c r="AM29" s="153">
        <f t="shared" si="9"/>
        <v>0</v>
      </c>
      <c r="AN29" s="153">
        <f t="shared" si="9"/>
        <v>0</v>
      </c>
      <c r="AO29" s="153">
        <f t="shared" si="9"/>
        <v>0</v>
      </c>
      <c r="AP29" s="153">
        <f t="shared" si="9"/>
        <v>0</v>
      </c>
      <c r="AQ29" s="153">
        <f t="shared" si="9"/>
        <v>0</v>
      </c>
      <c r="AR29" s="153">
        <f t="shared" si="9"/>
        <v>0</v>
      </c>
      <c r="AS29" s="153">
        <f t="shared" si="9"/>
        <v>0</v>
      </c>
      <c r="AT29" s="153">
        <f t="shared" si="9"/>
        <v>0</v>
      </c>
      <c r="AU29" s="153">
        <f t="shared" si="9"/>
        <v>0</v>
      </c>
      <c r="AV29" s="153">
        <f t="shared" si="9"/>
        <v>0</v>
      </c>
      <c r="AW29" s="153">
        <f t="shared" si="9"/>
        <v>0</v>
      </c>
      <c r="AX29" s="153">
        <f t="shared" si="9"/>
        <v>0</v>
      </c>
      <c r="AY29" s="153">
        <f t="shared" ref="AY29:BG29" si="11">SUM(AY81,AY133)</f>
        <v>0</v>
      </c>
      <c r="AZ29" s="153">
        <f t="shared" si="11"/>
        <v>1</v>
      </c>
      <c r="BA29" s="153">
        <f t="shared" si="11"/>
        <v>0</v>
      </c>
      <c r="BB29" s="153">
        <f t="shared" si="11"/>
        <v>0</v>
      </c>
      <c r="BC29" s="153">
        <f t="shared" si="11"/>
        <v>0</v>
      </c>
      <c r="BD29" s="153">
        <f t="shared" si="11"/>
        <v>8</v>
      </c>
      <c r="BE29" s="153">
        <f t="shared" si="11"/>
        <v>1</v>
      </c>
      <c r="BF29" s="153">
        <f t="shared" si="11"/>
        <v>0</v>
      </c>
      <c r="BG29" s="154">
        <f t="shared" si="11"/>
        <v>1</v>
      </c>
      <c r="BH29" s="148"/>
      <c r="BI29" s="334">
        <f t="shared" si="5"/>
        <v>18</v>
      </c>
    </row>
    <row r="30" spans="2:61" s="9" customFormat="1" ht="14.25" customHeight="1" x14ac:dyDescent="0.15">
      <c r="B30" s="338"/>
      <c r="C30" s="527" t="s">
        <v>301</v>
      </c>
      <c r="D30" s="528"/>
      <c r="E30" s="336">
        <f t="shared" si="2"/>
        <v>189</v>
      </c>
      <c r="F30" s="339">
        <f t="shared" ref="F30:AD34" si="12">SUM(F82,F134)</f>
        <v>187</v>
      </c>
      <c r="G30" s="339">
        <f t="shared" si="12"/>
        <v>2</v>
      </c>
      <c r="H30" s="153">
        <f t="shared" si="12"/>
        <v>0</v>
      </c>
      <c r="I30" s="153">
        <f t="shared" si="12"/>
        <v>0</v>
      </c>
      <c r="J30" s="153">
        <f t="shared" si="12"/>
        <v>0</v>
      </c>
      <c r="K30" s="153">
        <f t="shared" si="12"/>
        <v>0</v>
      </c>
      <c r="L30" s="153">
        <f t="shared" si="12"/>
        <v>0</v>
      </c>
      <c r="M30" s="153">
        <f t="shared" si="12"/>
        <v>0</v>
      </c>
      <c r="N30" s="153">
        <f t="shared" si="12"/>
        <v>0</v>
      </c>
      <c r="O30" s="153">
        <f t="shared" si="12"/>
        <v>0</v>
      </c>
      <c r="P30" s="153">
        <f t="shared" si="12"/>
        <v>0</v>
      </c>
      <c r="Q30" s="153">
        <f t="shared" si="12"/>
        <v>1</v>
      </c>
      <c r="R30" s="153">
        <f t="shared" si="12"/>
        <v>0</v>
      </c>
      <c r="S30" s="153">
        <f t="shared" si="12"/>
        <v>0</v>
      </c>
      <c r="T30" s="153">
        <f t="shared" si="12"/>
        <v>0</v>
      </c>
      <c r="U30" s="153">
        <f t="shared" si="12"/>
        <v>0</v>
      </c>
      <c r="V30" s="153">
        <f t="shared" si="12"/>
        <v>0</v>
      </c>
      <c r="W30" s="153">
        <f t="shared" si="12"/>
        <v>0</v>
      </c>
      <c r="X30" s="153">
        <f t="shared" si="12"/>
        <v>0</v>
      </c>
      <c r="Y30" s="153">
        <f t="shared" si="12"/>
        <v>0</v>
      </c>
      <c r="Z30" s="153">
        <f t="shared" si="12"/>
        <v>0</v>
      </c>
      <c r="AA30" s="153">
        <f t="shared" si="12"/>
        <v>0</v>
      </c>
      <c r="AB30" s="153">
        <f t="shared" si="12"/>
        <v>0</v>
      </c>
      <c r="AC30" s="153">
        <f t="shared" si="12"/>
        <v>0</v>
      </c>
      <c r="AD30" s="154">
        <f t="shared" si="12"/>
        <v>0</v>
      </c>
      <c r="AE30" s="148"/>
      <c r="AF30" s="148"/>
      <c r="AG30" s="338"/>
      <c r="AH30" s="527" t="s">
        <v>301</v>
      </c>
      <c r="AI30" s="569"/>
      <c r="AJ30" s="153">
        <f t="shared" ref="AJ30:BG40" si="13">SUM(AJ82,AJ134)</f>
        <v>0</v>
      </c>
      <c r="AK30" s="153">
        <f t="shared" si="13"/>
        <v>0</v>
      </c>
      <c r="AL30" s="153">
        <f t="shared" si="13"/>
        <v>0</v>
      </c>
      <c r="AM30" s="153">
        <f t="shared" si="13"/>
        <v>0</v>
      </c>
      <c r="AN30" s="153">
        <f t="shared" si="13"/>
        <v>0</v>
      </c>
      <c r="AO30" s="153">
        <f t="shared" si="13"/>
        <v>0</v>
      </c>
      <c r="AP30" s="153">
        <f t="shared" si="13"/>
        <v>0</v>
      </c>
      <c r="AQ30" s="153">
        <f t="shared" si="13"/>
        <v>0</v>
      </c>
      <c r="AR30" s="153">
        <f t="shared" si="13"/>
        <v>0</v>
      </c>
      <c r="AS30" s="153">
        <f t="shared" si="13"/>
        <v>0</v>
      </c>
      <c r="AT30" s="153">
        <f t="shared" si="13"/>
        <v>0</v>
      </c>
      <c r="AU30" s="153">
        <f t="shared" si="13"/>
        <v>0</v>
      </c>
      <c r="AV30" s="153">
        <f t="shared" si="13"/>
        <v>0</v>
      </c>
      <c r="AW30" s="153">
        <f t="shared" si="13"/>
        <v>0</v>
      </c>
      <c r="AX30" s="153">
        <f t="shared" si="13"/>
        <v>0</v>
      </c>
      <c r="AY30" s="153">
        <f t="shared" si="13"/>
        <v>0</v>
      </c>
      <c r="AZ30" s="153">
        <f t="shared" si="13"/>
        <v>0</v>
      </c>
      <c r="BA30" s="153">
        <f t="shared" si="13"/>
        <v>0</v>
      </c>
      <c r="BB30" s="153">
        <f t="shared" si="13"/>
        <v>0</v>
      </c>
      <c r="BC30" s="153">
        <f t="shared" si="13"/>
        <v>0</v>
      </c>
      <c r="BD30" s="153">
        <f t="shared" si="13"/>
        <v>0</v>
      </c>
      <c r="BE30" s="153">
        <f t="shared" si="13"/>
        <v>1</v>
      </c>
      <c r="BF30" s="153">
        <f t="shared" si="13"/>
        <v>0</v>
      </c>
      <c r="BG30" s="154">
        <f t="shared" si="13"/>
        <v>0</v>
      </c>
      <c r="BH30" s="148"/>
      <c r="BI30" s="334">
        <f t="shared" si="5"/>
        <v>2</v>
      </c>
    </row>
    <row r="31" spans="2:61" s="9" customFormat="1" ht="14.25" customHeight="1" x14ac:dyDescent="0.15">
      <c r="B31" s="338"/>
      <c r="C31" s="523" t="s">
        <v>302</v>
      </c>
      <c r="D31" s="524"/>
      <c r="E31" s="336">
        <f t="shared" si="2"/>
        <v>66</v>
      </c>
      <c r="F31" s="339">
        <f t="shared" si="12"/>
        <v>29</v>
      </c>
      <c r="G31" s="339">
        <f t="shared" si="12"/>
        <v>37</v>
      </c>
      <c r="H31" s="153">
        <f t="shared" si="12"/>
        <v>0</v>
      </c>
      <c r="I31" s="153">
        <f t="shared" si="12"/>
        <v>0</v>
      </c>
      <c r="J31" s="153">
        <f t="shared" si="12"/>
        <v>0</v>
      </c>
      <c r="K31" s="153">
        <f t="shared" si="12"/>
        <v>0</v>
      </c>
      <c r="L31" s="153">
        <f t="shared" si="12"/>
        <v>0</v>
      </c>
      <c r="M31" s="153">
        <f t="shared" si="12"/>
        <v>0</v>
      </c>
      <c r="N31" s="153">
        <f t="shared" si="12"/>
        <v>0</v>
      </c>
      <c r="O31" s="153">
        <f t="shared" si="12"/>
        <v>0</v>
      </c>
      <c r="P31" s="153">
        <f t="shared" si="12"/>
        <v>0</v>
      </c>
      <c r="Q31" s="153">
        <f t="shared" si="12"/>
        <v>0</v>
      </c>
      <c r="R31" s="153">
        <f t="shared" si="12"/>
        <v>0</v>
      </c>
      <c r="S31" s="153">
        <f t="shared" si="12"/>
        <v>0</v>
      </c>
      <c r="T31" s="153">
        <f t="shared" si="12"/>
        <v>7</v>
      </c>
      <c r="U31" s="153">
        <f t="shared" si="12"/>
        <v>5</v>
      </c>
      <c r="V31" s="153">
        <f t="shared" si="12"/>
        <v>0</v>
      </c>
      <c r="W31" s="153">
        <f t="shared" si="12"/>
        <v>0</v>
      </c>
      <c r="X31" s="153">
        <f t="shared" si="12"/>
        <v>0</v>
      </c>
      <c r="Y31" s="153">
        <f t="shared" si="12"/>
        <v>0</v>
      </c>
      <c r="Z31" s="153">
        <f t="shared" si="12"/>
        <v>0</v>
      </c>
      <c r="AA31" s="153">
        <f t="shared" si="12"/>
        <v>0</v>
      </c>
      <c r="AB31" s="153">
        <f t="shared" si="12"/>
        <v>0</v>
      </c>
      <c r="AC31" s="153">
        <f t="shared" si="12"/>
        <v>1</v>
      </c>
      <c r="AD31" s="154">
        <f t="shared" si="12"/>
        <v>14</v>
      </c>
      <c r="AE31" s="148"/>
      <c r="AF31" s="148"/>
      <c r="AG31" s="338"/>
      <c r="AH31" s="523" t="s">
        <v>302</v>
      </c>
      <c r="AI31" s="568"/>
      <c r="AJ31" s="153">
        <f t="shared" si="13"/>
        <v>0</v>
      </c>
      <c r="AK31" s="153">
        <f t="shared" si="13"/>
        <v>1</v>
      </c>
      <c r="AL31" s="153">
        <f t="shared" si="13"/>
        <v>0</v>
      </c>
      <c r="AM31" s="153">
        <f t="shared" si="13"/>
        <v>1</v>
      </c>
      <c r="AN31" s="153">
        <f t="shared" si="13"/>
        <v>3</v>
      </c>
      <c r="AO31" s="153">
        <f t="shared" si="13"/>
        <v>0</v>
      </c>
      <c r="AP31" s="153">
        <f t="shared" si="13"/>
        <v>0</v>
      </c>
      <c r="AQ31" s="153">
        <f t="shared" si="13"/>
        <v>0</v>
      </c>
      <c r="AR31" s="153">
        <f t="shared" si="13"/>
        <v>0</v>
      </c>
      <c r="AS31" s="153">
        <f t="shared" si="13"/>
        <v>0</v>
      </c>
      <c r="AT31" s="153">
        <f t="shared" si="13"/>
        <v>0</v>
      </c>
      <c r="AU31" s="153">
        <f t="shared" si="13"/>
        <v>0</v>
      </c>
      <c r="AV31" s="153">
        <f t="shared" si="13"/>
        <v>0</v>
      </c>
      <c r="AW31" s="153">
        <f t="shared" si="13"/>
        <v>0</v>
      </c>
      <c r="AX31" s="153">
        <f t="shared" si="13"/>
        <v>0</v>
      </c>
      <c r="AY31" s="153">
        <f t="shared" si="13"/>
        <v>0</v>
      </c>
      <c r="AZ31" s="153">
        <f t="shared" si="13"/>
        <v>3</v>
      </c>
      <c r="BA31" s="153">
        <f t="shared" si="13"/>
        <v>0</v>
      </c>
      <c r="BB31" s="153">
        <f t="shared" si="13"/>
        <v>0</v>
      </c>
      <c r="BC31" s="153">
        <f t="shared" si="13"/>
        <v>2</v>
      </c>
      <c r="BD31" s="153">
        <f t="shared" si="13"/>
        <v>0</v>
      </c>
      <c r="BE31" s="153">
        <f t="shared" si="13"/>
        <v>0</v>
      </c>
      <c r="BF31" s="153">
        <f t="shared" si="13"/>
        <v>0</v>
      </c>
      <c r="BG31" s="154">
        <f t="shared" si="13"/>
        <v>0</v>
      </c>
      <c r="BH31" s="148"/>
      <c r="BI31" s="334">
        <f t="shared" si="5"/>
        <v>37</v>
      </c>
    </row>
    <row r="32" spans="2:61" s="9" customFormat="1" ht="14.25" customHeight="1" x14ac:dyDescent="0.15">
      <c r="B32" s="338"/>
      <c r="C32" s="523" t="s">
        <v>275</v>
      </c>
      <c r="D32" s="524"/>
      <c r="E32" s="336">
        <f t="shared" si="2"/>
        <v>17</v>
      </c>
      <c r="F32" s="339">
        <f t="shared" si="12"/>
        <v>6</v>
      </c>
      <c r="G32" s="339">
        <f t="shared" si="12"/>
        <v>11</v>
      </c>
      <c r="H32" s="153">
        <f t="shared" si="12"/>
        <v>0</v>
      </c>
      <c r="I32" s="153">
        <f t="shared" si="12"/>
        <v>0</v>
      </c>
      <c r="J32" s="153">
        <f t="shared" si="12"/>
        <v>0</v>
      </c>
      <c r="K32" s="153">
        <f t="shared" si="12"/>
        <v>0</v>
      </c>
      <c r="L32" s="153">
        <f t="shared" si="12"/>
        <v>0</v>
      </c>
      <c r="M32" s="153">
        <f t="shared" si="12"/>
        <v>0</v>
      </c>
      <c r="N32" s="153">
        <f t="shared" si="12"/>
        <v>0</v>
      </c>
      <c r="O32" s="153">
        <f t="shared" si="12"/>
        <v>0</v>
      </c>
      <c r="P32" s="153">
        <f t="shared" si="12"/>
        <v>0</v>
      </c>
      <c r="Q32" s="153">
        <f t="shared" si="12"/>
        <v>0</v>
      </c>
      <c r="R32" s="153">
        <f t="shared" si="12"/>
        <v>0</v>
      </c>
      <c r="S32" s="153">
        <f t="shared" si="12"/>
        <v>0</v>
      </c>
      <c r="T32" s="153">
        <f t="shared" si="12"/>
        <v>7</v>
      </c>
      <c r="U32" s="153">
        <f t="shared" si="12"/>
        <v>1</v>
      </c>
      <c r="V32" s="153">
        <f t="shared" si="12"/>
        <v>0</v>
      </c>
      <c r="W32" s="153">
        <f t="shared" si="12"/>
        <v>0</v>
      </c>
      <c r="X32" s="153">
        <f t="shared" si="12"/>
        <v>0</v>
      </c>
      <c r="Y32" s="153">
        <f t="shared" si="12"/>
        <v>0</v>
      </c>
      <c r="Z32" s="153">
        <f t="shared" si="12"/>
        <v>0</v>
      </c>
      <c r="AA32" s="153">
        <f t="shared" si="12"/>
        <v>0</v>
      </c>
      <c r="AB32" s="153">
        <f t="shared" si="12"/>
        <v>0</v>
      </c>
      <c r="AC32" s="153">
        <f t="shared" si="12"/>
        <v>1</v>
      </c>
      <c r="AD32" s="154">
        <f t="shared" si="12"/>
        <v>0</v>
      </c>
      <c r="AE32" s="148"/>
      <c r="AF32" s="148"/>
      <c r="AG32" s="338"/>
      <c r="AH32" s="523" t="s">
        <v>275</v>
      </c>
      <c r="AI32" s="568"/>
      <c r="AJ32" s="153">
        <f t="shared" si="13"/>
        <v>1</v>
      </c>
      <c r="AK32" s="153">
        <f t="shared" si="13"/>
        <v>0</v>
      </c>
      <c r="AL32" s="153">
        <f t="shared" si="13"/>
        <v>0</v>
      </c>
      <c r="AM32" s="153">
        <f t="shared" si="13"/>
        <v>0</v>
      </c>
      <c r="AN32" s="153">
        <f t="shared" si="13"/>
        <v>0</v>
      </c>
      <c r="AO32" s="153">
        <f t="shared" si="13"/>
        <v>0</v>
      </c>
      <c r="AP32" s="153">
        <f t="shared" si="13"/>
        <v>0</v>
      </c>
      <c r="AQ32" s="153">
        <f t="shared" si="13"/>
        <v>0</v>
      </c>
      <c r="AR32" s="153">
        <f t="shared" si="13"/>
        <v>0</v>
      </c>
      <c r="AS32" s="153">
        <f t="shared" si="13"/>
        <v>0</v>
      </c>
      <c r="AT32" s="153">
        <f t="shared" si="13"/>
        <v>0</v>
      </c>
      <c r="AU32" s="153">
        <f t="shared" si="13"/>
        <v>0</v>
      </c>
      <c r="AV32" s="153">
        <f t="shared" si="13"/>
        <v>0</v>
      </c>
      <c r="AW32" s="153">
        <f t="shared" si="13"/>
        <v>0</v>
      </c>
      <c r="AX32" s="153">
        <f t="shared" si="13"/>
        <v>0</v>
      </c>
      <c r="AY32" s="153">
        <f t="shared" si="13"/>
        <v>0</v>
      </c>
      <c r="AZ32" s="153">
        <f t="shared" si="13"/>
        <v>0</v>
      </c>
      <c r="BA32" s="153">
        <f t="shared" si="13"/>
        <v>0</v>
      </c>
      <c r="BB32" s="153">
        <f t="shared" si="13"/>
        <v>1</v>
      </c>
      <c r="BC32" s="153">
        <f t="shared" si="13"/>
        <v>0</v>
      </c>
      <c r="BD32" s="153">
        <f t="shared" si="13"/>
        <v>0</v>
      </c>
      <c r="BE32" s="153">
        <f t="shared" si="13"/>
        <v>0</v>
      </c>
      <c r="BF32" s="153">
        <f t="shared" si="13"/>
        <v>0</v>
      </c>
      <c r="BG32" s="154">
        <f t="shared" si="13"/>
        <v>0</v>
      </c>
      <c r="BH32" s="148"/>
      <c r="BI32" s="334">
        <f t="shared" si="5"/>
        <v>11</v>
      </c>
    </row>
    <row r="33" spans="2:61" s="9" customFormat="1" ht="14.25" customHeight="1" x14ac:dyDescent="0.15">
      <c r="B33" s="338"/>
      <c r="C33" s="523" t="s">
        <v>278</v>
      </c>
      <c r="D33" s="524"/>
      <c r="E33" s="336">
        <f t="shared" si="2"/>
        <v>244</v>
      </c>
      <c r="F33" s="339">
        <f t="shared" si="12"/>
        <v>12</v>
      </c>
      <c r="G33" s="339">
        <f t="shared" si="12"/>
        <v>232</v>
      </c>
      <c r="H33" s="153">
        <f t="shared" si="12"/>
        <v>0</v>
      </c>
      <c r="I33" s="153">
        <f t="shared" si="12"/>
        <v>0</v>
      </c>
      <c r="J33" s="153">
        <f t="shared" si="12"/>
        <v>0</v>
      </c>
      <c r="K33" s="153">
        <f t="shared" si="12"/>
        <v>0</v>
      </c>
      <c r="L33" s="153">
        <f t="shared" si="12"/>
        <v>0</v>
      </c>
      <c r="M33" s="153">
        <f t="shared" si="12"/>
        <v>0</v>
      </c>
      <c r="N33" s="153">
        <f t="shared" si="12"/>
        <v>0</v>
      </c>
      <c r="O33" s="153">
        <f t="shared" si="12"/>
        <v>0</v>
      </c>
      <c r="P33" s="153">
        <f t="shared" si="12"/>
        <v>2</v>
      </c>
      <c r="Q33" s="153">
        <f t="shared" si="12"/>
        <v>2</v>
      </c>
      <c r="R33" s="153">
        <f t="shared" si="12"/>
        <v>1</v>
      </c>
      <c r="S33" s="153">
        <f t="shared" si="12"/>
        <v>0</v>
      </c>
      <c r="T33" s="153">
        <f t="shared" si="12"/>
        <v>15</v>
      </c>
      <c r="U33" s="153">
        <f t="shared" si="12"/>
        <v>31</v>
      </c>
      <c r="V33" s="153">
        <f t="shared" si="12"/>
        <v>0</v>
      </c>
      <c r="W33" s="153">
        <f t="shared" si="12"/>
        <v>0</v>
      </c>
      <c r="X33" s="153">
        <f t="shared" si="12"/>
        <v>0</v>
      </c>
      <c r="Y33" s="153">
        <f t="shared" si="12"/>
        <v>0</v>
      </c>
      <c r="Z33" s="153">
        <f t="shared" si="12"/>
        <v>0</v>
      </c>
      <c r="AA33" s="153">
        <f t="shared" si="12"/>
        <v>0</v>
      </c>
      <c r="AB33" s="153">
        <f t="shared" si="12"/>
        <v>1</v>
      </c>
      <c r="AC33" s="153">
        <f t="shared" si="12"/>
        <v>3</v>
      </c>
      <c r="AD33" s="154">
        <f t="shared" si="12"/>
        <v>90</v>
      </c>
      <c r="AE33" s="148"/>
      <c r="AF33" s="148"/>
      <c r="AG33" s="338"/>
      <c r="AH33" s="523" t="s">
        <v>278</v>
      </c>
      <c r="AI33" s="568"/>
      <c r="AJ33" s="153">
        <f t="shared" si="13"/>
        <v>2</v>
      </c>
      <c r="AK33" s="153">
        <f t="shared" si="13"/>
        <v>3</v>
      </c>
      <c r="AL33" s="153">
        <f t="shared" si="13"/>
        <v>1</v>
      </c>
      <c r="AM33" s="153">
        <f t="shared" si="13"/>
        <v>7</v>
      </c>
      <c r="AN33" s="153">
        <f t="shared" si="13"/>
        <v>5</v>
      </c>
      <c r="AO33" s="153">
        <f t="shared" si="13"/>
        <v>0</v>
      </c>
      <c r="AP33" s="153">
        <f t="shared" si="13"/>
        <v>0</v>
      </c>
      <c r="AQ33" s="153">
        <f t="shared" si="13"/>
        <v>0</v>
      </c>
      <c r="AR33" s="153">
        <f t="shared" si="13"/>
        <v>0</v>
      </c>
      <c r="AS33" s="153">
        <f t="shared" si="13"/>
        <v>1</v>
      </c>
      <c r="AT33" s="153">
        <f t="shared" si="13"/>
        <v>24</v>
      </c>
      <c r="AU33" s="153">
        <f t="shared" si="13"/>
        <v>1</v>
      </c>
      <c r="AV33" s="153">
        <f t="shared" si="13"/>
        <v>0</v>
      </c>
      <c r="AW33" s="153">
        <f t="shared" si="13"/>
        <v>0</v>
      </c>
      <c r="AX33" s="153">
        <f t="shared" si="13"/>
        <v>0</v>
      </c>
      <c r="AY33" s="153">
        <f t="shared" si="13"/>
        <v>0</v>
      </c>
      <c r="AZ33" s="153">
        <f t="shared" si="13"/>
        <v>36</v>
      </c>
      <c r="BA33" s="153">
        <f t="shared" si="13"/>
        <v>5</v>
      </c>
      <c r="BB33" s="153">
        <f t="shared" si="13"/>
        <v>0</v>
      </c>
      <c r="BC33" s="153">
        <f t="shared" si="13"/>
        <v>0</v>
      </c>
      <c r="BD33" s="153">
        <f t="shared" si="13"/>
        <v>1</v>
      </c>
      <c r="BE33" s="153">
        <f t="shared" si="13"/>
        <v>1</v>
      </c>
      <c r="BF33" s="153">
        <f t="shared" si="13"/>
        <v>0</v>
      </c>
      <c r="BG33" s="154">
        <f t="shared" si="13"/>
        <v>0</v>
      </c>
      <c r="BH33" s="148"/>
      <c r="BI33" s="334">
        <f t="shared" si="5"/>
        <v>232</v>
      </c>
    </row>
    <row r="34" spans="2:61" s="9" customFormat="1" ht="14.25" customHeight="1" x14ac:dyDescent="0.15">
      <c r="B34" s="338" t="s">
        <v>40</v>
      </c>
      <c r="C34" s="525" t="s">
        <v>7</v>
      </c>
      <c r="D34" s="571"/>
      <c r="E34" s="336">
        <f t="shared" si="2"/>
        <v>25</v>
      </c>
      <c r="F34" s="340">
        <f t="shared" si="12"/>
        <v>10</v>
      </c>
      <c r="G34" s="340">
        <f t="shared" si="12"/>
        <v>15</v>
      </c>
      <c r="H34" s="157">
        <f t="shared" si="12"/>
        <v>0</v>
      </c>
      <c r="I34" s="157">
        <f t="shared" si="12"/>
        <v>0</v>
      </c>
      <c r="J34" s="157">
        <f t="shared" si="12"/>
        <v>0</v>
      </c>
      <c r="K34" s="157">
        <f t="shared" si="12"/>
        <v>0</v>
      </c>
      <c r="L34" s="157">
        <f t="shared" si="12"/>
        <v>0</v>
      </c>
      <c r="M34" s="157">
        <f t="shared" si="12"/>
        <v>0</v>
      </c>
      <c r="N34" s="157">
        <f t="shared" si="12"/>
        <v>0</v>
      </c>
      <c r="O34" s="157">
        <f t="shared" si="12"/>
        <v>0</v>
      </c>
      <c r="P34" s="157">
        <f t="shared" si="12"/>
        <v>0</v>
      </c>
      <c r="Q34" s="157">
        <f t="shared" si="12"/>
        <v>0</v>
      </c>
      <c r="R34" s="157">
        <f t="shared" si="12"/>
        <v>0</v>
      </c>
      <c r="S34" s="157">
        <f t="shared" si="12"/>
        <v>0</v>
      </c>
      <c r="T34" s="157">
        <f t="shared" si="12"/>
        <v>1</v>
      </c>
      <c r="U34" s="157">
        <f t="shared" si="12"/>
        <v>0</v>
      </c>
      <c r="V34" s="157">
        <f t="shared" si="12"/>
        <v>0</v>
      </c>
      <c r="W34" s="157">
        <f t="shared" si="12"/>
        <v>0</v>
      </c>
      <c r="X34" s="157">
        <f t="shared" si="12"/>
        <v>0</v>
      </c>
      <c r="Y34" s="157">
        <f t="shared" si="12"/>
        <v>0</v>
      </c>
      <c r="Z34" s="157">
        <f t="shared" si="12"/>
        <v>0</v>
      </c>
      <c r="AA34" s="157">
        <f t="shared" si="12"/>
        <v>0</v>
      </c>
      <c r="AB34" s="157">
        <f t="shared" si="12"/>
        <v>0</v>
      </c>
      <c r="AC34" s="157">
        <f t="shared" si="12"/>
        <v>0</v>
      </c>
      <c r="AD34" s="158">
        <f t="shared" si="12"/>
        <v>1</v>
      </c>
      <c r="AE34" s="148"/>
      <c r="AF34" s="148"/>
      <c r="AG34" s="338" t="s">
        <v>40</v>
      </c>
      <c r="AH34" s="525" t="s">
        <v>7</v>
      </c>
      <c r="AI34" s="571"/>
      <c r="AJ34" s="155">
        <f t="shared" si="13"/>
        <v>1</v>
      </c>
      <c r="AK34" s="155">
        <f t="shared" si="13"/>
        <v>0</v>
      </c>
      <c r="AL34" s="155">
        <f t="shared" si="13"/>
        <v>0</v>
      </c>
      <c r="AM34" s="155">
        <f t="shared" si="13"/>
        <v>8</v>
      </c>
      <c r="AN34" s="155">
        <f t="shared" si="13"/>
        <v>0</v>
      </c>
      <c r="AO34" s="155">
        <f t="shared" si="13"/>
        <v>0</v>
      </c>
      <c r="AP34" s="155">
        <f t="shared" si="13"/>
        <v>0</v>
      </c>
      <c r="AQ34" s="155">
        <f t="shared" si="13"/>
        <v>0</v>
      </c>
      <c r="AR34" s="155">
        <f t="shared" si="13"/>
        <v>0</v>
      </c>
      <c r="AS34" s="155">
        <f t="shared" si="13"/>
        <v>0</v>
      </c>
      <c r="AT34" s="155">
        <f t="shared" si="13"/>
        <v>2</v>
      </c>
      <c r="AU34" s="155">
        <f t="shared" si="13"/>
        <v>0</v>
      </c>
      <c r="AV34" s="155">
        <f t="shared" si="13"/>
        <v>0</v>
      </c>
      <c r="AW34" s="155">
        <f t="shared" si="13"/>
        <v>0</v>
      </c>
      <c r="AX34" s="155">
        <f t="shared" si="13"/>
        <v>0</v>
      </c>
      <c r="AY34" s="155">
        <f t="shared" si="13"/>
        <v>0</v>
      </c>
      <c r="AZ34" s="155">
        <f t="shared" si="13"/>
        <v>2</v>
      </c>
      <c r="BA34" s="155">
        <f t="shared" si="13"/>
        <v>0</v>
      </c>
      <c r="BB34" s="155">
        <f t="shared" si="13"/>
        <v>0</v>
      </c>
      <c r="BC34" s="155">
        <f t="shared" si="13"/>
        <v>0</v>
      </c>
      <c r="BD34" s="155">
        <f t="shared" si="13"/>
        <v>0</v>
      </c>
      <c r="BE34" s="155">
        <f t="shared" si="13"/>
        <v>0</v>
      </c>
      <c r="BF34" s="155">
        <f t="shared" si="13"/>
        <v>0</v>
      </c>
      <c r="BG34" s="156">
        <f t="shared" si="13"/>
        <v>0</v>
      </c>
      <c r="BH34" s="148"/>
      <c r="BI34" s="334">
        <f t="shared" si="5"/>
        <v>15</v>
      </c>
    </row>
    <row r="35" spans="2:61" s="9" customFormat="1" ht="14.25" x14ac:dyDescent="0.15">
      <c r="B35" s="341"/>
      <c r="C35" s="548" t="s">
        <v>41</v>
      </c>
      <c r="D35" s="547"/>
      <c r="E35" s="342">
        <f t="shared" si="2"/>
        <v>1268</v>
      </c>
      <c r="F35" s="149">
        <f>SUM(F11:F34)</f>
        <v>567</v>
      </c>
      <c r="G35" s="149">
        <f>SUM(G11:G34)</f>
        <v>701</v>
      </c>
      <c r="H35" s="149">
        <f>SUM(H11:H34)</f>
        <v>0</v>
      </c>
      <c r="I35" s="149">
        <f t="shared" ref="I35:AD35" si="14">SUM(I11:I34)</f>
        <v>0</v>
      </c>
      <c r="J35" s="149">
        <f t="shared" si="14"/>
        <v>0</v>
      </c>
      <c r="K35" s="149">
        <f t="shared" si="14"/>
        <v>0</v>
      </c>
      <c r="L35" s="149">
        <f t="shared" si="14"/>
        <v>0</v>
      </c>
      <c r="M35" s="149">
        <f t="shared" si="14"/>
        <v>0</v>
      </c>
      <c r="N35" s="149">
        <f t="shared" si="14"/>
        <v>0</v>
      </c>
      <c r="O35" s="149">
        <f t="shared" si="14"/>
        <v>4</v>
      </c>
      <c r="P35" s="149">
        <f t="shared" si="14"/>
        <v>2</v>
      </c>
      <c r="Q35" s="149">
        <f t="shared" si="14"/>
        <v>3</v>
      </c>
      <c r="R35" s="149">
        <f t="shared" si="14"/>
        <v>11</v>
      </c>
      <c r="S35" s="149">
        <f t="shared" si="14"/>
        <v>47</v>
      </c>
      <c r="T35" s="149">
        <f t="shared" si="14"/>
        <v>58</v>
      </c>
      <c r="U35" s="149">
        <f t="shared" si="14"/>
        <v>98</v>
      </c>
      <c r="V35" s="149">
        <f t="shared" si="14"/>
        <v>0</v>
      </c>
      <c r="W35" s="149">
        <f t="shared" si="14"/>
        <v>0</v>
      </c>
      <c r="X35" s="149">
        <f t="shared" si="14"/>
        <v>0</v>
      </c>
      <c r="Y35" s="149">
        <f t="shared" si="14"/>
        <v>1</v>
      </c>
      <c r="Z35" s="149">
        <f t="shared" si="14"/>
        <v>0</v>
      </c>
      <c r="AA35" s="149">
        <f t="shared" si="14"/>
        <v>0</v>
      </c>
      <c r="AB35" s="149">
        <f t="shared" si="14"/>
        <v>1</v>
      </c>
      <c r="AC35" s="149">
        <f t="shared" si="14"/>
        <v>8</v>
      </c>
      <c r="AD35" s="150">
        <f t="shared" si="14"/>
        <v>157</v>
      </c>
      <c r="AE35" s="148"/>
      <c r="AF35" s="148"/>
      <c r="AG35" s="341"/>
      <c r="AH35" s="548" t="s">
        <v>41</v>
      </c>
      <c r="AI35" s="547"/>
      <c r="AJ35" s="149">
        <f t="shared" si="13"/>
        <v>7</v>
      </c>
      <c r="AK35" s="149">
        <f t="shared" si="13"/>
        <v>12</v>
      </c>
      <c r="AL35" s="149">
        <f t="shared" si="13"/>
        <v>5</v>
      </c>
      <c r="AM35" s="149">
        <f t="shared" si="13"/>
        <v>62</v>
      </c>
      <c r="AN35" s="149">
        <f t="shared" si="13"/>
        <v>25</v>
      </c>
      <c r="AO35" s="149">
        <f t="shared" si="13"/>
        <v>1</v>
      </c>
      <c r="AP35" s="149">
        <f t="shared" si="13"/>
        <v>5</v>
      </c>
      <c r="AQ35" s="149">
        <f t="shared" si="13"/>
        <v>0</v>
      </c>
      <c r="AR35" s="149">
        <f t="shared" si="13"/>
        <v>0</v>
      </c>
      <c r="AS35" s="149">
        <f t="shared" si="13"/>
        <v>18</v>
      </c>
      <c r="AT35" s="149">
        <f t="shared" si="13"/>
        <v>37</v>
      </c>
      <c r="AU35" s="149">
        <f t="shared" si="13"/>
        <v>4</v>
      </c>
      <c r="AV35" s="149">
        <f t="shared" si="13"/>
        <v>0</v>
      </c>
      <c r="AW35" s="149">
        <f t="shared" si="13"/>
        <v>1</v>
      </c>
      <c r="AX35" s="149">
        <f t="shared" si="13"/>
        <v>0</v>
      </c>
      <c r="AY35" s="149">
        <f t="shared" si="13"/>
        <v>0</v>
      </c>
      <c r="AZ35" s="149">
        <f t="shared" si="13"/>
        <v>87</v>
      </c>
      <c r="BA35" s="149">
        <f t="shared" si="13"/>
        <v>6</v>
      </c>
      <c r="BB35" s="149">
        <f t="shared" si="13"/>
        <v>1</v>
      </c>
      <c r="BC35" s="149">
        <f t="shared" si="13"/>
        <v>11</v>
      </c>
      <c r="BD35" s="149">
        <f t="shared" si="13"/>
        <v>11</v>
      </c>
      <c r="BE35" s="149">
        <f t="shared" si="13"/>
        <v>15</v>
      </c>
      <c r="BF35" s="149">
        <f t="shared" si="13"/>
        <v>2</v>
      </c>
      <c r="BG35" s="150">
        <f t="shared" si="13"/>
        <v>1</v>
      </c>
      <c r="BH35" s="148"/>
      <c r="BI35" s="334">
        <f t="shared" si="5"/>
        <v>701</v>
      </c>
    </row>
    <row r="36" spans="2:61" s="9" customFormat="1" ht="14.25" customHeight="1" x14ac:dyDescent="0.15">
      <c r="B36" s="567" t="s">
        <v>42</v>
      </c>
      <c r="C36" s="547"/>
      <c r="D36" s="547"/>
      <c r="E36" s="333">
        <f t="shared" si="2"/>
        <v>43</v>
      </c>
      <c r="F36" s="333">
        <f t="shared" ref="F36:AD46" si="15">SUM(F88,F140)</f>
        <v>4</v>
      </c>
      <c r="G36" s="333">
        <f t="shared" si="15"/>
        <v>39</v>
      </c>
      <c r="H36" s="149">
        <f t="shared" si="15"/>
        <v>0</v>
      </c>
      <c r="I36" s="149">
        <f t="shared" si="15"/>
        <v>0</v>
      </c>
      <c r="J36" s="149">
        <f t="shared" si="15"/>
        <v>0</v>
      </c>
      <c r="K36" s="149">
        <f t="shared" si="15"/>
        <v>0</v>
      </c>
      <c r="L36" s="149">
        <f t="shared" si="15"/>
        <v>0</v>
      </c>
      <c r="M36" s="149">
        <f t="shared" si="15"/>
        <v>0</v>
      </c>
      <c r="N36" s="149">
        <f t="shared" si="15"/>
        <v>0</v>
      </c>
      <c r="O36" s="149">
        <f t="shared" si="15"/>
        <v>0</v>
      </c>
      <c r="P36" s="149">
        <f t="shared" si="15"/>
        <v>0</v>
      </c>
      <c r="Q36" s="149">
        <f t="shared" si="15"/>
        <v>0</v>
      </c>
      <c r="R36" s="149">
        <f t="shared" si="15"/>
        <v>0</v>
      </c>
      <c r="S36" s="149">
        <f t="shared" si="15"/>
        <v>0</v>
      </c>
      <c r="T36" s="149">
        <f t="shared" si="15"/>
        <v>6</v>
      </c>
      <c r="U36" s="149">
        <f t="shared" si="15"/>
        <v>0</v>
      </c>
      <c r="V36" s="149">
        <f t="shared" si="15"/>
        <v>0</v>
      </c>
      <c r="W36" s="149">
        <f t="shared" si="15"/>
        <v>0</v>
      </c>
      <c r="X36" s="149">
        <f t="shared" si="15"/>
        <v>0</v>
      </c>
      <c r="Y36" s="149">
        <f t="shared" si="15"/>
        <v>0</v>
      </c>
      <c r="Z36" s="149">
        <f t="shared" si="15"/>
        <v>0</v>
      </c>
      <c r="AA36" s="149">
        <f t="shared" si="15"/>
        <v>0</v>
      </c>
      <c r="AB36" s="149">
        <f t="shared" si="15"/>
        <v>0</v>
      </c>
      <c r="AC36" s="149">
        <f t="shared" si="15"/>
        <v>0</v>
      </c>
      <c r="AD36" s="150">
        <f t="shared" si="15"/>
        <v>8</v>
      </c>
      <c r="AE36" s="148"/>
      <c r="AF36" s="148"/>
      <c r="AG36" s="567" t="s">
        <v>42</v>
      </c>
      <c r="AH36" s="547"/>
      <c r="AI36" s="547"/>
      <c r="AJ36" s="149">
        <f t="shared" si="13"/>
        <v>0</v>
      </c>
      <c r="AK36" s="149">
        <f t="shared" si="13"/>
        <v>0</v>
      </c>
      <c r="AL36" s="149">
        <f t="shared" si="13"/>
        <v>0</v>
      </c>
      <c r="AM36" s="149">
        <f t="shared" si="13"/>
        <v>10</v>
      </c>
      <c r="AN36" s="149">
        <f t="shared" si="13"/>
        <v>0</v>
      </c>
      <c r="AO36" s="149">
        <f t="shared" si="13"/>
        <v>0</v>
      </c>
      <c r="AP36" s="149">
        <f t="shared" si="13"/>
        <v>0</v>
      </c>
      <c r="AQ36" s="149">
        <f t="shared" si="13"/>
        <v>0</v>
      </c>
      <c r="AR36" s="149">
        <f t="shared" si="13"/>
        <v>0</v>
      </c>
      <c r="AS36" s="149">
        <f t="shared" si="13"/>
        <v>0</v>
      </c>
      <c r="AT36" s="149">
        <f t="shared" si="13"/>
        <v>1</v>
      </c>
      <c r="AU36" s="149">
        <f t="shared" si="13"/>
        <v>0</v>
      </c>
      <c r="AV36" s="149">
        <f t="shared" si="13"/>
        <v>0</v>
      </c>
      <c r="AW36" s="149">
        <f t="shared" si="13"/>
        <v>0</v>
      </c>
      <c r="AX36" s="149">
        <f t="shared" si="13"/>
        <v>0</v>
      </c>
      <c r="AY36" s="149">
        <f t="shared" si="13"/>
        <v>0</v>
      </c>
      <c r="AZ36" s="149">
        <f t="shared" si="13"/>
        <v>14</v>
      </c>
      <c r="BA36" s="149">
        <f t="shared" si="13"/>
        <v>0</v>
      </c>
      <c r="BB36" s="149">
        <f t="shared" si="13"/>
        <v>0</v>
      </c>
      <c r="BC36" s="149">
        <f t="shared" si="13"/>
        <v>0</v>
      </c>
      <c r="BD36" s="149">
        <f t="shared" si="13"/>
        <v>0</v>
      </c>
      <c r="BE36" s="149">
        <f t="shared" si="13"/>
        <v>0</v>
      </c>
      <c r="BF36" s="149">
        <f t="shared" si="13"/>
        <v>0</v>
      </c>
      <c r="BG36" s="150">
        <f t="shared" si="13"/>
        <v>0</v>
      </c>
      <c r="BH36" s="148"/>
      <c r="BI36" s="334">
        <f t="shared" si="5"/>
        <v>39</v>
      </c>
    </row>
    <row r="37" spans="2:61" s="9" customFormat="1" ht="14.25" customHeight="1" x14ac:dyDescent="0.15">
      <c r="B37" s="567" t="s">
        <v>43</v>
      </c>
      <c r="C37" s="547"/>
      <c r="D37" s="547"/>
      <c r="E37" s="333">
        <f t="shared" si="2"/>
        <v>29</v>
      </c>
      <c r="F37" s="333">
        <f t="shared" si="15"/>
        <v>16</v>
      </c>
      <c r="G37" s="333">
        <f t="shared" si="15"/>
        <v>13</v>
      </c>
      <c r="H37" s="149">
        <f t="shared" si="15"/>
        <v>0</v>
      </c>
      <c r="I37" s="149">
        <f t="shared" si="15"/>
        <v>0</v>
      </c>
      <c r="J37" s="149">
        <f t="shared" si="15"/>
        <v>0</v>
      </c>
      <c r="K37" s="149">
        <f t="shared" si="15"/>
        <v>0</v>
      </c>
      <c r="L37" s="149">
        <f t="shared" si="15"/>
        <v>0</v>
      </c>
      <c r="M37" s="149">
        <f t="shared" si="15"/>
        <v>0</v>
      </c>
      <c r="N37" s="149">
        <f t="shared" si="15"/>
        <v>0</v>
      </c>
      <c r="O37" s="149">
        <f t="shared" si="15"/>
        <v>0</v>
      </c>
      <c r="P37" s="149">
        <f t="shared" si="15"/>
        <v>0</v>
      </c>
      <c r="Q37" s="149">
        <f t="shared" si="15"/>
        <v>0</v>
      </c>
      <c r="R37" s="149">
        <f t="shared" si="15"/>
        <v>0</v>
      </c>
      <c r="S37" s="149">
        <f t="shared" si="15"/>
        <v>0</v>
      </c>
      <c r="T37" s="149">
        <f t="shared" si="15"/>
        <v>5</v>
      </c>
      <c r="U37" s="149">
        <f t="shared" si="15"/>
        <v>3</v>
      </c>
      <c r="V37" s="149">
        <f t="shared" si="15"/>
        <v>0</v>
      </c>
      <c r="W37" s="149">
        <f t="shared" si="15"/>
        <v>0</v>
      </c>
      <c r="X37" s="149">
        <f t="shared" si="15"/>
        <v>0</v>
      </c>
      <c r="Y37" s="149">
        <f t="shared" si="15"/>
        <v>0</v>
      </c>
      <c r="Z37" s="149">
        <f t="shared" si="15"/>
        <v>0</v>
      </c>
      <c r="AA37" s="149">
        <f t="shared" si="15"/>
        <v>0</v>
      </c>
      <c r="AB37" s="149">
        <f t="shared" si="15"/>
        <v>0</v>
      </c>
      <c r="AC37" s="149">
        <f t="shared" si="15"/>
        <v>0</v>
      </c>
      <c r="AD37" s="150">
        <f t="shared" si="15"/>
        <v>1</v>
      </c>
      <c r="AE37" s="148"/>
      <c r="AF37" s="148"/>
      <c r="AG37" s="567" t="s">
        <v>43</v>
      </c>
      <c r="AH37" s="547"/>
      <c r="AI37" s="547"/>
      <c r="AJ37" s="149">
        <f t="shared" si="13"/>
        <v>0</v>
      </c>
      <c r="AK37" s="149">
        <f t="shared" si="13"/>
        <v>0</v>
      </c>
      <c r="AL37" s="149">
        <f t="shared" si="13"/>
        <v>0</v>
      </c>
      <c r="AM37" s="149">
        <f t="shared" si="13"/>
        <v>0</v>
      </c>
      <c r="AN37" s="149">
        <f t="shared" si="13"/>
        <v>0</v>
      </c>
      <c r="AO37" s="149">
        <f t="shared" si="13"/>
        <v>0</v>
      </c>
      <c r="AP37" s="149">
        <f t="shared" si="13"/>
        <v>0</v>
      </c>
      <c r="AQ37" s="149">
        <f t="shared" si="13"/>
        <v>0</v>
      </c>
      <c r="AR37" s="149">
        <f t="shared" si="13"/>
        <v>0</v>
      </c>
      <c r="AS37" s="149">
        <f t="shared" si="13"/>
        <v>0</v>
      </c>
      <c r="AT37" s="149">
        <f t="shared" si="13"/>
        <v>0</v>
      </c>
      <c r="AU37" s="149">
        <f t="shared" si="13"/>
        <v>0</v>
      </c>
      <c r="AV37" s="149">
        <f t="shared" si="13"/>
        <v>0</v>
      </c>
      <c r="AW37" s="149">
        <f t="shared" si="13"/>
        <v>0</v>
      </c>
      <c r="AX37" s="149">
        <f t="shared" si="13"/>
        <v>0</v>
      </c>
      <c r="AY37" s="149">
        <f t="shared" si="13"/>
        <v>0</v>
      </c>
      <c r="AZ37" s="149">
        <f t="shared" si="13"/>
        <v>3</v>
      </c>
      <c r="BA37" s="149">
        <f t="shared" si="13"/>
        <v>0</v>
      </c>
      <c r="BB37" s="149">
        <f t="shared" si="13"/>
        <v>0</v>
      </c>
      <c r="BC37" s="149">
        <f t="shared" si="13"/>
        <v>0</v>
      </c>
      <c r="BD37" s="149">
        <f t="shared" si="13"/>
        <v>0</v>
      </c>
      <c r="BE37" s="149">
        <f t="shared" si="13"/>
        <v>1</v>
      </c>
      <c r="BF37" s="149">
        <f t="shared" si="13"/>
        <v>0</v>
      </c>
      <c r="BG37" s="150">
        <f t="shared" si="13"/>
        <v>0</v>
      </c>
      <c r="BH37" s="148"/>
      <c r="BI37" s="334">
        <f t="shared" si="5"/>
        <v>13</v>
      </c>
    </row>
    <row r="38" spans="2:61" s="9" customFormat="1" ht="14.25" customHeight="1" x14ac:dyDescent="0.15">
      <c r="B38" s="567" t="s">
        <v>44</v>
      </c>
      <c r="C38" s="547"/>
      <c r="D38" s="547"/>
      <c r="E38" s="333">
        <f t="shared" si="2"/>
        <v>230</v>
      </c>
      <c r="F38" s="333">
        <f t="shared" si="15"/>
        <v>118</v>
      </c>
      <c r="G38" s="333">
        <f t="shared" si="15"/>
        <v>112</v>
      </c>
      <c r="H38" s="149">
        <f t="shared" si="15"/>
        <v>0</v>
      </c>
      <c r="I38" s="149">
        <f t="shared" si="15"/>
        <v>0</v>
      </c>
      <c r="J38" s="149">
        <f t="shared" si="15"/>
        <v>0</v>
      </c>
      <c r="K38" s="149">
        <f t="shared" si="15"/>
        <v>0</v>
      </c>
      <c r="L38" s="149">
        <f t="shared" si="15"/>
        <v>0</v>
      </c>
      <c r="M38" s="149">
        <f t="shared" si="15"/>
        <v>0</v>
      </c>
      <c r="N38" s="149">
        <f t="shared" si="15"/>
        <v>0</v>
      </c>
      <c r="O38" s="149">
        <f t="shared" si="15"/>
        <v>0</v>
      </c>
      <c r="P38" s="149">
        <f t="shared" si="15"/>
        <v>0</v>
      </c>
      <c r="Q38" s="149">
        <f t="shared" si="15"/>
        <v>0</v>
      </c>
      <c r="R38" s="149">
        <f t="shared" si="15"/>
        <v>2</v>
      </c>
      <c r="S38" s="149">
        <f t="shared" si="15"/>
        <v>6</v>
      </c>
      <c r="T38" s="149">
        <f t="shared" si="15"/>
        <v>32</v>
      </c>
      <c r="U38" s="149">
        <f t="shared" si="15"/>
        <v>0</v>
      </c>
      <c r="V38" s="149">
        <f t="shared" si="15"/>
        <v>0</v>
      </c>
      <c r="W38" s="149">
        <f t="shared" si="15"/>
        <v>0</v>
      </c>
      <c r="X38" s="149">
        <f t="shared" si="15"/>
        <v>0</v>
      </c>
      <c r="Y38" s="149">
        <f t="shared" si="15"/>
        <v>0</v>
      </c>
      <c r="Z38" s="149">
        <f t="shared" si="15"/>
        <v>0</v>
      </c>
      <c r="AA38" s="149">
        <f t="shared" si="15"/>
        <v>0</v>
      </c>
      <c r="AB38" s="149">
        <f t="shared" si="15"/>
        <v>0</v>
      </c>
      <c r="AC38" s="149">
        <f t="shared" si="15"/>
        <v>2</v>
      </c>
      <c r="AD38" s="150">
        <f t="shared" si="15"/>
        <v>7</v>
      </c>
      <c r="AE38" s="148"/>
      <c r="AF38" s="148"/>
      <c r="AG38" s="567" t="s">
        <v>44</v>
      </c>
      <c r="AH38" s="547"/>
      <c r="AI38" s="547"/>
      <c r="AJ38" s="149">
        <f t="shared" si="13"/>
        <v>0</v>
      </c>
      <c r="AK38" s="149">
        <f t="shared" si="13"/>
        <v>0</v>
      </c>
      <c r="AL38" s="149">
        <f t="shared" si="13"/>
        <v>1</v>
      </c>
      <c r="AM38" s="149">
        <f t="shared" si="13"/>
        <v>12</v>
      </c>
      <c r="AN38" s="149">
        <f t="shared" si="13"/>
        <v>3</v>
      </c>
      <c r="AO38" s="149">
        <f t="shared" si="13"/>
        <v>1</v>
      </c>
      <c r="AP38" s="149">
        <f t="shared" si="13"/>
        <v>0</v>
      </c>
      <c r="AQ38" s="149">
        <f t="shared" si="13"/>
        <v>0</v>
      </c>
      <c r="AR38" s="149">
        <f t="shared" si="13"/>
        <v>0</v>
      </c>
      <c r="AS38" s="149">
        <f t="shared" si="13"/>
        <v>1</v>
      </c>
      <c r="AT38" s="149">
        <f t="shared" si="13"/>
        <v>1</v>
      </c>
      <c r="AU38" s="149">
        <f t="shared" si="13"/>
        <v>0</v>
      </c>
      <c r="AV38" s="149">
        <f t="shared" si="13"/>
        <v>0</v>
      </c>
      <c r="AW38" s="149">
        <f t="shared" si="13"/>
        <v>0</v>
      </c>
      <c r="AX38" s="149">
        <f t="shared" si="13"/>
        <v>1</v>
      </c>
      <c r="AY38" s="149">
        <f t="shared" si="13"/>
        <v>0</v>
      </c>
      <c r="AZ38" s="149">
        <f t="shared" si="13"/>
        <v>37</v>
      </c>
      <c r="BA38" s="149">
        <f t="shared" si="13"/>
        <v>0</v>
      </c>
      <c r="BB38" s="149">
        <f t="shared" si="13"/>
        <v>0</v>
      </c>
      <c r="BC38" s="149">
        <f t="shared" si="13"/>
        <v>4</v>
      </c>
      <c r="BD38" s="149">
        <f t="shared" si="13"/>
        <v>1</v>
      </c>
      <c r="BE38" s="149">
        <f t="shared" si="13"/>
        <v>0</v>
      </c>
      <c r="BF38" s="149">
        <f t="shared" si="13"/>
        <v>1</v>
      </c>
      <c r="BG38" s="150">
        <f t="shared" si="13"/>
        <v>0</v>
      </c>
      <c r="BH38" s="148"/>
      <c r="BI38" s="334">
        <f t="shared" si="5"/>
        <v>112</v>
      </c>
    </row>
    <row r="39" spans="2:61" s="9" customFormat="1" ht="14.25" customHeight="1" x14ac:dyDescent="0.15">
      <c r="B39" s="573" t="s">
        <v>45</v>
      </c>
      <c r="C39" s="574"/>
      <c r="D39" s="343" t="s">
        <v>46</v>
      </c>
      <c r="E39" s="344">
        <f t="shared" si="2"/>
        <v>122</v>
      </c>
      <c r="F39" s="337">
        <f t="shared" si="15"/>
        <v>83</v>
      </c>
      <c r="G39" s="337">
        <f t="shared" si="15"/>
        <v>39</v>
      </c>
      <c r="H39" s="151">
        <f t="shared" si="15"/>
        <v>1</v>
      </c>
      <c r="I39" s="151">
        <f t="shared" si="15"/>
        <v>0</v>
      </c>
      <c r="J39" s="151">
        <f t="shared" si="15"/>
        <v>0</v>
      </c>
      <c r="K39" s="151">
        <f t="shared" si="15"/>
        <v>0</v>
      </c>
      <c r="L39" s="151">
        <f t="shared" si="15"/>
        <v>0</v>
      </c>
      <c r="M39" s="151">
        <f t="shared" si="15"/>
        <v>0</v>
      </c>
      <c r="N39" s="151">
        <f t="shared" si="15"/>
        <v>0</v>
      </c>
      <c r="O39" s="151">
        <f t="shared" si="15"/>
        <v>0</v>
      </c>
      <c r="P39" s="151">
        <f t="shared" si="15"/>
        <v>0</v>
      </c>
      <c r="Q39" s="151">
        <f t="shared" si="15"/>
        <v>0</v>
      </c>
      <c r="R39" s="151">
        <f t="shared" si="15"/>
        <v>0</v>
      </c>
      <c r="S39" s="151">
        <f t="shared" si="15"/>
        <v>0</v>
      </c>
      <c r="T39" s="151">
        <f t="shared" si="15"/>
        <v>10</v>
      </c>
      <c r="U39" s="151">
        <f t="shared" si="15"/>
        <v>1</v>
      </c>
      <c r="V39" s="151">
        <f t="shared" si="15"/>
        <v>0</v>
      </c>
      <c r="W39" s="151">
        <f t="shared" si="15"/>
        <v>0</v>
      </c>
      <c r="X39" s="151">
        <f t="shared" si="15"/>
        <v>0</v>
      </c>
      <c r="Y39" s="151">
        <f t="shared" si="15"/>
        <v>0</v>
      </c>
      <c r="Z39" s="151">
        <f t="shared" si="15"/>
        <v>0</v>
      </c>
      <c r="AA39" s="151">
        <f t="shared" si="15"/>
        <v>0</v>
      </c>
      <c r="AB39" s="151">
        <f t="shared" si="15"/>
        <v>0</v>
      </c>
      <c r="AC39" s="151">
        <f t="shared" si="15"/>
        <v>0</v>
      </c>
      <c r="AD39" s="152">
        <f t="shared" si="15"/>
        <v>3</v>
      </c>
      <c r="AE39" s="148"/>
      <c r="AF39" s="148"/>
      <c r="AG39" s="573" t="s">
        <v>47</v>
      </c>
      <c r="AH39" s="574"/>
      <c r="AI39" s="343" t="s">
        <v>46</v>
      </c>
      <c r="AJ39" s="151">
        <f t="shared" si="13"/>
        <v>0</v>
      </c>
      <c r="AK39" s="151">
        <f t="shared" si="13"/>
        <v>0</v>
      </c>
      <c r="AL39" s="151">
        <f t="shared" si="13"/>
        <v>1</v>
      </c>
      <c r="AM39" s="151">
        <f t="shared" si="13"/>
        <v>8</v>
      </c>
      <c r="AN39" s="151">
        <f t="shared" si="13"/>
        <v>0</v>
      </c>
      <c r="AO39" s="151">
        <f t="shared" si="13"/>
        <v>0</v>
      </c>
      <c r="AP39" s="151">
        <f t="shared" si="13"/>
        <v>0</v>
      </c>
      <c r="AQ39" s="151">
        <f t="shared" si="13"/>
        <v>0</v>
      </c>
      <c r="AR39" s="151">
        <f t="shared" si="13"/>
        <v>0</v>
      </c>
      <c r="AS39" s="151">
        <f t="shared" si="13"/>
        <v>0</v>
      </c>
      <c r="AT39" s="151">
        <f t="shared" si="13"/>
        <v>0</v>
      </c>
      <c r="AU39" s="151">
        <f t="shared" si="13"/>
        <v>0</v>
      </c>
      <c r="AV39" s="151">
        <f t="shared" si="13"/>
        <v>0</v>
      </c>
      <c r="AW39" s="151">
        <f t="shared" si="13"/>
        <v>0</v>
      </c>
      <c r="AX39" s="151">
        <f t="shared" si="13"/>
        <v>0</v>
      </c>
      <c r="AY39" s="151">
        <f t="shared" si="13"/>
        <v>0</v>
      </c>
      <c r="AZ39" s="151">
        <f t="shared" si="13"/>
        <v>11</v>
      </c>
      <c r="BA39" s="151">
        <f t="shared" si="13"/>
        <v>0</v>
      </c>
      <c r="BB39" s="151">
        <f t="shared" si="13"/>
        <v>0</v>
      </c>
      <c r="BC39" s="151">
        <f t="shared" si="13"/>
        <v>0</v>
      </c>
      <c r="BD39" s="151">
        <f t="shared" si="13"/>
        <v>0</v>
      </c>
      <c r="BE39" s="151">
        <f t="shared" si="13"/>
        <v>4</v>
      </c>
      <c r="BF39" s="151">
        <f t="shared" si="13"/>
        <v>0</v>
      </c>
      <c r="BG39" s="152">
        <f t="shared" si="13"/>
        <v>0</v>
      </c>
      <c r="BH39" s="148"/>
      <c r="BI39" s="334">
        <f t="shared" si="5"/>
        <v>39</v>
      </c>
    </row>
    <row r="40" spans="2:61" s="9" customFormat="1" ht="14.25" customHeight="1" x14ac:dyDescent="0.15">
      <c r="B40" s="575" t="s">
        <v>48</v>
      </c>
      <c r="C40" s="554"/>
      <c r="D40" s="363" t="s">
        <v>49</v>
      </c>
      <c r="E40" s="340">
        <f t="shared" si="2"/>
        <v>305</v>
      </c>
      <c r="F40" s="333">
        <f t="shared" si="15"/>
        <v>248</v>
      </c>
      <c r="G40" s="333">
        <f t="shared" si="15"/>
        <v>57</v>
      </c>
      <c r="H40" s="157">
        <f t="shared" si="15"/>
        <v>0</v>
      </c>
      <c r="I40" s="157">
        <f t="shared" si="15"/>
        <v>0</v>
      </c>
      <c r="J40" s="157">
        <f t="shared" si="15"/>
        <v>0</v>
      </c>
      <c r="K40" s="157">
        <f t="shared" si="15"/>
        <v>0</v>
      </c>
      <c r="L40" s="157">
        <f t="shared" si="15"/>
        <v>0</v>
      </c>
      <c r="M40" s="157">
        <f t="shared" si="15"/>
        <v>0</v>
      </c>
      <c r="N40" s="157">
        <f t="shared" si="15"/>
        <v>0</v>
      </c>
      <c r="O40" s="157">
        <f t="shared" si="15"/>
        <v>0</v>
      </c>
      <c r="P40" s="157">
        <f t="shared" si="15"/>
        <v>0</v>
      </c>
      <c r="Q40" s="157">
        <f t="shared" si="15"/>
        <v>1</v>
      </c>
      <c r="R40" s="157">
        <f t="shared" si="15"/>
        <v>0</v>
      </c>
      <c r="S40" s="157">
        <f t="shared" si="15"/>
        <v>0</v>
      </c>
      <c r="T40" s="157">
        <f t="shared" si="15"/>
        <v>16</v>
      </c>
      <c r="U40" s="157">
        <f t="shared" si="15"/>
        <v>0</v>
      </c>
      <c r="V40" s="157">
        <f t="shared" si="15"/>
        <v>0</v>
      </c>
      <c r="W40" s="157">
        <f t="shared" si="15"/>
        <v>0</v>
      </c>
      <c r="X40" s="157">
        <f t="shared" si="15"/>
        <v>0</v>
      </c>
      <c r="Y40" s="157">
        <f t="shared" si="15"/>
        <v>0</v>
      </c>
      <c r="Z40" s="157">
        <f t="shared" si="15"/>
        <v>0</v>
      </c>
      <c r="AA40" s="157">
        <f t="shared" si="15"/>
        <v>0</v>
      </c>
      <c r="AB40" s="157">
        <f t="shared" si="15"/>
        <v>0</v>
      </c>
      <c r="AC40" s="157">
        <f t="shared" si="15"/>
        <v>0</v>
      </c>
      <c r="AD40" s="158">
        <f t="shared" si="15"/>
        <v>1</v>
      </c>
      <c r="AE40" s="148"/>
      <c r="AF40" s="148"/>
      <c r="AG40" s="575" t="s">
        <v>48</v>
      </c>
      <c r="AH40" s="554"/>
      <c r="AI40" s="363" t="s">
        <v>49</v>
      </c>
      <c r="AJ40" s="157">
        <f t="shared" si="13"/>
        <v>0</v>
      </c>
      <c r="AK40" s="157">
        <f t="shared" si="13"/>
        <v>0</v>
      </c>
      <c r="AL40" s="157">
        <f t="shared" si="13"/>
        <v>0</v>
      </c>
      <c r="AM40" s="157">
        <f t="shared" si="13"/>
        <v>3</v>
      </c>
      <c r="AN40" s="157">
        <f t="shared" si="13"/>
        <v>0</v>
      </c>
      <c r="AO40" s="157">
        <f t="shared" si="13"/>
        <v>0</v>
      </c>
      <c r="AP40" s="157">
        <f t="shared" si="13"/>
        <v>0</v>
      </c>
      <c r="AQ40" s="157">
        <f t="shared" si="13"/>
        <v>0</v>
      </c>
      <c r="AR40" s="157">
        <f t="shared" si="13"/>
        <v>0</v>
      </c>
      <c r="AS40" s="157">
        <f t="shared" si="13"/>
        <v>0</v>
      </c>
      <c r="AT40" s="157">
        <f t="shared" si="13"/>
        <v>1</v>
      </c>
      <c r="AU40" s="157">
        <f t="shared" si="13"/>
        <v>0</v>
      </c>
      <c r="AV40" s="157">
        <f t="shared" si="13"/>
        <v>0</v>
      </c>
      <c r="AW40" s="157">
        <f t="shared" si="13"/>
        <v>0</v>
      </c>
      <c r="AX40" s="157">
        <f t="shared" si="13"/>
        <v>0</v>
      </c>
      <c r="AY40" s="157">
        <f t="shared" ref="AY40:BG40" si="16">SUM(AY92,AY144)</f>
        <v>0</v>
      </c>
      <c r="AZ40" s="157">
        <f t="shared" si="16"/>
        <v>30</v>
      </c>
      <c r="BA40" s="157">
        <f t="shared" si="16"/>
        <v>0</v>
      </c>
      <c r="BB40" s="157">
        <f t="shared" si="16"/>
        <v>0</v>
      </c>
      <c r="BC40" s="157">
        <f t="shared" si="16"/>
        <v>1</v>
      </c>
      <c r="BD40" s="157">
        <f t="shared" si="16"/>
        <v>0</v>
      </c>
      <c r="BE40" s="157">
        <f t="shared" si="16"/>
        <v>4</v>
      </c>
      <c r="BF40" s="157">
        <f t="shared" si="16"/>
        <v>0</v>
      </c>
      <c r="BG40" s="158">
        <f t="shared" si="16"/>
        <v>0</v>
      </c>
      <c r="BH40" s="148"/>
      <c r="BI40" s="334">
        <f t="shared" si="5"/>
        <v>57</v>
      </c>
    </row>
    <row r="41" spans="2:61" s="9" customFormat="1" ht="14.25" customHeight="1" x14ac:dyDescent="0.15">
      <c r="B41" s="567" t="s">
        <v>50</v>
      </c>
      <c r="C41" s="547"/>
      <c r="D41" s="547"/>
      <c r="E41" s="342">
        <f t="shared" si="2"/>
        <v>81</v>
      </c>
      <c r="F41" s="333">
        <f t="shared" si="15"/>
        <v>75</v>
      </c>
      <c r="G41" s="333">
        <f t="shared" si="15"/>
        <v>6</v>
      </c>
      <c r="H41" s="149">
        <f t="shared" si="15"/>
        <v>0</v>
      </c>
      <c r="I41" s="149">
        <f t="shared" si="15"/>
        <v>0</v>
      </c>
      <c r="J41" s="149">
        <f t="shared" si="15"/>
        <v>0</v>
      </c>
      <c r="K41" s="149">
        <f t="shared" si="15"/>
        <v>0</v>
      </c>
      <c r="L41" s="149">
        <f t="shared" si="15"/>
        <v>0</v>
      </c>
      <c r="M41" s="149">
        <f t="shared" si="15"/>
        <v>0</v>
      </c>
      <c r="N41" s="149">
        <f t="shared" si="15"/>
        <v>0</v>
      </c>
      <c r="O41" s="149">
        <f t="shared" si="15"/>
        <v>0</v>
      </c>
      <c r="P41" s="149">
        <f t="shared" si="15"/>
        <v>0</v>
      </c>
      <c r="Q41" s="149">
        <f t="shared" si="15"/>
        <v>0</v>
      </c>
      <c r="R41" s="149">
        <f t="shared" si="15"/>
        <v>0</v>
      </c>
      <c r="S41" s="149">
        <f t="shared" si="15"/>
        <v>0</v>
      </c>
      <c r="T41" s="149">
        <f t="shared" si="15"/>
        <v>1</v>
      </c>
      <c r="U41" s="149">
        <f t="shared" si="15"/>
        <v>0</v>
      </c>
      <c r="V41" s="149">
        <f t="shared" si="15"/>
        <v>0</v>
      </c>
      <c r="W41" s="149">
        <f t="shared" si="15"/>
        <v>0</v>
      </c>
      <c r="X41" s="149">
        <f t="shared" si="15"/>
        <v>0</v>
      </c>
      <c r="Y41" s="149">
        <f t="shared" si="15"/>
        <v>0</v>
      </c>
      <c r="Z41" s="149">
        <f t="shared" si="15"/>
        <v>0</v>
      </c>
      <c r="AA41" s="149">
        <f t="shared" si="15"/>
        <v>0</v>
      </c>
      <c r="AB41" s="149">
        <f t="shared" si="15"/>
        <v>0</v>
      </c>
      <c r="AC41" s="149">
        <f t="shared" si="15"/>
        <v>0</v>
      </c>
      <c r="AD41" s="150">
        <f t="shared" si="15"/>
        <v>0</v>
      </c>
      <c r="AE41" s="148"/>
      <c r="AF41" s="148"/>
      <c r="AG41" s="567" t="s">
        <v>50</v>
      </c>
      <c r="AH41" s="547"/>
      <c r="AI41" s="547"/>
      <c r="AJ41" s="149">
        <f t="shared" ref="AJ41:BG51" si="17">SUM(AJ93,AJ145)</f>
        <v>0</v>
      </c>
      <c r="AK41" s="149">
        <f t="shared" si="17"/>
        <v>0</v>
      </c>
      <c r="AL41" s="149">
        <f t="shared" si="17"/>
        <v>0</v>
      </c>
      <c r="AM41" s="149">
        <f t="shared" si="17"/>
        <v>0</v>
      </c>
      <c r="AN41" s="149">
        <f t="shared" si="17"/>
        <v>0</v>
      </c>
      <c r="AO41" s="149">
        <f t="shared" si="17"/>
        <v>0</v>
      </c>
      <c r="AP41" s="149">
        <f t="shared" si="17"/>
        <v>0</v>
      </c>
      <c r="AQ41" s="149">
        <f t="shared" si="17"/>
        <v>0</v>
      </c>
      <c r="AR41" s="149">
        <f t="shared" si="17"/>
        <v>0</v>
      </c>
      <c r="AS41" s="149">
        <f t="shared" si="17"/>
        <v>0</v>
      </c>
      <c r="AT41" s="149">
        <f t="shared" si="17"/>
        <v>0</v>
      </c>
      <c r="AU41" s="149">
        <f t="shared" si="17"/>
        <v>0</v>
      </c>
      <c r="AV41" s="149">
        <f t="shared" si="17"/>
        <v>0</v>
      </c>
      <c r="AW41" s="149">
        <f t="shared" si="17"/>
        <v>0</v>
      </c>
      <c r="AX41" s="149">
        <f t="shared" si="17"/>
        <v>0</v>
      </c>
      <c r="AY41" s="149">
        <f t="shared" si="17"/>
        <v>0</v>
      </c>
      <c r="AZ41" s="149">
        <f t="shared" si="17"/>
        <v>4</v>
      </c>
      <c r="BA41" s="149">
        <f t="shared" si="17"/>
        <v>0</v>
      </c>
      <c r="BB41" s="149">
        <f t="shared" si="17"/>
        <v>0</v>
      </c>
      <c r="BC41" s="149">
        <f t="shared" si="17"/>
        <v>0</v>
      </c>
      <c r="BD41" s="149">
        <f t="shared" si="17"/>
        <v>0</v>
      </c>
      <c r="BE41" s="149">
        <f t="shared" si="17"/>
        <v>1</v>
      </c>
      <c r="BF41" s="149">
        <f t="shared" si="17"/>
        <v>0</v>
      </c>
      <c r="BG41" s="150">
        <f t="shared" si="17"/>
        <v>0</v>
      </c>
      <c r="BH41" s="148"/>
      <c r="BI41" s="334">
        <f t="shared" si="5"/>
        <v>6</v>
      </c>
    </row>
    <row r="42" spans="2:61" s="9" customFormat="1" ht="14.25" customHeight="1" x14ac:dyDescent="0.15">
      <c r="B42" s="567" t="s">
        <v>352</v>
      </c>
      <c r="C42" s="547"/>
      <c r="D42" s="547"/>
      <c r="E42" s="333">
        <f t="shared" si="2"/>
        <v>47</v>
      </c>
      <c r="F42" s="333">
        <f t="shared" si="15"/>
        <v>37</v>
      </c>
      <c r="G42" s="333">
        <f t="shared" si="15"/>
        <v>10</v>
      </c>
      <c r="H42" s="149">
        <f t="shared" si="15"/>
        <v>0</v>
      </c>
      <c r="I42" s="149">
        <f t="shared" si="15"/>
        <v>0</v>
      </c>
      <c r="J42" s="149">
        <f t="shared" si="15"/>
        <v>0</v>
      </c>
      <c r="K42" s="149">
        <f t="shared" si="15"/>
        <v>0</v>
      </c>
      <c r="L42" s="149">
        <f t="shared" si="15"/>
        <v>0</v>
      </c>
      <c r="M42" s="149">
        <f t="shared" si="15"/>
        <v>0</v>
      </c>
      <c r="N42" s="149">
        <f t="shared" si="15"/>
        <v>0</v>
      </c>
      <c r="O42" s="149">
        <f t="shared" si="15"/>
        <v>0</v>
      </c>
      <c r="P42" s="149">
        <f t="shared" si="15"/>
        <v>0</v>
      </c>
      <c r="Q42" s="149">
        <f t="shared" si="15"/>
        <v>0</v>
      </c>
      <c r="R42" s="149">
        <f t="shared" si="15"/>
        <v>1</v>
      </c>
      <c r="S42" s="149">
        <f t="shared" si="15"/>
        <v>0</v>
      </c>
      <c r="T42" s="149">
        <f t="shared" si="15"/>
        <v>5</v>
      </c>
      <c r="U42" s="149">
        <f t="shared" si="15"/>
        <v>1</v>
      </c>
      <c r="V42" s="149">
        <f t="shared" si="15"/>
        <v>0</v>
      </c>
      <c r="W42" s="149">
        <f t="shared" si="15"/>
        <v>0</v>
      </c>
      <c r="X42" s="149">
        <f t="shared" si="15"/>
        <v>0</v>
      </c>
      <c r="Y42" s="149">
        <f t="shared" si="15"/>
        <v>0</v>
      </c>
      <c r="Z42" s="149">
        <f t="shared" si="15"/>
        <v>0</v>
      </c>
      <c r="AA42" s="149">
        <f t="shared" si="15"/>
        <v>0</v>
      </c>
      <c r="AB42" s="149">
        <f t="shared" si="15"/>
        <v>0</v>
      </c>
      <c r="AC42" s="149">
        <f t="shared" si="15"/>
        <v>0</v>
      </c>
      <c r="AD42" s="150">
        <f t="shared" si="15"/>
        <v>0</v>
      </c>
      <c r="AE42" s="148"/>
      <c r="AF42" s="148"/>
      <c r="AG42" s="567" t="s">
        <v>352</v>
      </c>
      <c r="AH42" s="547"/>
      <c r="AI42" s="547"/>
      <c r="AJ42" s="149">
        <f t="shared" si="17"/>
        <v>0</v>
      </c>
      <c r="AK42" s="149">
        <f t="shared" si="17"/>
        <v>0</v>
      </c>
      <c r="AL42" s="149">
        <f t="shared" si="17"/>
        <v>0</v>
      </c>
      <c r="AM42" s="149">
        <f t="shared" si="17"/>
        <v>0</v>
      </c>
      <c r="AN42" s="149">
        <f t="shared" si="17"/>
        <v>1</v>
      </c>
      <c r="AO42" s="149">
        <f t="shared" si="17"/>
        <v>0</v>
      </c>
      <c r="AP42" s="149">
        <f t="shared" si="17"/>
        <v>0</v>
      </c>
      <c r="AQ42" s="149">
        <f t="shared" si="17"/>
        <v>0</v>
      </c>
      <c r="AR42" s="149">
        <f t="shared" si="17"/>
        <v>0</v>
      </c>
      <c r="AS42" s="149">
        <f t="shared" si="17"/>
        <v>0</v>
      </c>
      <c r="AT42" s="149">
        <f t="shared" si="17"/>
        <v>0</v>
      </c>
      <c r="AU42" s="149">
        <f t="shared" si="17"/>
        <v>0</v>
      </c>
      <c r="AV42" s="149">
        <f t="shared" si="17"/>
        <v>0</v>
      </c>
      <c r="AW42" s="149">
        <f t="shared" si="17"/>
        <v>0</v>
      </c>
      <c r="AX42" s="149">
        <f t="shared" si="17"/>
        <v>0</v>
      </c>
      <c r="AY42" s="149">
        <f t="shared" si="17"/>
        <v>0</v>
      </c>
      <c r="AZ42" s="149">
        <f t="shared" si="17"/>
        <v>0</v>
      </c>
      <c r="BA42" s="149">
        <f t="shared" si="17"/>
        <v>1</v>
      </c>
      <c r="BB42" s="149">
        <f t="shared" si="17"/>
        <v>0</v>
      </c>
      <c r="BC42" s="149">
        <f t="shared" si="17"/>
        <v>0</v>
      </c>
      <c r="BD42" s="149">
        <f t="shared" si="17"/>
        <v>0</v>
      </c>
      <c r="BE42" s="149">
        <f t="shared" si="17"/>
        <v>0</v>
      </c>
      <c r="BF42" s="149">
        <f t="shared" si="17"/>
        <v>1</v>
      </c>
      <c r="BG42" s="150">
        <f t="shared" si="17"/>
        <v>0</v>
      </c>
      <c r="BH42" s="148"/>
      <c r="BI42" s="334">
        <f t="shared" si="5"/>
        <v>10</v>
      </c>
    </row>
    <row r="43" spans="2:61" s="9" customFormat="1" ht="14.25" customHeight="1" x14ac:dyDescent="0.15">
      <c r="B43" s="567" t="s">
        <v>51</v>
      </c>
      <c r="C43" s="547"/>
      <c r="D43" s="572"/>
      <c r="E43" s="333">
        <f t="shared" si="2"/>
        <v>64</v>
      </c>
      <c r="F43" s="333">
        <f t="shared" si="15"/>
        <v>26</v>
      </c>
      <c r="G43" s="333">
        <f t="shared" si="15"/>
        <v>38</v>
      </c>
      <c r="H43" s="149">
        <f t="shared" si="15"/>
        <v>0</v>
      </c>
      <c r="I43" s="149">
        <f t="shared" si="15"/>
        <v>0</v>
      </c>
      <c r="J43" s="149">
        <f t="shared" si="15"/>
        <v>0</v>
      </c>
      <c r="K43" s="149">
        <f t="shared" si="15"/>
        <v>0</v>
      </c>
      <c r="L43" s="149">
        <f t="shared" si="15"/>
        <v>0</v>
      </c>
      <c r="M43" s="149">
        <f t="shared" si="15"/>
        <v>0</v>
      </c>
      <c r="N43" s="149">
        <f t="shared" si="15"/>
        <v>0</v>
      </c>
      <c r="O43" s="149">
        <f t="shared" si="15"/>
        <v>0</v>
      </c>
      <c r="P43" s="149">
        <f t="shared" si="15"/>
        <v>0</v>
      </c>
      <c r="Q43" s="149">
        <f t="shared" si="15"/>
        <v>0</v>
      </c>
      <c r="R43" s="149">
        <f t="shared" si="15"/>
        <v>0</v>
      </c>
      <c r="S43" s="149">
        <f t="shared" si="15"/>
        <v>1</v>
      </c>
      <c r="T43" s="149">
        <f t="shared" si="15"/>
        <v>17</v>
      </c>
      <c r="U43" s="149">
        <f t="shared" si="15"/>
        <v>1</v>
      </c>
      <c r="V43" s="149">
        <f t="shared" si="15"/>
        <v>0</v>
      </c>
      <c r="W43" s="149">
        <f t="shared" si="15"/>
        <v>0</v>
      </c>
      <c r="X43" s="149">
        <f t="shared" si="15"/>
        <v>0</v>
      </c>
      <c r="Y43" s="149">
        <f t="shared" si="15"/>
        <v>0</v>
      </c>
      <c r="Z43" s="149">
        <f t="shared" si="15"/>
        <v>0</v>
      </c>
      <c r="AA43" s="149">
        <f t="shared" si="15"/>
        <v>0</v>
      </c>
      <c r="AB43" s="149">
        <f t="shared" si="15"/>
        <v>0</v>
      </c>
      <c r="AC43" s="149">
        <f t="shared" si="15"/>
        <v>0</v>
      </c>
      <c r="AD43" s="150">
        <f t="shared" si="15"/>
        <v>6</v>
      </c>
      <c r="AE43" s="148"/>
      <c r="AF43" s="148"/>
      <c r="AG43" s="567" t="s">
        <v>51</v>
      </c>
      <c r="AH43" s="547"/>
      <c r="AI43" s="547"/>
      <c r="AJ43" s="149">
        <f t="shared" si="17"/>
        <v>0</v>
      </c>
      <c r="AK43" s="149">
        <f t="shared" si="17"/>
        <v>0</v>
      </c>
      <c r="AL43" s="149">
        <f t="shared" si="17"/>
        <v>1</v>
      </c>
      <c r="AM43" s="149">
        <f t="shared" si="17"/>
        <v>0</v>
      </c>
      <c r="AN43" s="149">
        <f t="shared" si="17"/>
        <v>1</v>
      </c>
      <c r="AO43" s="149">
        <f t="shared" si="17"/>
        <v>0</v>
      </c>
      <c r="AP43" s="149">
        <f t="shared" si="17"/>
        <v>0</v>
      </c>
      <c r="AQ43" s="149">
        <f t="shared" si="17"/>
        <v>0</v>
      </c>
      <c r="AR43" s="149">
        <f t="shared" si="17"/>
        <v>0</v>
      </c>
      <c r="AS43" s="149">
        <f t="shared" si="17"/>
        <v>0</v>
      </c>
      <c r="AT43" s="149">
        <f t="shared" si="17"/>
        <v>0</v>
      </c>
      <c r="AU43" s="149">
        <f t="shared" si="17"/>
        <v>0</v>
      </c>
      <c r="AV43" s="149">
        <f t="shared" si="17"/>
        <v>0</v>
      </c>
      <c r="AW43" s="149">
        <f t="shared" si="17"/>
        <v>0</v>
      </c>
      <c r="AX43" s="149">
        <f t="shared" si="17"/>
        <v>0</v>
      </c>
      <c r="AY43" s="149">
        <f t="shared" si="17"/>
        <v>0</v>
      </c>
      <c r="AZ43" s="149">
        <f t="shared" si="17"/>
        <v>10</v>
      </c>
      <c r="BA43" s="149">
        <f t="shared" si="17"/>
        <v>0</v>
      </c>
      <c r="BB43" s="149">
        <f t="shared" si="17"/>
        <v>0</v>
      </c>
      <c r="BC43" s="149">
        <f t="shared" si="17"/>
        <v>0</v>
      </c>
      <c r="BD43" s="149">
        <f t="shared" si="17"/>
        <v>0</v>
      </c>
      <c r="BE43" s="149">
        <f t="shared" si="17"/>
        <v>1</v>
      </c>
      <c r="BF43" s="149">
        <f t="shared" si="17"/>
        <v>0</v>
      </c>
      <c r="BG43" s="150">
        <f t="shared" si="17"/>
        <v>0</v>
      </c>
      <c r="BH43" s="148"/>
      <c r="BI43" s="334">
        <f t="shared" si="5"/>
        <v>38</v>
      </c>
    </row>
    <row r="44" spans="2:61" s="9" customFormat="1" ht="14.25" customHeight="1" x14ac:dyDescent="0.15">
      <c r="B44" s="567" t="s">
        <v>52</v>
      </c>
      <c r="C44" s="547"/>
      <c r="D44" s="572"/>
      <c r="E44" s="333">
        <f t="shared" si="2"/>
        <v>230</v>
      </c>
      <c r="F44" s="333">
        <f t="shared" si="15"/>
        <v>146</v>
      </c>
      <c r="G44" s="333">
        <f t="shared" si="15"/>
        <v>84</v>
      </c>
      <c r="H44" s="149">
        <f t="shared" si="15"/>
        <v>0</v>
      </c>
      <c r="I44" s="149">
        <f t="shared" si="15"/>
        <v>0</v>
      </c>
      <c r="J44" s="149">
        <f t="shared" si="15"/>
        <v>0</v>
      </c>
      <c r="K44" s="149">
        <f t="shared" si="15"/>
        <v>0</v>
      </c>
      <c r="L44" s="149">
        <f t="shared" si="15"/>
        <v>0</v>
      </c>
      <c r="M44" s="149">
        <f t="shared" si="15"/>
        <v>0</v>
      </c>
      <c r="N44" s="149">
        <f t="shared" si="15"/>
        <v>0</v>
      </c>
      <c r="O44" s="149">
        <f t="shared" si="15"/>
        <v>0</v>
      </c>
      <c r="P44" s="149">
        <f t="shared" si="15"/>
        <v>0</v>
      </c>
      <c r="Q44" s="149">
        <f t="shared" si="15"/>
        <v>0</v>
      </c>
      <c r="R44" s="149">
        <f t="shared" si="15"/>
        <v>1</v>
      </c>
      <c r="S44" s="149">
        <f t="shared" si="15"/>
        <v>0</v>
      </c>
      <c r="T44" s="149">
        <f t="shared" si="15"/>
        <v>34</v>
      </c>
      <c r="U44" s="149">
        <f t="shared" si="15"/>
        <v>1</v>
      </c>
      <c r="V44" s="149">
        <f t="shared" si="15"/>
        <v>0</v>
      </c>
      <c r="W44" s="149">
        <f t="shared" si="15"/>
        <v>0</v>
      </c>
      <c r="X44" s="149">
        <f t="shared" si="15"/>
        <v>0</v>
      </c>
      <c r="Y44" s="149">
        <f t="shared" si="15"/>
        <v>0</v>
      </c>
      <c r="Z44" s="149">
        <f t="shared" si="15"/>
        <v>0</v>
      </c>
      <c r="AA44" s="149">
        <f t="shared" si="15"/>
        <v>0</v>
      </c>
      <c r="AB44" s="149">
        <f t="shared" si="15"/>
        <v>0</v>
      </c>
      <c r="AC44" s="149">
        <f t="shared" si="15"/>
        <v>0</v>
      </c>
      <c r="AD44" s="150">
        <f t="shared" si="15"/>
        <v>1</v>
      </c>
      <c r="AE44" s="148"/>
      <c r="AF44" s="148"/>
      <c r="AG44" s="567" t="s">
        <v>52</v>
      </c>
      <c r="AH44" s="547"/>
      <c r="AI44" s="547"/>
      <c r="AJ44" s="149">
        <f t="shared" si="17"/>
        <v>1</v>
      </c>
      <c r="AK44" s="149">
        <f t="shared" si="17"/>
        <v>2</v>
      </c>
      <c r="AL44" s="149">
        <f t="shared" si="17"/>
        <v>1</v>
      </c>
      <c r="AM44" s="149">
        <f t="shared" si="17"/>
        <v>11</v>
      </c>
      <c r="AN44" s="149">
        <f t="shared" si="17"/>
        <v>3</v>
      </c>
      <c r="AO44" s="149">
        <f t="shared" si="17"/>
        <v>0</v>
      </c>
      <c r="AP44" s="149">
        <f t="shared" si="17"/>
        <v>0</v>
      </c>
      <c r="AQ44" s="149">
        <f t="shared" si="17"/>
        <v>0</v>
      </c>
      <c r="AR44" s="149">
        <f t="shared" si="17"/>
        <v>0</v>
      </c>
      <c r="AS44" s="149">
        <f t="shared" si="17"/>
        <v>0</v>
      </c>
      <c r="AT44" s="149">
        <f t="shared" si="17"/>
        <v>0</v>
      </c>
      <c r="AU44" s="149">
        <f t="shared" si="17"/>
        <v>1</v>
      </c>
      <c r="AV44" s="149">
        <f t="shared" si="17"/>
        <v>0</v>
      </c>
      <c r="AW44" s="149">
        <f t="shared" si="17"/>
        <v>0</v>
      </c>
      <c r="AX44" s="149">
        <f t="shared" si="17"/>
        <v>0</v>
      </c>
      <c r="AY44" s="149">
        <f t="shared" si="17"/>
        <v>0</v>
      </c>
      <c r="AZ44" s="149">
        <f t="shared" si="17"/>
        <v>22</v>
      </c>
      <c r="BA44" s="149">
        <f t="shared" si="17"/>
        <v>0</v>
      </c>
      <c r="BB44" s="149">
        <f t="shared" si="17"/>
        <v>2</v>
      </c>
      <c r="BC44" s="149">
        <f t="shared" si="17"/>
        <v>0</v>
      </c>
      <c r="BD44" s="149">
        <f t="shared" si="17"/>
        <v>1</v>
      </c>
      <c r="BE44" s="149">
        <f t="shared" si="17"/>
        <v>3</v>
      </c>
      <c r="BF44" s="149">
        <f t="shared" si="17"/>
        <v>0</v>
      </c>
      <c r="BG44" s="150">
        <f t="shared" si="17"/>
        <v>0</v>
      </c>
      <c r="BH44" s="148"/>
      <c r="BI44" s="334">
        <f t="shared" si="5"/>
        <v>84</v>
      </c>
    </row>
    <row r="45" spans="2:61" s="9" customFormat="1" ht="14.25" customHeight="1" x14ac:dyDescent="0.15">
      <c r="B45" s="567" t="s">
        <v>53</v>
      </c>
      <c r="C45" s="547"/>
      <c r="D45" s="572"/>
      <c r="E45" s="333">
        <f t="shared" si="2"/>
        <v>119</v>
      </c>
      <c r="F45" s="333">
        <f t="shared" si="15"/>
        <v>54</v>
      </c>
      <c r="G45" s="333">
        <f t="shared" si="15"/>
        <v>65</v>
      </c>
      <c r="H45" s="149">
        <f t="shared" si="15"/>
        <v>0</v>
      </c>
      <c r="I45" s="149">
        <f t="shared" si="15"/>
        <v>0</v>
      </c>
      <c r="J45" s="149">
        <f t="shared" si="15"/>
        <v>0</v>
      </c>
      <c r="K45" s="149">
        <f t="shared" si="15"/>
        <v>1</v>
      </c>
      <c r="L45" s="149">
        <f t="shared" si="15"/>
        <v>0</v>
      </c>
      <c r="M45" s="149">
        <f t="shared" si="15"/>
        <v>0</v>
      </c>
      <c r="N45" s="149">
        <f t="shared" si="15"/>
        <v>0</v>
      </c>
      <c r="O45" s="149">
        <f t="shared" si="15"/>
        <v>0</v>
      </c>
      <c r="P45" s="149">
        <f t="shared" si="15"/>
        <v>0</v>
      </c>
      <c r="Q45" s="149">
        <f t="shared" si="15"/>
        <v>0</v>
      </c>
      <c r="R45" s="149">
        <f t="shared" si="15"/>
        <v>0</v>
      </c>
      <c r="S45" s="149">
        <f t="shared" si="15"/>
        <v>1</v>
      </c>
      <c r="T45" s="149">
        <f t="shared" si="15"/>
        <v>16</v>
      </c>
      <c r="U45" s="149">
        <f t="shared" si="15"/>
        <v>7</v>
      </c>
      <c r="V45" s="149">
        <f t="shared" si="15"/>
        <v>0</v>
      </c>
      <c r="W45" s="149">
        <f t="shared" si="15"/>
        <v>0</v>
      </c>
      <c r="X45" s="149">
        <f t="shared" si="15"/>
        <v>0</v>
      </c>
      <c r="Y45" s="149">
        <f t="shared" si="15"/>
        <v>0</v>
      </c>
      <c r="Z45" s="149">
        <f t="shared" si="15"/>
        <v>0</v>
      </c>
      <c r="AA45" s="149">
        <f t="shared" si="15"/>
        <v>0</v>
      </c>
      <c r="AB45" s="149">
        <f t="shared" si="15"/>
        <v>0</v>
      </c>
      <c r="AC45" s="149">
        <f t="shared" si="15"/>
        <v>0</v>
      </c>
      <c r="AD45" s="150">
        <f t="shared" si="15"/>
        <v>3</v>
      </c>
      <c r="AE45" s="148"/>
      <c r="AF45" s="148"/>
      <c r="AG45" s="567" t="s">
        <v>53</v>
      </c>
      <c r="AH45" s="547"/>
      <c r="AI45" s="547"/>
      <c r="AJ45" s="149">
        <f t="shared" si="17"/>
        <v>4</v>
      </c>
      <c r="AK45" s="149">
        <f t="shared" si="17"/>
        <v>0</v>
      </c>
      <c r="AL45" s="149">
        <f t="shared" si="17"/>
        <v>0</v>
      </c>
      <c r="AM45" s="149">
        <f t="shared" si="17"/>
        <v>10</v>
      </c>
      <c r="AN45" s="149">
        <f t="shared" si="17"/>
        <v>2</v>
      </c>
      <c r="AO45" s="149">
        <f t="shared" si="17"/>
        <v>1</v>
      </c>
      <c r="AP45" s="149">
        <f t="shared" si="17"/>
        <v>0</v>
      </c>
      <c r="AQ45" s="149">
        <f t="shared" si="17"/>
        <v>0</v>
      </c>
      <c r="AR45" s="149">
        <f t="shared" si="17"/>
        <v>0</v>
      </c>
      <c r="AS45" s="149">
        <f t="shared" si="17"/>
        <v>1</v>
      </c>
      <c r="AT45" s="149">
        <f t="shared" si="17"/>
        <v>1</v>
      </c>
      <c r="AU45" s="149">
        <f t="shared" si="17"/>
        <v>0</v>
      </c>
      <c r="AV45" s="149">
        <f t="shared" si="17"/>
        <v>0</v>
      </c>
      <c r="AW45" s="149">
        <f t="shared" si="17"/>
        <v>0</v>
      </c>
      <c r="AX45" s="149">
        <f t="shared" si="17"/>
        <v>0</v>
      </c>
      <c r="AY45" s="149">
        <f t="shared" si="17"/>
        <v>0</v>
      </c>
      <c r="AZ45" s="149">
        <f t="shared" si="17"/>
        <v>17</v>
      </c>
      <c r="BA45" s="149">
        <f t="shared" si="17"/>
        <v>0</v>
      </c>
      <c r="BB45" s="149">
        <f t="shared" si="17"/>
        <v>0</v>
      </c>
      <c r="BC45" s="149">
        <f t="shared" si="17"/>
        <v>0</v>
      </c>
      <c r="BD45" s="149">
        <f t="shared" si="17"/>
        <v>0</v>
      </c>
      <c r="BE45" s="149">
        <f t="shared" si="17"/>
        <v>1</v>
      </c>
      <c r="BF45" s="149">
        <f t="shared" si="17"/>
        <v>0</v>
      </c>
      <c r="BG45" s="150">
        <f t="shared" si="17"/>
        <v>0</v>
      </c>
      <c r="BH45" s="148"/>
      <c r="BI45" s="334">
        <f t="shared" si="5"/>
        <v>65</v>
      </c>
    </row>
    <row r="46" spans="2:61" s="9" customFormat="1" ht="14.25" customHeight="1" x14ac:dyDescent="0.15">
      <c r="B46" s="567" t="s">
        <v>353</v>
      </c>
      <c r="C46" s="547"/>
      <c r="D46" s="572"/>
      <c r="E46" s="333">
        <f t="shared" si="2"/>
        <v>20</v>
      </c>
      <c r="F46" s="333">
        <f t="shared" si="15"/>
        <v>4</v>
      </c>
      <c r="G46" s="333">
        <f t="shared" si="15"/>
        <v>16</v>
      </c>
      <c r="H46" s="149">
        <f t="shared" si="15"/>
        <v>0</v>
      </c>
      <c r="I46" s="149">
        <f t="shared" si="15"/>
        <v>0</v>
      </c>
      <c r="J46" s="149">
        <f t="shared" si="15"/>
        <v>0</v>
      </c>
      <c r="K46" s="149">
        <f t="shared" ref="K46:AD46" si="18">SUM(K98,K150)</f>
        <v>0</v>
      </c>
      <c r="L46" s="149">
        <f t="shared" si="18"/>
        <v>0</v>
      </c>
      <c r="M46" s="149">
        <f t="shared" si="18"/>
        <v>0</v>
      </c>
      <c r="N46" s="149">
        <f t="shared" si="18"/>
        <v>0</v>
      </c>
      <c r="O46" s="149">
        <f t="shared" si="18"/>
        <v>0</v>
      </c>
      <c r="P46" s="149">
        <f t="shared" si="18"/>
        <v>0</v>
      </c>
      <c r="Q46" s="149">
        <f t="shared" si="18"/>
        <v>0</v>
      </c>
      <c r="R46" s="149">
        <f t="shared" si="18"/>
        <v>2</v>
      </c>
      <c r="S46" s="149">
        <f t="shared" si="18"/>
        <v>0</v>
      </c>
      <c r="T46" s="149">
        <f t="shared" si="18"/>
        <v>0</v>
      </c>
      <c r="U46" s="149">
        <f t="shared" si="18"/>
        <v>6</v>
      </c>
      <c r="V46" s="149">
        <f t="shared" si="18"/>
        <v>0</v>
      </c>
      <c r="W46" s="149">
        <f t="shared" si="18"/>
        <v>0</v>
      </c>
      <c r="X46" s="149">
        <f t="shared" si="18"/>
        <v>0</v>
      </c>
      <c r="Y46" s="149">
        <f t="shared" si="18"/>
        <v>0</v>
      </c>
      <c r="Z46" s="149">
        <f t="shared" si="18"/>
        <v>0</v>
      </c>
      <c r="AA46" s="149">
        <f t="shared" si="18"/>
        <v>0</v>
      </c>
      <c r="AB46" s="149">
        <f t="shared" si="18"/>
        <v>0</v>
      </c>
      <c r="AC46" s="149">
        <f t="shared" si="18"/>
        <v>0</v>
      </c>
      <c r="AD46" s="150">
        <f t="shared" si="18"/>
        <v>0</v>
      </c>
      <c r="AE46" s="148"/>
      <c r="AF46" s="148"/>
      <c r="AG46" s="567" t="s">
        <v>353</v>
      </c>
      <c r="AH46" s="547"/>
      <c r="AI46" s="547"/>
      <c r="AJ46" s="149">
        <f t="shared" si="17"/>
        <v>1</v>
      </c>
      <c r="AK46" s="149">
        <f t="shared" si="17"/>
        <v>0</v>
      </c>
      <c r="AL46" s="149">
        <f t="shared" si="17"/>
        <v>2</v>
      </c>
      <c r="AM46" s="149">
        <f t="shared" si="17"/>
        <v>1</v>
      </c>
      <c r="AN46" s="149">
        <f t="shared" si="17"/>
        <v>0</v>
      </c>
      <c r="AO46" s="149">
        <f t="shared" si="17"/>
        <v>0</v>
      </c>
      <c r="AP46" s="149">
        <f t="shared" si="17"/>
        <v>0</v>
      </c>
      <c r="AQ46" s="149">
        <f t="shared" si="17"/>
        <v>0</v>
      </c>
      <c r="AR46" s="149">
        <f t="shared" si="17"/>
        <v>0</v>
      </c>
      <c r="AS46" s="149">
        <f t="shared" si="17"/>
        <v>0</v>
      </c>
      <c r="AT46" s="149">
        <f t="shared" si="17"/>
        <v>2</v>
      </c>
      <c r="AU46" s="149">
        <f t="shared" si="17"/>
        <v>1</v>
      </c>
      <c r="AV46" s="149">
        <f t="shared" si="17"/>
        <v>0</v>
      </c>
      <c r="AW46" s="149">
        <f t="shared" si="17"/>
        <v>0</v>
      </c>
      <c r="AX46" s="149">
        <f t="shared" si="17"/>
        <v>0</v>
      </c>
      <c r="AY46" s="149">
        <f t="shared" si="17"/>
        <v>0</v>
      </c>
      <c r="AZ46" s="149">
        <f t="shared" si="17"/>
        <v>0</v>
      </c>
      <c r="BA46" s="149">
        <f t="shared" si="17"/>
        <v>0</v>
      </c>
      <c r="BB46" s="149">
        <f t="shared" si="17"/>
        <v>0</v>
      </c>
      <c r="BC46" s="149">
        <f t="shared" si="17"/>
        <v>0</v>
      </c>
      <c r="BD46" s="149">
        <f t="shared" si="17"/>
        <v>1</v>
      </c>
      <c r="BE46" s="149">
        <f t="shared" si="17"/>
        <v>0</v>
      </c>
      <c r="BF46" s="149">
        <f t="shared" si="17"/>
        <v>0</v>
      </c>
      <c r="BG46" s="150">
        <f t="shared" si="17"/>
        <v>0</v>
      </c>
      <c r="BH46" s="148"/>
      <c r="BI46" s="334">
        <f t="shared" si="5"/>
        <v>16</v>
      </c>
    </row>
    <row r="47" spans="2:61" s="9" customFormat="1" ht="14.25" customHeight="1" x14ac:dyDescent="0.15">
      <c r="B47" s="567" t="s">
        <v>354</v>
      </c>
      <c r="C47" s="547"/>
      <c r="D47" s="572"/>
      <c r="E47" s="333">
        <f t="shared" si="2"/>
        <v>246</v>
      </c>
      <c r="F47" s="333">
        <f t="shared" ref="F47:AD51" si="19">SUM(F99,F151)</f>
        <v>189</v>
      </c>
      <c r="G47" s="333">
        <f t="shared" si="19"/>
        <v>57</v>
      </c>
      <c r="H47" s="149">
        <f t="shared" si="19"/>
        <v>0</v>
      </c>
      <c r="I47" s="149">
        <f t="shared" si="19"/>
        <v>0</v>
      </c>
      <c r="J47" s="149">
        <f t="shared" si="19"/>
        <v>0</v>
      </c>
      <c r="K47" s="149">
        <f t="shared" si="19"/>
        <v>0</v>
      </c>
      <c r="L47" s="149">
        <f t="shared" si="19"/>
        <v>0</v>
      </c>
      <c r="M47" s="149">
        <f t="shared" si="19"/>
        <v>0</v>
      </c>
      <c r="N47" s="149">
        <f t="shared" si="19"/>
        <v>0</v>
      </c>
      <c r="O47" s="149">
        <f t="shared" si="19"/>
        <v>0</v>
      </c>
      <c r="P47" s="149">
        <f t="shared" si="19"/>
        <v>0</v>
      </c>
      <c r="Q47" s="149">
        <f t="shared" si="19"/>
        <v>0</v>
      </c>
      <c r="R47" s="149">
        <f t="shared" si="19"/>
        <v>1</v>
      </c>
      <c r="S47" s="149">
        <f t="shared" si="19"/>
        <v>0</v>
      </c>
      <c r="T47" s="149">
        <f t="shared" si="19"/>
        <v>2</v>
      </c>
      <c r="U47" s="149">
        <f t="shared" si="19"/>
        <v>2</v>
      </c>
      <c r="V47" s="149">
        <f t="shared" si="19"/>
        <v>0</v>
      </c>
      <c r="W47" s="149">
        <f t="shared" si="19"/>
        <v>0</v>
      </c>
      <c r="X47" s="149">
        <f t="shared" si="19"/>
        <v>0</v>
      </c>
      <c r="Y47" s="149">
        <f t="shared" si="19"/>
        <v>0</v>
      </c>
      <c r="Z47" s="149">
        <f t="shared" si="19"/>
        <v>0</v>
      </c>
      <c r="AA47" s="149">
        <f t="shared" si="19"/>
        <v>0</v>
      </c>
      <c r="AB47" s="149">
        <f t="shared" si="19"/>
        <v>0</v>
      </c>
      <c r="AC47" s="149">
        <f t="shared" si="19"/>
        <v>0</v>
      </c>
      <c r="AD47" s="150">
        <f t="shared" si="19"/>
        <v>12</v>
      </c>
      <c r="AE47" s="148"/>
      <c r="AF47" s="148"/>
      <c r="AG47" s="567" t="s">
        <v>354</v>
      </c>
      <c r="AH47" s="547"/>
      <c r="AI47" s="547"/>
      <c r="AJ47" s="149">
        <f t="shared" si="17"/>
        <v>1</v>
      </c>
      <c r="AK47" s="149">
        <f t="shared" si="17"/>
        <v>3</v>
      </c>
      <c r="AL47" s="149">
        <f t="shared" si="17"/>
        <v>5</v>
      </c>
      <c r="AM47" s="149">
        <f t="shared" si="17"/>
        <v>11</v>
      </c>
      <c r="AN47" s="149">
        <f t="shared" si="17"/>
        <v>1</v>
      </c>
      <c r="AO47" s="149">
        <f t="shared" si="17"/>
        <v>0</v>
      </c>
      <c r="AP47" s="149">
        <f t="shared" si="17"/>
        <v>0</v>
      </c>
      <c r="AQ47" s="149">
        <f t="shared" si="17"/>
        <v>0</v>
      </c>
      <c r="AR47" s="149">
        <f t="shared" si="17"/>
        <v>0</v>
      </c>
      <c r="AS47" s="149">
        <f t="shared" si="17"/>
        <v>0</v>
      </c>
      <c r="AT47" s="149">
        <f t="shared" si="17"/>
        <v>1</v>
      </c>
      <c r="AU47" s="149">
        <f t="shared" si="17"/>
        <v>0</v>
      </c>
      <c r="AV47" s="149">
        <f t="shared" si="17"/>
        <v>0</v>
      </c>
      <c r="AW47" s="149">
        <f t="shared" si="17"/>
        <v>0</v>
      </c>
      <c r="AX47" s="149">
        <f t="shared" si="17"/>
        <v>0</v>
      </c>
      <c r="AY47" s="149">
        <f t="shared" si="17"/>
        <v>0</v>
      </c>
      <c r="AZ47" s="149">
        <f t="shared" si="17"/>
        <v>11</v>
      </c>
      <c r="BA47" s="149">
        <f t="shared" si="17"/>
        <v>0</v>
      </c>
      <c r="BB47" s="149">
        <f t="shared" si="17"/>
        <v>1</v>
      </c>
      <c r="BC47" s="149">
        <f t="shared" si="17"/>
        <v>3</v>
      </c>
      <c r="BD47" s="149">
        <f t="shared" si="17"/>
        <v>1</v>
      </c>
      <c r="BE47" s="149">
        <f t="shared" si="17"/>
        <v>2</v>
      </c>
      <c r="BF47" s="149">
        <f t="shared" si="17"/>
        <v>0</v>
      </c>
      <c r="BG47" s="150">
        <f t="shared" si="17"/>
        <v>0</v>
      </c>
      <c r="BH47" s="148"/>
      <c r="BI47" s="334">
        <f t="shared" si="5"/>
        <v>57</v>
      </c>
    </row>
    <row r="48" spans="2:61" s="9" customFormat="1" ht="14.25" x14ac:dyDescent="0.15">
      <c r="B48" s="567" t="s">
        <v>54</v>
      </c>
      <c r="C48" s="547"/>
      <c r="D48" s="547"/>
      <c r="E48" s="333">
        <f t="shared" si="2"/>
        <v>96</v>
      </c>
      <c r="F48" s="333">
        <f t="shared" si="19"/>
        <v>92</v>
      </c>
      <c r="G48" s="333">
        <f t="shared" si="19"/>
        <v>4</v>
      </c>
      <c r="H48" s="149">
        <f t="shared" si="19"/>
        <v>0</v>
      </c>
      <c r="I48" s="149">
        <f t="shared" si="19"/>
        <v>0</v>
      </c>
      <c r="J48" s="149">
        <f t="shared" si="19"/>
        <v>0</v>
      </c>
      <c r="K48" s="149">
        <f t="shared" si="19"/>
        <v>0</v>
      </c>
      <c r="L48" s="149">
        <f t="shared" si="19"/>
        <v>0</v>
      </c>
      <c r="M48" s="149">
        <f t="shared" si="19"/>
        <v>0</v>
      </c>
      <c r="N48" s="149">
        <f t="shared" si="19"/>
        <v>0</v>
      </c>
      <c r="O48" s="149">
        <f t="shared" si="19"/>
        <v>0</v>
      </c>
      <c r="P48" s="149">
        <f t="shared" si="19"/>
        <v>0</v>
      </c>
      <c r="Q48" s="149">
        <f t="shared" si="19"/>
        <v>0</v>
      </c>
      <c r="R48" s="149">
        <f t="shared" si="19"/>
        <v>0</v>
      </c>
      <c r="S48" s="149">
        <f t="shared" si="19"/>
        <v>0</v>
      </c>
      <c r="T48" s="149">
        <f t="shared" si="19"/>
        <v>2</v>
      </c>
      <c r="U48" s="149">
        <f t="shared" si="19"/>
        <v>0</v>
      </c>
      <c r="V48" s="149">
        <f t="shared" si="19"/>
        <v>0</v>
      </c>
      <c r="W48" s="149">
        <f t="shared" si="19"/>
        <v>0</v>
      </c>
      <c r="X48" s="149">
        <f t="shared" si="19"/>
        <v>0</v>
      </c>
      <c r="Y48" s="149">
        <f t="shared" si="19"/>
        <v>0</v>
      </c>
      <c r="Z48" s="149">
        <f t="shared" si="19"/>
        <v>0</v>
      </c>
      <c r="AA48" s="149">
        <f t="shared" si="19"/>
        <v>0</v>
      </c>
      <c r="AB48" s="149">
        <f t="shared" si="19"/>
        <v>0</v>
      </c>
      <c r="AC48" s="149">
        <f t="shared" si="19"/>
        <v>0</v>
      </c>
      <c r="AD48" s="150">
        <f t="shared" si="19"/>
        <v>0</v>
      </c>
      <c r="AE48" s="148"/>
      <c r="AF48" s="148"/>
      <c r="AG48" s="567" t="s">
        <v>54</v>
      </c>
      <c r="AH48" s="547"/>
      <c r="AI48" s="547"/>
      <c r="AJ48" s="149">
        <f t="shared" si="17"/>
        <v>0</v>
      </c>
      <c r="AK48" s="149">
        <f t="shared" si="17"/>
        <v>0</v>
      </c>
      <c r="AL48" s="149">
        <f t="shared" si="17"/>
        <v>0</v>
      </c>
      <c r="AM48" s="149">
        <f t="shared" si="17"/>
        <v>0</v>
      </c>
      <c r="AN48" s="149">
        <f t="shared" si="17"/>
        <v>0</v>
      </c>
      <c r="AO48" s="149">
        <f t="shared" si="17"/>
        <v>0</v>
      </c>
      <c r="AP48" s="149">
        <f t="shared" si="17"/>
        <v>0</v>
      </c>
      <c r="AQ48" s="149">
        <f t="shared" si="17"/>
        <v>0</v>
      </c>
      <c r="AR48" s="149">
        <f t="shared" si="17"/>
        <v>0</v>
      </c>
      <c r="AS48" s="149">
        <f t="shared" si="17"/>
        <v>0</v>
      </c>
      <c r="AT48" s="149">
        <f t="shared" si="17"/>
        <v>0</v>
      </c>
      <c r="AU48" s="149">
        <f t="shared" si="17"/>
        <v>0</v>
      </c>
      <c r="AV48" s="149">
        <f t="shared" si="17"/>
        <v>0</v>
      </c>
      <c r="AW48" s="149">
        <f t="shared" si="17"/>
        <v>0</v>
      </c>
      <c r="AX48" s="149">
        <f t="shared" si="17"/>
        <v>0</v>
      </c>
      <c r="AY48" s="149">
        <f t="shared" si="17"/>
        <v>0</v>
      </c>
      <c r="AZ48" s="149">
        <f t="shared" si="17"/>
        <v>0</v>
      </c>
      <c r="BA48" s="149">
        <f t="shared" si="17"/>
        <v>0</v>
      </c>
      <c r="BB48" s="149">
        <f t="shared" si="17"/>
        <v>0</v>
      </c>
      <c r="BC48" s="149">
        <f t="shared" si="17"/>
        <v>2</v>
      </c>
      <c r="BD48" s="149">
        <f t="shared" si="17"/>
        <v>0</v>
      </c>
      <c r="BE48" s="149">
        <f t="shared" si="17"/>
        <v>0</v>
      </c>
      <c r="BF48" s="149">
        <f t="shared" si="17"/>
        <v>0</v>
      </c>
      <c r="BG48" s="150">
        <f t="shared" si="17"/>
        <v>0</v>
      </c>
      <c r="BH48" s="148"/>
      <c r="BI48" s="334">
        <f t="shared" si="5"/>
        <v>4</v>
      </c>
    </row>
    <row r="49" spans="1:61" s="9" customFormat="1" ht="14.25" x14ac:dyDescent="0.15">
      <c r="B49" s="567" t="s">
        <v>355</v>
      </c>
      <c r="C49" s="547"/>
      <c r="D49" s="572"/>
      <c r="E49" s="333">
        <f>SUM(F49:G49)</f>
        <v>210</v>
      </c>
      <c r="F49" s="333">
        <f t="shared" si="19"/>
        <v>92</v>
      </c>
      <c r="G49" s="333">
        <f t="shared" si="19"/>
        <v>118</v>
      </c>
      <c r="H49" s="149">
        <f t="shared" si="19"/>
        <v>0</v>
      </c>
      <c r="I49" s="149">
        <f t="shared" si="19"/>
        <v>0</v>
      </c>
      <c r="J49" s="149">
        <f t="shared" si="19"/>
        <v>0</v>
      </c>
      <c r="K49" s="149">
        <f t="shared" si="19"/>
        <v>0</v>
      </c>
      <c r="L49" s="149">
        <f t="shared" si="19"/>
        <v>0</v>
      </c>
      <c r="M49" s="149">
        <f t="shared" si="19"/>
        <v>0</v>
      </c>
      <c r="N49" s="149">
        <f t="shared" si="19"/>
        <v>0</v>
      </c>
      <c r="O49" s="149">
        <f t="shared" si="19"/>
        <v>0</v>
      </c>
      <c r="P49" s="149">
        <f t="shared" si="19"/>
        <v>0</v>
      </c>
      <c r="Q49" s="149">
        <f t="shared" si="19"/>
        <v>0</v>
      </c>
      <c r="R49" s="149">
        <f t="shared" si="19"/>
        <v>3</v>
      </c>
      <c r="S49" s="149">
        <f t="shared" si="19"/>
        <v>0</v>
      </c>
      <c r="T49" s="149">
        <f t="shared" si="19"/>
        <v>51</v>
      </c>
      <c r="U49" s="149">
        <f t="shared" si="19"/>
        <v>3</v>
      </c>
      <c r="V49" s="149">
        <f t="shared" si="19"/>
        <v>0</v>
      </c>
      <c r="W49" s="149">
        <f t="shared" si="19"/>
        <v>0</v>
      </c>
      <c r="X49" s="149">
        <f t="shared" si="19"/>
        <v>0</v>
      </c>
      <c r="Y49" s="149">
        <f t="shared" si="19"/>
        <v>0</v>
      </c>
      <c r="Z49" s="149">
        <f t="shared" si="19"/>
        <v>0</v>
      </c>
      <c r="AA49" s="149">
        <f t="shared" si="19"/>
        <v>0</v>
      </c>
      <c r="AB49" s="149">
        <f t="shared" si="19"/>
        <v>0</v>
      </c>
      <c r="AC49" s="149">
        <f t="shared" si="19"/>
        <v>0</v>
      </c>
      <c r="AD49" s="150">
        <f t="shared" si="19"/>
        <v>4</v>
      </c>
      <c r="AE49" s="148"/>
      <c r="AF49" s="148"/>
      <c r="AG49" s="567" t="s">
        <v>355</v>
      </c>
      <c r="AH49" s="547"/>
      <c r="AI49" s="547"/>
      <c r="AJ49" s="149">
        <f t="shared" si="17"/>
        <v>0</v>
      </c>
      <c r="AK49" s="149">
        <f t="shared" si="17"/>
        <v>0</v>
      </c>
      <c r="AL49" s="149">
        <f t="shared" si="17"/>
        <v>0</v>
      </c>
      <c r="AM49" s="149">
        <f t="shared" si="17"/>
        <v>13</v>
      </c>
      <c r="AN49" s="149">
        <f t="shared" si="17"/>
        <v>6</v>
      </c>
      <c r="AO49" s="149">
        <f t="shared" si="17"/>
        <v>0</v>
      </c>
      <c r="AP49" s="149">
        <f t="shared" si="17"/>
        <v>0</v>
      </c>
      <c r="AQ49" s="149">
        <f t="shared" si="17"/>
        <v>0</v>
      </c>
      <c r="AR49" s="149">
        <f t="shared" si="17"/>
        <v>0</v>
      </c>
      <c r="AS49" s="149">
        <f t="shared" si="17"/>
        <v>0</v>
      </c>
      <c r="AT49" s="149">
        <f t="shared" si="17"/>
        <v>2</v>
      </c>
      <c r="AU49" s="149">
        <f t="shared" si="17"/>
        <v>0</v>
      </c>
      <c r="AV49" s="149">
        <f t="shared" si="17"/>
        <v>0</v>
      </c>
      <c r="AW49" s="149">
        <f t="shared" si="17"/>
        <v>0</v>
      </c>
      <c r="AX49" s="149">
        <f t="shared" si="17"/>
        <v>0</v>
      </c>
      <c r="AY49" s="149">
        <f t="shared" si="17"/>
        <v>0</v>
      </c>
      <c r="AZ49" s="149">
        <f t="shared" si="17"/>
        <v>34</v>
      </c>
      <c r="BA49" s="149">
        <f t="shared" si="17"/>
        <v>0</v>
      </c>
      <c r="BB49" s="149">
        <f t="shared" si="17"/>
        <v>0</v>
      </c>
      <c r="BC49" s="149">
        <f t="shared" si="17"/>
        <v>0</v>
      </c>
      <c r="BD49" s="149">
        <f t="shared" si="17"/>
        <v>1</v>
      </c>
      <c r="BE49" s="149">
        <f t="shared" si="17"/>
        <v>1</v>
      </c>
      <c r="BF49" s="149">
        <f t="shared" si="17"/>
        <v>0</v>
      </c>
      <c r="BG49" s="150">
        <f t="shared" si="17"/>
        <v>0</v>
      </c>
      <c r="BH49" s="148"/>
      <c r="BI49" s="334">
        <f t="shared" si="5"/>
        <v>118</v>
      </c>
    </row>
    <row r="50" spans="1:61" s="9" customFormat="1" ht="14.25" x14ac:dyDescent="0.15">
      <c r="B50" s="567" t="s">
        <v>356</v>
      </c>
      <c r="C50" s="547"/>
      <c r="D50" s="572"/>
      <c r="E50" s="333">
        <f>SUM(F50:G50)</f>
        <v>411</v>
      </c>
      <c r="F50" s="333">
        <f t="shared" si="19"/>
        <v>232</v>
      </c>
      <c r="G50" s="333">
        <f t="shared" si="19"/>
        <v>179</v>
      </c>
      <c r="H50" s="149">
        <f t="shared" si="19"/>
        <v>0</v>
      </c>
      <c r="I50" s="149">
        <f t="shared" si="19"/>
        <v>0</v>
      </c>
      <c r="J50" s="149">
        <f t="shared" si="19"/>
        <v>0</v>
      </c>
      <c r="K50" s="149">
        <f t="shared" si="19"/>
        <v>0</v>
      </c>
      <c r="L50" s="149">
        <f t="shared" si="19"/>
        <v>0</v>
      </c>
      <c r="M50" s="149">
        <f t="shared" si="19"/>
        <v>0</v>
      </c>
      <c r="N50" s="149">
        <f t="shared" si="19"/>
        <v>0</v>
      </c>
      <c r="O50" s="149">
        <f t="shared" si="19"/>
        <v>0</v>
      </c>
      <c r="P50" s="149">
        <f t="shared" si="19"/>
        <v>0</v>
      </c>
      <c r="Q50" s="149">
        <f t="shared" si="19"/>
        <v>0</v>
      </c>
      <c r="R50" s="149">
        <f t="shared" si="19"/>
        <v>1</v>
      </c>
      <c r="S50" s="149">
        <f t="shared" si="19"/>
        <v>1</v>
      </c>
      <c r="T50" s="149">
        <f t="shared" si="19"/>
        <v>19</v>
      </c>
      <c r="U50" s="149">
        <f t="shared" si="19"/>
        <v>22</v>
      </c>
      <c r="V50" s="149">
        <f t="shared" si="19"/>
        <v>0</v>
      </c>
      <c r="W50" s="149">
        <f t="shared" si="19"/>
        <v>0</v>
      </c>
      <c r="X50" s="149">
        <f t="shared" si="19"/>
        <v>0</v>
      </c>
      <c r="Y50" s="149">
        <f t="shared" si="19"/>
        <v>0</v>
      </c>
      <c r="Z50" s="149">
        <f t="shared" si="19"/>
        <v>0</v>
      </c>
      <c r="AA50" s="149">
        <f t="shared" si="19"/>
        <v>0</v>
      </c>
      <c r="AB50" s="149">
        <f t="shared" si="19"/>
        <v>0</v>
      </c>
      <c r="AC50" s="149">
        <f t="shared" si="19"/>
        <v>1</v>
      </c>
      <c r="AD50" s="150">
        <f t="shared" si="19"/>
        <v>1</v>
      </c>
      <c r="AE50" s="148"/>
      <c r="AF50" s="148"/>
      <c r="AG50" s="567" t="s">
        <v>356</v>
      </c>
      <c r="AH50" s="547"/>
      <c r="AI50" s="547"/>
      <c r="AJ50" s="149">
        <f t="shared" si="17"/>
        <v>0</v>
      </c>
      <c r="AK50" s="149">
        <f t="shared" si="17"/>
        <v>0</v>
      </c>
      <c r="AL50" s="149">
        <f t="shared" si="17"/>
        <v>5</v>
      </c>
      <c r="AM50" s="149">
        <f t="shared" si="17"/>
        <v>3</v>
      </c>
      <c r="AN50" s="149">
        <f t="shared" si="17"/>
        <v>1</v>
      </c>
      <c r="AO50" s="149">
        <f t="shared" si="17"/>
        <v>0</v>
      </c>
      <c r="AP50" s="149">
        <f t="shared" si="17"/>
        <v>0</v>
      </c>
      <c r="AQ50" s="149">
        <f t="shared" si="17"/>
        <v>0</v>
      </c>
      <c r="AR50" s="149">
        <f t="shared" si="17"/>
        <v>0</v>
      </c>
      <c r="AS50" s="149">
        <f t="shared" si="17"/>
        <v>0</v>
      </c>
      <c r="AT50" s="149">
        <f t="shared" si="17"/>
        <v>4</v>
      </c>
      <c r="AU50" s="149">
        <f t="shared" si="17"/>
        <v>32</v>
      </c>
      <c r="AV50" s="149">
        <f t="shared" si="17"/>
        <v>0</v>
      </c>
      <c r="AW50" s="149">
        <f t="shared" si="17"/>
        <v>1</v>
      </c>
      <c r="AX50" s="149">
        <f t="shared" si="17"/>
        <v>2</v>
      </c>
      <c r="AY50" s="149">
        <f t="shared" si="17"/>
        <v>0</v>
      </c>
      <c r="AZ50" s="149">
        <f t="shared" si="17"/>
        <v>16</v>
      </c>
      <c r="BA50" s="149">
        <f t="shared" si="17"/>
        <v>0</v>
      </c>
      <c r="BB50" s="149">
        <f t="shared" si="17"/>
        <v>55</v>
      </c>
      <c r="BC50" s="149">
        <f t="shared" si="17"/>
        <v>3</v>
      </c>
      <c r="BD50" s="149">
        <f t="shared" si="17"/>
        <v>0</v>
      </c>
      <c r="BE50" s="149">
        <f t="shared" si="17"/>
        <v>3</v>
      </c>
      <c r="BF50" s="149">
        <f t="shared" si="17"/>
        <v>0</v>
      </c>
      <c r="BG50" s="150">
        <f t="shared" si="17"/>
        <v>9</v>
      </c>
      <c r="BH50" s="148"/>
      <c r="BI50" s="334">
        <f t="shared" si="5"/>
        <v>179</v>
      </c>
    </row>
    <row r="51" spans="1:61" s="9" customFormat="1" ht="15" customHeight="1" thickBot="1" x14ac:dyDescent="0.2">
      <c r="B51" s="576" t="s">
        <v>55</v>
      </c>
      <c r="C51" s="577"/>
      <c r="D51" s="577"/>
      <c r="E51" s="345">
        <f t="shared" si="2"/>
        <v>1</v>
      </c>
      <c r="F51" s="346">
        <f t="shared" si="19"/>
        <v>1</v>
      </c>
      <c r="G51" s="346">
        <f t="shared" si="19"/>
        <v>0</v>
      </c>
      <c r="H51" s="347">
        <f t="shared" si="19"/>
        <v>0</v>
      </c>
      <c r="I51" s="347">
        <f t="shared" si="19"/>
        <v>0</v>
      </c>
      <c r="J51" s="347">
        <f t="shared" si="19"/>
        <v>0</v>
      </c>
      <c r="K51" s="347">
        <f t="shared" si="19"/>
        <v>0</v>
      </c>
      <c r="L51" s="347">
        <f t="shared" si="19"/>
        <v>0</v>
      </c>
      <c r="M51" s="347">
        <f t="shared" si="19"/>
        <v>0</v>
      </c>
      <c r="N51" s="347">
        <f t="shared" si="19"/>
        <v>0</v>
      </c>
      <c r="O51" s="347">
        <f t="shared" si="19"/>
        <v>0</v>
      </c>
      <c r="P51" s="347">
        <f t="shared" si="19"/>
        <v>0</v>
      </c>
      <c r="Q51" s="347">
        <f t="shared" si="19"/>
        <v>0</v>
      </c>
      <c r="R51" s="347">
        <f t="shared" si="19"/>
        <v>0</v>
      </c>
      <c r="S51" s="347">
        <f t="shared" si="19"/>
        <v>0</v>
      </c>
      <c r="T51" s="347">
        <f t="shared" si="19"/>
        <v>0</v>
      </c>
      <c r="U51" s="347">
        <f t="shared" si="19"/>
        <v>0</v>
      </c>
      <c r="V51" s="347">
        <f t="shared" si="19"/>
        <v>0</v>
      </c>
      <c r="W51" s="347">
        <f t="shared" si="19"/>
        <v>0</v>
      </c>
      <c r="X51" s="347">
        <f t="shared" si="19"/>
        <v>0</v>
      </c>
      <c r="Y51" s="347">
        <f t="shared" si="19"/>
        <v>0</v>
      </c>
      <c r="Z51" s="347">
        <f t="shared" si="19"/>
        <v>0</v>
      </c>
      <c r="AA51" s="347">
        <f t="shared" si="19"/>
        <v>0</v>
      </c>
      <c r="AB51" s="347">
        <f t="shared" si="19"/>
        <v>0</v>
      </c>
      <c r="AC51" s="347">
        <f t="shared" si="19"/>
        <v>0</v>
      </c>
      <c r="AD51" s="348">
        <f t="shared" si="19"/>
        <v>0</v>
      </c>
      <c r="AE51" s="148"/>
      <c r="AF51" s="148"/>
      <c r="AG51" s="576" t="s">
        <v>55</v>
      </c>
      <c r="AH51" s="577"/>
      <c r="AI51" s="577"/>
      <c r="AJ51" s="160">
        <f t="shared" si="17"/>
        <v>0</v>
      </c>
      <c r="AK51" s="160">
        <f t="shared" si="17"/>
        <v>0</v>
      </c>
      <c r="AL51" s="160">
        <f t="shared" si="17"/>
        <v>0</v>
      </c>
      <c r="AM51" s="160">
        <f t="shared" si="17"/>
        <v>0</v>
      </c>
      <c r="AN51" s="160">
        <f t="shared" si="17"/>
        <v>0</v>
      </c>
      <c r="AO51" s="160">
        <f t="shared" si="17"/>
        <v>0</v>
      </c>
      <c r="AP51" s="160">
        <f t="shared" si="17"/>
        <v>0</v>
      </c>
      <c r="AQ51" s="160">
        <f t="shared" si="17"/>
        <v>0</v>
      </c>
      <c r="AR51" s="160">
        <f t="shared" si="17"/>
        <v>0</v>
      </c>
      <c r="AS51" s="160">
        <f t="shared" si="17"/>
        <v>0</v>
      </c>
      <c r="AT51" s="160">
        <f t="shared" si="17"/>
        <v>0</v>
      </c>
      <c r="AU51" s="160">
        <f t="shared" si="17"/>
        <v>0</v>
      </c>
      <c r="AV51" s="160">
        <f t="shared" si="17"/>
        <v>0</v>
      </c>
      <c r="AW51" s="160">
        <f t="shared" si="17"/>
        <v>0</v>
      </c>
      <c r="AX51" s="160">
        <f t="shared" si="17"/>
        <v>0</v>
      </c>
      <c r="AY51" s="160">
        <f t="shared" ref="AY51:BG51" si="20">SUM(AY103,AY155)</f>
        <v>0</v>
      </c>
      <c r="AZ51" s="160">
        <f t="shared" si="20"/>
        <v>0</v>
      </c>
      <c r="BA51" s="160">
        <f t="shared" si="20"/>
        <v>0</v>
      </c>
      <c r="BB51" s="160">
        <f t="shared" si="20"/>
        <v>0</v>
      </c>
      <c r="BC51" s="160">
        <f t="shared" si="20"/>
        <v>0</v>
      </c>
      <c r="BD51" s="160">
        <f t="shared" si="20"/>
        <v>0</v>
      </c>
      <c r="BE51" s="160">
        <f t="shared" si="20"/>
        <v>0</v>
      </c>
      <c r="BF51" s="160">
        <f t="shared" si="20"/>
        <v>0</v>
      </c>
      <c r="BG51" s="161">
        <f t="shared" si="20"/>
        <v>0</v>
      </c>
      <c r="BH51" s="148"/>
      <c r="BI51" s="334">
        <f t="shared" si="5"/>
        <v>0</v>
      </c>
    </row>
    <row r="52" spans="1:61" s="9" customFormat="1" ht="15" thickBot="1" x14ac:dyDescent="0.2">
      <c r="B52" s="578" t="s">
        <v>56</v>
      </c>
      <c r="C52" s="579"/>
      <c r="D52" s="579"/>
      <c r="E52" s="349">
        <f>SUM(E7:E10,E35,E36:E51)</f>
        <v>3971</v>
      </c>
      <c r="F52" s="350">
        <f>SUM(F7:F10,F35,F36:F51)</f>
        <v>2225</v>
      </c>
      <c r="G52" s="350">
        <f>SUM(G7:G10,G35,G36:G51)</f>
        <v>1746</v>
      </c>
      <c r="H52" s="350">
        <f>SUM(H7:H10,H35,H36:H51)</f>
        <v>2</v>
      </c>
      <c r="I52" s="350">
        <f t="shared" ref="I52:AD52" si="21">SUM(I7:I10,I35,I36:I51)</f>
        <v>0</v>
      </c>
      <c r="J52" s="350">
        <f t="shared" si="21"/>
        <v>0</v>
      </c>
      <c r="K52" s="350">
        <f t="shared" si="21"/>
        <v>1</v>
      </c>
      <c r="L52" s="350">
        <f t="shared" si="21"/>
        <v>0</v>
      </c>
      <c r="M52" s="350">
        <f t="shared" si="21"/>
        <v>0</v>
      </c>
      <c r="N52" s="350">
        <f t="shared" si="21"/>
        <v>1</v>
      </c>
      <c r="O52" s="350">
        <f t="shared" si="21"/>
        <v>4</v>
      </c>
      <c r="P52" s="350">
        <f t="shared" si="21"/>
        <v>2</v>
      </c>
      <c r="Q52" s="350">
        <f t="shared" si="21"/>
        <v>5</v>
      </c>
      <c r="R52" s="350">
        <f t="shared" si="21"/>
        <v>28</v>
      </c>
      <c r="S52" s="350">
        <f t="shared" si="21"/>
        <v>64</v>
      </c>
      <c r="T52" s="350">
        <f t="shared" si="21"/>
        <v>346</v>
      </c>
      <c r="U52" s="350">
        <f t="shared" si="21"/>
        <v>146</v>
      </c>
      <c r="V52" s="350">
        <f t="shared" si="21"/>
        <v>0</v>
      </c>
      <c r="W52" s="350">
        <f t="shared" si="21"/>
        <v>0</v>
      </c>
      <c r="X52" s="350">
        <f t="shared" si="21"/>
        <v>1</v>
      </c>
      <c r="Y52" s="350">
        <f t="shared" si="21"/>
        <v>1</v>
      </c>
      <c r="Z52" s="350">
        <f t="shared" si="21"/>
        <v>0</v>
      </c>
      <c r="AA52" s="350">
        <f t="shared" si="21"/>
        <v>0</v>
      </c>
      <c r="AB52" s="350">
        <f t="shared" si="21"/>
        <v>1</v>
      </c>
      <c r="AC52" s="350">
        <f t="shared" si="21"/>
        <v>11</v>
      </c>
      <c r="AD52" s="351">
        <f t="shared" si="21"/>
        <v>213</v>
      </c>
      <c r="AE52" s="148"/>
      <c r="AF52" s="148"/>
      <c r="AG52" s="578" t="s">
        <v>56</v>
      </c>
      <c r="AH52" s="579"/>
      <c r="AI52" s="580"/>
      <c r="AJ52" s="349">
        <f t="shared" ref="AJ52:BG52" si="22">SUM(AJ104,AJ156)</f>
        <v>15</v>
      </c>
      <c r="AK52" s="349">
        <f t="shared" si="22"/>
        <v>18</v>
      </c>
      <c r="AL52" s="349">
        <f t="shared" si="22"/>
        <v>21</v>
      </c>
      <c r="AM52" s="349">
        <f t="shared" si="22"/>
        <v>171</v>
      </c>
      <c r="AN52" s="349">
        <f t="shared" si="22"/>
        <v>46</v>
      </c>
      <c r="AO52" s="349">
        <f t="shared" si="22"/>
        <v>4</v>
      </c>
      <c r="AP52" s="349">
        <f t="shared" si="22"/>
        <v>5</v>
      </c>
      <c r="AQ52" s="349">
        <f t="shared" si="22"/>
        <v>0</v>
      </c>
      <c r="AR52" s="349">
        <f t="shared" si="22"/>
        <v>0</v>
      </c>
      <c r="AS52" s="349">
        <f t="shared" si="22"/>
        <v>20</v>
      </c>
      <c r="AT52" s="349">
        <f t="shared" si="22"/>
        <v>51</v>
      </c>
      <c r="AU52" s="349">
        <f t="shared" si="22"/>
        <v>38</v>
      </c>
      <c r="AV52" s="349">
        <f t="shared" si="22"/>
        <v>0</v>
      </c>
      <c r="AW52" s="349">
        <f t="shared" si="22"/>
        <v>2</v>
      </c>
      <c r="AX52" s="349">
        <f t="shared" si="22"/>
        <v>3</v>
      </c>
      <c r="AY52" s="349">
        <f t="shared" si="22"/>
        <v>1</v>
      </c>
      <c r="AZ52" s="349">
        <f t="shared" si="22"/>
        <v>362</v>
      </c>
      <c r="BA52" s="349">
        <f t="shared" si="22"/>
        <v>8</v>
      </c>
      <c r="BB52" s="349">
        <f t="shared" si="22"/>
        <v>59</v>
      </c>
      <c r="BC52" s="349">
        <f t="shared" si="22"/>
        <v>25</v>
      </c>
      <c r="BD52" s="349">
        <f t="shared" si="22"/>
        <v>16</v>
      </c>
      <c r="BE52" s="349">
        <f t="shared" si="22"/>
        <v>40</v>
      </c>
      <c r="BF52" s="349">
        <f t="shared" si="22"/>
        <v>5</v>
      </c>
      <c r="BG52" s="351">
        <f t="shared" si="22"/>
        <v>10</v>
      </c>
      <c r="BH52" s="148"/>
      <c r="BI52" s="334">
        <f t="shared" si="5"/>
        <v>1746</v>
      </c>
    </row>
    <row r="53" spans="1:61" ht="10.5" customHeight="1" x14ac:dyDescent="0.15">
      <c r="A53" s="159"/>
      <c r="B53" s="159"/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J53" s="352"/>
      <c r="AK53" s="352"/>
      <c r="AL53" s="352"/>
      <c r="AM53" s="352"/>
      <c r="AN53" s="352"/>
      <c r="AO53" s="352"/>
      <c r="AP53" s="352"/>
      <c r="AQ53" s="352"/>
      <c r="AR53" s="352"/>
      <c r="AS53" s="352"/>
      <c r="AT53" s="352"/>
      <c r="AU53" s="352"/>
      <c r="AV53" s="322"/>
      <c r="AW53" s="352"/>
      <c r="AX53" s="352"/>
      <c r="AY53" s="322"/>
      <c r="AZ53" s="352"/>
      <c r="BA53" s="352"/>
      <c r="BB53" s="352"/>
      <c r="BC53" s="352"/>
      <c r="BD53" s="352"/>
      <c r="BE53" s="322"/>
      <c r="BF53" s="352"/>
      <c r="BG53" s="353"/>
    </row>
    <row r="54" spans="1:61" ht="19.5" customHeight="1" x14ac:dyDescent="0.2">
      <c r="D54" s="142" t="s">
        <v>364</v>
      </c>
      <c r="E54" s="563" t="s">
        <v>0</v>
      </c>
      <c r="F54" s="563"/>
      <c r="G54" s="563"/>
      <c r="H54" s="563"/>
      <c r="I54" s="563"/>
      <c r="J54" s="563"/>
      <c r="K54" s="563"/>
      <c r="L54" s="563"/>
      <c r="M54" s="563"/>
      <c r="N54" s="563"/>
      <c r="O54" s="563"/>
      <c r="P54" s="563"/>
      <c r="Q54" s="563"/>
      <c r="R54" s="563"/>
      <c r="S54" s="563"/>
      <c r="T54" s="563"/>
      <c r="U54" s="563"/>
      <c r="V54" s="143" t="s">
        <v>57</v>
      </c>
      <c r="W54" s="143"/>
      <c r="X54" s="364"/>
      <c r="Y54" s="364"/>
      <c r="Z54" s="364"/>
      <c r="AA54" s="364"/>
      <c r="AB54" s="364"/>
      <c r="AC54" s="364"/>
      <c r="AD54" s="364"/>
      <c r="AJ54" s="364"/>
      <c r="AK54" s="146"/>
    </row>
    <row r="55" spans="1:61" ht="15" thickBot="1" x14ac:dyDescent="0.2">
      <c r="C55" s="145" t="s">
        <v>58</v>
      </c>
      <c r="D55" s="147"/>
      <c r="E55" s="354"/>
      <c r="F55" s="354"/>
      <c r="G55" s="354"/>
      <c r="H55" s="354"/>
      <c r="I55" s="354"/>
      <c r="J55" s="354"/>
      <c r="K55" s="354"/>
      <c r="L55" s="354"/>
      <c r="M55" s="354"/>
      <c r="N55" s="354"/>
      <c r="O55" s="354"/>
      <c r="P55" s="354"/>
      <c r="Q55" s="354"/>
      <c r="R55" s="354"/>
      <c r="S55" s="354"/>
      <c r="T55" s="354"/>
      <c r="U55" s="354"/>
      <c r="V55" s="354"/>
      <c r="W55" s="354"/>
      <c r="X55" s="354"/>
      <c r="Y55" s="354"/>
      <c r="Z55" s="354"/>
      <c r="AA55" s="354"/>
      <c r="AB55" s="354"/>
      <c r="AC55" s="354"/>
      <c r="AD55" s="354"/>
      <c r="AE55" s="147"/>
      <c r="AF55" s="147"/>
      <c r="AG55" s="147"/>
      <c r="AH55" s="145" t="s">
        <v>59</v>
      </c>
      <c r="AI55" s="147"/>
      <c r="AJ55" s="354"/>
      <c r="AK55" s="354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</row>
    <row r="56" spans="1:61" ht="14.25" customHeight="1" x14ac:dyDescent="0.15">
      <c r="B56" s="321"/>
      <c r="C56" s="322"/>
      <c r="D56" s="322"/>
      <c r="E56" s="323" t="s">
        <v>3</v>
      </c>
      <c r="F56" s="323" t="s">
        <v>4</v>
      </c>
      <c r="G56" s="323" t="s">
        <v>5</v>
      </c>
      <c r="H56" s="560" t="s">
        <v>324</v>
      </c>
      <c r="I56" s="560" t="s">
        <v>325</v>
      </c>
      <c r="J56" s="560" t="s">
        <v>326</v>
      </c>
      <c r="K56" s="560" t="s">
        <v>327</v>
      </c>
      <c r="L56" s="560" t="s">
        <v>328</v>
      </c>
      <c r="M56" s="560" t="s">
        <v>329</v>
      </c>
      <c r="N56" s="560" t="s">
        <v>330</v>
      </c>
      <c r="O56" s="560" t="s">
        <v>331</v>
      </c>
      <c r="P56" s="560" t="s">
        <v>332</v>
      </c>
      <c r="Q56" s="560" t="s">
        <v>333</v>
      </c>
      <c r="R56" s="560" t="s">
        <v>334</v>
      </c>
      <c r="S56" s="560" t="s">
        <v>279</v>
      </c>
      <c r="T56" s="560" t="s">
        <v>335</v>
      </c>
      <c r="U56" s="560" t="s">
        <v>303</v>
      </c>
      <c r="V56" s="560" t="s">
        <v>280</v>
      </c>
      <c r="W56" s="560" t="s">
        <v>281</v>
      </c>
      <c r="X56" s="560" t="s">
        <v>304</v>
      </c>
      <c r="Y56" s="560" t="s">
        <v>305</v>
      </c>
      <c r="Z56" s="560" t="s">
        <v>282</v>
      </c>
      <c r="AA56" s="560" t="s">
        <v>283</v>
      </c>
      <c r="AB56" s="560" t="s">
        <v>306</v>
      </c>
      <c r="AC56" s="560" t="s">
        <v>307</v>
      </c>
      <c r="AD56" s="564" t="s">
        <v>284</v>
      </c>
      <c r="AE56" s="324"/>
      <c r="AF56" s="324"/>
      <c r="AG56" s="321"/>
      <c r="AH56" s="322"/>
      <c r="AI56" s="325"/>
      <c r="AJ56" s="560" t="s">
        <v>285</v>
      </c>
      <c r="AK56" s="560" t="s">
        <v>308</v>
      </c>
      <c r="AL56" s="560" t="s">
        <v>309</v>
      </c>
      <c r="AM56" s="560" t="s">
        <v>286</v>
      </c>
      <c r="AN56" s="560" t="s">
        <v>287</v>
      </c>
      <c r="AO56" s="560" t="s">
        <v>310</v>
      </c>
      <c r="AP56" s="560" t="s">
        <v>6</v>
      </c>
      <c r="AQ56" s="560" t="s">
        <v>311</v>
      </c>
      <c r="AR56" s="560" t="s">
        <v>288</v>
      </c>
      <c r="AS56" s="560" t="s">
        <v>312</v>
      </c>
      <c r="AT56" s="560" t="s">
        <v>313</v>
      </c>
      <c r="AU56" s="560" t="s">
        <v>289</v>
      </c>
      <c r="AV56" s="560" t="s">
        <v>290</v>
      </c>
      <c r="AW56" s="560" t="s">
        <v>314</v>
      </c>
      <c r="AX56" s="560" t="s">
        <v>315</v>
      </c>
      <c r="AY56" s="560" t="s">
        <v>316</v>
      </c>
      <c r="AZ56" s="560" t="s">
        <v>317</v>
      </c>
      <c r="BA56" s="560" t="s">
        <v>318</v>
      </c>
      <c r="BB56" s="560" t="s">
        <v>319</v>
      </c>
      <c r="BC56" s="560" t="s">
        <v>320</v>
      </c>
      <c r="BD56" s="560" t="s">
        <v>291</v>
      </c>
      <c r="BE56" s="560" t="s">
        <v>321</v>
      </c>
      <c r="BF56" s="560" t="s">
        <v>322</v>
      </c>
      <c r="BG56" s="564" t="s">
        <v>7</v>
      </c>
      <c r="BH56" s="147"/>
    </row>
    <row r="57" spans="1:61" ht="14.25" x14ac:dyDescent="0.15">
      <c r="B57" s="326" t="s">
        <v>292</v>
      </c>
      <c r="C57" s="327"/>
      <c r="D57" s="327"/>
      <c r="E57" s="328"/>
      <c r="F57" s="328"/>
      <c r="G57" s="328"/>
      <c r="H57" s="561"/>
      <c r="I57" s="561"/>
      <c r="J57" s="561"/>
      <c r="K57" s="561"/>
      <c r="L57" s="561"/>
      <c r="M57" s="561"/>
      <c r="N57" s="561"/>
      <c r="O57" s="561"/>
      <c r="P57" s="561" t="s">
        <v>8</v>
      </c>
      <c r="Q57" s="561"/>
      <c r="R57" s="561"/>
      <c r="S57" s="561"/>
      <c r="T57" s="561"/>
      <c r="U57" s="561"/>
      <c r="V57" s="561"/>
      <c r="W57" s="561"/>
      <c r="X57" s="561"/>
      <c r="Y57" s="561"/>
      <c r="Z57" s="561"/>
      <c r="AA57" s="561"/>
      <c r="AB57" s="561"/>
      <c r="AC57" s="561"/>
      <c r="AD57" s="565"/>
      <c r="AE57" s="324"/>
      <c r="AF57" s="324"/>
      <c r="AG57" s="326" t="s">
        <v>292</v>
      </c>
      <c r="AH57" s="327"/>
      <c r="AI57" s="329"/>
      <c r="AJ57" s="561"/>
      <c r="AK57" s="561"/>
      <c r="AL57" s="561"/>
      <c r="AM57" s="561"/>
      <c r="AN57" s="561"/>
      <c r="AO57" s="561"/>
      <c r="AP57" s="561" t="s">
        <v>9</v>
      </c>
      <c r="AQ57" s="561"/>
      <c r="AR57" s="561"/>
      <c r="AS57" s="561"/>
      <c r="AT57" s="561"/>
      <c r="AU57" s="561"/>
      <c r="AV57" s="561"/>
      <c r="AW57" s="561"/>
      <c r="AX57" s="561"/>
      <c r="AY57" s="561"/>
      <c r="AZ57" s="561"/>
      <c r="BA57" s="561"/>
      <c r="BB57" s="561"/>
      <c r="BC57" s="561"/>
      <c r="BD57" s="561"/>
      <c r="BE57" s="561"/>
      <c r="BF57" s="561"/>
      <c r="BG57" s="565" t="s">
        <v>293</v>
      </c>
      <c r="BH57" s="147"/>
    </row>
    <row r="58" spans="1:61" ht="14.25" x14ac:dyDescent="0.15">
      <c r="B58" s="330"/>
      <c r="D58" s="327"/>
      <c r="E58" s="331" t="s">
        <v>10</v>
      </c>
      <c r="F58" s="331" t="s">
        <v>3</v>
      </c>
      <c r="G58" s="331" t="s">
        <v>3</v>
      </c>
      <c r="H58" s="562"/>
      <c r="I58" s="562" t="s">
        <v>11</v>
      </c>
      <c r="J58" s="562" t="s">
        <v>12</v>
      </c>
      <c r="K58" s="562" t="s">
        <v>336</v>
      </c>
      <c r="L58" s="562" t="s">
        <v>13</v>
      </c>
      <c r="M58" s="562" t="s">
        <v>337</v>
      </c>
      <c r="N58" s="562" t="s">
        <v>14</v>
      </c>
      <c r="O58" s="562" t="s">
        <v>15</v>
      </c>
      <c r="P58" s="562" t="s">
        <v>16</v>
      </c>
      <c r="Q58" s="562" t="s">
        <v>338</v>
      </c>
      <c r="R58" s="562" t="s">
        <v>17</v>
      </c>
      <c r="S58" s="562" t="s">
        <v>18</v>
      </c>
      <c r="T58" s="562" t="s">
        <v>19</v>
      </c>
      <c r="U58" s="562" t="s">
        <v>339</v>
      </c>
      <c r="V58" s="562" t="s">
        <v>20</v>
      </c>
      <c r="W58" s="562" t="s">
        <v>340</v>
      </c>
      <c r="X58" s="562" t="s">
        <v>21</v>
      </c>
      <c r="Y58" s="562"/>
      <c r="Z58" s="562"/>
      <c r="AA58" s="562"/>
      <c r="AB58" s="562"/>
      <c r="AC58" s="562"/>
      <c r="AD58" s="566"/>
      <c r="AE58" s="324"/>
      <c r="AF58" s="324"/>
      <c r="AG58" s="330"/>
      <c r="AI58" s="332"/>
      <c r="AJ58" s="562" t="s">
        <v>341</v>
      </c>
      <c r="AK58" s="562" t="s">
        <v>342</v>
      </c>
      <c r="AL58" s="562" t="s">
        <v>22</v>
      </c>
      <c r="AM58" s="562" t="s">
        <v>343</v>
      </c>
      <c r="AN58" s="562" t="s">
        <v>23</v>
      </c>
      <c r="AO58" s="562" t="s">
        <v>344</v>
      </c>
      <c r="AP58" s="562" t="s">
        <v>24</v>
      </c>
      <c r="AQ58" s="562" t="s">
        <v>25</v>
      </c>
      <c r="AR58" s="562" t="s">
        <v>24</v>
      </c>
      <c r="AS58" s="562" t="s">
        <v>345</v>
      </c>
      <c r="AT58" s="562"/>
      <c r="AU58" s="562"/>
      <c r="AV58" s="562" t="s">
        <v>346</v>
      </c>
      <c r="AW58" s="562" t="s">
        <v>26</v>
      </c>
      <c r="AX58" s="562" t="s">
        <v>16</v>
      </c>
      <c r="AY58" s="562" t="s">
        <v>347</v>
      </c>
      <c r="AZ58" s="562" t="s">
        <v>27</v>
      </c>
      <c r="BA58" s="562" t="s">
        <v>28</v>
      </c>
      <c r="BB58" s="562" t="s">
        <v>29</v>
      </c>
      <c r="BC58" s="562" t="s">
        <v>30</v>
      </c>
      <c r="BD58" s="562" t="s">
        <v>31</v>
      </c>
      <c r="BE58" s="562" t="s">
        <v>29</v>
      </c>
      <c r="BF58" s="562" t="s">
        <v>32</v>
      </c>
      <c r="BG58" s="566" t="s">
        <v>33</v>
      </c>
      <c r="BH58" s="147"/>
    </row>
    <row r="59" spans="1:61" s="9" customFormat="1" ht="14.25" customHeight="1" x14ac:dyDescent="0.15">
      <c r="B59" s="567" t="s">
        <v>294</v>
      </c>
      <c r="C59" s="547"/>
      <c r="D59" s="547"/>
      <c r="E59" s="333">
        <v>28</v>
      </c>
      <c r="F59" s="333">
        <v>26</v>
      </c>
      <c r="G59" s="342">
        <v>2</v>
      </c>
      <c r="H59" s="149">
        <v>0</v>
      </c>
      <c r="I59" s="149">
        <v>0</v>
      </c>
      <c r="J59" s="149">
        <v>0</v>
      </c>
      <c r="K59" s="149">
        <v>0</v>
      </c>
      <c r="L59" s="149">
        <v>0</v>
      </c>
      <c r="M59" s="149">
        <v>0</v>
      </c>
      <c r="N59" s="149">
        <v>1</v>
      </c>
      <c r="O59" s="149">
        <v>0</v>
      </c>
      <c r="P59" s="149">
        <v>0</v>
      </c>
      <c r="Q59" s="149">
        <v>0</v>
      </c>
      <c r="R59" s="149">
        <v>0</v>
      </c>
      <c r="S59" s="149">
        <v>0</v>
      </c>
      <c r="T59" s="149">
        <v>0</v>
      </c>
      <c r="U59" s="149">
        <v>0</v>
      </c>
      <c r="V59" s="149">
        <v>0</v>
      </c>
      <c r="W59" s="149">
        <v>0</v>
      </c>
      <c r="X59" s="149">
        <v>0</v>
      </c>
      <c r="Y59" s="149">
        <v>0</v>
      </c>
      <c r="Z59" s="149">
        <v>0</v>
      </c>
      <c r="AA59" s="149">
        <v>0</v>
      </c>
      <c r="AB59" s="149">
        <v>0</v>
      </c>
      <c r="AC59" s="149">
        <v>0</v>
      </c>
      <c r="AD59" s="150">
        <v>0</v>
      </c>
      <c r="AE59" s="148"/>
      <c r="AF59" s="148"/>
      <c r="AG59" s="567" t="s">
        <v>294</v>
      </c>
      <c r="AH59" s="547"/>
      <c r="AI59" s="547"/>
      <c r="AJ59" s="149">
        <v>0</v>
      </c>
      <c r="AK59" s="149">
        <v>0</v>
      </c>
      <c r="AL59" s="149">
        <v>0</v>
      </c>
      <c r="AM59" s="149">
        <v>0</v>
      </c>
      <c r="AN59" s="149">
        <v>0</v>
      </c>
      <c r="AO59" s="149">
        <v>0</v>
      </c>
      <c r="AP59" s="149">
        <v>0</v>
      </c>
      <c r="AQ59" s="149">
        <v>0</v>
      </c>
      <c r="AR59" s="149">
        <v>0</v>
      </c>
      <c r="AS59" s="149">
        <v>0</v>
      </c>
      <c r="AT59" s="149">
        <v>0</v>
      </c>
      <c r="AU59" s="149">
        <v>0</v>
      </c>
      <c r="AV59" s="149">
        <v>0</v>
      </c>
      <c r="AW59" s="149">
        <v>0</v>
      </c>
      <c r="AX59" s="149">
        <v>0</v>
      </c>
      <c r="AY59" s="149">
        <v>0</v>
      </c>
      <c r="AZ59" s="149">
        <v>0</v>
      </c>
      <c r="BA59" s="149">
        <v>0</v>
      </c>
      <c r="BB59" s="149">
        <v>0</v>
      </c>
      <c r="BC59" s="149">
        <v>0</v>
      </c>
      <c r="BD59" s="149">
        <v>0</v>
      </c>
      <c r="BE59" s="149">
        <v>0</v>
      </c>
      <c r="BF59" s="149">
        <v>1</v>
      </c>
      <c r="BG59" s="150">
        <v>0</v>
      </c>
      <c r="BH59" s="148"/>
      <c r="BI59" s="334">
        <f>SUM(H59:AD59,AJ59:BG59)</f>
        <v>2</v>
      </c>
    </row>
    <row r="60" spans="1:61" s="9" customFormat="1" ht="14.25" x14ac:dyDescent="0.15">
      <c r="B60" s="567" t="s">
        <v>348</v>
      </c>
      <c r="C60" s="547"/>
      <c r="D60" s="547"/>
      <c r="E60" s="333">
        <v>21</v>
      </c>
      <c r="F60" s="333">
        <v>20</v>
      </c>
      <c r="G60" s="342">
        <v>1</v>
      </c>
      <c r="H60" s="149">
        <v>0</v>
      </c>
      <c r="I60" s="149">
        <v>0</v>
      </c>
      <c r="J60" s="149">
        <v>0</v>
      </c>
      <c r="K60" s="149">
        <v>0</v>
      </c>
      <c r="L60" s="149">
        <v>0</v>
      </c>
      <c r="M60" s="149">
        <v>0</v>
      </c>
      <c r="N60" s="149">
        <v>0</v>
      </c>
      <c r="O60" s="149">
        <v>0</v>
      </c>
      <c r="P60" s="149">
        <v>0</v>
      </c>
      <c r="Q60" s="149">
        <v>0</v>
      </c>
      <c r="R60" s="149">
        <v>0</v>
      </c>
      <c r="S60" s="149">
        <v>0</v>
      </c>
      <c r="T60" s="149">
        <v>0</v>
      </c>
      <c r="U60" s="149">
        <v>0</v>
      </c>
      <c r="V60" s="149">
        <v>0</v>
      </c>
      <c r="W60" s="149">
        <v>0</v>
      </c>
      <c r="X60" s="149">
        <v>0</v>
      </c>
      <c r="Y60" s="149">
        <v>0</v>
      </c>
      <c r="Z60" s="149">
        <v>0</v>
      </c>
      <c r="AA60" s="149">
        <v>0</v>
      </c>
      <c r="AB60" s="149">
        <v>0</v>
      </c>
      <c r="AC60" s="149">
        <v>0</v>
      </c>
      <c r="AD60" s="150">
        <v>0</v>
      </c>
      <c r="AE60" s="148"/>
      <c r="AF60" s="148"/>
      <c r="AG60" s="567" t="s">
        <v>348</v>
      </c>
      <c r="AH60" s="547"/>
      <c r="AI60" s="547"/>
      <c r="AJ60" s="149">
        <v>0</v>
      </c>
      <c r="AK60" s="149">
        <v>0</v>
      </c>
      <c r="AL60" s="149">
        <v>0</v>
      </c>
      <c r="AM60" s="149">
        <v>0</v>
      </c>
      <c r="AN60" s="149">
        <v>0</v>
      </c>
      <c r="AO60" s="149">
        <v>0</v>
      </c>
      <c r="AP60" s="149">
        <v>0</v>
      </c>
      <c r="AQ60" s="149">
        <v>0</v>
      </c>
      <c r="AR60" s="149">
        <v>0</v>
      </c>
      <c r="AS60" s="149">
        <v>0</v>
      </c>
      <c r="AT60" s="149">
        <v>0</v>
      </c>
      <c r="AU60" s="149">
        <v>0</v>
      </c>
      <c r="AV60" s="149">
        <v>0</v>
      </c>
      <c r="AW60" s="149">
        <v>0</v>
      </c>
      <c r="AX60" s="149">
        <v>0</v>
      </c>
      <c r="AY60" s="149">
        <v>1</v>
      </c>
      <c r="AZ60" s="149">
        <v>0</v>
      </c>
      <c r="BA60" s="149">
        <v>0</v>
      </c>
      <c r="BB60" s="149">
        <v>0</v>
      </c>
      <c r="BC60" s="149">
        <v>0</v>
      </c>
      <c r="BD60" s="149">
        <v>0</v>
      </c>
      <c r="BE60" s="149">
        <v>0</v>
      </c>
      <c r="BF60" s="149">
        <v>0</v>
      </c>
      <c r="BG60" s="150">
        <v>0</v>
      </c>
      <c r="BH60" s="148"/>
      <c r="BI60" s="334">
        <f t="shared" ref="BI60:BI104" si="23">SUM(H60:AD60,AJ60:BG60)</f>
        <v>1</v>
      </c>
    </row>
    <row r="61" spans="1:61" s="9" customFormat="1" ht="14.25" customHeight="1" x14ac:dyDescent="0.15">
      <c r="B61" s="567" t="s">
        <v>349</v>
      </c>
      <c r="C61" s="547"/>
      <c r="D61" s="547"/>
      <c r="E61" s="333">
        <v>8</v>
      </c>
      <c r="F61" s="333">
        <v>4</v>
      </c>
      <c r="G61" s="342">
        <v>4</v>
      </c>
      <c r="H61" s="149">
        <v>0</v>
      </c>
      <c r="I61" s="149">
        <v>0</v>
      </c>
      <c r="J61" s="149">
        <v>0</v>
      </c>
      <c r="K61" s="149">
        <v>0</v>
      </c>
      <c r="L61" s="149">
        <v>0</v>
      </c>
      <c r="M61" s="149">
        <v>0</v>
      </c>
      <c r="N61" s="149">
        <v>0</v>
      </c>
      <c r="O61" s="149">
        <v>0</v>
      </c>
      <c r="P61" s="149">
        <v>0</v>
      </c>
      <c r="Q61" s="149">
        <v>0</v>
      </c>
      <c r="R61" s="149">
        <v>0</v>
      </c>
      <c r="S61" s="149">
        <v>2</v>
      </c>
      <c r="T61" s="149">
        <v>0</v>
      </c>
      <c r="U61" s="149">
        <v>0</v>
      </c>
      <c r="V61" s="149">
        <v>0</v>
      </c>
      <c r="W61" s="149">
        <v>0</v>
      </c>
      <c r="X61" s="149">
        <v>0</v>
      </c>
      <c r="Y61" s="149">
        <v>0</v>
      </c>
      <c r="Z61" s="149">
        <v>0</v>
      </c>
      <c r="AA61" s="149">
        <v>0</v>
      </c>
      <c r="AB61" s="149">
        <v>0</v>
      </c>
      <c r="AC61" s="149">
        <v>0</v>
      </c>
      <c r="AD61" s="150">
        <v>0</v>
      </c>
      <c r="AE61" s="148"/>
      <c r="AF61" s="148"/>
      <c r="AG61" s="567" t="s">
        <v>349</v>
      </c>
      <c r="AH61" s="547"/>
      <c r="AI61" s="547"/>
      <c r="AJ61" s="149">
        <v>0</v>
      </c>
      <c r="AK61" s="149">
        <v>0</v>
      </c>
      <c r="AL61" s="149">
        <v>0</v>
      </c>
      <c r="AM61" s="149">
        <v>2</v>
      </c>
      <c r="AN61" s="149">
        <v>0</v>
      </c>
      <c r="AO61" s="149">
        <v>0</v>
      </c>
      <c r="AP61" s="149">
        <v>0</v>
      </c>
      <c r="AQ61" s="149">
        <v>0</v>
      </c>
      <c r="AR61" s="149">
        <v>0</v>
      </c>
      <c r="AS61" s="149">
        <v>0</v>
      </c>
      <c r="AT61" s="149">
        <v>0</v>
      </c>
      <c r="AU61" s="149">
        <v>0</v>
      </c>
      <c r="AV61" s="149">
        <v>0</v>
      </c>
      <c r="AW61" s="149">
        <v>0</v>
      </c>
      <c r="AX61" s="149">
        <v>0</v>
      </c>
      <c r="AY61" s="149">
        <v>0</v>
      </c>
      <c r="AZ61" s="149">
        <v>0</v>
      </c>
      <c r="BA61" s="149">
        <v>0</v>
      </c>
      <c r="BB61" s="149">
        <v>0</v>
      </c>
      <c r="BC61" s="149">
        <v>0</v>
      </c>
      <c r="BD61" s="149">
        <v>0</v>
      </c>
      <c r="BE61" s="149">
        <v>0</v>
      </c>
      <c r="BF61" s="149">
        <v>0</v>
      </c>
      <c r="BG61" s="150">
        <v>0</v>
      </c>
      <c r="BH61" s="148"/>
      <c r="BI61" s="334">
        <f t="shared" si="23"/>
        <v>4</v>
      </c>
    </row>
    <row r="62" spans="1:61" s="9" customFormat="1" ht="14.25" customHeight="1" x14ac:dyDescent="0.15">
      <c r="B62" s="567" t="s">
        <v>350</v>
      </c>
      <c r="C62" s="547"/>
      <c r="D62" s="547"/>
      <c r="E62" s="333">
        <v>326</v>
      </c>
      <c r="F62" s="333">
        <v>143</v>
      </c>
      <c r="G62" s="342">
        <v>183</v>
      </c>
      <c r="H62" s="149">
        <v>0</v>
      </c>
      <c r="I62" s="149">
        <v>0</v>
      </c>
      <c r="J62" s="149">
        <v>0</v>
      </c>
      <c r="K62" s="149">
        <v>0</v>
      </c>
      <c r="L62" s="149">
        <v>0</v>
      </c>
      <c r="M62" s="149">
        <v>0</v>
      </c>
      <c r="N62" s="149">
        <v>0</v>
      </c>
      <c r="O62" s="149">
        <v>0</v>
      </c>
      <c r="P62" s="149">
        <v>0</v>
      </c>
      <c r="Q62" s="149">
        <v>1</v>
      </c>
      <c r="R62" s="149">
        <v>5</v>
      </c>
      <c r="S62" s="149">
        <v>5</v>
      </c>
      <c r="T62" s="149">
        <v>66</v>
      </c>
      <c r="U62" s="149">
        <v>1</v>
      </c>
      <c r="V62" s="149">
        <v>0</v>
      </c>
      <c r="W62" s="149">
        <v>0</v>
      </c>
      <c r="X62" s="149">
        <v>1</v>
      </c>
      <c r="Y62" s="149">
        <v>0</v>
      </c>
      <c r="Z62" s="149">
        <v>0</v>
      </c>
      <c r="AA62" s="149">
        <v>0</v>
      </c>
      <c r="AB62" s="149">
        <v>0</v>
      </c>
      <c r="AC62" s="149">
        <v>0</v>
      </c>
      <c r="AD62" s="150">
        <v>9</v>
      </c>
      <c r="AE62" s="148"/>
      <c r="AF62" s="148"/>
      <c r="AG62" s="567" t="s">
        <v>350</v>
      </c>
      <c r="AH62" s="547"/>
      <c r="AI62" s="547"/>
      <c r="AJ62" s="149">
        <v>1</v>
      </c>
      <c r="AK62" s="149">
        <v>0</v>
      </c>
      <c r="AL62" s="149">
        <v>0</v>
      </c>
      <c r="AM62" s="149">
        <v>22</v>
      </c>
      <c r="AN62" s="149">
        <v>3</v>
      </c>
      <c r="AO62" s="149">
        <v>1</v>
      </c>
      <c r="AP62" s="149">
        <v>0</v>
      </c>
      <c r="AQ62" s="149">
        <v>0</v>
      </c>
      <c r="AR62" s="149">
        <v>0</v>
      </c>
      <c r="AS62" s="149">
        <v>0</v>
      </c>
      <c r="AT62" s="149">
        <v>1</v>
      </c>
      <c r="AU62" s="149">
        <v>0</v>
      </c>
      <c r="AV62" s="149">
        <v>0</v>
      </c>
      <c r="AW62" s="149">
        <v>0</v>
      </c>
      <c r="AX62" s="149">
        <v>0</v>
      </c>
      <c r="AY62" s="149">
        <v>0</v>
      </c>
      <c r="AZ62" s="149">
        <v>63</v>
      </c>
      <c r="BA62" s="149">
        <v>1</v>
      </c>
      <c r="BB62" s="149">
        <v>0</v>
      </c>
      <c r="BC62" s="149">
        <v>0</v>
      </c>
      <c r="BD62" s="149">
        <v>0</v>
      </c>
      <c r="BE62" s="149">
        <v>3</v>
      </c>
      <c r="BF62" s="149">
        <v>0</v>
      </c>
      <c r="BG62" s="150">
        <v>0</v>
      </c>
      <c r="BH62" s="148"/>
      <c r="BI62" s="334">
        <f t="shared" si="23"/>
        <v>183</v>
      </c>
    </row>
    <row r="63" spans="1:61" s="9" customFormat="1" ht="14.25" customHeight="1" x14ac:dyDescent="0.15">
      <c r="B63" s="335"/>
      <c r="C63" s="535" t="s">
        <v>34</v>
      </c>
      <c r="D63" s="570"/>
      <c r="E63" s="336">
        <v>104</v>
      </c>
      <c r="F63" s="337">
        <v>85</v>
      </c>
      <c r="G63" s="337">
        <v>19</v>
      </c>
      <c r="H63" s="151">
        <v>0</v>
      </c>
      <c r="I63" s="151">
        <v>0</v>
      </c>
      <c r="J63" s="151">
        <v>0</v>
      </c>
      <c r="K63" s="151">
        <v>0</v>
      </c>
      <c r="L63" s="151">
        <v>0</v>
      </c>
      <c r="M63" s="151">
        <v>0</v>
      </c>
      <c r="N63" s="151">
        <v>0</v>
      </c>
      <c r="O63" s="151">
        <v>0</v>
      </c>
      <c r="P63" s="151">
        <v>0</v>
      </c>
      <c r="Q63" s="151">
        <v>0</v>
      </c>
      <c r="R63" s="151">
        <v>0</v>
      </c>
      <c r="S63" s="151">
        <v>1</v>
      </c>
      <c r="T63" s="151">
        <v>2</v>
      </c>
      <c r="U63" s="151">
        <v>0</v>
      </c>
      <c r="V63" s="151">
        <v>0</v>
      </c>
      <c r="W63" s="151">
        <v>0</v>
      </c>
      <c r="X63" s="151">
        <v>0</v>
      </c>
      <c r="Y63" s="151">
        <v>0</v>
      </c>
      <c r="Z63" s="151">
        <v>0</v>
      </c>
      <c r="AA63" s="151">
        <v>0</v>
      </c>
      <c r="AB63" s="151">
        <v>0</v>
      </c>
      <c r="AC63" s="151">
        <v>0</v>
      </c>
      <c r="AD63" s="152">
        <v>3</v>
      </c>
      <c r="AE63" s="148"/>
      <c r="AF63" s="148"/>
      <c r="AG63" s="335"/>
      <c r="AH63" s="535" t="s">
        <v>34</v>
      </c>
      <c r="AI63" s="570"/>
      <c r="AJ63" s="151">
        <v>0</v>
      </c>
      <c r="AK63" s="151">
        <v>0</v>
      </c>
      <c r="AL63" s="151">
        <v>0</v>
      </c>
      <c r="AM63" s="151">
        <v>3</v>
      </c>
      <c r="AN63" s="151">
        <v>0</v>
      </c>
      <c r="AO63" s="151">
        <v>0</v>
      </c>
      <c r="AP63" s="151">
        <v>0</v>
      </c>
      <c r="AQ63" s="151">
        <v>0</v>
      </c>
      <c r="AR63" s="151">
        <v>0</v>
      </c>
      <c r="AS63" s="151">
        <v>0</v>
      </c>
      <c r="AT63" s="151">
        <v>1</v>
      </c>
      <c r="AU63" s="151">
        <v>0</v>
      </c>
      <c r="AV63" s="151">
        <v>0</v>
      </c>
      <c r="AW63" s="151">
        <v>0</v>
      </c>
      <c r="AX63" s="151">
        <v>0</v>
      </c>
      <c r="AY63" s="151">
        <v>0</v>
      </c>
      <c r="AZ63" s="151">
        <v>7</v>
      </c>
      <c r="BA63" s="151">
        <v>0</v>
      </c>
      <c r="BB63" s="151">
        <v>0</v>
      </c>
      <c r="BC63" s="151">
        <v>1</v>
      </c>
      <c r="BD63" s="151">
        <v>0</v>
      </c>
      <c r="BE63" s="151">
        <v>0</v>
      </c>
      <c r="BF63" s="151">
        <v>0</v>
      </c>
      <c r="BG63" s="152">
        <v>1</v>
      </c>
      <c r="BH63" s="148"/>
      <c r="BI63" s="334">
        <f t="shared" si="23"/>
        <v>19</v>
      </c>
    </row>
    <row r="64" spans="1:61" s="9" customFormat="1" ht="14.25" customHeight="1" x14ac:dyDescent="0.15">
      <c r="B64" s="338" t="s">
        <v>35</v>
      </c>
      <c r="C64" s="523" t="s">
        <v>36</v>
      </c>
      <c r="D64" s="568"/>
      <c r="E64" s="336">
        <v>35</v>
      </c>
      <c r="F64" s="339">
        <v>34</v>
      </c>
      <c r="G64" s="339">
        <v>1</v>
      </c>
      <c r="H64" s="153">
        <v>0</v>
      </c>
      <c r="I64" s="153">
        <v>0</v>
      </c>
      <c r="J64" s="153">
        <v>0</v>
      </c>
      <c r="K64" s="153">
        <v>0</v>
      </c>
      <c r="L64" s="153">
        <v>0</v>
      </c>
      <c r="M64" s="153">
        <v>0</v>
      </c>
      <c r="N64" s="153">
        <v>0</v>
      </c>
      <c r="O64" s="153">
        <v>0</v>
      </c>
      <c r="P64" s="153">
        <v>0</v>
      </c>
      <c r="Q64" s="153">
        <v>0</v>
      </c>
      <c r="R64" s="153">
        <v>0</v>
      </c>
      <c r="S64" s="153">
        <v>0</v>
      </c>
      <c r="T64" s="153">
        <v>0</v>
      </c>
      <c r="U64" s="153">
        <v>0</v>
      </c>
      <c r="V64" s="153">
        <v>0</v>
      </c>
      <c r="W64" s="153">
        <v>0</v>
      </c>
      <c r="X64" s="153">
        <v>0</v>
      </c>
      <c r="Y64" s="153">
        <v>0</v>
      </c>
      <c r="Z64" s="153">
        <v>0</v>
      </c>
      <c r="AA64" s="153">
        <v>0</v>
      </c>
      <c r="AB64" s="153">
        <v>0</v>
      </c>
      <c r="AC64" s="153">
        <v>0</v>
      </c>
      <c r="AD64" s="154">
        <v>0</v>
      </c>
      <c r="AE64" s="148"/>
      <c r="AF64" s="148"/>
      <c r="AG64" s="338" t="s">
        <v>35</v>
      </c>
      <c r="AH64" s="523" t="s">
        <v>36</v>
      </c>
      <c r="AI64" s="568"/>
      <c r="AJ64" s="153">
        <v>0</v>
      </c>
      <c r="AK64" s="153">
        <v>1</v>
      </c>
      <c r="AL64" s="153">
        <v>0</v>
      </c>
      <c r="AM64" s="153">
        <v>0</v>
      </c>
      <c r="AN64" s="153">
        <v>0</v>
      </c>
      <c r="AO64" s="153">
        <v>0</v>
      </c>
      <c r="AP64" s="153">
        <v>0</v>
      </c>
      <c r="AQ64" s="153">
        <v>0</v>
      </c>
      <c r="AR64" s="153">
        <v>0</v>
      </c>
      <c r="AS64" s="153">
        <v>0</v>
      </c>
      <c r="AT64" s="153">
        <v>0</v>
      </c>
      <c r="AU64" s="153">
        <v>0</v>
      </c>
      <c r="AV64" s="153">
        <v>0</v>
      </c>
      <c r="AW64" s="153">
        <v>0</v>
      </c>
      <c r="AX64" s="153">
        <v>0</v>
      </c>
      <c r="AY64" s="153">
        <v>0</v>
      </c>
      <c r="AZ64" s="153">
        <v>0</v>
      </c>
      <c r="BA64" s="153">
        <v>0</v>
      </c>
      <c r="BB64" s="153">
        <v>0</v>
      </c>
      <c r="BC64" s="153">
        <v>0</v>
      </c>
      <c r="BD64" s="153">
        <v>0</v>
      </c>
      <c r="BE64" s="153">
        <v>0</v>
      </c>
      <c r="BF64" s="153">
        <v>0</v>
      </c>
      <c r="BG64" s="154">
        <v>0</v>
      </c>
      <c r="BH64" s="148"/>
      <c r="BI64" s="334">
        <f t="shared" si="23"/>
        <v>1</v>
      </c>
    </row>
    <row r="65" spans="1:61" s="9" customFormat="1" ht="14.25" customHeight="1" x14ac:dyDescent="0.15">
      <c r="B65" s="338"/>
      <c r="C65" s="523" t="s">
        <v>37</v>
      </c>
      <c r="D65" s="568"/>
      <c r="E65" s="336">
        <v>4</v>
      </c>
      <c r="F65" s="339">
        <v>2</v>
      </c>
      <c r="G65" s="339">
        <v>2</v>
      </c>
      <c r="H65" s="153">
        <v>0</v>
      </c>
      <c r="I65" s="153">
        <v>0</v>
      </c>
      <c r="J65" s="153">
        <v>0</v>
      </c>
      <c r="K65" s="153">
        <v>0</v>
      </c>
      <c r="L65" s="153">
        <v>0</v>
      </c>
      <c r="M65" s="153">
        <v>0</v>
      </c>
      <c r="N65" s="153">
        <v>0</v>
      </c>
      <c r="O65" s="153">
        <v>0</v>
      </c>
      <c r="P65" s="153">
        <v>0</v>
      </c>
      <c r="Q65" s="153">
        <v>0</v>
      </c>
      <c r="R65" s="153">
        <v>0</v>
      </c>
      <c r="S65" s="153">
        <v>0</v>
      </c>
      <c r="T65" s="153">
        <v>0</v>
      </c>
      <c r="U65" s="153">
        <v>0</v>
      </c>
      <c r="V65" s="153">
        <v>0</v>
      </c>
      <c r="W65" s="153">
        <v>0</v>
      </c>
      <c r="X65" s="153">
        <v>0</v>
      </c>
      <c r="Y65" s="153">
        <v>1</v>
      </c>
      <c r="Z65" s="153">
        <v>0</v>
      </c>
      <c r="AA65" s="153">
        <v>0</v>
      </c>
      <c r="AB65" s="153">
        <v>0</v>
      </c>
      <c r="AC65" s="153">
        <v>0</v>
      </c>
      <c r="AD65" s="154">
        <v>1</v>
      </c>
      <c r="AE65" s="148"/>
      <c r="AF65" s="148"/>
      <c r="AG65" s="338"/>
      <c r="AH65" s="523" t="s">
        <v>37</v>
      </c>
      <c r="AI65" s="568"/>
      <c r="AJ65" s="153">
        <v>0</v>
      </c>
      <c r="AK65" s="153">
        <v>0</v>
      </c>
      <c r="AL65" s="153">
        <v>0</v>
      </c>
      <c r="AM65" s="153">
        <v>0</v>
      </c>
      <c r="AN65" s="153">
        <v>0</v>
      </c>
      <c r="AO65" s="153">
        <v>0</v>
      </c>
      <c r="AP65" s="153">
        <v>0</v>
      </c>
      <c r="AQ65" s="153">
        <v>0</v>
      </c>
      <c r="AR65" s="153">
        <v>0</v>
      </c>
      <c r="AS65" s="153">
        <v>0</v>
      </c>
      <c r="AT65" s="153">
        <v>0</v>
      </c>
      <c r="AU65" s="153">
        <v>0</v>
      </c>
      <c r="AV65" s="153">
        <v>0</v>
      </c>
      <c r="AW65" s="153">
        <v>0</v>
      </c>
      <c r="AX65" s="153">
        <v>0</v>
      </c>
      <c r="AY65" s="153">
        <v>0</v>
      </c>
      <c r="AZ65" s="153">
        <v>0</v>
      </c>
      <c r="BA65" s="153">
        <v>0</v>
      </c>
      <c r="BB65" s="153">
        <v>0</v>
      </c>
      <c r="BC65" s="153">
        <v>0</v>
      </c>
      <c r="BD65" s="153">
        <v>0</v>
      </c>
      <c r="BE65" s="153">
        <v>0</v>
      </c>
      <c r="BF65" s="153">
        <v>0</v>
      </c>
      <c r="BG65" s="154">
        <v>0</v>
      </c>
      <c r="BH65" s="148"/>
      <c r="BI65" s="334">
        <f t="shared" si="23"/>
        <v>2</v>
      </c>
    </row>
    <row r="66" spans="1:61" s="9" customFormat="1" ht="14.25" customHeight="1" x14ac:dyDescent="0.15">
      <c r="B66" s="338"/>
      <c r="C66" s="527" t="s">
        <v>295</v>
      </c>
      <c r="D66" s="528"/>
      <c r="E66" s="336">
        <v>2</v>
      </c>
      <c r="F66" s="339">
        <v>2</v>
      </c>
      <c r="G66" s="339">
        <v>0</v>
      </c>
      <c r="H66" s="153">
        <v>0</v>
      </c>
      <c r="I66" s="153">
        <v>0</v>
      </c>
      <c r="J66" s="153">
        <v>0</v>
      </c>
      <c r="K66" s="153">
        <v>0</v>
      </c>
      <c r="L66" s="153">
        <v>0</v>
      </c>
      <c r="M66" s="153">
        <v>0</v>
      </c>
      <c r="N66" s="153">
        <v>0</v>
      </c>
      <c r="O66" s="153">
        <v>0</v>
      </c>
      <c r="P66" s="153">
        <v>0</v>
      </c>
      <c r="Q66" s="153">
        <v>0</v>
      </c>
      <c r="R66" s="153">
        <v>0</v>
      </c>
      <c r="S66" s="153">
        <v>0</v>
      </c>
      <c r="T66" s="153">
        <v>0</v>
      </c>
      <c r="U66" s="153">
        <v>0</v>
      </c>
      <c r="V66" s="153">
        <v>0</v>
      </c>
      <c r="W66" s="153">
        <v>0</v>
      </c>
      <c r="X66" s="153">
        <v>0</v>
      </c>
      <c r="Y66" s="153">
        <v>0</v>
      </c>
      <c r="Z66" s="153">
        <v>0</v>
      </c>
      <c r="AA66" s="153">
        <v>0</v>
      </c>
      <c r="AB66" s="153">
        <v>0</v>
      </c>
      <c r="AC66" s="153">
        <v>0</v>
      </c>
      <c r="AD66" s="154">
        <v>0</v>
      </c>
      <c r="AE66" s="148"/>
      <c r="AF66" s="148"/>
      <c r="AG66" s="338"/>
      <c r="AH66" s="527" t="s">
        <v>295</v>
      </c>
      <c r="AI66" s="569"/>
      <c r="AJ66" s="153">
        <v>0</v>
      </c>
      <c r="AK66" s="153">
        <v>0</v>
      </c>
      <c r="AL66" s="153">
        <v>0</v>
      </c>
      <c r="AM66" s="153">
        <v>0</v>
      </c>
      <c r="AN66" s="153">
        <v>0</v>
      </c>
      <c r="AO66" s="153">
        <v>0</v>
      </c>
      <c r="AP66" s="153">
        <v>0</v>
      </c>
      <c r="AQ66" s="153">
        <v>0</v>
      </c>
      <c r="AR66" s="153">
        <v>0</v>
      </c>
      <c r="AS66" s="153">
        <v>0</v>
      </c>
      <c r="AT66" s="153">
        <v>0</v>
      </c>
      <c r="AU66" s="153">
        <v>0</v>
      </c>
      <c r="AV66" s="153">
        <v>0</v>
      </c>
      <c r="AW66" s="153">
        <v>0</v>
      </c>
      <c r="AX66" s="153">
        <v>0</v>
      </c>
      <c r="AY66" s="153">
        <v>0</v>
      </c>
      <c r="AZ66" s="153">
        <v>0</v>
      </c>
      <c r="BA66" s="153">
        <v>0</v>
      </c>
      <c r="BB66" s="153">
        <v>0</v>
      </c>
      <c r="BC66" s="153">
        <v>0</v>
      </c>
      <c r="BD66" s="153">
        <v>0</v>
      </c>
      <c r="BE66" s="153">
        <v>0</v>
      </c>
      <c r="BF66" s="153">
        <v>0</v>
      </c>
      <c r="BG66" s="154">
        <v>0</v>
      </c>
      <c r="BH66" s="148"/>
      <c r="BI66" s="334">
        <f t="shared" si="23"/>
        <v>0</v>
      </c>
    </row>
    <row r="67" spans="1:61" s="9" customFormat="1" ht="14.25" customHeight="1" x14ac:dyDescent="0.15">
      <c r="B67" s="338"/>
      <c r="C67" s="523" t="s">
        <v>271</v>
      </c>
      <c r="D67" s="568"/>
      <c r="E67" s="336">
        <v>2</v>
      </c>
      <c r="F67" s="339">
        <v>1</v>
      </c>
      <c r="G67" s="339">
        <v>1</v>
      </c>
      <c r="H67" s="153">
        <v>0</v>
      </c>
      <c r="I67" s="153">
        <v>0</v>
      </c>
      <c r="J67" s="153">
        <v>0</v>
      </c>
      <c r="K67" s="153">
        <v>0</v>
      </c>
      <c r="L67" s="153">
        <v>0</v>
      </c>
      <c r="M67" s="153">
        <v>0</v>
      </c>
      <c r="N67" s="153">
        <v>0</v>
      </c>
      <c r="O67" s="153">
        <v>0</v>
      </c>
      <c r="P67" s="153">
        <v>0</v>
      </c>
      <c r="Q67" s="153">
        <v>0</v>
      </c>
      <c r="R67" s="153">
        <v>0</v>
      </c>
      <c r="S67" s="153">
        <v>0</v>
      </c>
      <c r="T67" s="153">
        <v>0</v>
      </c>
      <c r="U67" s="153">
        <v>1</v>
      </c>
      <c r="V67" s="153">
        <v>0</v>
      </c>
      <c r="W67" s="153">
        <v>0</v>
      </c>
      <c r="X67" s="153">
        <v>0</v>
      </c>
      <c r="Y67" s="153">
        <v>0</v>
      </c>
      <c r="Z67" s="153">
        <v>0</v>
      </c>
      <c r="AA67" s="153">
        <v>0</v>
      </c>
      <c r="AB67" s="153">
        <v>0</v>
      </c>
      <c r="AC67" s="153">
        <v>0</v>
      </c>
      <c r="AD67" s="154">
        <v>0</v>
      </c>
      <c r="AE67" s="148"/>
      <c r="AF67" s="148"/>
      <c r="AG67" s="338"/>
      <c r="AH67" s="523" t="s">
        <v>271</v>
      </c>
      <c r="AI67" s="568"/>
      <c r="AJ67" s="153">
        <v>0</v>
      </c>
      <c r="AK67" s="153">
        <v>0</v>
      </c>
      <c r="AL67" s="153">
        <v>0</v>
      </c>
      <c r="AM67" s="153">
        <v>0</v>
      </c>
      <c r="AN67" s="153">
        <v>0</v>
      </c>
      <c r="AO67" s="153">
        <v>0</v>
      </c>
      <c r="AP67" s="153">
        <v>0</v>
      </c>
      <c r="AQ67" s="153">
        <v>0</v>
      </c>
      <c r="AR67" s="153">
        <v>0</v>
      </c>
      <c r="AS67" s="153">
        <v>0</v>
      </c>
      <c r="AT67" s="153">
        <v>0</v>
      </c>
      <c r="AU67" s="153">
        <v>0</v>
      </c>
      <c r="AV67" s="153">
        <v>0</v>
      </c>
      <c r="AW67" s="153">
        <v>0</v>
      </c>
      <c r="AX67" s="153">
        <v>0</v>
      </c>
      <c r="AY67" s="153">
        <v>0</v>
      </c>
      <c r="AZ67" s="153">
        <v>0</v>
      </c>
      <c r="BA67" s="153">
        <v>0</v>
      </c>
      <c r="BB67" s="153">
        <v>0</v>
      </c>
      <c r="BC67" s="153">
        <v>0</v>
      </c>
      <c r="BD67" s="153">
        <v>0</v>
      </c>
      <c r="BE67" s="153">
        <v>0</v>
      </c>
      <c r="BF67" s="153">
        <v>0</v>
      </c>
      <c r="BG67" s="154">
        <v>0</v>
      </c>
      <c r="BH67" s="148"/>
      <c r="BI67" s="334">
        <f t="shared" si="23"/>
        <v>1</v>
      </c>
    </row>
    <row r="68" spans="1:61" s="9" customFormat="1" ht="14.25" customHeight="1" x14ac:dyDescent="0.15">
      <c r="B68" s="338"/>
      <c r="C68" s="523" t="s">
        <v>296</v>
      </c>
      <c r="D68" s="568"/>
      <c r="E68" s="336">
        <v>19</v>
      </c>
      <c r="F68" s="339">
        <v>10</v>
      </c>
      <c r="G68" s="339">
        <v>9</v>
      </c>
      <c r="H68" s="153">
        <v>0</v>
      </c>
      <c r="I68" s="153">
        <v>0</v>
      </c>
      <c r="J68" s="153">
        <v>0</v>
      </c>
      <c r="K68" s="153">
        <v>0</v>
      </c>
      <c r="L68" s="153">
        <v>0</v>
      </c>
      <c r="M68" s="153">
        <v>0</v>
      </c>
      <c r="N68" s="153">
        <v>0</v>
      </c>
      <c r="O68" s="153">
        <v>0</v>
      </c>
      <c r="P68" s="153">
        <v>0</v>
      </c>
      <c r="Q68" s="153">
        <v>0</v>
      </c>
      <c r="R68" s="153">
        <v>1</v>
      </c>
      <c r="S68" s="153">
        <v>0</v>
      </c>
      <c r="T68" s="153">
        <v>0</v>
      </c>
      <c r="U68" s="153">
        <v>4</v>
      </c>
      <c r="V68" s="153">
        <v>0</v>
      </c>
      <c r="W68" s="153">
        <v>0</v>
      </c>
      <c r="X68" s="153">
        <v>0</v>
      </c>
      <c r="Y68" s="153">
        <v>0</v>
      </c>
      <c r="Z68" s="153">
        <v>0</v>
      </c>
      <c r="AA68" s="153">
        <v>0</v>
      </c>
      <c r="AB68" s="153">
        <v>0</v>
      </c>
      <c r="AC68" s="153">
        <v>1</v>
      </c>
      <c r="AD68" s="154">
        <v>0</v>
      </c>
      <c r="AE68" s="148"/>
      <c r="AF68" s="148"/>
      <c r="AG68" s="338"/>
      <c r="AH68" s="523" t="s">
        <v>296</v>
      </c>
      <c r="AI68" s="568"/>
      <c r="AJ68" s="153">
        <v>0</v>
      </c>
      <c r="AK68" s="153">
        <v>0</v>
      </c>
      <c r="AL68" s="153">
        <v>0</v>
      </c>
      <c r="AM68" s="153">
        <v>3</v>
      </c>
      <c r="AN68" s="153">
        <v>0</v>
      </c>
      <c r="AO68" s="153">
        <v>0</v>
      </c>
      <c r="AP68" s="153">
        <v>0</v>
      </c>
      <c r="AQ68" s="153">
        <v>0</v>
      </c>
      <c r="AR68" s="153">
        <v>0</v>
      </c>
      <c r="AS68" s="153">
        <v>0</v>
      </c>
      <c r="AT68" s="153">
        <v>0</v>
      </c>
      <c r="AU68" s="153">
        <v>0</v>
      </c>
      <c r="AV68" s="153">
        <v>0</v>
      </c>
      <c r="AW68" s="153">
        <v>0</v>
      </c>
      <c r="AX68" s="153">
        <v>0</v>
      </c>
      <c r="AY68" s="153">
        <v>0</v>
      </c>
      <c r="AZ68" s="153">
        <v>0</v>
      </c>
      <c r="BA68" s="153">
        <v>0</v>
      </c>
      <c r="BB68" s="153">
        <v>0</v>
      </c>
      <c r="BC68" s="153">
        <v>0</v>
      </c>
      <c r="BD68" s="153">
        <v>0</v>
      </c>
      <c r="BE68" s="153">
        <v>0</v>
      </c>
      <c r="BF68" s="153">
        <v>0</v>
      </c>
      <c r="BG68" s="154">
        <v>0</v>
      </c>
      <c r="BH68" s="148"/>
      <c r="BI68" s="334">
        <f t="shared" si="23"/>
        <v>9</v>
      </c>
    </row>
    <row r="69" spans="1:61" s="9" customFormat="1" ht="14.25" customHeight="1" x14ac:dyDescent="0.15">
      <c r="B69" s="338"/>
      <c r="C69" s="523" t="s">
        <v>272</v>
      </c>
      <c r="D69" s="568"/>
      <c r="E69" s="336">
        <v>20</v>
      </c>
      <c r="F69" s="339">
        <v>4</v>
      </c>
      <c r="G69" s="339">
        <v>16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153">
        <v>0</v>
      </c>
      <c r="P69" s="153">
        <v>0</v>
      </c>
      <c r="Q69" s="153">
        <v>0</v>
      </c>
      <c r="R69" s="153">
        <v>4</v>
      </c>
      <c r="S69" s="153">
        <v>2</v>
      </c>
      <c r="T69" s="153">
        <v>3</v>
      </c>
      <c r="U69" s="153">
        <v>1</v>
      </c>
      <c r="V69" s="153">
        <v>0</v>
      </c>
      <c r="W69" s="153">
        <v>0</v>
      </c>
      <c r="X69" s="153">
        <v>0</v>
      </c>
      <c r="Y69" s="153">
        <v>0</v>
      </c>
      <c r="Z69" s="153">
        <v>0</v>
      </c>
      <c r="AA69" s="153">
        <v>0</v>
      </c>
      <c r="AB69" s="153">
        <v>0</v>
      </c>
      <c r="AC69" s="153">
        <v>0</v>
      </c>
      <c r="AD69" s="154">
        <v>0</v>
      </c>
      <c r="AE69" s="148"/>
      <c r="AF69" s="148"/>
      <c r="AG69" s="338"/>
      <c r="AH69" s="523" t="s">
        <v>272</v>
      </c>
      <c r="AI69" s="568"/>
      <c r="AJ69" s="153">
        <v>0</v>
      </c>
      <c r="AK69" s="153">
        <v>0</v>
      </c>
      <c r="AL69" s="153">
        <v>2</v>
      </c>
      <c r="AM69" s="153">
        <v>1</v>
      </c>
      <c r="AN69" s="153">
        <v>0</v>
      </c>
      <c r="AO69" s="153">
        <v>0</v>
      </c>
      <c r="AP69" s="153">
        <v>0</v>
      </c>
      <c r="AQ69" s="153">
        <v>0</v>
      </c>
      <c r="AR69" s="153">
        <v>0</v>
      </c>
      <c r="AS69" s="153">
        <v>0</v>
      </c>
      <c r="AT69" s="153">
        <v>0</v>
      </c>
      <c r="AU69" s="153">
        <v>0</v>
      </c>
      <c r="AV69" s="153">
        <v>0</v>
      </c>
      <c r="AW69" s="153">
        <v>0</v>
      </c>
      <c r="AX69" s="153">
        <v>0</v>
      </c>
      <c r="AY69" s="153">
        <v>0</v>
      </c>
      <c r="AZ69" s="153">
        <v>3</v>
      </c>
      <c r="BA69" s="153">
        <v>0</v>
      </c>
      <c r="BB69" s="153">
        <v>0</v>
      </c>
      <c r="BC69" s="153">
        <v>0</v>
      </c>
      <c r="BD69" s="153">
        <v>0</v>
      </c>
      <c r="BE69" s="153">
        <v>0</v>
      </c>
      <c r="BF69" s="153">
        <v>0</v>
      </c>
      <c r="BG69" s="154">
        <v>0</v>
      </c>
      <c r="BH69" s="148"/>
      <c r="BI69" s="334">
        <f t="shared" si="23"/>
        <v>16</v>
      </c>
    </row>
    <row r="70" spans="1:61" s="9" customFormat="1" ht="14.25" customHeight="1" x14ac:dyDescent="0.15">
      <c r="B70" s="338"/>
      <c r="C70" s="523" t="s">
        <v>38</v>
      </c>
      <c r="D70" s="568"/>
      <c r="E70" s="336">
        <v>29</v>
      </c>
      <c r="F70" s="339">
        <v>2</v>
      </c>
      <c r="G70" s="339">
        <v>27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153">
        <v>1</v>
      </c>
      <c r="P70" s="153">
        <v>0</v>
      </c>
      <c r="Q70" s="153">
        <v>0</v>
      </c>
      <c r="R70" s="153">
        <v>0</v>
      </c>
      <c r="S70" s="153">
        <v>3</v>
      </c>
      <c r="T70" s="153">
        <v>1</v>
      </c>
      <c r="U70" s="153">
        <v>11</v>
      </c>
      <c r="V70" s="153">
        <v>0</v>
      </c>
      <c r="W70" s="153">
        <v>0</v>
      </c>
      <c r="X70" s="153">
        <v>0</v>
      </c>
      <c r="Y70" s="153">
        <v>0</v>
      </c>
      <c r="Z70" s="153">
        <v>0</v>
      </c>
      <c r="AA70" s="153">
        <v>0</v>
      </c>
      <c r="AB70" s="153">
        <v>0</v>
      </c>
      <c r="AC70" s="153">
        <v>0</v>
      </c>
      <c r="AD70" s="154">
        <v>0</v>
      </c>
      <c r="AE70" s="148"/>
      <c r="AF70" s="148"/>
      <c r="AG70" s="338"/>
      <c r="AH70" s="523" t="s">
        <v>38</v>
      </c>
      <c r="AI70" s="568"/>
      <c r="AJ70" s="153">
        <v>0</v>
      </c>
      <c r="AK70" s="153">
        <v>0</v>
      </c>
      <c r="AL70" s="153">
        <v>0</v>
      </c>
      <c r="AM70" s="153">
        <v>6</v>
      </c>
      <c r="AN70" s="153">
        <v>0</v>
      </c>
      <c r="AO70" s="153">
        <v>0</v>
      </c>
      <c r="AP70" s="153">
        <v>0</v>
      </c>
      <c r="AQ70" s="153">
        <v>0</v>
      </c>
      <c r="AR70" s="153">
        <v>0</v>
      </c>
      <c r="AS70" s="153">
        <v>0</v>
      </c>
      <c r="AT70" s="153">
        <v>0</v>
      </c>
      <c r="AU70" s="153">
        <v>2</v>
      </c>
      <c r="AV70" s="153">
        <v>0</v>
      </c>
      <c r="AW70" s="153">
        <v>0</v>
      </c>
      <c r="AX70" s="153">
        <v>0</v>
      </c>
      <c r="AY70" s="153">
        <v>0</v>
      </c>
      <c r="AZ70" s="153">
        <v>3</v>
      </c>
      <c r="BA70" s="153">
        <v>0</v>
      </c>
      <c r="BB70" s="153">
        <v>0</v>
      </c>
      <c r="BC70" s="153">
        <v>0</v>
      </c>
      <c r="BD70" s="153">
        <v>0</v>
      </c>
      <c r="BE70" s="153">
        <v>0</v>
      </c>
      <c r="BF70" s="153">
        <v>0</v>
      </c>
      <c r="BG70" s="154">
        <v>0</v>
      </c>
      <c r="BH70" s="148"/>
      <c r="BI70" s="334">
        <f t="shared" si="23"/>
        <v>27</v>
      </c>
    </row>
    <row r="71" spans="1:61" s="9" customFormat="1" ht="14.25" customHeight="1" x14ac:dyDescent="0.15">
      <c r="B71" s="338"/>
      <c r="C71" s="523" t="s">
        <v>351</v>
      </c>
      <c r="D71" s="568"/>
      <c r="E71" s="336">
        <v>16</v>
      </c>
      <c r="F71" s="339">
        <v>1</v>
      </c>
      <c r="G71" s="339">
        <v>15</v>
      </c>
      <c r="H71" s="153">
        <v>0</v>
      </c>
      <c r="I71" s="153">
        <v>0</v>
      </c>
      <c r="J71" s="153">
        <v>0</v>
      </c>
      <c r="K71" s="153">
        <v>0</v>
      </c>
      <c r="L71" s="153">
        <v>0</v>
      </c>
      <c r="M71" s="153">
        <v>0</v>
      </c>
      <c r="N71" s="153">
        <v>0</v>
      </c>
      <c r="O71" s="153">
        <v>0</v>
      </c>
      <c r="P71" s="153">
        <v>0</v>
      </c>
      <c r="Q71" s="153">
        <v>0</v>
      </c>
      <c r="R71" s="153">
        <v>0</v>
      </c>
      <c r="S71" s="153">
        <v>4</v>
      </c>
      <c r="T71" s="153">
        <v>0</v>
      </c>
      <c r="U71" s="153">
        <v>7</v>
      </c>
      <c r="V71" s="153">
        <v>0</v>
      </c>
      <c r="W71" s="153">
        <v>0</v>
      </c>
      <c r="X71" s="153">
        <v>0</v>
      </c>
      <c r="Y71" s="153">
        <v>0</v>
      </c>
      <c r="Z71" s="153">
        <v>0</v>
      </c>
      <c r="AA71" s="153">
        <v>0</v>
      </c>
      <c r="AB71" s="153">
        <v>0</v>
      </c>
      <c r="AC71" s="153">
        <v>0</v>
      </c>
      <c r="AD71" s="154">
        <v>0</v>
      </c>
      <c r="AE71" s="148"/>
      <c r="AF71" s="148"/>
      <c r="AG71" s="355"/>
      <c r="AH71" s="523" t="s">
        <v>351</v>
      </c>
      <c r="AI71" s="568"/>
      <c r="AJ71" s="153">
        <v>0</v>
      </c>
      <c r="AK71" s="153">
        <v>0</v>
      </c>
      <c r="AL71" s="153">
        <v>0</v>
      </c>
      <c r="AM71" s="153">
        <v>0</v>
      </c>
      <c r="AN71" s="153">
        <v>0</v>
      </c>
      <c r="AO71" s="153">
        <v>0</v>
      </c>
      <c r="AP71" s="153">
        <v>0</v>
      </c>
      <c r="AQ71" s="153">
        <v>0</v>
      </c>
      <c r="AR71" s="153">
        <v>0</v>
      </c>
      <c r="AS71" s="153">
        <v>0</v>
      </c>
      <c r="AT71" s="153">
        <v>0</v>
      </c>
      <c r="AU71" s="153">
        <v>1</v>
      </c>
      <c r="AV71" s="153">
        <v>0</v>
      </c>
      <c r="AW71" s="153">
        <v>1</v>
      </c>
      <c r="AX71" s="153">
        <v>0</v>
      </c>
      <c r="AY71" s="153">
        <v>0</v>
      </c>
      <c r="AZ71" s="153">
        <v>0</v>
      </c>
      <c r="BA71" s="153">
        <v>0</v>
      </c>
      <c r="BB71" s="153">
        <v>0</v>
      </c>
      <c r="BC71" s="153">
        <v>0</v>
      </c>
      <c r="BD71" s="153">
        <v>0</v>
      </c>
      <c r="BE71" s="153">
        <v>0</v>
      </c>
      <c r="BF71" s="153">
        <v>2</v>
      </c>
      <c r="BG71" s="154">
        <v>0</v>
      </c>
      <c r="BH71" s="148"/>
      <c r="BI71" s="334">
        <f t="shared" si="23"/>
        <v>15</v>
      </c>
    </row>
    <row r="72" spans="1:61" s="9" customFormat="1" ht="14.25" customHeight="1" x14ac:dyDescent="0.15">
      <c r="B72" s="338"/>
      <c r="C72" s="523" t="s">
        <v>297</v>
      </c>
      <c r="D72" s="568"/>
      <c r="E72" s="336">
        <v>10</v>
      </c>
      <c r="F72" s="339">
        <v>2</v>
      </c>
      <c r="G72" s="339">
        <v>8</v>
      </c>
      <c r="H72" s="153">
        <v>0</v>
      </c>
      <c r="I72" s="153">
        <v>0</v>
      </c>
      <c r="J72" s="153">
        <v>0</v>
      </c>
      <c r="K72" s="153">
        <v>0</v>
      </c>
      <c r="L72" s="153">
        <v>0</v>
      </c>
      <c r="M72" s="153">
        <v>0</v>
      </c>
      <c r="N72" s="153">
        <v>0</v>
      </c>
      <c r="O72" s="153">
        <v>0</v>
      </c>
      <c r="P72" s="153">
        <v>0</v>
      </c>
      <c r="Q72" s="153">
        <v>0</v>
      </c>
      <c r="R72" s="153">
        <v>1</v>
      </c>
      <c r="S72" s="153">
        <v>0</v>
      </c>
      <c r="T72" s="153">
        <v>0</v>
      </c>
      <c r="U72" s="153">
        <v>0</v>
      </c>
      <c r="V72" s="153">
        <v>0</v>
      </c>
      <c r="W72" s="153">
        <v>0</v>
      </c>
      <c r="X72" s="153">
        <v>0</v>
      </c>
      <c r="Y72" s="153">
        <v>0</v>
      </c>
      <c r="Z72" s="153">
        <v>0</v>
      </c>
      <c r="AA72" s="153">
        <v>0</v>
      </c>
      <c r="AB72" s="153">
        <v>0</v>
      </c>
      <c r="AC72" s="153">
        <v>0</v>
      </c>
      <c r="AD72" s="154">
        <v>0</v>
      </c>
      <c r="AE72" s="148"/>
      <c r="AF72" s="148"/>
      <c r="AG72" s="356"/>
      <c r="AH72" s="523" t="s">
        <v>297</v>
      </c>
      <c r="AI72" s="568"/>
      <c r="AJ72" s="153">
        <v>0</v>
      </c>
      <c r="AK72" s="153">
        <v>3</v>
      </c>
      <c r="AL72" s="153">
        <v>0</v>
      </c>
      <c r="AM72" s="153">
        <v>2</v>
      </c>
      <c r="AN72" s="153">
        <v>0</v>
      </c>
      <c r="AO72" s="153">
        <v>0</v>
      </c>
      <c r="AP72" s="153">
        <v>0</v>
      </c>
      <c r="AQ72" s="153">
        <v>0</v>
      </c>
      <c r="AR72" s="153">
        <v>0</v>
      </c>
      <c r="AS72" s="153">
        <v>0</v>
      </c>
      <c r="AT72" s="153">
        <v>1</v>
      </c>
      <c r="AU72" s="153">
        <v>0</v>
      </c>
      <c r="AV72" s="153">
        <v>0</v>
      </c>
      <c r="AW72" s="153">
        <v>0</v>
      </c>
      <c r="AX72" s="153">
        <v>0</v>
      </c>
      <c r="AY72" s="153">
        <v>0</v>
      </c>
      <c r="AZ72" s="153">
        <v>1</v>
      </c>
      <c r="BA72" s="153">
        <v>0</v>
      </c>
      <c r="BB72" s="153">
        <v>0</v>
      </c>
      <c r="BC72" s="153">
        <v>0</v>
      </c>
      <c r="BD72" s="153">
        <v>0</v>
      </c>
      <c r="BE72" s="153">
        <v>0</v>
      </c>
      <c r="BF72" s="153">
        <v>0</v>
      </c>
      <c r="BG72" s="154">
        <v>0</v>
      </c>
      <c r="BH72" s="148"/>
      <c r="BI72" s="334">
        <f t="shared" si="23"/>
        <v>8</v>
      </c>
    </row>
    <row r="73" spans="1:61" s="9" customFormat="1" ht="14.25" customHeight="1" x14ac:dyDescent="0.15">
      <c r="B73" s="338"/>
      <c r="C73" s="523" t="s">
        <v>298</v>
      </c>
      <c r="D73" s="568"/>
      <c r="E73" s="336">
        <v>16</v>
      </c>
      <c r="F73" s="339">
        <v>0</v>
      </c>
      <c r="G73" s="339">
        <v>16</v>
      </c>
      <c r="H73" s="153">
        <v>0</v>
      </c>
      <c r="I73" s="153">
        <v>0</v>
      </c>
      <c r="J73" s="153">
        <v>0</v>
      </c>
      <c r="K73" s="153">
        <v>0</v>
      </c>
      <c r="L73" s="153">
        <v>0</v>
      </c>
      <c r="M73" s="153">
        <v>0</v>
      </c>
      <c r="N73" s="153">
        <v>0</v>
      </c>
      <c r="O73" s="153">
        <v>0</v>
      </c>
      <c r="P73" s="153">
        <v>0</v>
      </c>
      <c r="Q73" s="153">
        <v>0</v>
      </c>
      <c r="R73" s="153">
        <v>0</v>
      </c>
      <c r="S73" s="153">
        <v>0</v>
      </c>
      <c r="T73" s="153">
        <v>0</v>
      </c>
      <c r="U73" s="153">
        <v>0</v>
      </c>
      <c r="V73" s="153">
        <v>0</v>
      </c>
      <c r="W73" s="153">
        <v>0</v>
      </c>
      <c r="X73" s="153">
        <v>0</v>
      </c>
      <c r="Y73" s="153">
        <v>0</v>
      </c>
      <c r="Z73" s="153">
        <v>0</v>
      </c>
      <c r="AA73" s="153">
        <v>0</v>
      </c>
      <c r="AB73" s="153">
        <v>0</v>
      </c>
      <c r="AC73" s="153">
        <v>1</v>
      </c>
      <c r="AD73" s="154">
        <v>1</v>
      </c>
      <c r="AE73" s="148"/>
      <c r="AF73" s="148"/>
      <c r="AG73" s="355"/>
      <c r="AH73" s="523" t="s">
        <v>298</v>
      </c>
      <c r="AI73" s="568"/>
      <c r="AJ73" s="153">
        <v>0</v>
      </c>
      <c r="AK73" s="153">
        <v>0</v>
      </c>
      <c r="AL73" s="153">
        <v>0</v>
      </c>
      <c r="AM73" s="153">
        <v>0</v>
      </c>
      <c r="AN73" s="153">
        <v>0</v>
      </c>
      <c r="AO73" s="153">
        <v>0</v>
      </c>
      <c r="AP73" s="153">
        <v>0</v>
      </c>
      <c r="AQ73" s="153">
        <v>0</v>
      </c>
      <c r="AR73" s="153">
        <v>0</v>
      </c>
      <c r="AS73" s="153">
        <v>0</v>
      </c>
      <c r="AT73" s="153">
        <v>2</v>
      </c>
      <c r="AU73" s="153">
        <v>0</v>
      </c>
      <c r="AV73" s="153">
        <v>0</v>
      </c>
      <c r="AW73" s="153">
        <v>0</v>
      </c>
      <c r="AX73" s="153">
        <v>0</v>
      </c>
      <c r="AY73" s="153">
        <v>0</v>
      </c>
      <c r="AZ73" s="153">
        <v>0</v>
      </c>
      <c r="BA73" s="153">
        <v>0</v>
      </c>
      <c r="BB73" s="153">
        <v>0</v>
      </c>
      <c r="BC73" s="153">
        <v>0</v>
      </c>
      <c r="BD73" s="153">
        <v>0</v>
      </c>
      <c r="BE73" s="153">
        <v>12</v>
      </c>
      <c r="BF73" s="153">
        <v>0</v>
      </c>
      <c r="BG73" s="154">
        <v>0</v>
      </c>
      <c r="BH73" s="148"/>
      <c r="BI73" s="334">
        <f t="shared" si="23"/>
        <v>16</v>
      </c>
    </row>
    <row r="74" spans="1:61" s="9" customFormat="1" ht="14.25" customHeight="1" x14ac:dyDescent="0.15">
      <c r="B74" s="338"/>
      <c r="C74" s="523" t="s">
        <v>251</v>
      </c>
      <c r="D74" s="568"/>
      <c r="E74" s="336">
        <v>0</v>
      </c>
      <c r="F74" s="339">
        <v>0</v>
      </c>
      <c r="G74" s="339">
        <v>0</v>
      </c>
      <c r="H74" s="153">
        <v>0</v>
      </c>
      <c r="I74" s="153">
        <v>0</v>
      </c>
      <c r="J74" s="153">
        <v>0</v>
      </c>
      <c r="K74" s="153">
        <v>0</v>
      </c>
      <c r="L74" s="153">
        <v>0</v>
      </c>
      <c r="M74" s="153">
        <v>0</v>
      </c>
      <c r="N74" s="153">
        <v>0</v>
      </c>
      <c r="O74" s="153">
        <v>0</v>
      </c>
      <c r="P74" s="153">
        <v>0</v>
      </c>
      <c r="Q74" s="153">
        <v>0</v>
      </c>
      <c r="R74" s="153">
        <v>0</v>
      </c>
      <c r="S74" s="153">
        <v>0</v>
      </c>
      <c r="T74" s="153">
        <v>0</v>
      </c>
      <c r="U74" s="153">
        <v>0</v>
      </c>
      <c r="V74" s="153">
        <v>0</v>
      </c>
      <c r="W74" s="153">
        <v>0</v>
      </c>
      <c r="X74" s="153">
        <v>0</v>
      </c>
      <c r="Y74" s="153">
        <v>0</v>
      </c>
      <c r="Z74" s="153">
        <v>0</v>
      </c>
      <c r="AA74" s="153">
        <v>0</v>
      </c>
      <c r="AB74" s="153">
        <v>0</v>
      </c>
      <c r="AC74" s="153">
        <v>0</v>
      </c>
      <c r="AD74" s="154">
        <v>0</v>
      </c>
      <c r="AE74" s="148"/>
      <c r="AF74" s="148"/>
      <c r="AG74" s="355"/>
      <c r="AH74" s="523" t="s">
        <v>251</v>
      </c>
      <c r="AI74" s="568"/>
      <c r="AJ74" s="153">
        <v>0</v>
      </c>
      <c r="AK74" s="153">
        <v>0</v>
      </c>
      <c r="AL74" s="153">
        <v>0</v>
      </c>
      <c r="AM74" s="153">
        <v>0</v>
      </c>
      <c r="AN74" s="153">
        <v>0</v>
      </c>
      <c r="AO74" s="153">
        <v>0</v>
      </c>
      <c r="AP74" s="153">
        <v>0</v>
      </c>
      <c r="AQ74" s="153">
        <v>0</v>
      </c>
      <c r="AR74" s="153">
        <v>0</v>
      </c>
      <c r="AS74" s="153">
        <v>0</v>
      </c>
      <c r="AT74" s="153">
        <v>0</v>
      </c>
      <c r="AU74" s="153">
        <v>0</v>
      </c>
      <c r="AV74" s="153">
        <v>0</v>
      </c>
      <c r="AW74" s="153">
        <v>0</v>
      </c>
      <c r="AX74" s="153">
        <v>0</v>
      </c>
      <c r="AY74" s="153">
        <v>0</v>
      </c>
      <c r="AZ74" s="153">
        <v>0</v>
      </c>
      <c r="BA74" s="153">
        <v>0</v>
      </c>
      <c r="BB74" s="153">
        <v>0</v>
      </c>
      <c r="BC74" s="153">
        <v>0</v>
      </c>
      <c r="BD74" s="153">
        <v>0</v>
      </c>
      <c r="BE74" s="153">
        <v>0</v>
      </c>
      <c r="BF74" s="153">
        <v>0</v>
      </c>
      <c r="BG74" s="154">
        <v>0</v>
      </c>
      <c r="BH74" s="148"/>
      <c r="BI74" s="334">
        <f t="shared" si="23"/>
        <v>0</v>
      </c>
    </row>
    <row r="75" spans="1:61" s="9" customFormat="1" ht="14.25" customHeight="1" x14ac:dyDescent="0.15">
      <c r="A75" s="9">
        <f t="shared" ref="A75:A81" si="24">A74+1</f>
        <v>1</v>
      </c>
      <c r="B75" s="338" t="s">
        <v>39</v>
      </c>
      <c r="C75" s="523" t="s">
        <v>273</v>
      </c>
      <c r="D75" s="568"/>
      <c r="E75" s="336">
        <v>9</v>
      </c>
      <c r="F75" s="339">
        <v>5</v>
      </c>
      <c r="G75" s="339">
        <v>4</v>
      </c>
      <c r="H75" s="153">
        <v>0</v>
      </c>
      <c r="I75" s="153">
        <v>0</v>
      </c>
      <c r="J75" s="153">
        <v>0</v>
      </c>
      <c r="K75" s="153">
        <v>0</v>
      </c>
      <c r="L75" s="153">
        <v>0</v>
      </c>
      <c r="M75" s="153">
        <v>0</v>
      </c>
      <c r="N75" s="153">
        <v>0</v>
      </c>
      <c r="O75" s="153">
        <v>0</v>
      </c>
      <c r="P75" s="153">
        <v>0</v>
      </c>
      <c r="Q75" s="153">
        <v>0</v>
      </c>
      <c r="R75" s="153">
        <v>0</v>
      </c>
      <c r="S75" s="153">
        <v>1</v>
      </c>
      <c r="T75" s="153">
        <v>0</v>
      </c>
      <c r="U75" s="153">
        <v>1</v>
      </c>
      <c r="V75" s="153">
        <v>0</v>
      </c>
      <c r="W75" s="153">
        <v>0</v>
      </c>
      <c r="X75" s="153">
        <v>0</v>
      </c>
      <c r="Y75" s="153">
        <v>0</v>
      </c>
      <c r="Z75" s="153">
        <v>0</v>
      </c>
      <c r="AA75" s="153">
        <v>0</v>
      </c>
      <c r="AB75" s="153">
        <v>0</v>
      </c>
      <c r="AC75" s="153">
        <v>0</v>
      </c>
      <c r="AD75" s="154">
        <v>0</v>
      </c>
      <c r="AE75" s="148"/>
      <c r="AF75" s="148"/>
      <c r="AG75" s="338" t="s">
        <v>39</v>
      </c>
      <c r="AH75" s="523" t="s">
        <v>273</v>
      </c>
      <c r="AI75" s="568"/>
      <c r="AJ75" s="153">
        <v>0</v>
      </c>
      <c r="AK75" s="153">
        <v>1</v>
      </c>
      <c r="AL75" s="153">
        <v>0</v>
      </c>
      <c r="AM75" s="153">
        <v>0</v>
      </c>
      <c r="AN75" s="153">
        <v>0</v>
      </c>
      <c r="AO75" s="153">
        <v>0</v>
      </c>
      <c r="AP75" s="153">
        <v>0</v>
      </c>
      <c r="AQ75" s="153">
        <v>0</v>
      </c>
      <c r="AR75" s="153">
        <v>0</v>
      </c>
      <c r="AS75" s="153">
        <v>0</v>
      </c>
      <c r="AT75" s="153">
        <v>0</v>
      </c>
      <c r="AU75" s="153">
        <v>0</v>
      </c>
      <c r="AV75" s="153">
        <v>0</v>
      </c>
      <c r="AW75" s="153">
        <v>0</v>
      </c>
      <c r="AX75" s="153">
        <v>0</v>
      </c>
      <c r="AY75" s="153">
        <v>0</v>
      </c>
      <c r="AZ75" s="153">
        <v>0</v>
      </c>
      <c r="BA75" s="153">
        <v>0</v>
      </c>
      <c r="BB75" s="153">
        <v>0</v>
      </c>
      <c r="BC75" s="153">
        <v>1</v>
      </c>
      <c r="BD75" s="153">
        <v>0</v>
      </c>
      <c r="BE75" s="153">
        <v>0</v>
      </c>
      <c r="BF75" s="153">
        <v>0</v>
      </c>
      <c r="BG75" s="154">
        <v>0</v>
      </c>
      <c r="BH75" s="148"/>
      <c r="BI75" s="334">
        <f t="shared" si="23"/>
        <v>4</v>
      </c>
    </row>
    <row r="76" spans="1:61" s="9" customFormat="1" ht="14.25" customHeight="1" x14ac:dyDescent="0.15">
      <c r="A76" s="9">
        <f t="shared" si="24"/>
        <v>2</v>
      </c>
      <c r="B76" s="338"/>
      <c r="C76" s="523" t="s">
        <v>274</v>
      </c>
      <c r="D76" s="568"/>
      <c r="E76" s="336">
        <v>132</v>
      </c>
      <c r="F76" s="339">
        <v>1</v>
      </c>
      <c r="G76" s="339">
        <v>131</v>
      </c>
      <c r="H76" s="153">
        <v>0</v>
      </c>
      <c r="I76" s="153">
        <v>0</v>
      </c>
      <c r="J76" s="153">
        <v>0</v>
      </c>
      <c r="K76" s="153">
        <v>0</v>
      </c>
      <c r="L76" s="153">
        <v>0</v>
      </c>
      <c r="M76" s="153">
        <v>0</v>
      </c>
      <c r="N76" s="153">
        <v>0</v>
      </c>
      <c r="O76" s="153">
        <v>0</v>
      </c>
      <c r="P76" s="153">
        <v>0</v>
      </c>
      <c r="Q76" s="153">
        <v>0</v>
      </c>
      <c r="R76" s="153">
        <v>0</v>
      </c>
      <c r="S76" s="153">
        <v>32</v>
      </c>
      <c r="T76" s="153">
        <v>2</v>
      </c>
      <c r="U76" s="153">
        <v>12</v>
      </c>
      <c r="V76" s="153">
        <v>0</v>
      </c>
      <c r="W76" s="153">
        <v>0</v>
      </c>
      <c r="X76" s="153">
        <v>0</v>
      </c>
      <c r="Y76" s="153">
        <v>0</v>
      </c>
      <c r="Z76" s="153">
        <v>0</v>
      </c>
      <c r="AA76" s="153">
        <v>0</v>
      </c>
      <c r="AB76" s="153">
        <v>0</v>
      </c>
      <c r="AC76" s="153">
        <v>0</v>
      </c>
      <c r="AD76" s="154">
        <v>27</v>
      </c>
      <c r="AE76" s="148"/>
      <c r="AF76" s="148"/>
      <c r="AG76" s="338"/>
      <c r="AH76" s="523" t="s">
        <v>274</v>
      </c>
      <c r="AI76" s="568"/>
      <c r="AJ76" s="153">
        <v>0</v>
      </c>
      <c r="AK76" s="153">
        <v>0</v>
      </c>
      <c r="AL76" s="153">
        <v>0</v>
      </c>
      <c r="AM76" s="153">
        <v>8</v>
      </c>
      <c r="AN76" s="153">
        <v>15</v>
      </c>
      <c r="AO76" s="153">
        <v>0</v>
      </c>
      <c r="AP76" s="153">
        <v>5</v>
      </c>
      <c r="AQ76" s="153">
        <v>0</v>
      </c>
      <c r="AR76" s="153">
        <v>0</v>
      </c>
      <c r="AS76" s="153">
        <v>15</v>
      </c>
      <c r="AT76" s="153">
        <v>5</v>
      </c>
      <c r="AU76" s="153">
        <v>0</v>
      </c>
      <c r="AV76" s="153">
        <v>0</v>
      </c>
      <c r="AW76" s="153">
        <v>0</v>
      </c>
      <c r="AX76" s="153">
        <v>0</v>
      </c>
      <c r="AY76" s="153">
        <v>0</v>
      </c>
      <c r="AZ76" s="153">
        <v>10</v>
      </c>
      <c r="BA76" s="153">
        <v>0</v>
      </c>
      <c r="BB76" s="153">
        <v>0</v>
      </c>
      <c r="BC76" s="153">
        <v>0</v>
      </c>
      <c r="BD76" s="153">
        <v>0</v>
      </c>
      <c r="BE76" s="153">
        <v>0</v>
      </c>
      <c r="BF76" s="153">
        <v>0</v>
      </c>
      <c r="BG76" s="154">
        <v>0</v>
      </c>
      <c r="BH76" s="148"/>
      <c r="BI76" s="334">
        <f t="shared" si="23"/>
        <v>131</v>
      </c>
    </row>
    <row r="77" spans="1:61" s="9" customFormat="1" ht="14.25" customHeight="1" x14ac:dyDescent="0.15">
      <c r="A77" s="9">
        <f t="shared" si="24"/>
        <v>3</v>
      </c>
      <c r="B77" s="338"/>
      <c r="C77" s="523" t="s">
        <v>299</v>
      </c>
      <c r="D77" s="568"/>
      <c r="E77" s="336">
        <v>16</v>
      </c>
      <c r="F77" s="339">
        <v>3</v>
      </c>
      <c r="G77" s="339">
        <v>13</v>
      </c>
      <c r="H77" s="153">
        <v>0</v>
      </c>
      <c r="I77" s="153">
        <v>0</v>
      </c>
      <c r="J77" s="153">
        <v>0</v>
      </c>
      <c r="K77" s="153">
        <v>0</v>
      </c>
      <c r="L77" s="153">
        <v>0</v>
      </c>
      <c r="M77" s="153">
        <v>0</v>
      </c>
      <c r="N77" s="153">
        <v>0</v>
      </c>
      <c r="O77" s="153">
        <v>0</v>
      </c>
      <c r="P77" s="153">
        <v>0</v>
      </c>
      <c r="Q77" s="153">
        <v>0</v>
      </c>
      <c r="R77" s="153">
        <v>0</v>
      </c>
      <c r="S77" s="153">
        <v>0</v>
      </c>
      <c r="T77" s="153">
        <v>0</v>
      </c>
      <c r="U77" s="153">
        <v>0</v>
      </c>
      <c r="V77" s="153">
        <v>0</v>
      </c>
      <c r="W77" s="153">
        <v>0</v>
      </c>
      <c r="X77" s="153">
        <v>0</v>
      </c>
      <c r="Y77" s="153">
        <v>0</v>
      </c>
      <c r="Z77" s="153">
        <v>0</v>
      </c>
      <c r="AA77" s="153">
        <v>0</v>
      </c>
      <c r="AB77" s="153">
        <v>0</v>
      </c>
      <c r="AC77" s="153">
        <v>0</v>
      </c>
      <c r="AD77" s="154">
        <v>2</v>
      </c>
      <c r="AE77" s="148"/>
      <c r="AF77" s="148"/>
      <c r="AG77" s="338"/>
      <c r="AH77" s="523" t="s">
        <v>299</v>
      </c>
      <c r="AI77" s="568"/>
      <c r="AJ77" s="153">
        <v>0</v>
      </c>
      <c r="AK77" s="153">
        <v>2</v>
      </c>
      <c r="AL77" s="153">
        <v>0</v>
      </c>
      <c r="AM77" s="153">
        <v>8</v>
      </c>
      <c r="AN77" s="153">
        <v>1</v>
      </c>
      <c r="AO77" s="153">
        <v>0</v>
      </c>
      <c r="AP77" s="153">
        <v>0</v>
      </c>
      <c r="AQ77" s="153">
        <v>0</v>
      </c>
      <c r="AR77" s="153">
        <v>0</v>
      </c>
      <c r="AS77" s="153">
        <v>0</v>
      </c>
      <c r="AT77" s="153">
        <v>0</v>
      </c>
      <c r="AU77" s="153">
        <v>0</v>
      </c>
      <c r="AV77" s="153">
        <v>0</v>
      </c>
      <c r="AW77" s="153">
        <v>0</v>
      </c>
      <c r="AX77" s="153">
        <v>0</v>
      </c>
      <c r="AY77" s="153">
        <v>0</v>
      </c>
      <c r="AZ77" s="153">
        <v>0</v>
      </c>
      <c r="BA77" s="153">
        <v>0</v>
      </c>
      <c r="BB77" s="153">
        <v>0</v>
      </c>
      <c r="BC77" s="153">
        <v>0</v>
      </c>
      <c r="BD77" s="153">
        <v>0</v>
      </c>
      <c r="BE77" s="153">
        <v>0</v>
      </c>
      <c r="BF77" s="153">
        <v>0</v>
      </c>
      <c r="BG77" s="154">
        <v>0</v>
      </c>
      <c r="BH77" s="148"/>
      <c r="BI77" s="334">
        <f t="shared" si="23"/>
        <v>13</v>
      </c>
    </row>
    <row r="78" spans="1:61" s="9" customFormat="1" ht="14.25" customHeight="1" x14ac:dyDescent="0.15">
      <c r="A78" s="9">
        <f t="shared" si="24"/>
        <v>4</v>
      </c>
      <c r="B78" s="338"/>
      <c r="C78" s="523" t="s">
        <v>276</v>
      </c>
      <c r="D78" s="568"/>
      <c r="E78" s="336">
        <v>36</v>
      </c>
      <c r="F78" s="339">
        <v>8</v>
      </c>
      <c r="G78" s="339">
        <v>28</v>
      </c>
      <c r="H78" s="153">
        <v>0</v>
      </c>
      <c r="I78" s="153">
        <v>0</v>
      </c>
      <c r="J78" s="153">
        <v>0</v>
      </c>
      <c r="K78" s="153">
        <v>0</v>
      </c>
      <c r="L78" s="153">
        <v>0</v>
      </c>
      <c r="M78" s="153">
        <v>0</v>
      </c>
      <c r="N78" s="153">
        <v>0</v>
      </c>
      <c r="O78" s="153">
        <v>2</v>
      </c>
      <c r="P78" s="153">
        <v>0</v>
      </c>
      <c r="Q78" s="153">
        <v>0</v>
      </c>
      <c r="R78" s="153">
        <v>2</v>
      </c>
      <c r="S78" s="153">
        <v>2</v>
      </c>
      <c r="T78" s="153">
        <v>0</v>
      </c>
      <c r="U78" s="153">
        <v>8</v>
      </c>
      <c r="V78" s="153">
        <v>0</v>
      </c>
      <c r="W78" s="153">
        <v>0</v>
      </c>
      <c r="X78" s="153">
        <v>0</v>
      </c>
      <c r="Y78" s="153">
        <v>0</v>
      </c>
      <c r="Z78" s="153">
        <v>0</v>
      </c>
      <c r="AA78" s="153">
        <v>0</v>
      </c>
      <c r="AB78" s="153">
        <v>0</v>
      </c>
      <c r="AC78" s="153">
        <v>0</v>
      </c>
      <c r="AD78" s="154">
        <v>5</v>
      </c>
      <c r="AE78" s="148"/>
      <c r="AF78" s="148"/>
      <c r="AG78" s="338"/>
      <c r="AH78" s="523" t="s">
        <v>276</v>
      </c>
      <c r="AI78" s="568"/>
      <c r="AJ78" s="153">
        <v>2</v>
      </c>
      <c r="AK78" s="153">
        <v>0</v>
      </c>
      <c r="AL78" s="153">
        <v>0</v>
      </c>
      <c r="AM78" s="153">
        <v>2</v>
      </c>
      <c r="AN78" s="153">
        <v>0</v>
      </c>
      <c r="AO78" s="153">
        <v>0</v>
      </c>
      <c r="AP78" s="153">
        <v>0</v>
      </c>
      <c r="AQ78" s="153">
        <v>0</v>
      </c>
      <c r="AR78" s="153">
        <v>0</v>
      </c>
      <c r="AS78" s="153">
        <v>0</v>
      </c>
      <c r="AT78" s="153">
        <v>0</v>
      </c>
      <c r="AU78" s="153">
        <v>0</v>
      </c>
      <c r="AV78" s="153">
        <v>0</v>
      </c>
      <c r="AW78" s="153">
        <v>0</v>
      </c>
      <c r="AX78" s="153">
        <v>0</v>
      </c>
      <c r="AY78" s="153">
        <v>0</v>
      </c>
      <c r="AZ78" s="153">
        <v>5</v>
      </c>
      <c r="BA78" s="153">
        <v>0</v>
      </c>
      <c r="BB78" s="153">
        <v>0</v>
      </c>
      <c r="BC78" s="153">
        <v>0</v>
      </c>
      <c r="BD78" s="153">
        <v>0</v>
      </c>
      <c r="BE78" s="153">
        <v>0</v>
      </c>
      <c r="BF78" s="153">
        <v>0</v>
      </c>
      <c r="BG78" s="154">
        <v>0</v>
      </c>
      <c r="BH78" s="148"/>
      <c r="BI78" s="334">
        <f t="shared" si="23"/>
        <v>28</v>
      </c>
    </row>
    <row r="79" spans="1:61" s="9" customFormat="1" ht="14.25" customHeight="1" x14ac:dyDescent="0.15">
      <c r="A79" s="9">
        <f t="shared" si="24"/>
        <v>5</v>
      </c>
      <c r="B79" s="338"/>
      <c r="C79" s="523" t="s">
        <v>300</v>
      </c>
      <c r="D79" s="568"/>
      <c r="E79" s="336">
        <v>46</v>
      </c>
      <c r="F79" s="339">
        <v>29</v>
      </c>
      <c r="G79" s="339">
        <v>17</v>
      </c>
      <c r="H79" s="153">
        <v>0</v>
      </c>
      <c r="I79" s="153">
        <v>0</v>
      </c>
      <c r="J79" s="153">
        <v>0</v>
      </c>
      <c r="K79" s="153">
        <v>0</v>
      </c>
      <c r="L79" s="153">
        <v>0</v>
      </c>
      <c r="M79" s="153">
        <v>0</v>
      </c>
      <c r="N79" s="153">
        <v>0</v>
      </c>
      <c r="O79" s="153">
        <v>0</v>
      </c>
      <c r="P79" s="153">
        <v>0</v>
      </c>
      <c r="Q79" s="153">
        <v>0</v>
      </c>
      <c r="R79" s="153">
        <v>0</v>
      </c>
      <c r="S79" s="153">
        <v>0</v>
      </c>
      <c r="T79" s="153">
        <v>4</v>
      </c>
      <c r="U79" s="153">
        <v>6</v>
      </c>
      <c r="V79" s="153">
        <v>0</v>
      </c>
      <c r="W79" s="153">
        <v>0</v>
      </c>
      <c r="X79" s="153">
        <v>0</v>
      </c>
      <c r="Y79" s="153">
        <v>0</v>
      </c>
      <c r="Z79" s="153">
        <v>0</v>
      </c>
      <c r="AA79" s="153">
        <v>0</v>
      </c>
      <c r="AB79" s="153">
        <v>0</v>
      </c>
      <c r="AC79" s="153">
        <v>0</v>
      </c>
      <c r="AD79" s="154">
        <v>2</v>
      </c>
      <c r="AE79" s="148"/>
      <c r="AF79" s="148"/>
      <c r="AG79" s="338"/>
      <c r="AH79" s="523" t="s">
        <v>300</v>
      </c>
      <c r="AI79" s="568"/>
      <c r="AJ79" s="153">
        <v>1</v>
      </c>
      <c r="AK79" s="153">
        <v>0</v>
      </c>
      <c r="AL79" s="153">
        <v>0</v>
      </c>
      <c r="AM79" s="153">
        <v>1</v>
      </c>
      <c r="AN79" s="153">
        <v>0</v>
      </c>
      <c r="AO79" s="153">
        <v>0</v>
      </c>
      <c r="AP79" s="153">
        <v>0</v>
      </c>
      <c r="AQ79" s="153">
        <v>0</v>
      </c>
      <c r="AR79" s="153">
        <v>0</v>
      </c>
      <c r="AS79" s="153">
        <v>0</v>
      </c>
      <c r="AT79" s="153">
        <v>1</v>
      </c>
      <c r="AU79" s="153">
        <v>0</v>
      </c>
      <c r="AV79" s="153">
        <v>0</v>
      </c>
      <c r="AW79" s="153">
        <v>0</v>
      </c>
      <c r="AX79" s="153">
        <v>0</v>
      </c>
      <c r="AY79" s="153">
        <v>0</v>
      </c>
      <c r="AZ79" s="153">
        <v>0</v>
      </c>
      <c r="BA79" s="153">
        <v>1</v>
      </c>
      <c r="BB79" s="153">
        <v>0</v>
      </c>
      <c r="BC79" s="153">
        <v>1</v>
      </c>
      <c r="BD79" s="153">
        <v>0</v>
      </c>
      <c r="BE79" s="153">
        <v>0</v>
      </c>
      <c r="BF79" s="153">
        <v>0</v>
      </c>
      <c r="BG79" s="154">
        <v>0</v>
      </c>
      <c r="BH79" s="148"/>
      <c r="BI79" s="334">
        <f t="shared" si="23"/>
        <v>17</v>
      </c>
    </row>
    <row r="80" spans="1:61" s="9" customFormat="1" ht="14.25" customHeight="1" x14ac:dyDescent="0.15">
      <c r="A80" s="9">
        <f t="shared" si="24"/>
        <v>6</v>
      </c>
      <c r="B80" s="338"/>
      <c r="C80" s="523" t="s">
        <v>277</v>
      </c>
      <c r="D80" s="524"/>
      <c r="E80" s="336">
        <v>23</v>
      </c>
      <c r="F80" s="339">
        <v>8</v>
      </c>
      <c r="G80" s="339">
        <v>15</v>
      </c>
      <c r="H80" s="153">
        <v>0</v>
      </c>
      <c r="I80" s="153">
        <v>0</v>
      </c>
      <c r="J80" s="153">
        <v>0</v>
      </c>
      <c r="K80" s="153">
        <v>0</v>
      </c>
      <c r="L80" s="153">
        <v>0</v>
      </c>
      <c r="M80" s="153">
        <v>0</v>
      </c>
      <c r="N80" s="153">
        <v>0</v>
      </c>
      <c r="O80" s="153">
        <v>1</v>
      </c>
      <c r="P80" s="153">
        <v>0</v>
      </c>
      <c r="Q80" s="153">
        <v>0</v>
      </c>
      <c r="R80" s="153">
        <v>0</v>
      </c>
      <c r="S80" s="153">
        <v>0</v>
      </c>
      <c r="T80" s="153">
        <v>1</v>
      </c>
      <c r="U80" s="153">
        <v>1</v>
      </c>
      <c r="V80" s="153">
        <v>0</v>
      </c>
      <c r="W80" s="153">
        <v>0</v>
      </c>
      <c r="X80" s="153">
        <v>0</v>
      </c>
      <c r="Y80" s="153">
        <v>0</v>
      </c>
      <c r="Z80" s="153">
        <v>0</v>
      </c>
      <c r="AA80" s="153">
        <v>0</v>
      </c>
      <c r="AB80" s="153">
        <v>0</v>
      </c>
      <c r="AC80" s="153">
        <v>0</v>
      </c>
      <c r="AD80" s="154">
        <v>2</v>
      </c>
      <c r="AE80" s="148"/>
      <c r="AF80" s="148"/>
      <c r="AG80" s="338"/>
      <c r="AH80" s="523" t="s">
        <v>277</v>
      </c>
      <c r="AI80" s="568"/>
      <c r="AJ80" s="153">
        <v>0</v>
      </c>
      <c r="AK80" s="153">
        <v>1</v>
      </c>
      <c r="AL80" s="153">
        <v>0</v>
      </c>
      <c r="AM80" s="153">
        <v>7</v>
      </c>
      <c r="AN80" s="153">
        <v>0</v>
      </c>
      <c r="AO80" s="153">
        <v>0</v>
      </c>
      <c r="AP80" s="153">
        <v>0</v>
      </c>
      <c r="AQ80" s="153">
        <v>0</v>
      </c>
      <c r="AR80" s="153">
        <v>0</v>
      </c>
      <c r="AS80" s="153">
        <v>0</v>
      </c>
      <c r="AT80" s="153">
        <v>0</v>
      </c>
      <c r="AU80" s="153">
        <v>0</v>
      </c>
      <c r="AV80" s="153">
        <v>0</v>
      </c>
      <c r="AW80" s="153">
        <v>0</v>
      </c>
      <c r="AX80" s="153">
        <v>0</v>
      </c>
      <c r="AY80" s="153">
        <v>0</v>
      </c>
      <c r="AZ80" s="153">
        <v>0</v>
      </c>
      <c r="BA80" s="153">
        <v>0</v>
      </c>
      <c r="BB80" s="153">
        <v>0</v>
      </c>
      <c r="BC80" s="153">
        <v>0</v>
      </c>
      <c r="BD80" s="153">
        <v>2</v>
      </c>
      <c r="BE80" s="153">
        <v>0</v>
      </c>
      <c r="BF80" s="153">
        <v>0</v>
      </c>
      <c r="BG80" s="154">
        <v>0</v>
      </c>
      <c r="BH80" s="148"/>
      <c r="BI80" s="334">
        <f t="shared" si="23"/>
        <v>15</v>
      </c>
    </row>
    <row r="81" spans="1:61" s="9" customFormat="1" ht="14.25" customHeight="1" x14ac:dyDescent="0.15">
      <c r="A81" s="9">
        <f t="shared" si="24"/>
        <v>7</v>
      </c>
      <c r="B81" s="338"/>
      <c r="C81" s="523" t="s">
        <v>252</v>
      </c>
      <c r="D81" s="524"/>
      <c r="E81" s="336">
        <v>16</v>
      </c>
      <c r="F81" s="339">
        <v>1</v>
      </c>
      <c r="G81" s="339">
        <v>15</v>
      </c>
      <c r="H81" s="153">
        <v>0</v>
      </c>
      <c r="I81" s="153">
        <v>0</v>
      </c>
      <c r="J81" s="153">
        <v>0</v>
      </c>
      <c r="K81" s="153">
        <v>0</v>
      </c>
      <c r="L81" s="153">
        <v>0</v>
      </c>
      <c r="M81" s="153">
        <v>0</v>
      </c>
      <c r="N81" s="153">
        <v>0</v>
      </c>
      <c r="O81" s="153">
        <v>0</v>
      </c>
      <c r="P81" s="153">
        <v>0</v>
      </c>
      <c r="Q81" s="153">
        <v>0</v>
      </c>
      <c r="R81" s="153">
        <v>0</v>
      </c>
      <c r="S81" s="153">
        <v>0</v>
      </c>
      <c r="T81" s="153">
        <v>4</v>
      </c>
      <c r="U81" s="153">
        <v>2</v>
      </c>
      <c r="V81" s="153">
        <v>0</v>
      </c>
      <c r="W81" s="153">
        <v>0</v>
      </c>
      <c r="X81" s="153">
        <v>0</v>
      </c>
      <c r="Y81" s="153">
        <v>0</v>
      </c>
      <c r="Z81" s="153">
        <v>0</v>
      </c>
      <c r="AA81" s="153">
        <v>0</v>
      </c>
      <c r="AB81" s="153">
        <v>0</v>
      </c>
      <c r="AC81" s="153">
        <v>0</v>
      </c>
      <c r="AD81" s="154">
        <v>0</v>
      </c>
      <c r="AE81" s="148"/>
      <c r="AF81" s="148"/>
      <c r="AG81" s="338"/>
      <c r="AH81" s="523" t="s">
        <v>252</v>
      </c>
      <c r="AI81" s="568"/>
      <c r="AJ81" s="153">
        <v>0</v>
      </c>
      <c r="AK81" s="153">
        <v>0</v>
      </c>
      <c r="AL81" s="153">
        <v>0</v>
      </c>
      <c r="AM81" s="153">
        <v>0</v>
      </c>
      <c r="AN81" s="153">
        <v>0</v>
      </c>
      <c r="AO81" s="153">
        <v>0</v>
      </c>
      <c r="AP81" s="153">
        <v>0</v>
      </c>
      <c r="AQ81" s="153">
        <v>0</v>
      </c>
      <c r="AR81" s="153">
        <v>0</v>
      </c>
      <c r="AS81" s="153">
        <v>0</v>
      </c>
      <c r="AT81" s="153">
        <v>0</v>
      </c>
      <c r="AU81" s="153">
        <v>0</v>
      </c>
      <c r="AV81" s="153">
        <v>0</v>
      </c>
      <c r="AW81" s="153">
        <v>0</v>
      </c>
      <c r="AX81" s="153">
        <v>0</v>
      </c>
      <c r="AY81" s="153">
        <v>0</v>
      </c>
      <c r="AZ81" s="153">
        <v>1</v>
      </c>
      <c r="BA81" s="153">
        <v>0</v>
      </c>
      <c r="BB81" s="153">
        <v>0</v>
      </c>
      <c r="BC81" s="153">
        <v>0</v>
      </c>
      <c r="BD81" s="153">
        <v>7</v>
      </c>
      <c r="BE81" s="153">
        <v>1</v>
      </c>
      <c r="BF81" s="153">
        <v>0</v>
      </c>
      <c r="BG81" s="154">
        <v>1</v>
      </c>
      <c r="BH81" s="148"/>
      <c r="BI81" s="334">
        <f t="shared" si="23"/>
        <v>16</v>
      </c>
    </row>
    <row r="82" spans="1:61" s="9" customFormat="1" ht="14.25" customHeight="1" x14ac:dyDescent="0.15">
      <c r="B82" s="338"/>
      <c r="C82" s="527" t="s">
        <v>301</v>
      </c>
      <c r="D82" s="528"/>
      <c r="E82" s="336">
        <v>147</v>
      </c>
      <c r="F82" s="339">
        <v>147</v>
      </c>
      <c r="G82" s="339">
        <v>0</v>
      </c>
      <c r="H82" s="153">
        <v>0</v>
      </c>
      <c r="I82" s="153">
        <v>0</v>
      </c>
      <c r="J82" s="153">
        <v>0</v>
      </c>
      <c r="K82" s="153">
        <v>0</v>
      </c>
      <c r="L82" s="153">
        <v>0</v>
      </c>
      <c r="M82" s="153">
        <v>0</v>
      </c>
      <c r="N82" s="153">
        <v>0</v>
      </c>
      <c r="O82" s="153">
        <v>0</v>
      </c>
      <c r="P82" s="153">
        <v>0</v>
      </c>
      <c r="Q82" s="153">
        <v>0</v>
      </c>
      <c r="R82" s="153">
        <v>0</v>
      </c>
      <c r="S82" s="153">
        <v>0</v>
      </c>
      <c r="T82" s="153">
        <v>0</v>
      </c>
      <c r="U82" s="153">
        <v>0</v>
      </c>
      <c r="V82" s="153">
        <v>0</v>
      </c>
      <c r="W82" s="153">
        <v>0</v>
      </c>
      <c r="X82" s="153">
        <v>0</v>
      </c>
      <c r="Y82" s="153">
        <v>0</v>
      </c>
      <c r="Z82" s="153">
        <v>0</v>
      </c>
      <c r="AA82" s="153">
        <v>0</v>
      </c>
      <c r="AB82" s="153">
        <v>0</v>
      </c>
      <c r="AC82" s="153">
        <v>0</v>
      </c>
      <c r="AD82" s="154">
        <v>0</v>
      </c>
      <c r="AE82" s="148"/>
      <c r="AF82" s="148"/>
      <c r="AG82" s="338"/>
      <c r="AH82" s="527" t="s">
        <v>301</v>
      </c>
      <c r="AI82" s="569"/>
      <c r="AJ82" s="153">
        <v>0</v>
      </c>
      <c r="AK82" s="153">
        <v>0</v>
      </c>
      <c r="AL82" s="153">
        <v>0</v>
      </c>
      <c r="AM82" s="153">
        <v>0</v>
      </c>
      <c r="AN82" s="153">
        <v>0</v>
      </c>
      <c r="AO82" s="153">
        <v>0</v>
      </c>
      <c r="AP82" s="153">
        <v>0</v>
      </c>
      <c r="AQ82" s="153">
        <v>0</v>
      </c>
      <c r="AR82" s="153">
        <v>0</v>
      </c>
      <c r="AS82" s="153">
        <v>0</v>
      </c>
      <c r="AT82" s="153">
        <v>0</v>
      </c>
      <c r="AU82" s="153">
        <v>0</v>
      </c>
      <c r="AV82" s="153">
        <v>0</v>
      </c>
      <c r="AW82" s="153">
        <v>0</v>
      </c>
      <c r="AX82" s="153">
        <v>0</v>
      </c>
      <c r="AY82" s="153">
        <v>0</v>
      </c>
      <c r="AZ82" s="153">
        <v>0</v>
      </c>
      <c r="BA82" s="153">
        <v>0</v>
      </c>
      <c r="BB82" s="153">
        <v>0</v>
      </c>
      <c r="BC82" s="153">
        <v>0</v>
      </c>
      <c r="BD82" s="153">
        <v>0</v>
      </c>
      <c r="BE82" s="153">
        <v>0</v>
      </c>
      <c r="BF82" s="153">
        <v>0</v>
      </c>
      <c r="BG82" s="154">
        <v>0</v>
      </c>
      <c r="BH82" s="148"/>
      <c r="BI82" s="334">
        <f t="shared" si="23"/>
        <v>0</v>
      </c>
    </row>
    <row r="83" spans="1:61" s="9" customFormat="1" ht="14.25" customHeight="1" x14ac:dyDescent="0.15">
      <c r="B83" s="338"/>
      <c r="C83" s="523" t="s">
        <v>302</v>
      </c>
      <c r="D83" s="524"/>
      <c r="E83" s="336">
        <v>58</v>
      </c>
      <c r="F83" s="339">
        <v>26</v>
      </c>
      <c r="G83" s="339">
        <v>32</v>
      </c>
      <c r="H83" s="153">
        <v>0</v>
      </c>
      <c r="I83" s="153">
        <v>0</v>
      </c>
      <c r="J83" s="153">
        <v>0</v>
      </c>
      <c r="K83" s="153">
        <v>0</v>
      </c>
      <c r="L83" s="153">
        <v>0</v>
      </c>
      <c r="M83" s="153">
        <v>0</v>
      </c>
      <c r="N83" s="153">
        <v>0</v>
      </c>
      <c r="O83" s="153">
        <v>0</v>
      </c>
      <c r="P83" s="153">
        <v>0</v>
      </c>
      <c r="Q83" s="153">
        <v>0</v>
      </c>
      <c r="R83" s="153">
        <v>0</v>
      </c>
      <c r="S83" s="153">
        <v>0</v>
      </c>
      <c r="T83" s="153">
        <v>6</v>
      </c>
      <c r="U83" s="153">
        <v>4</v>
      </c>
      <c r="V83" s="153">
        <v>0</v>
      </c>
      <c r="W83" s="153">
        <v>0</v>
      </c>
      <c r="X83" s="153">
        <v>0</v>
      </c>
      <c r="Y83" s="153">
        <v>0</v>
      </c>
      <c r="Z83" s="153">
        <v>0</v>
      </c>
      <c r="AA83" s="153">
        <v>0</v>
      </c>
      <c r="AB83" s="153">
        <v>0</v>
      </c>
      <c r="AC83" s="153">
        <v>1</v>
      </c>
      <c r="AD83" s="154">
        <v>12</v>
      </c>
      <c r="AE83" s="148"/>
      <c r="AF83" s="148"/>
      <c r="AG83" s="338"/>
      <c r="AH83" s="523" t="s">
        <v>302</v>
      </c>
      <c r="AI83" s="568"/>
      <c r="AJ83" s="153">
        <v>0</v>
      </c>
      <c r="AK83" s="153">
        <v>1</v>
      </c>
      <c r="AL83" s="153">
        <v>0</v>
      </c>
      <c r="AM83" s="153">
        <v>1</v>
      </c>
      <c r="AN83" s="153">
        <v>3</v>
      </c>
      <c r="AO83" s="153">
        <v>0</v>
      </c>
      <c r="AP83" s="153">
        <v>0</v>
      </c>
      <c r="AQ83" s="153">
        <v>0</v>
      </c>
      <c r="AR83" s="153">
        <v>0</v>
      </c>
      <c r="AS83" s="153">
        <v>0</v>
      </c>
      <c r="AT83" s="153">
        <v>0</v>
      </c>
      <c r="AU83" s="153">
        <v>0</v>
      </c>
      <c r="AV83" s="153">
        <v>0</v>
      </c>
      <c r="AW83" s="153">
        <v>0</v>
      </c>
      <c r="AX83" s="153">
        <v>0</v>
      </c>
      <c r="AY83" s="153">
        <v>0</v>
      </c>
      <c r="AZ83" s="153">
        <v>2</v>
      </c>
      <c r="BA83" s="153">
        <v>0</v>
      </c>
      <c r="BB83" s="153">
        <v>0</v>
      </c>
      <c r="BC83" s="153">
        <v>2</v>
      </c>
      <c r="BD83" s="153">
        <v>0</v>
      </c>
      <c r="BE83" s="153">
        <v>0</v>
      </c>
      <c r="BF83" s="153">
        <v>0</v>
      </c>
      <c r="BG83" s="154">
        <v>0</v>
      </c>
      <c r="BH83" s="148"/>
      <c r="BI83" s="334">
        <f t="shared" si="23"/>
        <v>32</v>
      </c>
    </row>
    <row r="84" spans="1:61" s="9" customFormat="1" ht="14.25" customHeight="1" x14ac:dyDescent="0.15">
      <c r="B84" s="338"/>
      <c r="C84" s="523" t="s">
        <v>275</v>
      </c>
      <c r="D84" s="524"/>
      <c r="E84" s="336">
        <v>12</v>
      </c>
      <c r="F84" s="339">
        <v>4</v>
      </c>
      <c r="G84" s="339">
        <v>8</v>
      </c>
      <c r="H84" s="153">
        <v>0</v>
      </c>
      <c r="I84" s="153">
        <v>0</v>
      </c>
      <c r="J84" s="153">
        <v>0</v>
      </c>
      <c r="K84" s="153">
        <v>0</v>
      </c>
      <c r="L84" s="153">
        <v>0</v>
      </c>
      <c r="M84" s="153">
        <v>0</v>
      </c>
      <c r="N84" s="153">
        <v>0</v>
      </c>
      <c r="O84" s="153">
        <v>0</v>
      </c>
      <c r="P84" s="153">
        <v>0</v>
      </c>
      <c r="Q84" s="153">
        <v>0</v>
      </c>
      <c r="R84" s="153">
        <v>0</v>
      </c>
      <c r="S84" s="153">
        <v>0</v>
      </c>
      <c r="T84" s="153">
        <v>5</v>
      </c>
      <c r="U84" s="153">
        <v>1</v>
      </c>
      <c r="V84" s="153">
        <v>0</v>
      </c>
      <c r="W84" s="153">
        <v>0</v>
      </c>
      <c r="X84" s="153">
        <v>0</v>
      </c>
      <c r="Y84" s="153">
        <v>0</v>
      </c>
      <c r="Z84" s="153">
        <v>0</v>
      </c>
      <c r="AA84" s="153">
        <v>0</v>
      </c>
      <c r="AB84" s="153">
        <v>0</v>
      </c>
      <c r="AC84" s="153">
        <v>0</v>
      </c>
      <c r="AD84" s="154">
        <v>0</v>
      </c>
      <c r="AE84" s="148"/>
      <c r="AF84" s="148"/>
      <c r="AG84" s="338"/>
      <c r="AH84" s="523" t="s">
        <v>275</v>
      </c>
      <c r="AI84" s="568"/>
      <c r="AJ84" s="153">
        <v>1</v>
      </c>
      <c r="AK84" s="153">
        <v>0</v>
      </c>
      <c r="AL84" s="153">
        <v>0</v>
      </c>
      <c r="AM84" s="153">
        <v>0</v>
      </c>
      <c r="AN84" s="153">
        <v>0</v>
      </c>
      <c r="AO84" s="153">
        <v>0</v>
      </c>
      <c r="AP84" s="153">
        <v>0</v>
      </c>
      <c r="AQ84" s="153">
        <v>0</v>
      </c>
      <c r="AR84" s="153">
        <v>0</v>
      </c>
      <c r="AS84" s="153">
        <v>0</v>
      </c>
      <c r="AT84" s="153">
        <v>0</v>
      </c>
      <c r="AU84" s="153">
        <v>0</v>
      </c>
      <c r="AV84" s="153">
        <v>0</v>
      </c>
      <c r="AW84" s="153">
        <v>0</v>
      </c>
      <c r="AX84" s="153">
        <v>0</v>
      </c>
      <c r="AY84" s="153">
        <v>0</v>
      </c>
      <c r="AZ84" s="153">
        <v>0</v>
      </c>
      <c r="BA84" s="153">
        <v>0</v>
      </c>
      <c r="BB84" s="153">
        <v>1</v>
      </c>
      <c r="BC84" s="153">
        <v>0</v>
      </c>
      <c r="BD84" s="153">
        <v>0</v>
      </c>
      <c r="BE84" s="153">
        <v>0</v>
      </c>
      <c r="BF84" s="153">
        <v>0</v>
      </c>
      <c r="BG84" s="154">
        <v>0</v>
      </c>
      <c r="BH84" s="148"/>
      <c r="BI84" s="334">
        <f t="shared" si="23"/>
        <v>8</v>
      </c>
    </row>
    <row r="85" spans="1:61" s="9" customFormat="1" ht="14.25" customHeight="1" x14ac:dyDescent="0.15">
      <c r="B85" s="338"/>
      <c r="C85" s="523" t="s">
        <v>278</v>
      </c>
      <c r="D85" s="524"/>
      <c r="E85" s="336">
        <v>223</v>
      </c>
      <c r="F85" s="339">
        <v>8</v>
      </c>
      <c r="G85" s="339">
        <v>215</v>
      </c>
      <c r="H85" s="153">
        <v>0</v>
      </c>
      <c r="I85" s="153">
        <v>0</v>
      </c>
      <c r="J85" s="153">
        <v>0</v>
      </c>
      <c r="K85" s="153">
        <v>0</v>
      </c>
      <c r="L85" s="153">
        <v>0</v>
      </c>
      <c r="M85" s="153">
        <v>0</v>
      </c>
      <c r="N85" s="153">
        <v>0</v>
      </c>
      <c r="O85" s="153">
        <v>0</v>
      </c>
      <c r="P85" s="153">
        <v>2</v>
      </c>
      <c r="Q85" s="153">
        <v>2</v>
      </c>
      <c r="R85" s="153">
        <v>1</v>
      </c>
      <c r="S85" s="153">
        <v>0</v>
      </c>
      <c r="T85" s="153">
        <v>14</v>
      </c>
      <c r="U85" s="153">
        <v>27</v>
      </c>
      <c r="V85" s="153">
        <v>0</v>
      </c>
      <c r="W85" s="153">
        <v>0</v>
      </c>
      <c r="X85" s="153">
        <v>0</v>
      </c>
      <c r="Y85" s="153">
        <v>0</v>
      </c>
      <c r="Z85" s="153">
        <v>0</v>
      </c>
      <c r="AA85" s="153">
        <v>0</v>
      </c>
      <c r="AB85" s="153">
        <v>1</v>
      </c>
      <c r="AC85" s="153">
        <v>3</v>
      </c>
      <c r="AD85" s="154">
        <v>84</v>
      </c>
      <c r="AE85" s="148"/>
      <c r="AF85" s="148"/>
      <c r="AG85" s="338"/>
      <c r="AH85" s="523" t="s">
        <v>278</v>
      </c>
      <c r="AI85" s="568"/>
      <c r="AJ85" s="153">
        <v>2</v>
      </c>
      <c r="AK85" s="153">
        <v>2</v>
      </c>
      <c r="AL85" s="153">
        <v>1</v>
      </c>
      <c r="AM85" s="153">
        <v>7</v>
      </c>
      <c r="AN85" s="153">
        <v>5</v>
      </c>
      <c r="AO85" s="153">
        <v>0</v>
      </c>
      <c r="AP85" s="153">
        <v>0</v>
      </c>
      <c r="AQ85" s="153">
        <v>0</v>
      </c>
      <c r="AR85" s="153">
        <v>0</v>
      </c>
      <c r="AS85" s="153">
        <v>1</v>
      </c>
      <c r="AT85" s="153">
        <v>24</v>
      </c>
      <c r="AU85" s="153">
        <v>1</v>
      </c>
      <c r="AV85" s="153">
        <v>0</v>
      </c>
      <c r="AW85" s="153">
        <v>0</v>
      </c>
      <c r="AX85" s="153">
        <v>0</v>
      </c>
      <c r="AY85" s="153">
        <v>0</v>
      </c>
      <c r="AZ85" s="153">
        <v>34</v>
      </c>
      <c r="BA85" s="153">
        <v>2</v>
      </c>
      <c r="BB85" s="153">
        <v>0</v>
      </c>
      <c r="BC85" s="153">
        <v>0</v>
      </c>
      <c r="BD85" s="153">
        <v>1</v>
      </c>
      <c r="BE85" s="153">
        <v>1</v>
      </c>
      <c r="BF85" s="153">
        <v>0</v>
      </c>
      <c r="BG85" s="154">
        <v>0</v>
      </c>
      <c r="BH85" s="148"/>
      <c r="BI85" s="334">
        <f t="shared" si="23"/>
        <v>215</v>
      </c>
    </row>
    <row r="86" spans="1:61" s="9" customFormat="1" ht="14.25" customHeight="1" x14ac:dyDescent="0.15">
      <c r="B86" s="338" t="s">
        <v>40</v>
      </c>
      <c r="C86" s="525" t="s">
        <v>7</v>
      </c>
      <c r="D86" s="571"/>
      <c r="E86" s="336">
        <v>20</v>
      </c>
      <c r="F86" s="340">
        <v>6</v>
      </c>
      <c r="G86" s="340">
        <v>14</v>
      </c>
      <c r="H86" s="155">
        <v>0</v>
      </c>
      <c r="I86" s="155">
        <v>0</v>
      </c>
      <c r="J86" s="155">
        <v>0</v>
      </c>
      <c r="K86" s="155">
        <v>0</v>
      </c>
      <c r="L86" s="155">
        <v>0</v>
      </c>
      <c r="M86" s="155">
        <v>0</v>
      </c>
      <c r="N86" s="155">
        <v>0</v>
      </c>
      <c r="O86" s="155">
        <v>0</v>
      </c>
      <c r="P86" s="155">
        <v>0</v>
      </c>
      <c r="Q86" s="155">
        <v>0</v>
      </c>
      <c r="R86" s="155">
        <v>0</v>
      </c>
      <c r="S86" s="155">
        <v>0</v>
      </c>
      <c r="T86" s="155">
        <v>1</v>
      </c>
      <c r="U86" s="155">
        <v>0</v>
      </c>
      <c r="V86" s="155">
        <v>0</v>
      </c>
      <c r="W86" s="155">
        <v>0</v>
      </c>
      <c r="X86" s="155">
        <v>0</v>
      </c>
      <c r="Y86" s="155">
        <v>0</v>
      </c>
      <c r="Z86" s="155">
        <v>0</v>
      </c>
      <c r="AA86" s="155">
        <v>0</v>
      </c>
      <c r="AB86" s="155">
        <v>0</v>
      </c>
      <c r="AC86" s="155">
        <v>0</v>
      </c>
      <c r="AD86" s="156">
        <v>1</v>
      </c>
      <c r="AE86" s="148"/>
      <c r="AF86" s="148"/>
      <c r="AG86" s="338" t="s">
        <v>40</v>
      </c>
      <c r="AH86" s="525" t="s">
        <v>7</v>
      </c>
      <c r="AI86" s="571"/>
      <c r="AJ86" s="157">
        <v>1</v>
      </c>
      <c r="AK86" s="157">
        <v>0</v>
      </c>
      <c r="AL86" s="157">
        <v>0</v>
      </c>
      <c r="AM86" s="157">
        <v>7</v>
      </c>
      <c r="AN86" s="157">
        <v>0</v>
      </c>
      <c r="AO86" s="157">
        <v>0</v>
      </c>
      <c r="AP86" s="157">
        <v>0</v>
      </c>
      <c r="AQ86" s="157">
        <v>0</v>
      </c>
      <c r="AR86" s="157">
        <v>0</v>
      </c>
      <c r="AS86" s="157">
        <v>0</v>
      </c>
      <c r="AT86" s="157">
        <v>2</v>
      </c>
      <c r="AU86" s="157">
        <v>0</v>
      </c>
      <c r="AV86" s="157">
        <v>0</v>
      </c>
      <c r="AW86" s="157">
        <v>0</v>
      </c>
      <c r="AX86" s="157">
        <v>0</v>
      </c>
      <c r="AY86" s="157">
        <v>0</v>
      </c>
      <c r="AZ86" s="157">
        <v>2</v>
      </c>
      <c r="BA86" s="157">
        <v>0</v>
      </c>
      <c r="BB86" s="157">
        <v>0</v>
      </c>
      <c r="BC86" s="157">
        <v>0</v>
      </c>
      <c r="BD86" s="157">
        <v>0</v>
      </c>
      <c r="BE86" s="157">
        <v>0</v>
      </c>
      <c r="BF86" s="157">
        <v>0</v>
      </c>
      <c r="BG86" s="158">
        <v>0</v>
      </c>
      <c r="BH86" s="148"/>
      <c r="BI86" s="334">
        <f t="shared" si="23"/>
        <v>14</v>
      </c>
    </row>
    <row r="87" spans="1:61" s="9" customFormat="1" ht="14.25" customHeight="1" x14ac:dyDescent="0.15">
      <c r="B87" s="341"/>
      <c r="C87" s="548" t="s">
        <v>41</v>
      </c>
      <c r="D87" s="547"/>
      <c r="E87" s="342">
        <v>995</v>
      </c>
      <c r="F87" s="333">
        <v>389</v>
      </c>
      <c r="G87" s="342">
        <v>606</v>
      </c>
      <c r="H87" s="149">
        <v>0</v>
      </c>
      <c r="I87" s="149">
        <v>0</v>
      </c>
      <c r="J87" s="149">
        <v>0</v>
      </c>
      <c r="K87" s="149">
        <v>0</v>
      </c>
      <c r="L87" s="149">
        <v>0</v>
      </c>
      <c r="M87" s="149">
        <v>0</v>
      </c>
      <c r="N87" s="149">
        <v>0</v>
      </c>
      <c r="O87" s="149">
        <v>4</v>
      </c>
      <c r="P87" s="149">
        <v>2</v>
      </c>
      <c r="Q87" s="149">
        <v>2</v>
      </c>
      <c r="R87" s="149">
        <v>9</v>
      </c>
      <c r="S87" s="149">
        <v>45</v>
      </c>
      <c r="T87" s="149">
        <v>43</v>
      </c>
      <c r="U87" s="149">
        <v>86</v>
      </c>
      <c r="V87" s="149">
        <v>0</v>
      </c>
      <c r="W87" s="149">
        <v>0</v>
      </c>
      <c r="X87" s="149">
        <v>0</v>
      </c>
      <c r="Y87" s="149">
        <v>1</v>
      </c>
      <c r="Z87" s="149">
        <v>0</v>
      </c>
      <c r="AA87" s="149">
        <v>0</v>
      </c>
      <c r="AB87" s="149">
        <v>1</v>
      </c>
      <c r="AC87" s="149">
        <v>6</v>
      </c>
      <c r="AD87" s="150">
        <v>140</v>
      </c>
      <c r="AE87" s="148"/>
      <c r="AF87" s="148"/>
      <c r="AG87" s="341"/>
      <c r="AH87" s="548" t="s">
        <v>41</v>
      </c>
      <c r="AI87" s="547"/>
      <c r="AJ87" s="149">
        <v>7</v>
      </c>
      <c r="AK87" s="149">
        <v>11</v>
      </c>
      <c r="AL87" s="149">
        <v>3</v>
      </c>
      <c r="AM87" s="149">
        <v>56</v>
      </c>
      <c r="AN87" s="149">
        <v>24</v>
      </c>
      <c r="AO87" s="149">
        <v>0</v>
      </c>
      <c r="AP87" s="149">
        <v>5</v>
      </c>
      <c r="AQ87" s="149">
        <v>0</v>
      </c>
      <c r="AR87" s="149">
        <v>0</v>
      </c>
      <c r="AS87" s="149">
        <v>16</v>
      </c>
      <c r="AT87" s="149">
        <v>36</v>
      </c>
      <c r="AU87" s="149">
        <v>4</v>
      </c>
      <c r="AV87" s="149">
        <v>0</v>
      </c>
      <c r="AW87" s="149">
        <v>1</v>
      </c>
      <c r="AX87" s="149">
        <v>0</v>
      </c>
      <c r="AY87" s="149">
        <v>0</v>
      </c>
      <c r="AZ87" s="149">
        <v>68</v>
      </c>
      <c r="BA87" s="149">
        <v>3</v>
      </c>
      <c r="BB87" s="149">
        <v>1</v>
      </c>
      <c r="BC87" s="149">
        <v>5</v>
      </c>
      <c r="BD87" s="149">
        <v>10</v>
      </c>
      <c r="BE87" s="149">
        <v>14</v>
      </c>
      <c r="BF87" s="149">
        <v>2</v>
      </c>
      <c r="BG87" s="150">
        <v>1</v>
      </c>
      <c r="BH87" s="148"/>
      <c r="BI87" s="334">
        <f t="shared" si="23"/>
        <v>606</v>
      </c>
    </row>
    <row r="88" spans="1:61" s="9" customFormat="1" ht="14.25" customHeight="1" x14ac:dyDescent="0.15">
      <c r="B88" s="567" t="s">
        <v>42</v>
      </c>
      <c r="C88" s="547"/>
      <c r="D88" s="547"/>
      <c r="E88" s="333">
        <v>41</v>
      </c>
      <c r="F88" s="333">
        <v>4</v>
      </c>
      <c r="G88" s="342">
        <v>37</v>
      </c>
      <c r="H88" s="149">
        <v>0</v>
      </c>
      <c r="I88" s="149">
        <v>0</v>
      </c>
      <c r="J88" s="149">
        <v>0</v>
      </c>
      <c r="K88" s="149">
        <v>0</v>
      </c>
      <c r="L88" s="149">
        <v>0</v>
      </c>
      <c r="M88" s="149">
        <v>0</v>
      </c>
      <c r="N88" s="149">
        <v>0</v>
      </c>
      <c r="O88" s="149">
        <v>0</v>
      </c>
      <c r="P88" s="149">
        <v>0</v>
      </c>
      <c r="Q88" s="149">
        <v>0</v>
      </c>
      <c r="R88" s="149">
        <v>0</v>
      </c>
      <c r="S88" s="149">
        <v>0</v>
      </c>
      <c r="T88" s="149">
        <v>6</v>
      </c>
      <c r="U88" s="149">
        <v>0</v>
      </c>
      <c r="V88" s="149">
        <v>0</v>
      </c>
      <c r="W88" s="149">
        <v>0</v>
      </c>
      <c r="X88" s="149">
        <v>0</v>
      </c>
      <c r="Y88" s="149">
        <v>0</v>
      </c>
      <c r="Z88" s="149">
        <v>0</v>
      </c>
      <c r="AA88" s="149">
        <v>0</v>
      </c>
      <c r="AB88" s="149">
        <v>0</v>
      </c>
      <c r="AC88" s="149">
        <v>0</v>
      </c>
      <c r="AD88" s="150">
        <v>7</v>
      </c>
      <c r="AE88" s="148"/>
      <c r="AF88" s="148"/>
      <c r="AG88" s="567" t="s">
        <v>42</v>
      </c>
      <c r="AH88" s="547"/>
      <c r="AI88" s="547"/>
      <c r="AJ88" s="149">
        <v>0</v>
      </c>
      <c r="AK88" s="149">
        <v>0</v>
      </c>
      <c r="AL88" s="149">
        <v>0</v>
      </c>
      <c r="AM88" s="149">
        <v>10</v>
      </c>
      <c r="AN88" s="149">
        <v>0</v>
      </c>
      <c r="AO88" s="149">
        <v>0</v>
      </c>
      <c r="AP88" s="149">
        <v>0</v>
      </c>
      <c r="AQ88" s="149">
        <v>0</v>
      </c>
      <c r="AR88" s="149">
        <v>0</v>
      </c>
      <c r="AS88" s="149">
        <v>0</v>
      </c>
      <c r="AT88" s="149">
        <v>1</v>
      </c>
      <c r="AU88" s="149">
        <v>0</v>
      </c>
      <c r="AV88" s="149">
        <v>0</v>
      </c>
      <c r="AW88" s="149">
        <v>0</v>
      </c>
      <c r="AX88" s="149">
        <v>0</v>
      </c>
      <c r="AY88" s="149">
        <v>0</v>
      </c>
      <c r="AZ88" s="149">
        <v>13</v>
      </c>
      <c r="BA88" s="149">
        <v>0</v>
      </c>
      <c r="BB88" s="149">
        <v>0</v>
      </c>
      <c r="BC88" s="149">
        <v>0</v>
      </c>
      <c r="BD88" s="149">
        <v>0</v>
      </c>
      <c r="BE88" s="149">
        <v>0</v>
      </c>
      <c r="BF88" s="149">
        <v>0</v>
      </c>
      <c r="BG88" s="150">
        <v>0</v>
      </c>
      <c r="BH88" s="148"/>
      <c r="BI88" s="334">
        <f t="shared" si="23"/>
        <v>37</v>
      </c>
    </row>
    <row r="89" spans="1:61" s="9" customFormat="1" ht="14.25" customHeight="1" x14ac:dyDescent="0.15">
      <c r="B89" s="567" t="s">
        <v>43</v>
      </c>
      <c r="C89" s="547"/>
      <c r="D89" s="547"/>
      <c r="E89" s="333">
        <v>20</v>
      </c>
      <c r="F89" s="333">
        <v>11</v>
      </c>
      <c r="G89" s="342">
        <v>9</v>
      </c>
      <c r="H89" s="149">
        <v>0</v>
      </c>
      <c r="I89" s="149">
        <v>0</v>
      </c>
      <c r="J89" s="149">
        <v>0</v>
      </c>
      <c r="K89" s="149">
        <v>0</v>
      </c>
      <c r="L89" s="149">
        <v>0</v>
      </c>
      <c r="M89" s="149">
        <v>0</v>
      </c>
      <c r="N89" s="149">
        <v>0</v>
      </c>
      <c r="O89" s="149">
        <v>0</v>
      </c>
      <c r="P89" s="149">
        <v>0</v>
      </c>
      <c r="Q89" s="149">
        <v>0</v>
      </c>
      <c r="R89" s="149">
        <v>0</v>
      </c>
      <c r="S89" s="149">
        <v>0</v>
      </c>
      <c r="T89" s="149">
        <v>4</v>
      </c>
      <c r="U89" s="149">
        <v>1</v>
      </c>
      <c r="V89" s="149">
        <v>0</v>
      </c>
      <c r="W89" s="149">
        <v>0</v>
      </c>
      <c r="X89" s="149">
        <v>0</v>
      </c>
      <c r="Y89" s="149">
        <v>0</v>
      </c>
      <c r="Z89" s="149">
        <v>0</v>
      </c>
      <c r="AA89" s="149">
        <v>0</v>
      </c>
      <c r="AB89" s="149">
        <v>0</v>
      </c>
      <c r="AC89" s="149">
        <v>0</v>
      </c>
      <c r="AD89" s="150">
        <v>1</v>
      </c>
      <c r="AE89" s="148"/>
      <c r="AF89" s="148"/>
      <c r="AG89" s="567" t="s">
        <v>43</v>
      </c>
      <c r="AH89" s="547"/>
      <c r="AI89" s="547"/>
      <c r="AJ89" s="149">
        <v>0</v>
      </c>
      <c r="AK89" s="149">
        <v>0</v>
      </c>
      <c r="AL89" s="149">
        <v>0</v>
      </c>
      <c r="AM89" s="149">
        <v>0</v>
      </c>
      <c r="AN89" s="149">
        <v>0</v>
      </c>
      <c r="AO89" s="149">
        <v>0</v>
      </c>
      <c r="AP89" s="149">
        <v>0</v>
      </c>
      <c r="AQ89" s="149">
        <v>0</v>
      </c>
      <c r="AR89" s="149">
        <v>0</v>
      </c>
      <c r="AS89" s="149">
        <v>0</v>
      </c>
      <c r="AT89" s="149">
        <v>0</v>
      </c>
      <c r="AU89" s="149">
        <v>0</v>
      </c>
      <c r="AV89" s="149">
        <v>0</v>
      </c>
      <c r="AW89" s="149">
        <v>0</v>
      </c>
      <c r="AX89" s="149">
        <v>0</v>
      </c>
      <c r="AY89" s="149">
        <v>0</v>
      </c>
      <c r="AZ89" s="149">
        <v>2</v>
      </c>
      <c r="BA89" s="149">
        <v>0</v>
      </c>
      <c r="BB89" s="149">
        <v>0</v>
      </c>
      <c r="BC89" s="149">
        <v>0</v>
      </c>
      <c r="BD89" s="149">
        <v>0</v>
      </c>
      <c r="BE89" s="149">
        <v>1</v>
      </c>
      <c r="BF89" s="149">
        <v>0</v>
      </c>
      <c r="BG89" s="150">
        <v>0</v>
      </c>
      <c r="BH89" s="148"/>
      <c r="BI89" s="334">
        <f t="shared" si="23"/>
        <v>9</v>
      </c>
    </row>
    <row r="90" spans="1:61" s="9" customFormat="1" ht="14.25" customHeight="1" x14ac:dyDescent="0.15">
      <c r="B90" s="567" t="s">
        <v>44</v>
      </c>
      <c r="C90" s="547"/>
      <c r="D90" s="547"/>
      <c r="E90" s="333">
        <v>157</v>
      </c>
      <c r="F90" s="333">
        <v>75</v>
      </c>
      <c r="G90" s="342">
        <v>82</v>
      </c>
      <c r="H90" s="149">
        <v>0</v>
      </c>
      <c r="I90" s="149">
        <v>0</v>
      </c>
      <c r="J90" s="149">
        <v>0</v>
      </c>
      <c r="K90" s="149">
        <v>0</v>
      </c>
      <c r="L90" s="149">
        <v>0</v>
      </c>
      <c r="M90" s="149">
        <v>0</v>
      </c>
      <c r="N90" s="149">
        <v>0</v>
      </c>
      <c r="O90" s="149">
        <v>0</v>
      </c>
      <c r="P90" s="149">
        <v>0</v>
      </c>
      <c r="Q90" s="149">
        <v>0</v>
      </c>
      <c r="R90" s="149">
        <v>2</v>
      </c>
      <c r="S90" s="149">
        <v>5</v>
      </c>
      <c r="T90" s="149">
        <v>26</v>
      </c>
      <c r="U90" s="149">
        <v>0</v>
      </c>
      <c r="V90" s="149">
        <v>0</v>
      </c>
      <c r="W90" s="149">
        <v>0</v>
      </c>
      <c r="X90" s="149">
        <v>0</v>
      </c>
      <c r="Y90" s="149">
        <v>0</v>
      </c>
      <c r="Z90" s="149">
        <v>0</v>
      </c>
      <c r="AA90" s="149">
        <v>0</v>
      </c>
      <c r="AB90" s="149">
        <v>0</v>
      </c>
      <c r="AC90" s="149">
        <v>2</v>
      </c>
      <c r="AD90" s="150">
        <v>5</v>
      </c>
      <c r="AE90" s="148"/>
      <c r="AF90" s="148"/>
      <c r="AG90" s="567" t="s">
        <v>44</v>
      </c>
      <c r="AH90" s="547"/>
      <c r="AI90" s="547"/>
      <c r="AJ90" s="149">
        <v>0</v>
      </c>
      <c r="AK90" s="149">
        <v>0</v>
      </c>
      <c r="AL90" s="149">
        <v>0</v>
      </c>
      <c r="AM90" s="149">
        <v>7</v>
      </c>
      <c r="AN90" s="149">
        <v>1</v>
      </c>
      <c r="AO90" s="149">
        <v>0</v>
      </c>
      <c r="AP90" s="149">
        <v>0</v>
      </c>
      <c r="AQ90" s="149">
        <v>0</v>
      </c>
      <c r="AR90" s="149">
        <v>0</v>
      </c>
      <c r="AS90" s="149">
        <v>0</v>
      </c>
      <c r="AT90" s="149">
        <v>1</v>
      </c>
      <c r="AU90" s="149">
        <v>0</v>
      </c>
      <c r="AV90" s="149">
        <v>0</v>
      </c>
      <c r="AW90" s="149">
        <v>0</v>
      </c>
      <c r="AX90" s="149">
        <v>1</v>
      </c>
      <c r="AY90" s="149">
        <v>0</v>
      </c>
      <c r="AZ90" s="149">
        <v>28</v>
      </c>
      <c r="BA90" s="149">
        <v>0</v>
      </c>
      <c r="BB90" s="149">
        <v>0</v>
      </c>
      <c r="BC90" s="149">
        <v>2</v>
      </c>
      <c r="BD90" s="149">
        <v>1</v>
      </c>
      <c r="BE90" s="149">
        <v>0</v>
      </c>
      <c r="BF90" s="149">
        <v>1</v>
      </c>
      <c r="BG90" s="150">
        <v>0</v>
      </c>
      <c r="BH90" s="148"/>
      <c r="BI90" s="334">
        <f t="shared" si="23"/>
        <v>82</v>
      </c>
    </row>
    <row r="91" spans="1:61" s="9" customFormat="1" ht="14.25" customHeight="1" x14ac:dyDescent="0.15">
      <c r="B91" s="573" t="s">
        <v>45</v>
      </c>
      <c r="C91" s="574"/>
      <c r="D91" s="362" t="s">
        <v>46</v>
      </c>
      <c r="E91" s="344">
        <v>71</v>
      </c>
      <c r="F91" s="337">
        <v>45</v>
      </c>
      <c r="G91" s="337">
        <v>26</v>
      </c>
      <c r="H91" s="151">
        <v>1</v>
      </c>
      <c r="I91" s="151">
        <v>0</v>
      </c>
      <c r="J91" s="151">
        <v>0</v>
      </c>
      <c r="K91" s="151">
        <v>0</v>
      </c>
      <c r="L91" s="151">
        <v>0</v>
      </c>
      <c r="M91" s="151">
        <v>0</v>
      </c>
      <c r="N91" s="151">
        <v>0</v>
      </c>
      <c r="O91" s="151">
        <v>0</v>
      </c>
      <c r="P91" s="151">
        <v>0</v>
      </c>
      <c r="Q91" s="151">
        <v>0</v>
      </c>
      <c r="R91" s="151">
        <v>0</v>
      </c>
      <c r="S91" s="151">
        <v>0</v>
      </c>
      <c r="T91" s="151">
        <v>7</v>
      </c>
      <c r="U91" s="151">
        <v>1</v>
      </c>
      <c r="V91" s="151">
        <v>0</v>
      </c>
      <c r="W91" s="151">
        <v>0</v>
      </c>
      <c r="X91" s="151">
        <v>0</v>
      </c>
      <c r="Y91" s="151">
        <v>0</v>
      </c>
      <c r="Z91" s="151">
        <v>0</v>
      </c>
      <c r="AA91" s="151">
        <v>0</v>
      </c>
      <c r="AB91" s="151">
        <v>0</v>
      </c>
      <c r="AC91" s="151">
        <v>0</v>
      </c>
      <c r="AD91" s="152">
        <v>3</v>
      </c>
      <c r="AE91" s="148"/>
      <c r="AF91" s="148"/>
      <c r="AG91" s="573" t="s">
        <v>47</v>
      </c>
      <c r="AH91" s="574"/>
      <c r="AI91" s="343" t="s">
        <v>46</v>
      </c>
      <c r="AJ91" s="151">
        <v>0</v>
      </c>
      <c r="AK91" s="151">
        <v>0</v>
      </c>
      <c r="AL91" s="151">
        <v>1</v>
      </c>
      <c r="AM91" s="151">
        <v>5</v>
      </c>
      <c r="AN91" s="151">
        <v>0</v>
      </c>
      <c r="AO91" s="151">
        <v>0</v>
      </c>
      <c r="AP91" s="151">
        <v>0</v>
      </c>
      <c r="AQ91" s="151">
        <v>0</v>
      </c>
      <c r="AR91" s="151">
        <v>0</v>
      </c>
      <c r="AS91" s="151">
        <v>0</v>
      </c>
      <c r="AT91" s="151">
        <v>0</v>
      </c>
      <c r="AU91" s="151">
        <v>0</v>
      </c>
      <c r="AV91" s="151">
        <v>0</v>
      </c>
      <c r="AW91" s="151">
        <v>0</v>
      </c>
      <c r="AX91" s="151">
        <v>0</v>
      </c>
      <c r="AY91" s="151">
        <v>0</v>
      </c>
      <c r="AZ91" s="151">
        <v>6</v>
      </c>
      <c r="BA91" s="151">
        <v>0</v>
      </c>
      <c r="BB91" s="151">
        <v>0</v>
      </c>
      <c r="BC91" s="151">
        <v>0</v>
      </c>
      <c r="BD91" s="151">
        <v>0</v>
      </c>
      <c r="BE91" s="151">
        <v>2</v>
      </c>
      <c r="BF91" s="151">
        <v>0</v>
      </c>
      <c r="BG91" s="152">
        <v>0</v>
      </c>
      <c r="BH91" s="148"/>
      <c r="BI91" s="334">
        <f t="shared" si="23"/>
        <v>26</v>
      </c>
    </row>
    <row r="92" spans="1:61" s="9" customFormat="1" ht="14.25" customHeight="1" x14ac:dyDescent="0.15">
      <c r="B92" s="575" t="s">
        <v>48</v>
      </c>
      <c r="C92" s="554"/>
      <c r="D92" s="130" t="s">
        <v>49</v>
      </c>
      <c r="E92" s="340">
        <v>115</v>
      </c>
      <c r="F92" s="333">
        <v>89</v>
      </c>
      <c r="G92" s="333">
        <v>26</v>
      </c>
      <c r="H92" s="157">
        <v>0</v>
      </c>
      <c r="I92" s="157">
        <v>0</v>
      </c>
      <c r="J92" s="157">
        <v>0</v>
      </c>
      <c r="K92" s="157">
        <v>0</v>
      </c>
      <c r="L92" s="157">
        <v>0</v>
      </c>
      <c r="M92" s="157">
        <v>0</v>
      </c>
      <c r="N92" s="157">
        <v>0</v>
      </c>
      <c r="O92" s="157">
        <v>0</v>
      </c>
      <c r="P92" s="157">
        <v>0</v>
      </c>
      <c r="Q92" s="157">
        <v>0</v>
      </c>
      <c r="R92" s="157">
        <v>0</v>
      </c>
      <c r="S92" s="157">
        <v>0</v>
      </c>
      <c r="T92" s="157">
        <v>6</v>
      </c>
      <c r="U92" s="157">
        <v>0</v>
      </c>
      <c r="V92" s="157">
        <v>0</v>
      </c>
      <c r="W92" s="157">
        <v>0</v>
      </c>
      <c r="X92" s="157">
        <v>0</v>
      </c>
      <c r="Y92" s="157">
        <v>0</v>
      </c>
      <c r="Z92" s="157">
        <v>0</v>
      </c>
      <c r="AA92" s="157">
        <v>0</v>
      </c>
      <c r="AB92" s="157">
        <v>0</v>
      </c>
      <c r="AC92" s="157">
        <v>0</v>
      </c>
      <c r="AD92" s="158">
        <v>0</v>
      </c>
      <c r="AE92" s="148"/>
      <c r="AF92" s="148"/>
      <c r="AG92" s="575" t="s">
        <v>48</v>
      </c>
      <c r="AH92" s="554"/>
      <c r="AI92" s="363" t="s">
        <v>49</v>
      </c>
      <c r="AJ92" s="157">
        <v>0</v>
      </c>
      <c r="AK92" s="157">
        <v>0</v>
      </c>
      <c r="AL92" s="157">
        <v>0</v>
      </c>
      <c r="AM92" s="157">
        <v>2</v>
      </c>
      <c r="AN92" s="157">
        <v>0</v>
      </c>
      <c r="AO92" s="157">
        <v>0</v>
      </c>
      <c r="AP92" s="157">
        <v>0</v>
      </c>
      <c r="AQ92" s="157">
        <v>0</v>
      </c>
      <c r="AR92" s="157">
        <v>0</v>
      </c>
      <c r="AS92" s="157">
        <v>0</v>
      </c>
      <c r="AT92" s="157">
        <v>0</v>
      </c>
      <c r="AU92" s="157">
        <v>0</v>
      </c>
      <c r="AV92" s="157">
        <v>0</v>
      </c>
      <c r="AW92" s="157">
        <v>0</v>
      </c>
      <c r="AX92" s="157">
        <v>0</v>
      </c>
      <c r="AY92" s="157">
        <v>0</v>
      </c>
      <c r="AZ92" s="157">
        <v>16</v>
      </c>
      <c r="BA92" s="157">
        <v>0</v>
      </c>
      <c r="BB92" s="157">
        <v>0</v>
      </c>
      <c r="BC92" s="157">
        <v>0</v>
      </c>
      <c r="BD92" s="157">
        <v>0</v>
      </c>
      <c r="BE92" s="157">
        <v>2</v>
      </c>
      <c r="BF92" s="157">
        <v>0</v>
      </c>
      <c r="BG92" s="158">
        <v>0</v>
      </c>
      <c r="BH92" s="148"/>
      <c r="BI92" s="334">
        <f t="shared" si="23"/>
        <v>26</v>
      </c>
    </row>
    <row r="93" spans="1:61" s="9" customFormat="1" ht="14.25" customHeight="1" x14ac:dyDescent="0.15">
      <c r="B93" s="567" t="s">
        <v>50</v>
      </c>
      <c r="C93" s="547"/>
      <c r="D93" s="547"/>
      <c r="E93" s="342">
        <v>12</v>
      </c>
      <c r="F93" s="333">
        <v>8</v>
      </c>
      <c r="G93" s="342">
        <v>4</v>
      </c>
      <c r="H93" s="149">
        <v>0</v>
      </c>
      <c r="I93" s="149">
        <v>0</v>
      </c>
      <c r="J93" s="149">
        <v>0</v>
      </c>
      <c r="K93" s="149">
        <v>0</v>
      </c>
      <c r="L93" s="149">
        <v>0</v>
      </c>
      <c r="M93" s="149">
        <v>0</v>
      </c>
      <c r="N93" s="149">
        <v>0</v>
      </c>
      <c r="O93" s="149">
        <v>0</v>
      </c>
      <c r="P93" s="149">
        <v>0</v>
      </c>
      <c r="Q93" s="149">
        <v>0</v>
      </c>
      <c r="R93" s="149">
        <v>0</v>
      </c>
      <c r="S93" s="149">
        <v>0</v>
      </c>
      <c r="T93" s="149">
        <v>0</v>
      </c>
      <c r="U93" s="149">
        <v>0</v>
      </c>
      <c r="V93" s="149">
        <v>0</v>
      </c>
      <c r="W93" s="149">
        <v>0</v>
      </c>
      <c r="X93" s="149">
        <v>0</v>
      </c>
      <c r="Y93" s="149">
        <v>0</v>
      </c>
      <c r="Z93" s="149">
        <v>0</v>
      </c>
      <c r="AA93" s="149">
        <v>0</v>
      </c>
      <c r="AB93" s="149">
        <v>0</v>
      </c>
      <c r="AC93" s="149">
        <v>0</v>
      </c>
      <c r="AD93" s="150">
        <v>0</v>
      </c>
      <c r="AE93" s="148"/>
      <c r="AF93" s="148"/>
      <c r="AG93" s="567" t="s">
        <v>50</v>
      </c>
      <c r="AH93" s="547"/>
      <c r="AI93" s="547"/>
      <c r="AJ93" s="149">
        <v>0</v>
      </c>
      <c r="AK93" s="149">
        <v>0</v>
      </c>
      <c r="AL93" s="149">
        <v>0</v>
      </c>
      <c r="AM93" s="149">
        <v>0</v>
      </c>
      <c r="AN93" s="149">
        <v>0</v>
      </c>
      <c r="AO93" s="149">
        <v>0</v>
      </c>
      <c r="AP93" s="149">
        <v>0</v>
      </c>
      <c r="AQ93" s="149">
        <v>0</v>
      </c>
      <c r="AR93" s="149">
        <v>0</v>
      </c>
      <c r="AS93" s="149">
        <v>0</v>
      </c>
      <c r="AT93" s="149">
        <v>0</v>
      </c>
      <c r="AU93" s="149">
        <v>0</v>
      </c>
      <c r="AV93" s="149">
        <v>0</v>
      </c>
      <c r="AW93" s="149">
        <v>0</v>
      </c>
      <c r="AX93" s="149">
        <v>0</v>
      </c>
      <c r="AY93" s="149">
        <v>0</v>
      </c>
      <c r="AZ93" s="149">
        <v>4</v>
      </c>
      <c r="BA93" s="149">
        <v>0</v>
      </c>
      <c r="BB93" s="149">
        <v>0</v>
      </c>
      <c r="BC93" s="149">
        <v>0</v>
      </c>
      <c r="BD93" s="149">
        <v>0</v>
      </c>
      <c r="BE93" s="149">
        <v>0</v>
      </c>
      <c r="BF93" s="149">
        <v>0</v>
      </c>
      <c r="BG93" s="150">
        <v>0</v>
      </c>
      <c r="BH93" s="148"/>
      <c r="BI93" s="334">
        <f t="shared" si="23"/>
        <v>4</v>
      </c>
    </row>
    <row r="94" spans="1:61" s="9" customFormat="1" ht="14.25" customHeight="1" x14ac:dyDescent="0.15">
      <c r="B94" s="567" t="s">
        <v>352</v>
      </c>
      <c r="C94" s="547"/>
      <c r="D94" s="547"/>
      <c r="E94" s="333">
        <v>24</v>
      </c>
      <c r="F94" s="333">
        <v>16</v>
      </c>
      <c r="G94" s="342">
        <v>8</v>
      </c>
      <c r="H94" s="149">
        <v>0</v>
      </c>
      <c r="I94" s="149">
        <v>0</v>
      </c>
      <c r="J94" s="149">
        <v>0</v>
      </c>
      <c r="K94" s="149">
        <v>0</v>
      </c>
      <c r="L94" s="149">
        <v>0</v>
      </c>
      <c r="M94" s="149">
        <v>0</v>
      </c>
      <c r="N94" s="149">
        <v>0</v>
      </c>
      <c r="O94" s="149">
        <v>0</v>
      </c>
      <c r="P94" s="149">
        <v>0</v>
      </c>
      <c r="Q94" s="149">
        <v>0</v>
      </c>
      <c r="R94" s="149">
        <v>1</v>
      </c>
      <c r="S94" s="149">
        <v>0</v>
      </c>
      <c r="T94" s="149">
        <v>3</v>
      </c>
      <c r="U94" s="149">
        <v>1</v>
      </c>
      <c r="V94" s="149">
        <v>0</v>
      </c>
      <c r="W94" s="149">
        <v>0</v>
      </c>
      <c r="X94" s="149">
        <v>0</v>
      </c>
      <c r="Y94" s="149">
        <v>0</v>
      </c>
      <c r="Z94" s="149">
        <v>0</v>
      </c>
      <c r="AA94" s="149">
        <v>0</v>
      </c>
      <c r="AB94" s="149">
        <v>0</v>
      </c>
      <c r="AC94" s="149">
        <v>0</v>
      </c>
      <c r="AD94" s="150">
        <v>0</v>
      </c>
      <c r="AE94" s="148"/>
      <c r="AF94" s="148"/>
      <c r="AG94" s="567" t="s">
        <v>352</v>
      </c>
      <c r="AH94" s="547"/>
      <c r="AI94" s="547"/>
      <c r="AJ94" s="149">
        <v>0</v>
      </c>
      <c r="AK94" s="149">
        <v>0</v>
      </c>
      <c r="AL94" s="149">
        <v>0</v>
      </c>
      <c r="AM94" s="149">
        <v>0</v>
      </c>
      <c r="AN94" s="149">
        <v>1</v>
      </c>
      <c r="AO94" s="149">
        <v>0</v>
      </c>
      <c r="AP94" s="149">
        <v>0</v>
      </c>
      <c r="AQ94" s="149">
        <v>0</v>
      </c>
      <c r="AR94" s="149">
        <v>0</v>
      </c>
      <c r="AS94" s="149">
        <v>0</v>
      </c>
      <c r="AT94" s="149">
        <v>0</v>
      </c>
      <c r="AU94" s="149">
        <v>0</v>
      </c>
      <c r="AV94" s="149">
        <v>0</v>
      </c>
      <c r="AW94" s="149">
        <v>0</v>
      </c>
      <c r="AX94" s="149">
        <v>0</v>
      </c>
      <c r="AY94" s="149">
        <v>0</v>
      </c>
      <c r="AZ94" s="149">
        <v>0</v>
      </c>
      <c r="BA94" s="149">
        <v>1</v>
      </c>
      <c r="BB94" s="149">
        <v>0</v>
      </c>
      <c r="BC94" s="149">
        <v>0</v>
      </c>
      <c r="BD94" s="149">
        <v>0</v>
      </c>
      <c r="BE94" s="149">
        <v>0</v>
      </c>
      <c r="BF94" s="149">
        <v>1</v>
      </c>
      <c r="BG94" s="150">
        <v>0</v>
      </c>
      <c r="BH94" s="148"/>
      <c r="BI94" s="334">
        <f t="shared" si="23"/>
        <v>8</v>
      </c>
    </row>
    <row r="95" spans="1:61" s="9" customFormat="1" ht="14.25" customHeight="1" x14ac:dyDescent="0.15">
      <c r="B95" s="567" t="s">
        <v>51</v>
      </c>
      <c r="C95" s="547"/>
      <c r="D95" s="572"/>
      <c r="E95" s="333">
        <v>48</v>
      </c>
      <c r="F95" s="333">
        <v>15</v>
      </c>
      <c r="G95" s="342">
        <v>33</v>
      </c>
      <c r="H95" s="149">
        <v>0</v>
      </c>
      <c r="I95" s="149">
        <v>0</v>
      </c>
      <c r="J95" s="149">
        <v>0</v>
      </c>
      <c r="K95" s="149">
        <v>0</v>
      </c>
      <c r="L95" s="149">
        <v>0</v>
      </c>
      <c r="M95" s="149">
        <v>0</v>
      </c>
      <c r="N95" s="149">
        <v>0</v>
      </c>
      <c r="O95" s="149">
        <v>0</v>
      </c>
      <c r="P95" s="149">
        <v>0</v>
      </c>
      <c r="Q95" s="149">
        <v>0</v>
      </c>
      <c r="R95" s="149">
        <v>0</v>
      </c>
      <c r="S95" s="149">
        <v>1</v>
      </c>
      <c r="T95" s="149">
        <v>14</v>
      </c>
      <c r="U95" s="149">
        <v>1</v>
      </c>
      <c r="V95" s="149">
        <v>0</v>
      </c>
      <c r="W95" s="149">
        <v>0</v>
      </c>
      <c r="X95" s="149">
        <v>0</v>
      </c>
      <c r="Y95" s="149">
        <v>0</v>
      </c>
      <c r="Z95" s="149">
        <v>0</v>
      </c>
      <c r="AA95" s="149">
        <v>0</v>
      </c>
      <c r="AB95" s="149">
        <v>0</v>
      </c>
      <c r="AC95" s="149">
        <v>0</v>
      </c>
      <c r="AD95" s="150">
        <v>6</v>
      </c>
      <c r="AE95" s="148"/>
      <c r="AF95" s="148"/>
      <c r="AG95" s="567" t="s">
        <v>51</v>
      </c>
      <c r="AH95" s="547"/>
      <c r="AI95" s="547"/>
      <c r="AJ95" s="149">
        <v>0</v>
      </c>
      <c r="AK95" s="149">
        <v>0</v>
      </c>
      <c r="AL95" s="149">
        <v>0</v>
      </c>
      <c r="AM95" s="149">
        <v>0</v>
      </c>
      <c r="AN95" s="149">
        <v>0</v>
      </c>
      <c r="AO95" s="149">
        <v>0</v>
      </c>
      <c r="AP95" s="149">
        <v>0</v>
      </c>
      <c r="AQ95" s="149">
        <v>0</v>
      </c>
      <c r="AR95" s="149">
        <v>0</v>
      </c>
      <c r="AS95" s="149">
        <v>0</v>
      </c>
      <c r="AT95" s="149">
        <v>0</v>
      </c>
      <c r="AU95" s="149">
        <v>0</v>
      </c>
      <c r="AV95" s="149">
        <v>0</v>
      </c>
      <c r="AW95" s="149">
        <v>0</v>
      </c>
      <c r="AX95" s="149">
        <v>0</v>
      </c>
      <c r="AY95" s="149">
        <v>0</v>
      </c>
      <c r="AZ95" s="149">
        <v>10</v>
      </c>
      <c r="BA95" s="149">
        <v>0</v>
      </c>
      <c r="BB95" s="149">
        <v>0</v>
      </c>
      <c r="BC95" s="149">
        <v>0</v>
      </c>
      <c r="BD95" s="149">
        <v>0</v>
      </c>
      <c r="BE95" s="149">
        <v>1</v>
      </c>
      <c r="BF95" s="149">
        <v>0</v>
      </c>
      <c r="BG95" s="150">
        <v>0</v>
      </c>
      <c r="BH95" s="148"/>
      <c r="BI95" s="334">
        <f t="shared" si="23"/>
        <v>33</v>
      </c>
    </row>
    <row r="96" spans="1:61" s="9" customFormat="1" ht="14.25" customHeight="1" x14ac:dyDescent="0.15">
      <c r="B96" s="567" t="s">
        <v>52</v>
      </c>
      <c r="C96" s="547"/>
      <c r="D96" s="572"/>
      <c r="E96" s="333">
        <v>87</v>
      </c>
      <c r="F96" s="333">
        <v>48</v>
      </c>
      <c r="G96" s="342">
        <v>39</v>
      </c>
      <c r="H96" s="149">
        <v>0</v>
      </c>
      <c r="I96" s="149">
        <v>0</v>
      </c>
      <c r="J96" s="149">
        <v>0</v>
      </c>
      <c r="K96" s="149">
        <v>0</v>
      </c>
      <c r="L96" s="149">
        <v>0</v>
      </c>
      <c r="M96" s="149">
        <v>0</v>
      </c>
      <c r="N96" s="149">
        <v>0</v>
      </c>
      <c r="O96" s="149">
        <v>0</v>
      </c>
      <c r="P96" s="149">
        <v>0</v>
      </c>
      <c r="Q96" s="149">
        <v>0</v>
      </c>
      <c r="R96" s="149">
        <v>0</v>
      </c>
      <c r="S96" s="149">
        <v>0</v>
      </c>
      <c r="T96" s="149">
        <v>18</v>
      </c>
      <c r="U96" s="149">
        <v>0</v>
      </c>
      <c r="V96" s="149">
        <v>0</v>
      </c>
      <c r="W96" s="149">
        <v>0</v>
      </c>
      <c r="X96" s="149">
        <v>0</v>
      </c>
      <c r="Y96" s="149">
        <v>0</v>
      </c>
      <c r="Z96" s="149">
        <v>0</v>
      </c>
      <c r="AA96" s="149">
        <v>0</v>
      </c>
      <c r="AB96" s="149">
        <v>0</v>
      </c>
      <c r="AC96" s="149">
        <v>0</v>
      </c>
      <c r="AD96" s="150">
        <v>1</v>
      </c>
      <c r="AE96" s="148"/>
      <c r="AF96" s="148"/>
      <c r="AG96" s="567" t="s">
        <v>52</v>
      </c>
      <c r="AH96" s="547"/>
      <c r="AI96" s="547"/>
      <c r="AJ96" s="149">
        <v>1</v>
      </c>
      <c r="AK96" s="149">
        <v>0</v>
      </c>
      <c r="AL96" s="149">
        <v>1</v>
      </c>
      <c r="AM96" s="149">
        <v>5</v>
      </c>
      <c r="AN96" s="149">
        <v>3</v>
      </c>
      <c r="AO96" s="149">
        <v>0</v>
      </c>
      <c r="AP96" s="149">
        <v>0</v>
      </c>
      <c r="AQ96" s="149">
        <v>0</v>
      </c>
      <c r="AR96" s="149">
        <v>0</v>
      </c>
      <c r="AS96" s="149">
        <v>0</v>
      </c>
      <c r="AT96" s="149">
        <v>0</v>
      </c>
      <c r="AU96" s="149">
        <v>0</v>
      </c>
      <c r="AV96" s="149">
        <v>0</v>
      </c>
      <c r="AW96" s="149">
        <v>0</v>
      </c>
      <c r="AX96" s="149">
        <v>0</v>
      </c>
      <c r="AY96" s="149">
        <v>0</v>
      </c>
      <c r="AZ96" s="149">
        <v>9</v>
      </c>
      <c r="BA96" s="149">
        <v>0</v>
      </c>
      <c r="BB96" s="149">
        <v>0</v>
      </c>
      <c r="BC96" s="149">
        <v>0</v>
      </c>
      <c r="BD96" s="149">
        <v>0</v>
      </c>
      <c r="BE96" s="149">
        <v>1</v>
      </c>
      <c r="BF96" s="149">
        <v>0</v>
      </c>
      <c r="BG96" s="150">
        <v>0</v>
      </c>
      <c r="BH96" s="148"/>
      <c r="BI96" s="334">
        <f t="shared" si="23"/>
        <v>39</v>
      </c>
    </row>
    <row r="97" spans="2:61" s="9" customFormat="1" ht="14.25" customHeight="1" x14ac:dyDescent="0.15">
      <c r="B97" s="567" t="s">
        <v>53</v>
      </c>
      <c r="C97" s="547"/>
      <c r="D97" s="572"/>
      <c r="E97" s="333">
        <v>23</v>
      </c>
      <c r="F97" s="333">
        <v>14</v>
      </c>
      <c r="G97" s="342">
        <v>9</v>
      </c>
      <c r="H97" s="149">
        <v>0</v>
      </c>
      <c r="I97" s="149">
        <v>0</v>
      </c>
      <c r="J97" s="149">
        <v>0</v>
      </c>
      <c r="K97" s="149">
        <v>1</v>
      </c>
      <c r="L97" s="149">
        <v>0</v>
      </c>
      <c r="M97" s="149">
        <v>0</v>
      </c>
      <c r="N97" s="149">
        <v>0</v>
      </c>
      <c r="O97" s="149">
        <v>0</v>
      </c>
      <c r="P97" s="149">
        <v>0</v>
      </c>
      <c r="Q97" s="149">
        <v>0</v>
      </c>
      <c r="R97" s="149">
        <v>0</v>
      </c>
      <c r="S97" s="149">
        <v>0</v>
      </c>
      <c r="T97" s="149">
        <v>3</v>
      </c>
      <c r="U97" s="149">
        <v>0</v>
      </c>
      <c r="V97" s="149">
        <v>0</v>
      </c>
      <c r="W97" s="149">
        <v>0</v>
      </c>
      <c r="X97" s="149">
        <v>0</v>
      </c>
      <c r="Y97" s="149">
        <v>0</v>
      </c>
      <c r="Z97" s="149">
        <v>0</v>
      </c>
      <c r="AA97" s="149">
        <v>0</v>
      </c>
      <c r="AB97" s="149">
        <v>0</v>
      </c>
      <c r="AC97" s="149">
        <v>0</v>
      </c>
      <c r="AD97" s="150">
        <v>0</v>
      </c>
      <c r="AE97" s="148"/>
      <c r="AF97" s="148"/>
      <c r="AG97" s="567" t="s">
        <v>53</v>
      </c>
      <c r="AH97" s="547"/>
      <c r="AI97" s="547"/>
      <c r="AJ97" s="149">
        <v>0</v>
      </c>
      <c r="AK97" s="149">
        <v>0</v>
      </c>
      <c r="AL97" s="149">
        <v>0</v>
      </c>
      <c r="AM97" s="149">
        <v>1</v>
      </c>
      <c r="AN97" s="149">
        <v>0</v>
      </c>
      <c r="AO97" s="149">
        <v>0</v>
      </c>
      <c r="AP97" s="149">
        <v>0</v>
      </c>
      <c r="AQ97" s="149">
        <v>0</v>
      </c>
      <c r="AR97" s="149">
        <v>0</v>
      </c>
      <c r="AS97" s="149">
        <v>0</v>
      </c>
      <c r="AT97" s="149">
        <v>0</v>
      </c>
      <c r="AU97" s="149">
        <v>0</v>
      </c>
      <c r="AV97" s="149">
        <v>0</v>
      </c>
      <c r="AW97" s="149">
        <v>0</v>
      </c>
      <c r="AX97" s="149">
        <v>0</v>
      </c>
      <c r="AY97" s="149">
        <v>0</v>
      </c>
      <c r="AZ97" s="149">
        <v>4</v>
      </c>
      <c r="BA97" s="149">
        <v>0</v>
      </c>
      <c r="BB97" s="149">
        <v>0</v>
      </c>
      <c r="BC97" s="149">
        <v>0</v>
      </c>
      <c r="BD97" s="149">
        <v>0</v>
      </c>
      <c r="BE97" s="149">
        <v>0</v>
      </c>
      <c r="BF97" s="149">
        <v>0</v>
      </c>
      <c r="BG97" s="150">
        <v>0</v>
      </c>
      <c r="BH97" s="148"/>
      <c r="BI97" s="334">
        <f t="shared" si="23"/>
        <v>9</v>
      </c>
    </row>
    <row r="98" spans="2:61" s="9" customFormat="1" ht="14.25" customHeight="1" x14ac:dyDescent="0.15">
      <c r="B98" s="567" t="s">
        <v>353</v>
      </c>
      <c r="C98" s="547"/>
      <c r="D98" s="572"/>
      <c r="E98" s="333">
        <v>13</v>
      </c>
      <c r="F98" s="333">
        <v>1</v>
      </c>
      <c r="G98" s="342">
        <v>12</v>
      </c>
      <c r="H98" s="149">
        <v>0</v>
      </c>
      <c r="I98" s="149">
        <v>0</v>
      </c>
      <c r="J98" s="149">
        <v>0</v>
      </c>
      <c r="K98" s="149">
        <v>0</v>
      </c>
      <c r="L98" s="149">
        <v>0</v>
      </c>
      <c r="M98" s="149">
        <v>0</v>
      </c>
      <c r="N98" s="149">
        <v>0</v>
      </c>
      <c r="O98" s="149">
        <v>0</v>
      </c>
      <c r="P98" s="149">
        <v>0</v>
      </c>
      <c r="Q98" s="149">
        <v>0</v>
      </c>
      <c r="R98" s="149">
        <v>0</v>
      </c>
      <c r="S98" s="149">
        <v>0</v>
      </c>
      <c r="T98" s="149">
        <v>0</v>
      </c>
      <c r="U98" s="149">
        <v>6</v>
      </c>
      <c r="V98" s="149">
        <v>0</v>
      </c>
      <c r="W98" s="149">
        <v>0</v>
      </c>
      <c r="X98" s="149">
        <v>0</v>
      </c>
      <c r="Y98" s="149">
        <v>0</v>
      </c>
      <c r="Z98" s="149">
        <v>0</v>
      </c>
      <c r="AA98" s="149">
        <v>0</v>
      </c>
      <c r="AB98" s="149">
        <v>0</v>
      </c>
      <c r="AC98" s="149">
        <v>0</v>
      </c>
      <c r="AD98" s="150">
        <v>0</v>
      </c>
      <c r="AE98" s="148"/>
      <c r="AF98" s="148"/>
      <c r="AG98" s="567" t="s">
        <v>353</v>
      </c>
      <c r="AH98" s="547"/>
      <c r="AI98" s="547"/>
      <c r="AJ98" s="149">
        <v>0</v>
      </c>
      <c r="AK98" s="149">
        <v>0</v>
      </c>
      <c r="AL98" s="149">
        <v>2</v>
      </c>
      <c r="AM98" s="149">
        <v>0</v>
      </c>
      <c r="AN98" s="149">
        <v>0</v>
      </c>
      <c r="AO98" s="149">
        <v>0</v>
      </c>
      <c r="AP98" s="149">
        <v>0</v>
      </c>
      <c r="AQ98" s="149">
        <v>0</v>
      </c>
      <c r="AR98" s="149">
        <v>0</v>
      </c>
      <c r="AS98" s="149">
        <v>0</v>
      </c>
      <c r="AT98" s="149">
        <v>2</v>
      </c>
      <c r="AU98" s="149">
        <v>1</v>
      </c>
      <c r="AV98" s="149">
        <v>0</v>
      </c>
      <c r="AW98" s="149">
        <v>0</v>
      </c>
      <c r="AX98" s="149">
        <v>0</v>
      </c>
      <c r="AY98" s="149">
        <v>0</v>
      </c>
      <c r="AZ98" s="149">
        <v>0</v>
      </c>
      <c r="BA98" s="149">
        <v>0</v>
      </c>
      <c r="BB98" s="149">
        <v>0</v>
      </c>
      <c r="BC98" s="149">
        <v>0</v>
      </c>
      <c r="BD98" s="149">
        <v>1</v>
      </c>
      <c r="BE98" s="149">
        <v>0</v>
      </c>
      <c r="BF98" s="149">
        <v>0</v>
      </c>
      <c r="BG98" s="150">
        <v>0</v>
      </c>
      <c r="BH98" s="148"/>
      <c r="BI98" s="334">
        <f t="shared" si="23"/>
        <v>12</v>
      </c>
    </row>
    <row r="99" spans="2:61" s="9" customFormat="1" ht="14.25" customHeight="1" x14ac:dyDescent="0.15">
      <c r="B99" s="567" t="s">
        <v>354</v>
      </c>
      <c r="C99" s="547"/>
      <c r="D99" s="572"/>
      <c r="E99" s="333">
        <v>52</v>
      </c>
      <c r="F99" s="333">
        <v>38</v>
      </c>
      <c r="G99" s="342">
        <v>14</v>
      </c>
      <c r="H99" s="149">
        <v>0</v>
      </c>
      <c r="I99" s="149">
        <v>0</v>
      </c>
      <c r="J99" s="149">
        <v>0</v>
      </c>
      <c r="K99" s="149">
        <v>0</v>
      </c>
      <c r="L99" s="149">
        <v>0</v>
      </c>
      <c r="M99" s="149">
        <v>0</v>
      </c>
      <c r="N99" s="149">
        <v>0</v>
      </c>
      <c r="O99" s="149">
        <v>0</v>
      </c>
      <c r="P99" s="149">
        <v>0</v>
      </c>
      <c r="Q99" s="149">
        <v>0</v>
      </c>
      <c r="R99" s="149">
        <v>1</v>
      </c>
      <c r="S99" s="149">
        <v>0</v>
      </c>
      <c r="T99" s="149">
        <v>1</v>
      </c>
      <c r="U99" s="149">
        <v>0</v>
      </c>
      <c r="V99" s="149">
        <v>0</v>
      </c>
      <c r="W99" s="149">
        <v>0</v>
      </c>
      <c r="X99" s="149">
        <v>0</v>
      </c>
      <c r="Y99" s="149">
        <v>0</v>
      </c>
      <c r="Z99" s="149">
        <v>0</v>
      </c>
      <c r="AA99" s="149">
        <v>0</v>
      </c>
      <c r="AB99" s="149">
        <v>0</v>
      </c>
      <c r="AC99" s="149">
        <v>0</v>
      </c>
      <c r="AD99" s="150">
        <v>8</v>
      </c>
      <c r="AE99" s="148"/>
      <c r="AF99" s="148"/>
      <c r="AG99" s="567" t="s">
        <v>354</v>
      </c>
      <c r="AH99" s="547"/>
      <c r="AI99" s="547"/>
      <c r="AJ99" s="149">
        <v>0</v>
      </c>
      <c r="AK99" s="149">
        <v>1</v>
      </c>
      <c r="AL99" s="149">
        <v>1</v>
      </c>
      <c r="AM99" s="149">
        <v>1</v>
      </c>
      <c r="AN99" s="149">
        <v>0</v>
      </c>
      <c r="AO99" s="149">
        <v>0</v>
      </c>
      <c r="AP99" s="149">
        <v>0</v>
      </c>
      <c r="AQ99" s="149">
        <v>0</v>
      </c>
      <c r="AR99" s="149">
        <v>0</v>
      </c>
      <c r="AS99" s="149">
        <v>0</v>
      </c>
      <c r="AT99" s="149">
        <v>0</v>
      </c>
      <c r="AU99" s="149">
        <v>0</v>
      </c>
      <c r="AV99" s="149">
        <v>0</v>
      </c>
      <c r="AW99" s="149">
        <v>0</v>
      </c>
      <c r="AX99" s="149">
        <v>0</v>
      </c>
      <c r="AY99" s="149">
        <v>0</v>
      </c>
      <c r="AZ99" s="149">
        <v>1</v>
      </c>
      <c r="BA99" s="149">
        <v>0</v>
      </c>
      <c r="BB99" s="149">
        <v>0</v>
      </c>
      <c r="BC99" s="149">
        <v>0</v>
      </c>
      <c r="BD99" s="149">
        <v>0</v>
      </c>
      <c r="BE99" s="149">
        <v>0</v>
      </c>
      <c r="BF99" s="149">
        <v>0</v>
      </c>
      <c r="BG99" s="150">
        <v>0</v>
      </c>
      <c r="BH99" s="148"/>
      <c r="BI99" s="334">
        <f t="shared" si="23"/>
        <v>14</v>
      </c>
    </row>
    <row r="100" spans="2:61" s="9" customFormat="1" ht="14.25" customHeight="1" x14ac:dyDescent="0.15">
      <c r="B100" s="567" t="s">
        <v>54</v>
      </c>
      <c r="C100" s="547"/>
      <c r="D100" s="547"/>
      <c r="E100" s="333">
        <v>40</v>
      </c>
      <c r="F100" s="333">
        <v>38</v>
      </c>
      <c r="G100" s="342">
        <v>2</v>
      </c>
      <c r="H100" s="149">
        <v>0</v>
      </c>
      <c r="I100" s="149">
        <v>0</v>
      </c>
      <c r="J100" s="149">
        <v>0</v>
      </c>
      <c r="K100" s="149">
        <v>0</v>
      </c>
      <c r="L100" s="149">
        <v>0</v>
      </c>
      <c r="M100" s="149">
        <v>0</v>
      </c>
      <c r="N100" s="149">
        <v>0</v>
      </c>
      <c r="O100" s="149">
        <v>0</v>
      </c>
      <c r="P100" s="149">
        <v>0</v>
      </c>
      <c r="Q100" s="149">
        <v>0</v>
      </c>
      <c r="R100" s="149">
        <v>0</v>
      </c>
      <c r="S100" s="149">
        <v>0</v>
      </c>
      <c r="T100" s="149">
        <v>1</v>
      </c>
      <c r="U100" s="149">
        <v>0</v>
      </c>
      <c r="V100" s="149">
        <v>0</v>
      </c>
      <c r="W100" s="149">
        <v>0</v>
      </c>
      <c r="X100" s="149">
        <v>0</v>
      </c>
      <c r="Y100" s="149">
        <v>0</v>
      </c>
      <c r="Z100" s="149">
        <v>0</v>
      </c>
      <c r="AA100" s="149">
        <v>0</v>
      </c>
      <c r="AB100" s="149">
        <v>0</v>
      </c>
      <c r="AC100" s="149">
        <v>0</v>
      </c>
      <c r="AD100" s="150">
        <v>0</v>
      </c>
      <c r="AE100" s="148"/>
      <c r="AF100" s="148"/>
      <c r="AG100" s="567" t="s">
        <v>54</v>
      </c>
      <c r="AH100" s="547"/>
      <c r="AI100" s="547"/>
      <c r="AJ100" s="149">
        <v>0</v>
      </c>
      <c r="AK100" s="149">
        <v>0</v>
      </c>
      <c r="AL100" s="149">
        <v>0</v>
      </c>
      <c r="AM100" s="149">
        <v>0</v>
      </c>
      <c r="AN100" s="149">
        <v>0</v>
      </c>
      <c r="AO100" s="149">
        <v>0</v>
      </c>
      <c r="AP100" s="149">
        <v>0</v>
      </c>
      <c r="AQ100" s="149">
        <v>0</v>
      </c>
      <c r="AR100" s="149">
        <v>0</v>
      </c>
      <c r="AS100" s="149">
        <v>0</v>
      </c>
      <c r="AT100" s="149">
        <v>0</v>
      </c>
      <c r="AU100" s="149">
        <v>0</v>
      </c>
      <c r="AV100" s="149">
        <v>0</v>
      </c>
      <c r="AW100" s="149">
        <v>0</v>
      </c>
      <c r="AX100" s="149">
        <v>0</v>
      </c>
      <c r="AY100" s="149">
        <v>0</v>
      </c>
      <c r="AZ100" s="149">
        <v>0</v>
      </c>
      <c r="BA100" s="149">
        <v>0</v>
      </c>
      <c r="BB100" s="149">
        <v>0</v>
      </c>
      <c r="BC100" s="149">
        <v>1</v>
      </c>
      <c r="BD100" s="149">
        <v>0</v>
      </c>
      <c r="BE100" s="149">
        <v>0</v>
      </c>
      <c r="BF100" s="149">
        <v>0</v>
      </c>
      <c r="BG100" s="150">
        <v>0</v>
      </c>
      <c r="BH100" s="148"/>
      <c r="BI100" s="334">
        <f t="shared" si="23"/>
        <v>2</v>
      </c>
    </row>
    <row r="101" spans="2:61" s="9" customFormat="1" ht="14.25" customHeight="1" x14ac:dyDescent="0.15">
      <c r="B101" s="567" t="s">
        <v>355</v>
      </c>
      <c r="C101" s="547"/>
      <c r="D101" s="572"/>
      <c r="E101" s="333">
        <v>120</v>
      </c>
      <c r="F101" s="333">
        <v>42</v>
      </c>
      <c r="G101" s="342">
        <v>78</v>
      </c>
      <c r="H101" s="149">
        <v>0</v>
      </c>
      <c r="I101" s="149">
        <v>0</v>
      </c>
      <c r="J101" s="149">
        <v>0</v>
      </c>
      <c r="K101" s="149">
        <v>0</v>
      </c>
      <c r="L101" s="149">
        <v>0</v>
      </c>
      <c r="M101" s="149">
        <v>0</v>
      </c>
      <c r="N101" s="149">
        <v>0</v>
      </c>
      <c r="O101" s="149">
        <v>0</v>
      </c>
      <c r="P101" s="149">
        <v>0</v>
      </c>
      <c r="Q101" s="149">
        <v>0</v>
      </c>
      <c r="R101" s="149">
        <v>2</v>
      </c>
      <c r="S101" s="149">
        <v>0</v>
      </c>
      <c r="T101" s="149">
        <v>33</v>
      </c>
      <c r="U101" s="149">
        <v>1</v>
      </c>
      <c r="V101" s="149">
        <v>0</v>
      </c>
      <c r="W101" s="149">
        <v>0</v>
      </c>
      <c r="X101" s="149">
        <v>0</v>
      </c>
      <c r="Y101" s="149">
        <v>0</v>
      </c>
      <c r="Z101" s="149">
        <v>0</v>
      </c>
      <c r="AA101" s="149">
        <v>0</v>
      </c>
      <c r="AB101" s="149">
        <v>0</v>
      </c>
      <c r="AC101" s="149">
        <v>0</v>
      </c>
      <c r="AD101" s="150">
        <v>3</v>
      </c>
      <c r="AE101" s="148"/>
      <c r="AF101" s="148"/>
      <c r="AG101" s="567" t="s">
        <v>355</v>
      </c>
      <c r="AH101" s="547"/>
      <c r="AI101" s="547"/>
      <c r="AJ101" s="149">
        <v>0</v>
      </c>
      <c r="AK101" s="149">
        <v>0</v>
      </c>
      <c r="AL101" s="149">
        <v>0</v>
      </c>
      <c r="AM101" s="149">
        <v>7</v>
      </c>
      <c r="AN101" s="149">
        <v>3</v>
      </c>
      <c r="AO101" s="149">
        <v>0</v>
      </c>
      <c r="AP101" s="149">
        <v>0</v>
      </c>
      <c r="AQ101" s="149">
        <v>0</v>
      </c>
      <c r="AR101" s="149">
        <v>0</v>
      </c>
      <c r="AS101" s="149">
        <v>0</v>
      </c>
      <c r="AT101" s="149">
        <v>2</v>
      </c>
      <c r="AU101" s="149">
        <v>0</v>
      </c>
      <c r="AV101" s="149">
        <v>0</v>
      </c>
      <c r="AW101" s="149">
        <v>0</v>
      </c>
      <c r="AX101" s="149">
        <v>0</v>
      </c>
      <c r="AY101" s="149">
        <v>0</v>
      </c>
      <c r="AZ101" s="149">
        <v>26</v>
      </c>
      <c r="BA101" s="149">
        <v>0</v>
      </c>
      <c r="BB101" s="149">
        <v>0</v>
      </c>
      <c r="BC101" s="149">
        <v>0</v>
      </c>
      <c r="BD101" s="149">
        <v>1</v>
      </c>
      <c r="BE101" s="149">
        <v>0</v>
      </c>
      <c r="BF101" s="149">
        <v>0</v>
      </c>
      <c r="BG101" s="150">
        <v>0</v>
      </c>
      <c r="BH101" s="148"/>
      <c r="BI101" s="334">
        <f t="shared" si="23"/>
        <v>78</v>
      </c>
    </row>
    <row r="102" spans="2:61" s="9" customFormat="1" ht="14.25" customHeight="1" x14ac:dyDescent="0.15">
      <c r="B102" s="567" t="s">
        <v>356</v>
      </c>
      <c r="C102" s="547"/>
      <c r="D102" s="572"/>
      <c r="E102" s="333">
        <v>321</v>
      </c>
      <c r="F102" s="333">
        <v>182</v>
      </c>
      <c r="G102" s="342">
        <v>139</v>
      </c>
      <c r="H102" s="149">
        <v>0</v>
      </c>
      <c r="I102" s="149">
        <v>0</v>
      </c>
      <c r="J102" s="149">
        <v>0</v>
      </c>
      <c r="K102" s="149">
        <v>0</v>
      </c>
      <c r="L102" s="149">
        <v>0</v>
      </c>
      <c r="M102" s="149">
        <v>0</v>
      </c>
      <c r="N102" s="149">
        <v>0</v>
      </c>
      <c r="O102" s="149">
        <v>0</v>
      </c>
      <c r="P102" s="149">
        <v>0</v>
      </c>
      <c r="Q102" s="149">
        <v>0</v>
      </c>
      <c r="R102" s="149">
        <v>1</v>
      </c>
      <c r="S102" s="149">
        <v>1</v>
      </c>
      <c r="T102" s="149">
        <v>10</v>
      </c>
      <c r="U102" s="149">
        <v>10</v>
      </c>
      <c r="V102" s="149">
        <v>0</v>
      </c>
      <c r="W102" s="149">
        <v>0</v>
      </c>
      <c r="X102" s="149">
        <v>0</v>
      </c>
      <c r="Y102" s="149">
        <v>0</v>
      </c>
      <c r="Z102" s="149">
        <v>0</v>
      </c>
      <c r="AA102" s="149">
        <v>0</v>
      </c>
      <c r="AB102" s="149">
        <v>0</v>
      </c>
      <c r="AC102" s="149">
        <v>1</v>
      </c>
      <c r="AD102" s="150">
        <v>1</v>
      </c>
      <c r="AE102" s="148"/>
      <c r="AF102" s="148"/>
      <c r="AG102" s="567" t="s">
        <v>356</v>
      </c>
      <c r="AH102" s="547"/>
      <c r="AI102" s="547"/>
      <c r="AJ102" s="149">
        <v>0</v>
      </c>
      <c r="AK102" s="149">
        <v>0</v>
      </c>
      <c r="AL102" s="149">
        <v>4</v>
      </c>
      <c r="AM102" s="149">
        <v>3</v>
      </c>
      <c r="AN102" s="149">
        <v>1</v>
      </c>
      <c r="AO102" s="149">
        <v>0</v>
      </c>
      <c r="AP102" s="149">
        <v>0</v>
      </c>
      <c r="AQ102" s="149">
        <v>0</v>
      </c>
      <c r="AR102" s="149">
        <v>0</v>
      </c>
      <c r="AS102" s="149">
        <v>0</v>
      </c>
      <c r="AT102" s="149">
        <v>3</v>
      </c>
      <c r="AU102" s="149">
        <v>29</v>
      </c>
      <c r="AV102" s="149">
        <v>0</v>
      </c>
      <c r="AW102" s="149">
        <v>1</v>
      </c>
      <c r="AX102" s="149">
        <v>2</v>
      </c>
      <c r="AY102" s="149">
        <v>0</v>
      </c>
      <c r="AZ102" s="149">
        <v>7</v>
      </c>
      <c r="BA102" s="149">
        <v>0</v>
      </c>
      <c r="BB102" s="149">
        <v>53</v>
      </c>
      <c r="BC102" s="149">
        <v>2</v>
      </c>
      <c r="BD102" s="149">
        <v>0</v>
      </c>
      <c r="BE102" s="149">
        <v>1</v>
      </c>
      <c r="BF102" s="149">
        <v>0</v>
      </c>
      <c r="BG102" s="150">
        <v>9</v>
      </c>
      <c r="BH102" s="148"/>
      <c r="BI102" s="334">
        <f t="shared" si="23"/>
        <v>139</v>
      </c>
    </row>
    <row r="103" spans="2:61" s="9" customFormat="1" ht="15" customHeight="1" thickBot="1" x14ac:dyDescent="0.2">
      <c r="B103" s="576" t="s">
        <v>55</v>
      </c>
      <c r="C103" s="577"/>
      <c r="D103" s="577"/>
      <c r="E103" s="346">
        <v>0</v>
      </c>
      <c r="F103" s="346">
        <v>0</v>
      </c>
      <c r="G103" s="357">
        <v>0</v>
      </c>
      <c r="H103" s="149">
        <v>0</v>
      </c>
      <c r="I103" s="149">
        <v>0</v>
      </c>
      <c r="J103" s="149">
        <v>0</v>
      </c>
      <c r="K103" s="149">
        <v>0</v>
      </c>
      <c r="L103" s="149">
        <v>0</v>
      </c>
      <c r="M103" s="149">
        <v>0</v>
      </c>
      <c r="N103" s="149">
        <v>0</v>
      </c>
      <c r="O103" s="149">
        <v>0</v>
      </c>
      <c r="P103" s="149">
        <v>0</v>
      </c>
      <c r="Q103" s="149">
        <v>0</v>
      </c>
      <c r="R103" s="149">
        <v>0</v>
      </c>
      <c r="S103" s="149">
        <v>0</v>
      </c>
      <c r="T103" s="149">
        <v>0</v>
      </c>
      <c r="U103" s="149">
        <v>0</v>
      </c>
      <c r="V103" s="149">
        <v>0</v>
      </c>
      <c r="W103" s="149">
        <v>0</v>
      </c>
      <c r="X103" s="149">
        <v>0</v>
      </c>
      <c r="Y103" s="149">
        <v>0</v>
      </c>
      <c r="Z103" s="149">
        <v>0</v>
      </c>
      <c r="AA103" s="149">
        <v>0</v>
      </c>
      <c r="AB103" s="149">
        <v>0</v>
      </c>
      <c r="AC103" s="149">
        <v>0</v>
      </c>
      <c r="AD103" s="150">
        <v>0</v>
      </c>
      <c r="AE103" s="148"/>
      <c r="AF103" s="148"/>
      <c r="AG103" s="573" t="s">
        <v>55</v>
      </c>
      <c r="AH103" s="559"/>
      <c r="AI103" s="559"/>
      <c r="AJ103" s="160">
        <v>0</v>
      </c>
      <c r="AK103" s="160">
        <v>0</v>
      </c>
      <c r="AL103" s="160">
        <v>0</v>
      </c>
      <c r="AM103" s="160">
        <v>0</v>
      </c>
      <c r="AN103" s="160">
        <v>0</v>
      </c>
      <c r="AO103" s="160">
        <v>0</v>
      </c>
      <c r="AP103" s="160">
        <v>0</v>
      </c>
      <c r="AQ103" s="160">
        <v>0</v>
      </c>
      <c r="AR103" s="160">
        <v>0</v>
      </c>
      <c r="AS103" s="160">
        <v>0</v>
      </c>
      <c r="AT103" s="160">
        <v>0</v>
      </c>
      <c r="AU103" s="160">
        <v>0</v>
      </c>
      <c r="AV103" s="160">
        <v>0</v>
      </c>
      <c r="AW103" s="160">
        <v>0</v>
      </c>
      <c r="AX103" s="160">
        <v>0</v>
      </c>
      <c r="AY103" s="160">
        <v>0</v>
      </c>
      <c r="AZ103" s="160">
        <v>0</v>
      </c>
      <c r="BA103" s="160">
        <v>0</v>
      </c>
      <c r="BB103" s="160">
        <v>0</v>
      </c>
      <c r="BC103" s="160">
        <v>0</v>
      </c>
      <c r="BD103" s="160">
        <v>0</v>
      </c>
      <c r="BE103" s="160">
        <v>0</v>
      </c>
      <c r="BF103" s="160">
        <v>0</v>
      </c>
      <c r="BG103" s="161">
        <v>0</v>
      </c>
      <c r="BH103" s="148"/>
      <c r="BI103" s="334">
        <f t="shared" si="23"/>
        <v>0</v>
      </c>
    </row>
    <row r="104" spans="2:61" s="9" customFormat="1" ht="15" customHeight="1" thickBot="1" x14ac:dyDescent="0.2">
      <c r="B104" s="578" t="s">
        <v>56</v>
      </c>
      <c r="C104" s="579"/>
      <c r="D104" s="579"/>
      <c r="E104" s="349">
        <v>2522</v>
      </c>
      <c r="F104" s="350">
        <v>1208</v>
      </c>
      <c r="G104" s="358">
        <v>1314</v>
      </c>
      <c r="H104" s="350">
        <v>1</v>
      </c>
      <c r="I104" s="350">
        <v>0</v>
      </c>
      <c r="J104" s="350">
        <v>0</v>
      </c>
      <c r="K104" s="350">
        <v>1</v>
      </c>
      <c r="L104" s="350">
        <v>0</v>
      </c>
      <c r="M104" s="350">
        <v>0</v>
      </c>
      <c r="N104" s="350">
        <v>1</v>
      </c>
      <c r="O104" s="350">
        <v>4</v>
      </c>
      <c r="P104" s="350">
        <v>2</v>
      </c>
      <c r="Q104" s="350">
        <v>3</v>
      </c>
      <c r="R104" s="350">
        <v>21</v>
      </c>
      <c r="S104" s="350">
        <v>59</v>
      </c>
      <c r="T104" s="350">
        <v>241</v>
      </c>
      <c r="U104" s="350">
        <v>108</v>
      </c>
      <c r="V104" s="350">
        <v>0</v>
      </c>
      <c r="W104" s="350">
        <v>0</v>
      </c>
      <c r="X104" s="350">
        <v>1</v>
      </c>
      <c r="Y104" s="350">
        <v>1</v>
      </c>
      <c r="Z104" s="350">
        <v>0</v>
      </c>
      <c r="AA104" s="350">
        <v>0</v>
      </c>
      <c r="AB104" s="350">
        <v>1</v>
      </c>
      <c r="AC104" s="350">
        <v>9</v>
      </c>
      <c r="AD104" s="351">
        <v>184</v>
      </c>
      <c r="AE104" s="148"/>
      <c r="AF104" s="148"/>
      <c r="AG104" s="581" t="s">
        <v>56</v>
      </c>
      <c r="AH104" s="582"/>
      <c r="AI104" s="582"/>
      <c r="AJ104" s="349">
        <v>9</v>
      </c>
      <c r="AK104" s="349">
        <v>12</v>
      </c>
      <c r="AL104" s="349">
        <v>12</v>
      </c>
      <c r="AM104" s="349">
        <v>121</v>
      </c>
      <c r="AN104" s="349">
        <v>36</v>
      </c>
      <c r="AO104" s="349">
        <v>1</v>
      </c>
      <c r="AP104" s="349">
        <v>5</v>
      </c>
      <c r="AQ104" s="349">
        <v>0</v>
      </c>
      <c r="AR104" s="349">
        <v>0</v>
      </c>
      <c r="AS104" s="349">
        <v>16</v>
      </c>
      <c r="AT104" s="349">
        <v>46</v>
      </c>
      <c r="AU104" s="349">
        <v>34</v>
      </c>
      <c r="AV104" s="349">
        <v>0</v>
      </c>
      <c r="AW104" s="349">
        <v>2</v>
      </c>
      <c r="AX104" s="349">
        <v>3</v>
      </c>
      <c r="AY104" s="349">
        <v>1</v>
      </c>
      <c r="AZ104" s="349">
        <v>257</v>
      </c>
      <c r="BA104" s="349">
        <v>5</v>
      </c>
      <c r="BB104" s="349">
        <v>54</v>
      </c>
      <c r="BC104" s="349">
        <v>10</v>
      </c>
      <c r="BD104" s="349">
        <v>13</v>
      </c>
      <c r="BE104" s="349">
        <v>25</v>
      </c>
      <c r="BF104" s="349">
        <v>5</v>
      </c>
      <c r="BG104" s="349">
        <v>10</v>
      </c>
      <c r="BH104" s="148"/>
      <c r="BI104" s="334">
        <f t="shared" si="23"/>
        <v>1314</v>
      </c>
    </row>
    <row r="105" spans="2:61" ht="17.25" customHeight="1" x14ac:dyDescent="0.15">
      <c r="B105" s="159"/>
      <c r="C105" s="159"/>
      <c r="D105" s="159"/>
      <c r="E105" s="159"/>
      <c r="F105" s="159"/>
      <c r="G105" s="359"/>
      <c r="H105" s="159"/>
      <c r="I105" s="159"/>
      <c r="J105" s="159"/>
      <c r="K105" s="159"/>
      <c r="L105" s="159"/>
      <c r="M105" s="159"/>
      <c r="N105" s="159"/>
      <c r="O105" s="159"/>
      <c r="P105" s="159"/>
      <c r="Q105" s="159"/>
      <c r="R105" s="159"/>
      <c r="S105" s="159"/>
      <c r="T105" s="159"/>
      <c r="U105" s="159"/>
      <c r="V105" s="159"/>
      <c r="W105" s="159"/>
      <c r="X105" s="159"/>
      <c r="Y105" s="159"/>
      <c r="Z105" s="159"/>
      <c r="AA105" s="159"/>
      <c r="AB105" s="159"/>
      <c r="AC105" s="159"/>
      <c r="AD105" s="159"/>
      <c r="AJ105" s="159"/>
      <c r="AK105" s="159"/>
      <c r="AL105" s="159"/>
      <c r="AM105" s="159"/>
      <c r="AN105" s="159"/>
      <c r="BG105" s="360"/>
    </row>
    <row r="106" spans="2:61" ht="19.5" customHeight="1" x14ac:dyDescent="0.2">
      <c r="D106" s="142" t="s">
        <v>364</v>
      </c>
      <c r="E106" s="563" t="s">
        <v>0</v>
      </c>
      <c r="F106" s="563"/>
      <c r="G106" s="563"/>
      <c r="H106" s="563"/>
      <c r="I106" s="563"/>
      <c r="J106" s="563"/>
      <c r="K106" s="563"/>
      <c r="L106" s="563"/>
      <c r="M106" s="563"/>
      <c r="N106" s="563"/>
      <c r="O106" s="563"/>
      <c r="P106" s="563"/>
      <c r="Q106" s="563"/>
      <c r="R106" s="563"/>
      <c r="S106" s="563"/>
      <c r="T106" s="563"/>
      <c r="U106" s="563"/>
      <c r="V106" s="143" t="s">
        <v>357</v>
      </c>
      <c r="W106" s="143"/>
      <c r="X106" s="364"/>
      <c r="Y106" s="364"/>
      <c r="Z106" s="364"/>
      <c r="AA106" s="364"/>
      <c r="AB106" s="364"/>
      <c r="AC106" s="364"/>
      <c r="AD106" s="364"/>
      <c r="AJ106" s="364"/>
      <c r="AK106" s="146"/>
      <c r="AL106" s="159"/>
    </row>
    <row r="107" spans="2:61" ht="15" customHeight="1" thickBot="1" x14ac:dyDescent="0.2">
      <c r="C107" s="145" t="s">
        <v>60</v>
      </c>
      <c r="D107" s="147"/>
      <c r="E107" s="354"/>
      <c r="F107" s="354"/>
      <c r="G107" s="354"/>
      <c r="H107" s="354"/>
      <c r="I107" s="354"/>
      <c r="J107" s="354"/>
      <c r="K107" s="354"/>
      <c r="L107" s="354"/>
      <c r="M107" s="354"/>
      <c r="N107" s="354"/>
      <c r="O107" s="354"/>
      <c r="P107" s="354"/>
      <c r="Q107" s="354"/>
      <c r="R107" s="354"/>
      <c r="S107" s="354"/>
      <c r="T107" s="354"/>
      <c r="U107" s="354"/>
      <c r="V107" s="354"/>
      <c r="W107" s="354"/>
      <c r="X107" s="354"/>
      <c r="Y107" s="354"/>
      <c r="Z107" s="354"/>
      <c r="AA107" s="354"/>
      <c r="AB107" s="354"/>
      <c r="AC107" s="354"/>
      <c r="AD107" s="354"/>
      <c r="AE107" s="147"/>
      <c r="AF107" s="147"/>
      <c r="AG107" s="147"/>
      <c r="AH107" s="145" t="s">
        <v>61</v>
      </c>
      <c r="AI107" s="147"/>
      <c r="AJ107" s="354"/>
      <c r="AK107" s="354"/>
      <c r="AL107" s="354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</row>
    <row r="108" spans="2:61" ht="14.25" customHeight="1" x14ac:dyDescent="0.15">
      <c r="B108" s="321"/>
      <c r="C108" s="322"/>
      <c r="D108" s="322"/>
      <c r="E108" s="323" t="s">
        <v>3</v>
      </c>
      <c r="F108" s="323" t="s">
        <v>4</v>
      </c>
      <c r="G108" s="323" t="s">
        <v>5</v>
      </c>
      <c r="H108" s="560" t="s">
        <v>324</v>
      </c>
      <c r="I108" s="560" t="s">
        <v>325</v>
      </c>
      <c r="J108" s="560" t="s">
        <v>326</v>
      </c>
      <c r="K108" s="560" t="s">
        <v>327</v>
      </c>
      <c r="L108" s="560" t="s">
        <v>328</v>
      </c>
      <c r="M108" s="560" t="s">
        <v>329</v>
      </c>
      <c r="N108" s="560" t="s">
        <v>330</v>
      </c>
      <c r="O108" s="560" t="s">
        <v>331</v>
      </c>
      <c r="P108" s="560" t="s">
        <v>332</v>
      </c>
      <c r="Q108" s="560" t="s">
        <v>333</v>
      </c>
      <c r="R108" s="560" t="s">
        <v>334</v>
      </c>
      <c r="S108" s="560" t="s">
        <v>279</v>
      </c>
      <c r="T108" s="560" t="s">
        <v>335</v>
      </c>
      <c r="U108" s="560" t="s">
        <v>303</v>
      </c>
      <c r="V108" s="560" t="s">
        <v>280</v>
      </c>
      <c r="W108" s="560" t="s">
        <v>281</v>
      </c>
      <c r="X108" s="560" t="s">
        <v>304</v>
      </c>
      <c r="Y108" s="560" t="s">
        <v>305</v>
      </c>
      <c r="Z108" s="560" t="s">
        <v>282</v>
      </c>
      <c r="AA108" s="560" t="s">
        <v>283</v>
      </c>
      <c r="AB108" s="560" t="s">
        <v>306</v>
      </c>
      <c r="AC108" s="560" t="s">
        <v>307</v>
      </c>
      <c r="AD108" s="564" t="s">
        <v>284</v>
      </c>
      <c r="AE108" s="324"/>
      <c r="AF108" s="324"/>
      <c r="AG108" s="321"/>
      <c r="AH108" s="322"/>
      <c r="AI108" s="325"/>
      <c r="AJ108" s="560" t="s">
        <v>285</v>
      </c>
      <c r="AK108" s="560" t="s">
        <v>308</v>
      </c>
      <c r="AL108" s="560" t="s">
        <v>309</v>
      </c>
      <c r="AM108" s="560" t="s">
        <v>286</v>
      </c>
      <c r="AN108" s="560" t="s">
        <v>287</v>
      </c>
      <c r="AO108" s="560" t="s">
        <v>310</v>
      </c>
      <c r="AP108" s="560" t="s">
        <v>6</v>
      </c>
      <c r="AQ108" s="560" t="s">
        <v>311</v>
      </c>
      <c r="AR108" s="560" t="s">
        <v>288</v>
      </c>
      <c r="AS108" s="560" t="s">
        <v>312</v>
      </c>
      <c r="AT108" s="560" t="s">
        <v>313</v>
      </c>
      <c r="AU108" s="560" t="s">
        <v>289</v>
      </c>
      <c r="AV108" s="560" t="s">
        <v>290</v>
      </c>
      <c r="AW108" s="560" t="s">
        <v>314</v>
      </c>
      <c r="AX108" s="560" t="s">
        <v>315</v>
      </c>
      <c r="AY108" s="560" t="s">
        <v>316</v>
      </c>
      <c r="AZ108" s="560" t="s">
        <v>317</v>
      </c>
      <c r="BA108" s="560" t="s">
        <v>318</v>
      </c>
      <c r="BB108" s="560" t="s">
        <v>319</v>
      </c>
      <c r="BC108" s="560" t="s">
        <v>320</v>
      </c>
      <c r="BD108" s="560" t="s">
        <v>291</v>
      </c>
      <c r="BE108" s="560" t="s">
        <v>321</v>
      </c>
      <c r="BF108" s="560" t="s">
        <v>322</v>
      </c>
      <c r="BG108" s="564" t="s">
        <v>7</v>
      </c>
      <c r="BH108" s="147"/>
    </row>
    <row r="109" spans="2:61" ht="14.25" x14ac:dyDescent="0.15">
      <c r="B109" s="326" t="s">
        <v>292</v>
      </c>
      <c r="C109" s="327"/>
      <c r="D109" s="327"/>
      <c r="E109" s="328"/>
      <c r="F109" s="328"/>
      <c r="G109" s="328"/>
      <c r="H109" s="561"/>
      <c r="I109" s="561"/>
      <c r="J109" s="561"/>
      <c r="K109" s="561"/>
      <c r="L109" s="561"/>
      <c r="M109" s="561"/>
      <c r="N109" s="561"/>
      <c r="O109" s="561"/>
      <c r="P109" s="561" t="s">
        <v>8</v>
      </c>
      <c r="Q109" s="561"/>
      <c r="R109" s="561"/>
      <c r="S109" s="561"/>
      <c r="T109" s="561"/>
      <c r="U109" s="561"/>
      <c r="V109" s="561"/>
      <c r="W109" s="561"/>
      <c r="X109" s="561"/>
      <c r="Y109" s="561"/>
      <c r="Z109" s="561"/>
      <c r="AA109" s="561"/>
      <c r="AB109" s="561"/>
      <c r="AC109" s="561"/>
      <c r="AD109" s="565"/>
      <c r="AE109" s="324"/>
      <c r="AF109" s="324"/>
      <c r="AG109" s="326" t="s">
        <v>292</v>
      </c>
      <c r="AH109" s="327"/>
      <c r="AI109" s="329"/>
      <c r="AJ109" s="561"/>
      <c r="AK109" s="561"/>
      <c r="AL109" s="561"/>
      <c r="AM109" s="561"/>
      <c r="AN109" s="561"/>
      <c r="AO109" s="561"/>
      <c r="AP109" s="561" t="s">
        <v>9</v>
      </c>
      <c r="AQ109" s="561"/>
      <c r="AR109" s="561"/>
      <c r="AS109" s="561"/>
      <c r="AT109" s="561"/>
      <c r="AU109" s="561"/>
      <c r="AV109" s="561"/>
      <c r="AW109" s="561"/>
      <c r="AX109" s="561"/>
      <c r="AY109" s="561"/>
      <c r="AZ109" s="561"/>
      <c r="BA109" s="561"/>
      <c r="BB109" s="561"/>
      <c r="BC109" s="561"/>
      <c r="BD109" s="561"/>
      <c r="BE109" s="561"/>
      <c r="BF109" s="561"/>
      <c r="BG109" s="565" t="s">
        <v>293</v>
      </c>
      <c r="BH109" s="147"/>
    </row>
    <row r="110" spans="2:61" ht="15" customHeight="1" x14ac:dyDescent="0.15">
      <c r="B110" s="330"/>
      <c r="D110" s="327"/>
      <c r="E110" s="331" t="s">
        <v>10</v>
      </c>
      <c r="F110" s="331" t="s">
        <v>3</v>
      </c>
      <c r="G110" s="331" t="s">
        <v>3</v>
      </c>
      <c r="H110" s="562"/>
      <c r="I110" s="562" t="s">
        <v>11</v>
      </c>
      <c r="J110" s="562" t="s">
        <v>12</v>
      </c>
      <c r="K110" s="562" t="s">
        <v>336</v>
      </c>
      <c r="L110" s="562" t="s">
        <v>13</v>
      </c>
      <c r="M110" s="562" t="s">
        <v>337</v>
      </c>
      <c r="N110" s="562" t="s">
        <v>14</v>
      </c>
      <c r="O110" s="562" t="s">
        <v>15</v>
      </c>
      <c r="P110" s="562" t="s">
        <v>16</v>
      </c>
      <c r="Q110" s="562" t="s">
        <v>338</v>
      </c>
      <c r="R110" s="562" t="s">
        <v>17</v>
      </c>
      <c r="S110" s="562" t="s">
        <v>18</v>
      </c>
      <c r="T110" s="562" t="s">
        <v>19</v>
      </c>
      <c r="U110" s="562" t="s">
        <v>339</v>
      </c>
      <c r="V110" s="562" t="s">
        <v>20</v>
      </c>
      <c r="W110" s="562" t="s">
        <v>340</v>
      </c>
      <c r="X110" s="562" t="s">
        <v>21</v>
      </c>
      <c r="Y110" s="562"/>
      <c r="Z110" s="562"/>
      <c r="AA110" s="562"/>
      <c r="AB110" s="562"/>
      <c r="AC110" s="562"/>
      <c r="AD110" s="566"/>
      <c r="AE110" s="324"/>
      <c r="AF110" s="324"/>
      <c r="AG110" s="330"/>
      <c r="AI110" s="332"/>
      <c r="AJ110" s="562" t="s">
        <v>341</v>
      </c>
      <c r="AK110" s="562" t="s">
        <v>342</v>
      </c>
      <c r="AL110" s="562" t="s">
        <v>22</v>
      </c>
      <c r="AM110" s="562" t="s">
        <v>343</v>
      </c>
      <c r="AN110" s="562" t="s">
        <v>23</v>
      </c>
      <c r="AO110" s="562" t="s">
        <v>344</v>
      </c>
      <c r="AP110" s="562" t="s">
        <v>24</v>
      </c>
      <c r="AQ110" s="562" t="s">
        <v>25</v>
      </c>
      <c r="AR110" s="562" t="s">
        <v>24</v>
      </c>
      <c r="AS110" s="562" t="s">
        <v>345</v>
      </c>
      <c r="AT110" s="562"/>
      <c r="AU110" s="562"/>
      <c r="AV110" s="562" t="s">
        <v>346</v>
      </c>
      <c r="AW110" s="562" t="s">
        <v>26</v>
      </c>
      <c r="AX110" s="562" t="s">
        <v>16</v>
      </c>
      <c r="AY110" s="562" t="s">
        <v>347</v>
      </c>
      <c r="AZ110" s="562" t="s">
        <v>27</v>
      </c>
      <c r="BA110" s="562" t="s">
        <v>28</v>
      </c>
      <c r="BB110" s="562" t="s">
        <v>29</v>
      </c>
      <c r="BC110" s="562" t="s">
        <v>30</v>
      </c>
      <c r="BD110" s="562" t="s">
        <v>31</v>
      </c>
      <c r="BE110" s="562" t="s">
        <v>29</v>
      </c>
      <c r="BF110" s="562" t="s">
        <v>32</v>
      </c>
      <c r="BG110" s="566" t="s">
        <v>33</v>
      </c>
      <c r="BH110" s="147"/>
    </row>
    <row r="111" spans="2:61" s="9" customFormat="1" ht="14.25" x14ac:dyDescent="0.15">
      <c r="B111" s="567" t="s">
        <v>294</v>
      </c>
      <c r="C111" s="547"/>
      <c r="D111" s="547"/>
      <c r="E111" s="333">
        <v>15</v>
      </c>
      <c r="F111" s="333">
        <v>13</v>
      </c>
      <c r="G111" s="342">
        <v>2</v>
      </c>
      <c r="H111" s="149">
        <v>1</v>
      </c>
      <c r="I111" s="149">
        <v>0</v>
      </c>
      <c r="J111" s="149">
        <v>0</v>
      </c>
      <c r="K111" s="149">
        <v>0</v>
      </c>
      <c r="L111" s="149">
        <v>0</v>
      </c>
      <c r="M111" s="149">
        <v>0</v>
      </c>
      <c r="N111" s="149">
        <v>0</v>
      </c>
      <c r="O111" s="149">
        <v>0</v>
      </c>
      <c r="P111" s="149">
        <v>0</v>
      </c>
      <c r="Q111" s="149">
        <v>0</v>
      </c>
      <c r="R111" s="149">
        <v>0</v>
      </c>
      <c r="S111" s="149">
        <v>0</v>
      </c>
      <c r="T111" s="149">
        <v>0</v>
      </c>
      <c r="U111" s="149">
        <v>0</v>
      </c>
      <c r="V111" s="149">
        <v>0</v>
      </c>
      <c r="W111" s="149">
        <v>0</v>
      </c>
      <c r="X111" s="149">
        <v>0</v>
      </c>
      <c r="Y111" s="149">
        <v>0</v>
      </c>
      <c r="Z111" s="149">
        <v>0</v>
      </c>
      <c r="AA111" s="149">
        <v>0</v>
      </c>
      <c r="AB111" s="149">
        <v>0</v>
      </c>
      <c r="AC111" s="149">
        <v>0</v>
      </c>
      <c r="AD111" s="150">
        <v>0</v>
      </c>
      <c r="AE111" s="148"/>
      <c r="AF111" s="148"/>
      <c r="AG111" s="567" t="s">
        <v>294</v>
      </c>
      <c r="AH111" s="547"/>
      <c r="AI111" s="547"/>
      <c r="AJ111" s="149">
        <v>0</v>
      </c>
      <c r="AK111" s="149">
        <v>1</v>
      </c>
      <c r="AL111" s="149">
        <v>0</v>
      </c>
      <c r="AM111" s="149">
        <v>0</v>
      </c>
      <c r="AN111" s="149">
        <v>0</v>
      </c>
      <c r="AO111" s="149">
        <v>0</v>
      </c>
      <c r="AP111" s="149">
        <v>0</v>
      </c>
      <c r="AQ111" s="149">
        <v>0</v>
      </c>
      <c r="AR111" s="149">
        <v>0</v>
      </c>
      <c r="AS111" s="149">
        <v>0</v>
      </c>
      <c r="AT111" s="149">
        <v>0</v>
      </c>
      <c r="AU111" s="149">
        <v>0</v>
      </c>
      <c r="AV111" s="149">
        <v>0</v>
      </c>
      <c r="AW111" s="149">
        <v>0</v>
      </c>
      <c r="AX111" s="149">
        <v>0</v>
      </c>
      <c r="AY111" s="149">
        <v>0</v>
      </c>
      <c r="AZ111" s="149">
        <v>0</v>
      </c>
      <c r="BA111" s="149">
        <v>0</v>
      </c>
      <c r="BB111" s="149">
        <v>0</v>
      </c>
      <c r="BC111" s="149">
        <v>0</v>
      </c>
      <c r="BD111" s="149">
        <v>0</v>
      </c>
      <c r="BE111" s="149">
        <v>0</v>
      </c>
      <c r="BF111" s="149">
        <v>0</v>
      </c>
      <c r="BG111" s="150">
        <v>0</v>
      </c>
      <c r="BH111" s="148"/>
      <c r="BI111" s="334">
        <f t="shared" ref="BI111:BI155" si="25">SUM(H111:AD111,AJ111:BG111)</f>
        <v>2</v>
      </c>
    </row>
    <row r="112" spans="2:61" s="9" customFormat="1" ht="14.25" x14ac:dyDescent="0.15">
      <c r="B112" s="567" t="s">
        <v>348</v>
      </c>
      <c r="C112" s="547"/>
      <c r="D112" s="547"/>
      <c r="E112" s="333">
        <v>1</v>
      </c>
      <c r="F112" s="333">
        <v>1</v>
      </c>
      <c r="G112" s="342">
        <v>0</v>
      </c>
      <c r="H112" s="149">
        <v>0</v>
      </c>
      <c r="I112" s="149">
        <v>0</v>
      </c>
      <c r="J112" s="149">
        <v>0</v>
      </c>
      <c r="K112" s="149">
        <v>0</v>
      </c>
      <c r="L112" s="149">
        <v>0</v>
      </c>
      <c r="M112" s="149">
        <v>0</v>
      </c>
      <c r="N112" s="149">
        <v>0</v>
      </c>
      <c r="O112" s="149">
        <v>0</v>
      </c>
      <c r="P112" s="149">
        <v>0</v>
      </c>
      <c r="Q112" s="149">
        <v>0</v>
      </c>
      <c r="R112" s="149">
        <v>0</v>
      </c>
      <c r="S112" s="149">
        <v>0</v>
      </c>
      <c r="T112" s="149">
        <v>0</v>
      </c>
      <c r="U112" s="149">
        <v>0</v>
      </c>
      <c r="V112" s="149">
        <v>0</v>
      </c>
      <c r="W112" s="149">
        <v>0</v>
      </c>
      <c r="X112" s="149">
        <v>0</v>
      </c>
      <c r="Y112" s="149">
        <v>0</v>
      </c>
      <c r="Z112" s="149">
        <v>0</v>
      </c>
      <c r="AA112" s="149">
        <v>0</v>
      </c>
      <c r="AB112" s="149">
        <v>0</v>
      </c>
      <c r="AC112" s="149">
        <v>0</v>
      </c>
      <c r="AD112" s="150">
        <v>0</v>
      </c>
      <c r="AE112" s="148"/>
      <c r="AF112" s="148"/>
      <c r="AG112" s="567" t="s">
        <v>348</v>
      </c>
      <c r="AH112" s="547"/>
      <c r="AI112" s="547"/>
      <c r="AJ112" s="149">
        <v>0</v>
      </c>
      <c r="AK112" s="149">
        <v>0</v>
      </c>
      <c r="AL112" s="149">
        <v>0</v>
      </c>
      <c r="AM112" s="149">
        <v>0</v>
      </c>
      <c r="AN112" s="149">
        <v>0</v>
      </c>
      <c r="AO112" s="149">
        <v>0</v>
      </c>
      <c r="AP112" s="149">
        <v>0</v>
      </c>
      <c r="AQ112" s="149">
        <v>0</v>
      </c>
      <c r="AR112" s="149">
        <v>0</v>
      </c>
      <c r="AS112" s="149">
        <v>0</v>
      </c>
      <c r="AT112" s="149">
        <v>0</v>
      </c>
      <c r="AU112" s="149">
        <v>0</v>
      </c>
      <c r="AV112" s="149">
        <v>0</v>
      </c>
      <c r="AW112" s="149">
        <v>0</v>
      </c>
      <c r="AX112" s="149">
        <v>0</v>
      </c>
      <c r="AY112" s="149">
        <v>0</v>
      </c>
      <c r="AZ112" s="149">
        <v>0</v>
      </c>
      <c r="BA112" s="149">
        <v>0</v>
      </c>
      <c r="BB112" s="149">
        <v>0</v>
      </c>
      <c r="BC112" s="149">
        <v>0</v>
      </c>
      <c r="BD112" s="149">
        <v>0</v>
      </c>
      <c r="BE112" s="149">
        <v>0</v>
      </c>
      <c r="BF112" s="149">
        <v>0</v>
      </c>
      <c r="BG112" s="150">
        <v>0</v>
      </c>
      <c r="BH112" s="148"/>
      <c r="BI112" s="334">
        <f t="shared" si="25"/>
        <v>0</v>
      </c>
    </row>
    <row r="113" spans="2:62" s="9" customFormat="1" ht="14.25" x14ac:dyDescent="0.15">
      <c r="B113" s="567" t="s">
        <v>349</v>
      </c>
      <c r="C113" s="547"/>
      <c r="D113" s="547"/>
      <c r="E113" s="333">
        <v>3</v>
      </c>
      <c r="F113" s="333">
        <v>1</v>
      </c>
      <c r="G113" s="342">
        <v>2</v>
      </c>
      <c r="H113" s="149">
        <v>0</v>
      </c>
      <c r="I113" s="149">
        <v>0</v>
      </c>
      <c r="J113" s="149">
        <v>0</v>
      </c>
      <c r="K113" s="149">
        <v>0</v>
      </c>
      <c r="L113" s="149">
        <v>0</v>
      </c>
      <c r="M113" s="149">
        <v>0</v>
      </c>
      <c r="N113" s="149">
        <v>0</v>
      </c>
      <c r="O113" s="149">
        <v>0</v>
      </c>
      <c r="P113" s="149">
        <v>0</v>
      </c>
      <c r="Q113" s="149">
        <v>0</v>
      </c>
      <c r="R113" s="149">
        <v>0</v>
      </c>
      <c r="S113" s="149">
        <v>1</v>
      </c>
      <c r="T113" s="149">
        <v>1</v>
      </c>
      <c r="U113" s="149">
        <v>0</v>
      </c>
      <c r="V113" s="149">
        <v>0</v>
      </c>
      <c r="W113" s="149">
        <v>0</v>
      </c>
      <c r="X113" s="149">
        <v>0</v>
      </c>
      <c r="Y113" s="149">
        <v>0</v>
      </c>
      <c r="Z113" s="149">
        <v>0</v>
      </c>
      <c r="AA113" s="149">
        <v>0</v>
      </c>
      <c r="AB113" s="149">
        <v>0</v>
      </c>
      <c r="AC113" s="149">
        <v>0</v>
      </c>
      <c r="AD113" s="150">
        <v>0</v>
      </c>
      <c r="AE113" s="148"/>
      <c r="AF113" s="148"/>
      <c r="AG113" s="567" t="s">
        <v>349</v>
      </c>
      <c r="AH113" s="547"/>
      <c r="AI113" s="547"/>
      <c r="AJ113" s="149">
        <v>0</v>
      </c>
      <c r="AK113" s="149">
        <v>0</v>
      </c>
      <c r="AL113" s="149">
        <v>0</v>
      </c>
      <c r="AM113" s="149">
        <v>0</v>
      </c>
      <c r="AN113" s="149">
        <v>0</v>
      </c>
      <c r="AO113" s="149">
        <v>0</v>
      </c>
      <c r="AP113" s="149">
        <v>0</v>
      </c>
      <c r="AQ113" s="149">
        <v>0</v>
      </c>
      <c r="AR113" s="149">
        <v>0</v>
      </c>
      <c r="AS113" s="149">
        <v>0</v>
      </c>
      <c r="AT113" s="149">
        <v>0</v>
      </c>
      <c r="AU113" s="149">
        <v>0</v>
      </c>
      <c r="AV113" s="149">
        <v>0</v>
      </c>
      <c r="AW113" s="149">
        <v>0</v>
      </c>
      <c r="AX113" s="149">
        <v>0</v>
      </c>
      <c r="AY113" s="149">
        <v>0</v>
      </c>
      <c r="AZ113" s="149">
        <v>0</v>
      </c>
      <c r="BA113" s="149">
        <v>0</v>
      </c>
      <c r="BB113" s="149">
        <v>0</v>
      </c>
      <c r="BC113" s="149">
        <v>0</v>
      </c>
      <c r="BD113" s="149">
        <v>0</v>
      </c>
      <c r="BE113" s="149">
        <v>0</v>
      </c>
      <c r="BF113" s="149">
        <v>0</v>
      </c>
      <c r="BG113" s="150">
        <v>0</v>
      </c>
      <c r="BH113" s="148"/>
      <c r="BI113" s="334">
        <f t="shared" si="25"/>
        <v>2</v>
      </c>
    </row>
    <row r="114" spans="2:62" s="9" customFormat="1" ht="14.25" x14ac:dyDescent="0.15">
      <c r="B114" s="567" t="s">
        <v>350</v>
      </c>
      <c r="C114" s="547"/>
      <c r="D114" s="547"/>
      <c r="E114" s="333">
        <v>47</v>
      </c>
      <c r="F114" s="333">
        <v>33</v>
      </c>
      <c r="G114" s="342">
        <v>14</v>
      </c>
      <c r="H114" s="149">
        <v>0</v>
      </c>
      <c r="I114" s="149">
        <v>0</v>
      </c>
      <c r="J114" s="149">
        <v>0</v>
      </c>
      <c r="K114" s="149">
        <v>0</v>
      </c>
      <c r="L114" s="149">
        <v>0</v>
      </c>
      <c r="M114" s="149">
        <v>0</v>
      </c>
      <c r="N114" s="149">
        <v>0</v>
      </c>
      <c r="O114" s="149">
        <v>0</v>
      </c>
      <c r="P114" s="149">
        <v>0</v>
      </c>
      <c r="Q114" s="149">
        <v>0</v>
      </c>
      <c r="R114" s="149">
        <v>1</v>
      </c>
      <c r="S114" s="149">
        <v>0</v>
      </c>
      <c r="T114" s="149">
        <v>5</v>
      </c>
      <c r="U114" s="149">
        <v>0</v>
      </c>
      <c r="V114" s="149">
        <v>0</v>
      </c>
      <c r="W114" s="149">
        <v>0</v>
      </c>
      <c r="X114" s="149">
        <v>0</v>
      </c>
      <c r="Y114" s="149">
        <v>0</v>
      </c>
      <c r="Z114" s="149">
        <v>0</v>
      </c>
      <c r="AA114" s="149">
        <v>0</v>
      </c>
      <c r="AB114" s="149">
        <v>0</v>
      </c>
      <c r="AC114" s="149">
        <v>0</v>
      </c>
      <c r="AD114" s="150">
        <v>0</v>
      </c>
      <c r="AE114" s="148"/>
      <c r="AF114" s="148"/>
      <c r="AG114" s="567" t="s">
        <v>350</v>
      </c>
      <c r="AH114" s="547"/>
      <c r="AI114" s="547"/>
      <c r="AJ114" s="149">
        <v>0</v>
      </c>
      <c r="AK114" s="149">
        <v>0</v>
      </c>
      <c r="AL114" s="149">
        <v>0</v>
      </c>
      <c r="AM114" s="149">
        <v>3</v>
      </c>
      <c r="AN114" s="149">
        <v>0</v>
      </c>
      <c r="AO114" s="149">
        <v>0</v>
      </c>
      <c r="AP114" s="149">
        <v>0</v>
      </c>
      <c r="AQ114" s="149">
        <v>0</v>
      </c>
      <c r="AR114" s="149">
        <v>0</v>
      </c>
      <c r="AS114" s="149">
        <v>0</v>
      </c>
      <c r="AT114" s="149">
        <v>0</v>
      </c>
      <c r="AU114" s="149">
        <v>0</v>
      </c>
      <c r="AV114" s="149">
        <v>0</v>
      </c>
      <c r="AW114" s="149">
        <v>0</v>
      </c>
      <c r="AX114" s="149">
        <v>0</v>
      </c>
      <c r="AY114" s="149">
        <v>0</v>
      </c>
      <c r="AZ114" s="149">
        <v>3</v>
      </c>
      <c r="BA114" s="149">
        <v>0</v>
      </c>
      <c r="BB114" s="149">
        <v>0</v>
      </c>
      <c r="BC114" s="149">
        <v>1</v>
      </c>
      <c r="BD114" s="149">
        <v>0</v>
      </c>
      <c r="BE114" s="149">
        <v>1</v>
      </c>
      <c r="BF114" s="149">
        <v>0</v>
      </c>
      <c r="BG114" s="150">
        <v>0</v>
      </c>
      <c r="BH114" s="148"/>
      <c r="BI114" s="334">
        <f t="shared" si="25"/>
        <v>14</v>
      </c>
    </row>
    <row r="115" spans="2:62" s="9" customFormat="1" ht="14.25" customHeight="1" x14ac:dyDescent="0.15">
      <c r="B115" s="335"/>
      <c r="C115" s="535" t="s">
        <v>34</v>
      </c>
      <c r="D115" s="570"/>
      <c r="E115" s="336">
        <v>112</v>
      </c>
      <c r="F115" s="337">
        <v>75</v>
      </c>
      <c r="G115" s="337">
        <v>37</v>
      </c>
      <c r="H115" s="151">
        <v>0</v>
      </c>
      <c r="I115" s="151">
        <v>0</v>
      </c>
      <c r="J115" s="151">
        <v>0</v>
      </c>
      <c r="K115" s="151">
        <v>0</v>
      </c>
      <c r="L115" s="151">
        <v>0</v>
      </c>
      <c r="M115" s="151">
        <v>0</v>
      </c>
      <c r="N115" s="151">
        <v>0</v>
      </c>
      <c r="O115" s="151">
        <v>0</v>
      </c>
      <c r="P115" s="151">
        <v>0</v>
      </c>
      <c r="Q115" s="151">
        <v>0</v>
      </c>
      <c r="R115" s="151">
        <v>1</v>
      </c>
      <c r="S115" s="151">
        <v>1</v>
      </c>
      <c r="T115" s="151">
        <v>10</v>
      </c>
      <c r="U115" s="151">
        <v>0</v>
      </c>
      <c r="V115" s="151">
        <v>0</v>
      </c>
      <c r="W115" s="151">
        <v>0</v>
      </c>
      <c r="X115" s="151">
        <v>0</v>
      </c>
      <c r="Y115" s="151">
        <v>0</v>
      </c>
      <c r="Z115" s="151">
        <v>0</v>
      </c>
      <c r="AA115" s="151">
        <v>0</v>
      </c>
      <c r="AB115" s="151">
        <v>0</v>
      </c>
      <c r="AC115" s="151">
        <v>0</v>
      </c>
      <c r="AD115" s="152">
        <v>5</v>
      </c>
      <c r="AE115" s="361"/>
      <c r="AF115" s="148"/>
      <c r="AG115" s="335"/>
      <c r="AH115" s="535" t="s">
        <v>34</v>
      </c>
      <c r="AI115" s="570"/>
      <c r="AJ115" s="151">
        <v>0</v>
      </c>
      <c r="AK115" s="151">
        <v>0</v>
      </c>
      <c r="AL115" s="151">
        <v>2</v>
      </c>
      <c r="AM115" s="151">
        <v>2</v>
      </c>
      <c r="AN115" s="151">
        <v>0</v>
      </c>
      <c r="AO115" s="151">
        <v>0</v>
      </c>
      <c r="AP115" s="151">
        <v>0</v>
      </c>
      <c r="AQ115" s="151">
        <v>0</v>
      </c>
      <c r="AR115" s="151">
        <v>0</v>
      </c>
      <c r="AS115" s="151">
        <v>0</v>
      </c>
      <c r="AT115" s="151">
        <v>0</v>
      </c>
      <c r="AU115" s="151">
        <v>0</v>
      </c>
      <c r="AV115" s="151">
        <v>0</v>
      </c>
      <c r="AW115" s="151">
        <v>0</v>
      </c>
      <c r="AX115" s="151">
        <v>0</v>
      </c>
      <c r="AY115" s="151">
        <v>0</v>
      </c>
      <c r="AZ115" s="151">
        <v>12</v>
      </c>
      <c r="BA115" s="151">
        <v>0</v>
      </c>
      <c r="BB115" s="151">
        <v>0</v>
      </c>
      <c r="BC115" s="151">
        <v>4</v>
      </c>
      <c r="BD115" s="151">
        <v>0</v>
      </c>
      <c r="BE115" s="151">
        <v>0</v>
      </c>
      <c r="BF115" s="151">
        <v>0</v>
      </c>
      <c r="BG115" s="152">
        <v>0</v>
      </c>
      <c r="BH115" s="148"/>
      <c r="BI115" s="334">
        <f t="shared" si="25"/>
        <v>37</v>
      </c>
      <c r="BJ115" s="334">
        <f>SUM(AJ115:BG115)</f>
        <v>20</v>
      </c>
    </row>
    <row r="116" spans="2:62" s="9" customFormat="1" ht="14.25" customHeight="1" x14ac:dyDescent="0.15">
      <c r="B116" s="338" t="s">
        <v>35</v>
      </c>
      <c r="C116" s="523" t="s">
        <v>36</v>
      </c>
      <c r="D116" s="568"/>
      <c r="E116" s="336">
        <v>17</v>
      </c>
      <c r="F116" s="339">
        <v>16</v>
      </c>
      <c r="G116" s="339">
        <v>1</v>
      </c>
      <c r="H116" s="153">
        <v>0</v>
      </c>
      <c r="I116" s="153">
        <v>0</v>
      </c>
      <c r="J116" s="153">
        <v>0</v>
      </c>
      <c r="K116" s="153">
        <v>0</v>
      </c>
      <c r="L116" s="153">
        <v>0</v>
      </c>
      <c r="M116" s="153">
        <v>0</v>
      </c>
      <c r="N116" s="153">
        <v>0</v>
      </c>
      <c r="O116" s="153">
        <v>0</v>
      </c>
      <c r="P116" s="153">
        <v>0</v>
      </c>
      <c r="Q116" s="153">
        <v>0</v>
      </c>
      <c r="R116" s="153">
        <v>0</v>
      </c>
      <c r="S116" s="153">
        <v>0</v>
      </c>
      <c r="T116" s="153">
        <v>0</v>
      </c>
      <c r="U116" s="153">
        <v>0</v>
      </c>
      <c r="V116" s="153">
        <v>0</v>
      </c>
      <c r="W116" s="153">
        <v>0</v>
      </c>
      <c r="X116" s="153">
        <v>0</v>
      </c>
      <c r="Y116" s="153">
        <v>0</v>
      </c>
      <c r="Z116" s="153">
        <v>0</v>
      </c>
      <c r="AA116" s="153">
        <v>0</v>
      </c>
      <c r="AB116" s="153">
        <v>0</v>
      </c>
      <c r="AC116" s="153">
        <v>0</v>
      </c>
      <c r="AD116" s="154">
        <v>0</v>
      </c>
      <c r="AE116" s="148"/>
      <c r="AF116" s="148"/>
      <c r="AG116" s="338" t="s">
        <v>35</v>
      </c>
      <c r="AH116" s="523" t="s">
        <v>36</v>
      </c>
      <c r="AI116" s="568"/>
      <c r="AJ116" s="153">
        <v>0</v>
      </c>
      <c r="AK116" s="153">
        <v>0</v>
      </c>
      <c r="AL116" s="153">
        <v>0</v>
      </c>
      <c r="AM116" s="153">
        <v>0</v>
      </c>
      <c r="AN116" s="153">
        <v>0</v>
      </c>
      <c r="AO116" s="153">
        <v>0</v>
      </c>
      <c r="AP116" s="153">
        <v>0</v>
      </c>
      <c r="AQ116" s="153">
        <v>0</v>
      </c>
      <c r="AR116" s="153">
        <v>0</v>
      </c>
      <c r="AS116" s="153">
        <v>0</v>
      </c>
      <c r="AT116" s="153">
        <v>0</v>
      </c>
      <c r="AU116" s="153">
        <v>0</v>
      </c>
      <c r="AV116" s="153">
        <v>0</v>
      </c>
      <c r="AW116" s="153">
        <v>0</v>
      </c>
      <c r="AX116" s="153">
        <v>0</v>
      </c>
      <c r="AY116" s="153">
        <v>0</v>
      </c>
      <c r="AZ116" s="153">
        <v>0</v>
      </c>
      <c r="BA116" s="153">
        <v>0</v>
      </c>
      <c r="BB116" s="153">
        <v>0</v>
      </c>
      <c r="BC116" s="153">
        <v>1</v>
      </c>
      <c r="BD116" s="153">
        <v>0</v>
      </c>
      <c r="BE116" s="153">
        <v>0</v>
      </c>
      <c r="BF116" s="153">
        <v>0</v>
      </c>
      <c r="BG116" s="154">
        <v>0</v>
      </c>
      <c r="BH116" s="148"/>
      <c r="BI116" s="334">
        <f t="shared" si="25"/>
        <v>1</v>
      </c>
    </row>
    <row r="117" spans="2:62" s="9" customFormat="1" ht="14.25" customHeight="1" x14ac:dyDescent="0.15">
      <c r="B117" s="338"/>
      <c r="C117" s="523" t="s">
        <v>37</v>
      </c>
      <c r="D117" s="568"/>
      <c r="E117" s="336">
        <v>9</v>
      </c>
      <c r="F117" s="339">
        <v>7</v>
      </c>
      <c r="G117" s="339">
        <v>2</v>
      </c>
      <c r="H117" s="153">
        <v>0</v>
      </c>
      <c r="I117" s="153">
        <v>0</v>
      </c>
      <c r="J117" s="153">
        <v>0</v>
      </c>
      <c r="K117" s="153">
        <v>0</v>
      </c>
      <c r="L117" s="153">
        <v>0</v>
      </c>
      <c r="M117" s="153">
        <v>0</v>
      </c>
      <c r="N117" s="153">
        <v>0</v>
      </c>
      <c r="O117" s="153">
        <v>0</v>
      </c>
      <c r="P117" s="153">
        <v>0</v>
      </c>
      <c r="Q117" s="153">
        <v>0</v>
      </c>
      <c r="R117" s="153">
        <v>0</v>
      </c>
      <c r="S117" s="153">
        <v>0</v>
      </c>
      <c r="T117" s="153">
        <v>0</v>
      </c>
      <c r="U117" s="153">
        <v>0</v>
      </c>
      <c r="V117" s="153">
        <v>0</v>
      </c>
      <c r="W117" s="153">
        <v>0</v>
      </c>
      <c r="X117" s="153">
        <v>0</v>
      </c>
      <c r="Y117" s="153">
        <v>0</v>
      </c>
      <c r="Z117" s="153">
        <v>0</v>
      </c>
      <c r="AA117" s="153">
        <v>0</v>
      </c>
      <c r="AB117" s="153">
        <v>0</v>
      </c>
      <c r="AC117" s="153">
        <v>0</v>
      </c>
      <c r="AD117" s="154">
        <v>1</v>
      </c>
      <c r="AE117" s="148"/>
      <c r="AF117" s="148"/>
      <c r="AG117" s="338"/>
      <c r="AH117" s="523" t="s">
        <v>37</v>
      </c>
      <c r="AI117" s="568"/>
      <c r="AJ117" s="153">
        <v>0</v>
      </c>
      <c r="AK117" s="153">
        <v>0</v>
      </c>
      <c r="AL117" s="153">
        <v>0</v>
      </c>
      <c r="AM117" s="153">
        <v>1</v>
      </c>
      <c r="AN117" s="153">
        <v>0</v>
      </c>
      <c r="AO117" s="153">
        <v>0</v>
      </c>
      <c r="AP117" s="153">
        <v>0</v>
      </c>
      <c r="AQ117" s="153">
        <v>0</v>
      </c>
      <c r="AR117" s="153">
        <v>0</v>
      </c>
      <c r="AS117" s="153">
        <v>0</v>
      </c>
      <c r="AT117" s="153">
        <v>0</v>
      </c>
      <c r="AU117" s="153">
        <v>0</v>
      </c>
      <c r="AV117" s="153">
        <v>0</v>
      </c>
      <c r="AW117" s="153">
        <v>0</v>
      </c>
      <c r="AX117" s="153">
        <v>0</v>
      </c>
      <c r="AY117" s="153">
        <v>0</v>
      </c>
      <c r="AZ117" s="153">
        <v>0</v>
      </c>
      <c r="BA117" s="153">
        <v>0</v>
      </c>
      <c r="BB117" s="153">
        <v>0</v>
      </c>
      <c r="BC117" s="153">
        <v>0</v>
      </c>
      <c r="BD117" s="153">
        <v>0</v>
      </c>
      <c r="BE117" s="153">
        <v>0</v>
      </c>
      <c r="BF117" s="153">
        <v>0</v>
      </c>
      <c r="BG117" s="154">
        <v>0</v>
      </c>
      <c r="BH117" s="148"/>
      <c r="BI117" s="334">
        <f t="shared" si="25"/>
        <v>2</v>
      </c>
    </row>
    <row r="118" spans="2:62" s="9" customFormat="1" ht="14.25" x14ac:dyDescent="0.15">
      <c r="B118" s="338"/>
      <c r="C118" s="527" t="s">
        <v>295</v>
      </c>
      <c r="D118" s="528"/>
      <c r="E118" s="336">
        <v>2</v>
      </c>
      <c r="F118" s="339">
        <v>2</v>
      </c>
      <c r="G118" s="339">
        <v>0</v>
      </c>
      <c r="H118" s="153">
        <v>0</v>
      </c>
      <c r="I118" s="153">
        <v>0</v>
      </c>
      <c r="J118" s="153">
        <v>0</v>
      </c>
      <c r="K118" s="153">
        <v>0</v>
      </c>
      <c r="L118" s="153">
        <v>0</v>
      </c>
      <c r="M118" s="153">
        <v>0</v>
      </c>
      <c r="N118" s="153">
        <v>0</v>
      </c>
      <c r="O118" s="153">
        <v>0</v>
      </c>
      <c r="P118" s="153">
        <v>0</v>
      </c>
      <c r="Q118" s="153">
        <v>0</v>
      </c>
      <c r="R118" s="153">
        <v>0</v>
      </c>
      <c r="S118" s="153">
        <v>0</v>
      </c>
      <c r="T118" s="153">
        <v>0</v>
      </c>
      <c r="U118" s="153">
        <v>0</v>
      </c>
      <c r="V118" s="153">
        <v>0</v>
      </c>
      <c r="W118" s="153">
        <v>0</v>
      </c>
      <c r="X118" s="153">
        <v>0</v>
      </c>
      <c r="Y118" s="153">
        <v>0</v>
      </c>
      <c r="Z118" s="153">
        <v>0</v>
      </c>
      <c r="AA118" s="153">
        <v>0</v>
      </c>
      <c r="AB118" s="153">
        <v>0</v>
      </c>
      <c r="AC118" s="153">
        <v>0</v>
      </c>
      <c r="AD118" s="154">
        <v>0</v>
      </c>
      <c r="AE118" s="148"/>
      <c r="AF118" s="148"/>
      <c r="AG118" s="338"/>
      <c r="AH118" s="527" t="s">
        <v>295</v>
      </c>
      <c r="AI118" s="569"/>
      <c r="AJ118" s="153">
        <v>0</v>
      </c>
      <c r="AK118" s="153">
        <v>0</v>
      </c>
      <c r="AL118" s="153">
        <v>0</v>
      </c>
      <c r="AM118" s="153">
        <v>0</v>
      </c>
      <c r="AN118" s="153">
        <v>0</v>
      </c>
      <c r="AO118" s="153">
        <v>0</v>
      </c>
      <c r="AP118" s="153">
        <v>0</v>
      </c>
      <c r="AQ118" s="153">
        <v>0</v>
      </c>
      <c r="AR118" s="153">
        <v>0</v>
      </c>
      <c r="AS118" s="153">
        <v>0</v>
      </c>
      <c r="AT118" s="153">
        <v>0</v>
      </c>
      <c r="AU118" s="153">
        <v>0</v>
      </c>
      <c r="AV118" s="153">
        <v>0</v>
      </c>
      <c r="AW118" s="153">
        <v>0</v>
      </c>
      <c r="AX118" s="153">
        <v>0</v>
      </c>
      <c r="AY118" s="153">
        <v>0</v>
      </c>
      <c r="AZ118" s="153">
        <v>0</v>
      </c>
      <c r="BA118" s="153">
        <v>0</v>
      </c>
      <c r="BB118" s="153">
        <v>0</v>
      </c>
      <c r="BC118" s="153">
        <v>0</v>
      </c>
      <c r="BD118" s="153">
        <v>0</v>
      </c>
      <c r="BE118" s="153">
        <v>0</v>
      </c>
      <c r="BF118" s="153">
        <v>0</v>
      </c>
      <c r="BG118" s="154">
        <v>0</v>
      </c>
      <c r="BH118" s="148"/>
      <c r="BI118" s="334">
        <f t="shared" si="25"/>
        <v>0</v>
      </c>
    </row>
    <row r="119" spans="2:62" s="9" customFormat="1" ht="14.25" x14ac:dyDescent="0.15">
      <c r="B119" s="338"/>
      <c r="C119" s="523" t="s">
        <v>271</v>
      </c>
      <c r="D119" s="568"/>
      <c r="E119" s="336">
        <v>3</v>
      </c>
      <c r="F119" s="339">
        <v>0</v>
      </c>
      <c r="G119" s="339">
        <v>3</v>
      </c>
      <c r="H119" s="153">
        <v>0</v>
      </c>
      <c r="I119" s="153">
        <v>0</v>
      </c>
      <c r="J119" s="153">
        <v>0</v>
      </c>
      <c r="K119" s="153">
        <v>0</v>
      </c>
      <c r="L119" s="153">
        <v>0</v>
      </c>
      <c r="M119" s="153">
        <v>0</v>
      </c>
      <c r="N119" s="153">
        <v>0</v>
      </c>
      <c r="O119" s="153">
        <v>0</v>
      </c>
      <c r="P119" s="153">
        <v>0</v>
      </c>
      <c r="Q119" s="153">
        <v>0</v>
      </c>
      <c r="R119" s="153">
        <v>0</v>
      </c>
      <c r="S119" s="153">
        <v>0</v>
      </c>
      <c r="T119" s="153">
        <v>0</v>
      </c>
      <c r="U119" s="153">
        <v>0</v>
      </c>
      <c r="V119" s="153">
        <v>0</v>
      </c>
      <c r="W119" s="153">
        <v>0</v>
      </c>
      <c r="X119" s="153">
        <v>0</v>
      </c>
      <c r="Y119" s="153">
        <v>0</v>
      </c>
      <c r="Z119" s="153">
        <v>0</v>
      </c>
      <c r="AA119" s="153">
        <v>0</v>
      </c>
      <c r="AB119" s="153">
        <v>0</v>
      </c>
      <c r="AC119" s="153">
        <v>0</v>
      </c>
      <c r="AD119" s="154">
        <v>3</v>
      </c>
      <c r="AE119" s="148"/>
      <c r="AF119" s="148"/>
      <c r="AG119" s="338"/>
      <c r="AH119" s="523" t="s">
        <v>271</v>
      </c>
      <c r="AI119" s="568"/>
      <c r="AJ119" s="153">
        <v>0</v>
      </c>
      <c r="AK119" s="153">
        <v>0</v>
      </c>
      <c r="AL119" s="153">
        <v>0</v>
      </c>
      <c r="AM119" s="153">
        <v>0</v>
      </c>
      <c r="AN119" s="153">
        <v>0</v>
      </c>
      <c r="AO119" s="153">
        <v>0</v>
      </c>
      <c r="AP119" s="153">
        <v>0</v>
      </c>
      <c r="AQ119" s="153">
        <v>0</v>
      </c>
      <c r="AR119" s="153">
        <v>0</v>
      </c>
      <c r="AS119" s="153">
        <v>0</v>
      </c>
      <c r="AT119" s="153">
        <v>0</v>
      </c>
      <c r="AU119" s="153">
        <v>0</v>
      </c>
      <c r="AV119" s="153">
        <v>0</v>
      </c>
      <c r="AW119" s="153">
        <v>0</v>
      </c>
      <c r="AX119" s="153">
        <v>0</v>
      </c>
      <c r="AY119" s="153">
        <v>0</v>
      </c>
      <c r="AZ119" s="153">
        <v>0</v>
      </c>
      <c r="BA119" s="153">
        <v>0</v>
      </c>
      <c r="BB119" s="153">
        <v>0</v>
      </c>
      <c r="BC119" s="153">
        <v>0</v>
      </c>
      <c r="BD119" s="153">
        <v>0</v>
      </c>
      <c r="BE119" s="153">
        <v>0</v>
      </c>
      <c r="BF119" s="153">
        <v>0</v>
      </c>
      <c r="BG119" s="154">
        <v>0</v>
      </c>
      <c r="BH119" s="148"/>
      <c r="BI119" s="334">
        <f t="shared" si="25"/>
        <v>3</v>
      </c>
    </row>
    <row r="120" spans="2:62" s="9" customFormat="1" ht="14.25" x14ac:dyDescent="0.15">
      <c r="B120" s="338"/>
      <c r="C120" s="523" t="s">
        <v>296</v>
      </c>
      <c r="D120" s="568"/>
      <c r="E120" s="336">
        <v>3</v>
      </c>
      <c r="F120" s="339">
        <v>2</v>
      </c>
      <c r="G120" s="339">
        <v>1</v>
      </c>
      <c r="H120" s="153">
        <v>0</v>
      </c>
      <c r="I120" s="153">
        <v>0</v>
      </c>
      <c r="J120" s="153">
        <v>0</v>
      </c>
      <c r="K120" s="153">
        <v>0</v>
      </c>
      <c r="L120" s="153">
        <v>0</v>
      </c>
      <c r="M120" s="153">
        <v>0</v>
      </c>
      <c r="N120" s="153">
        <v>0</v>
      </c>
      <c r="O120" s="153">
        <v>0</v>
      </c>
      <c r="P120" s="153">
        <v>0</v>
      </c>
      <c r="Q120" s="153">
        <v>0</v>
      </c>
      <c r="R120" s="153">
        <v>0</v>
      </c>
      <c r="S120" s="153">
        <v>0</v>
      </c>
      <c r="T120" s="153">
        <v>0</v>
      </c>
      <c r="U120" s="153">
        <v>0</v>
      </c>
      <c r="V120" s="153">
        <v>0</v>
      </c>
      <c r="W120" s="153">
        <v>0</v>
      </c>
      <c r="X120" s="153">
        <v>0</v>
      </c>
      <c r="Y120" s="153">
        <v>0</v>
      </c>
      <c r="Z120" s="153">
        <v>0</v>
      </c>
      <c r="AA120" s="153">
        <v>0</v>
      </c>
      <c r="AB120" s="153">
        <v>0</v>
      </c>
      <c r="AC120" s="153">
        <v>0</v>
      </c>
      <c r="AD120" s="154">
        <v>0</v>
      </c>
      <c r="AE120" s="148"/>
      <c r="AF120" s="148"/>
      <c r="AG120" s="338"/>
      <c r="AH120" s="523" t="s">
        <v>296</v>
      </c>
      <c r="AI120" s="568"/>
      <c r="AJ120" s="153">
        <v>0</v>
      </c>
      <c r="AK120" s="153">
        <v>0</v>
      </c>
      <c r="AL120" s="153">
        <v>0</v>
      </c>
      <c r="AM120" s="153">
        <v>0</v>
      </c>
      <c r="AN120" s="153">
        <v>0</v>
      </c>
      <c r="AO120" s="153">
        <v>1</v>
      </c>
      <c r="AP120" s="153">
        <v>0</v>
      </c>
      <c r="AQ120" s="153">
        <v>0</v>
      </c>
      <c r="AR120" s="153">
        <v>0</v>
      </c>
      <c r="AS120" s="153">
        <v>0</v>
      </c>
      <c r="AT120" s="153">
        <v>0</v>
      </c>
      <c r="AU120" s="153">
        <v>0</v>
      </c>
      <c r="AV120" s="153">
        <v>0</v>
      </c>
      <c r="AW120" s="153">
        <v>0</v>
      </c>
      <c r="AX120" s="153">
        <v>0</v>
      </c>
      <c r="AY120" s="153">
        <v>0</v>
      </c>
      <c r="AZ120" s="153">
        <v>0</v>
      </c>
      <c r="BA120" s="153">
        <v>0</v>
      </c>
      <c r="BB120" s="153">
        <v>0</v>
      </c>
      <c r="BC120" s="153">
        <v>0</v>
      </c>
      <c r="BD120" s="153">
        <v>0</v>
      </c>
      <c r="BE120" s="153">
        <v>0</v>
      </c>
      <c r="BF120" s="153">
        <v>0</v>
      </c>
      <c r="BG120" s="154">
        <v>0</v>
      </c>
      <c r="BH120" s="148"/>
      <c r="BI120" s="334">
        <f t="shared" si="25"/>
        <v>1</v>
      </c>
    </row>
    <row r="121" spans="2:62" s="9" customFormat="1" ht="14.25" x14ac:dyDescent="0.15">
      <c r="B121" s="338"/>
      <c r="C121" s="523" t="s">
        <v>272</v>
      </c>
      <c r="D121" s="568"/>
      <c r="E121" s="336">
        <v>8</v>
      </c>
      <c r="F121" s="339">
        <v>4</v>
      </c>
      <c r="G121" s="339">
        <v>4</v>
      </c>
      <c r="H121" s="153">
        <v>0</v>
      </c>
      <c r="I121" s="153">
        <v>0</v>
      </c>
      <c r="J121" s="153">
        <v>0</v>
      </c>
      <c r="K121" s="153">
        <v>0</v>
      </c>
      <c r="L121" s="153">
        <v>0</v>
      </c>
      <c r="M121" s="153">
        <v>0</v>
      </c>
      <c r="N121" s="153">
        <v>0</v>
      </c>
      <c r="O121" s="153">
        <v>0</v>
      </c>
      <c r="P121" s="153">
        <v>0</v>
      </c>
      <c r="Q121" s="153">
        <v>0</v>
      </c>
      <c r="R121" s="153">
        <v>0</v>
      </c>
      <c r="S121" s="153">
        <v>0</v>
      </c>
      <c r="T121" s="153">
        <v>1</v>
      </c>
      <c r="U121" s="153">
        <v>0</v>
      </c>
      <c r="V121" s="153">
        <v>0</v>
      </c>
      <c r="W121" s="153">
        <v>0</v>
      </c>
      <c r="X121" s="153">
        <v>0</v>
      </c>
      <c r="Y121" s="153">
        <v>0</v>
      </c>
      <c r="Z121" s="153">
        <v>0</v>
      </c>
      <c r="AA121" s="153">
        <v>0</v>
      </c>
      <c r="AB121" s="153">
        <v>0</v>
      </c>
      <c r="AC121" s="153">
        <v>0</v>
      </c>
      <c r="AD121" s="154">
        <v>0</v>
      </c>
      <c r="AE121" s="148"/>
      <c r="AF121" s="148"/>
      <c r="AG121" s="338"/>
      <c r="AH121" s="523" t="s">
        <v>272</v>
      </c>
      <c r="AI121" s="568"/>
      <c r="AJ121" s="153">
        <v>0</v>
      </c>
      <c r="AK121" s="153">
        <v>0</v>
      </c>
      <c r="AL121" s="153">
        <v>0</v>
      </c>
      <c r="AM121" s="153">
        <v>0</v>
      </c>
      <c r="AN121" s="153">
        <v>0</v>
      </c>
      <c r="AO121" s="153">
        <v>0</v>
      </c>
      <c r="AP121" s="153">
        <v>0</v>
      </c>
      <c r="AQ121" s="153">
        <v>0</v>
      </c>
      <c r="AR121" s="153">
        <v>0</v>
      </c>
      <c r="AS121" s="153">
        <v>0</v>
      </c>
      <c r="AT121" s="153">
        <v>0</v>
      </c>
      <c r="AU121" s="153">
        <v>0</v>
      </c>
      <c r="AV121" s="153">
        <v>0</v>
      </c>
      <c r="AW121" s="153">
        <v>0</v>
      </c>
      <c r="AX121" s="153">
        <v>0</v>
      </c>
      <c r="AY121" s="153">
        <v>0</v>
      </c>
      <c r="AZ121" s="153">
        <v>3</v>
      </c>
      <c r="BA121" s="153">
        <v>0</v>
      </c>
      <c r="BB121" s="153">
        <v>0</v>
      </c>
      <c r="BC121" s="153">
        <v>0</v>
      </c>
      <c r="BD121" s="153">
        <v>0</v>
      </c>
      <c r="BE121" s="153">
        <v>0</v>
      </c>
      <c r="BF121" s="153">
        <v>0</v>
      </c>
      <c r="BG121" s="154">
        <v>0</v>
      </c>
      <c r="BH121" s="148"/>
      <c r="BI121" s="334">
        <f t="shared" si="25"/>
        <v>4</v>
      </c>
    </row>
    <row r="122" spans="2:62" s="9" customFormat="1" ht="14.25" x14ac:dyDescent="0.15">
      <c r="B122" s="338"/>
      <c r="C122" s="523" t="s">
        <v>38</v>
      </c>
      <c r="D122" s="568"/>
      <c r="E122" s="336">
        <v>4</v>
      </c>
      <c r="F122" s="339">
        <v>1</v>
      </c>
      <c r="G122" s="339">
        <v>3</v>
      </c>
      <c r="H122" s="153">
        <v>0</v>
      </c>
      <c r="I122" s="153">
        <v>0</v>
      </c>
      <c r="J122" s="153">
        <v>0</v>
      </c>
      <c r="K122" s="153">
        <v>0</v>
      </c>
      <c r="L122" s="153">
        <v>0</v>
      </c>
      <c r="M122" s="153">
        <v>0</v>
      </c>
      <c r="N122" s="153">
        <v>0</v>
      </c>
      <c r="O122" s="153">
        <v>0</v>
      </c>
      <c r="P122" s="153">
        <v>0</v>
      </c>
      <c r="Q122" s="153">
        <v>0</v>
      </c>
      <c r="R122" s="153">
        <v>1</v>
      </c>
      <c r="S122" s="153">
        <v>1</v>
      </c>
      <c r="T122" s="153">
        <v>0</v>
      </c>
      <c r="U122" s="153">
        <v>1</v>
      </c>
      <c r="V122" s="153">
        <v>0</v>
      </c>
      <c r="W122" s="153">
        <v>0</v>
      </c>
      <c r="X122" s="153">
        <v>0</v>
      </c>
      <c r="Y122" s="153">
        <v>0</v>
      </c>
      <c r="Z122" s="153">
        <v>0</v>
      </c>
      <c r="AA122" s="153">
        <v>0</v>
      </c>
      <c r="AB122" s="153">
        <v>0</v>
      </c>
      <c r="AC122" s="153">
        <v>0</v>
      </c>
      <c r="AD122" s="154">
        <v>0</v>
      </c>
      <c r="AE122" s="148"/>
      <c r="AF122" s="148"/>
      <c r="AG122" s="338"/>
      <c r="AH122" s="523" t="s">
        <v>38</v>
      </c>
      <c r="AI122" s="568"/>
      <c r="AJ122" s="153">
        <v>0</v>
      </c>
      <c r="AK122" s="153">
        <v>0</v>
      </c>
      <c r="AL122" s="153">
        <v>0</v>
      </c>
      <c r="AM122" s="153">
        <v>0</v>
      </c>
      <c r="AN122" s="153">
        <v>0</v>
      </c>
      <c r="AO122" s="153">
        <v>0</v>
      </c>
      <c r="AP122" s="153">
        <v>0</v>
      </c>
      <c r="AQ122" s="153">
        <v>0</v>
      </c>
      <c r="AR122" s="153">
        <v>0</v>
      </c>
      <c r="AS122" s="153">
        <v>0</v>
      </c>
      <c r="AT122" s="153">
        <v>0</v>
      </c>
      <c r="AU122" s="153">
        <v>0</v>
      </c>
      <c r="AV122" s="153">
        <v>0</v>
      </c>
      <c r="AW122" s="153">
        <v>0</v>
      </c>
      <c r="AX122" s="153">
        <v>0</v>
      </c>
      <c r="AY122" s="153">
        <v>0</v>
      </c>
      <c r="AZ122" s="153">
        <v>0</v>
      </c>
      <c r="BA122" s="153">
        <v>0</v>
      </c>
      <c r="BB122" s="153">
        <v>0</v>
      </c>
      <c r="BC122" s="153">
        <v>0</v>
      </c>
      <c r="BD122" s="153">
        <v>0</v>
      </c>
      <c r="BE122" s="153">
        <v>0</v>
      </c>
      <c r="BF122" s="153">
        <v>0</v>
      </c>
      <c r="BG122" s="154">
        <v>0</v>
      </c>
      <c r="BH122" s="148"/>
      <c r="BI122" s="334">
        <f t="shared" si="25"/>
        <v>3</v>
      </c>
    </row>
    <row r="123" spans="2:62" s="9" customFormat="1" ht="14.25" x14ac:dyDescent="0.15">
      <c r="B123" s="338"/>
      <c r="C123" s="523" t="s">
        <v>351</v>
      </c>
      <c r="D123" s="568"/>
      <c r="E123" s="336">
        <v>2</v>
      </c>
      <c r="F123" s="339">
        <v>0</v>
      </c>
      <c r="G123" s="339">
        <v>2</v>
      </c>
      <c r="H123" s="153">
        <v>0</v>
      </c>
      <c r="I123" s="153">
        <v>0</v>
      </c>
      <c r="J123" s="153">
        <v>0</v>
      </c>
      <c r="K123" s="153">
        <v>0</v>
      </c>
      <c r="L123" s="153">
        <v>0</v>
      </c>
      <c r="M123" s="153">
        <v>0</v>
      </c>
      <c r="N123" s="153">
        <v>0</v>
      </c>
      <c r="O123" s="153">
        <v>0</v>
      </c>
      <c r="P123" s="153">
        <v>0</v>
      </c>
      <c r="Q123" s="153">
        <v>0</v>
      </c>
      <c r="R123" s="153">
        <v>0</v>
      </c>
      <c r="S123" s="153">
        <v>0</v>
      </c>
      <c r="T123" s="153">
        <v>0</v>
      </c>
      <c r="U123" s="153">
        <v>2</v>
      </c>
      <c r="V123" s="153">
        <v>0</v>
      </c>
      <c r="W123" s="153">
        <v>0</v>
      </c>
      <c r="X123" s="153">
        <v>0</v>
      </c>
      <c r="Y123" s="153">
        <v>0</v>
      </c>
      <c r="Z123" s="153">
        <v>0</v>
      </c>
      <c r="AA123" s="153">
        <v>0</v>
      </c>
      <c r="AB123" s="153">
        <v>0</v>
      </c>
      <c r="AC123" s="153">
        <v>0</v>
      </c>
      <c r="AD123" s="154">
        <v>0</v>
      </c>
      <c r="AE123" s="148"/>
      <c r="AF123" s="148"/>
      <c r="AG123" s="338"/>
      <c r="AH123" s="523" t="s">
        <v>351</v>
      </c>
      <c r="AI123" s="568"/>
      <c r="AJ123" s="153">
        <v>0</v>
      </c>
      <c r="AK123" s="153">
        <v>0</v>
      </c>
      <c r="AL123" s="153">
        <v>0</v>
      </c>
      <c r="AM123" s="153">
        <v>0</v>
      </c>
      <c r="AN123" s="153">
        <v>0</v>
      </c>
      <c r="AO123" s="153">
        <v>0</v>
      </c>
      <c r="AP123" s="153">
        <v>0</v>
      </c>
      <c r="AQ123" s="153">
        <v>0</v>
      </c>
      <c r="AR123" s="153">
        <v>0</v>
      </c>
      <c r="AS123" s="153">
        <v>0</v>
      </c>
      <c r="AT123" s="153">
        <v>0</v>
      </c>
      <c r="AU123" s="153">
        <v>0</v>
      </c>
      <c r="AV123" s="153">
        <v>0</v>
      </c>
      <c r="AW123" s="153">
        <v>0</v>
      </c>
      <c r="AX123" s="153">
        <v>0</v>
      </c>
      <c r="AY123" s="153">
        <v>0</v>
      </c>
      <c r="AZ123" s="153">
        <v>0</v>
      </c>
      <c r="BA123" s="153">
        <v>0</v>
      </c>
      <c r="BB123" s="153">
        <v>0</v>
      </c>
      <c r="BC123" s="153">
        <v>0</v>
      </c>
      <c r="BD123" s="153">
        <v>0</v>
      </c>
      <c r="BE123" s="153">
        <v>0</v>
      </c>
      <c r="BF123" s="153">
        <v>0</v>
      </c>
      <c r="BG123" s="154">
        <v>0</v>
      </c>
      <c r="BH123" s="148"/>
      <c r="BI123" s="334">
        <f t="shared" si="25"/>
        <v>2</v>
      </c>
    </row>
    <row r="124" spans="2:62" s="9" customFormat="1" ht="14.25" x14ac:dyDescent="0.15">
      <c r="B124" s="338"/>
      <c r="C124" s="523" t="s">
        <v>297</v>
      </c>
      <c r="D124" s="568"/>
      <c r="E124" s="336">
        <v>3</v>
      </c>
      <c r="F124" s="339">
        <v>2</v>
      </c>
      <c r="G124" s="339">
        <v>1</v>
      </c>
      <c r="H124" s="153">
        <v>0</v>
      </c>
      <c r="I124" s="153">
        <v>0</v>
      </c>
      <c r="J124" s="153">
        <v>0</v>
      </c>
      <c r="K124" s="153">
        <v>0</v>
      </c>
      <c r="L124" s="153">
        <v>0</v>
      </c>
      <c r="M124" s="153">
        <v>0</v>
      </c>
      <c r="N124" s="153">
        <v>0</v>
      </c>
      <c r="O124" s="153">
        <v>0</v>
      </c>
      <c r="P124" s="153">
        <v>0</v>
      </c>
      <c r="Q124" s="153">
        <v>0</v>
      </c>
      <c r="R124" s="153">
        <v>0</v>
      </c>
      <c r="S124" s="153">
        <v>0</v>
      </c>
      <c r="T124" s="153">
        <v>0</v>
      </c>
      <c r="U124" s="153">
        <v>0</v>
      </c>
      <c r="V124" s="153">
        <v>0</v>
      </c>
      <c r="W124" s="153">
        <v>0</v>
      </c>
      <c r="X124" s="153">
        <v>0</v>
      </c>
      <c r="Y124" s="153">
        <v>0</v>
      </c>
      <c r="Z124" s="153">
        <v>0</v>
      </c>
      <c r="AA124" s="153">
        <v>0</v>
      </c>
      <c r="AB124" s="153">
        <v>0</v>
      </c>
      <c r="AC124" s="153">
        <v>0</v>
      </c>
      <c r="AD124" s="154">
        <v>0</v>
      </c>
      <c r="AE124" s="148"/>
      <c r="AF124" s="148"/>
      <c r="AG124" s="338"/>
      <c r="AH124" s="523" t="s">
        <v>297</v>
      </c>
      <c r="AI124" s="568"/>
      <c r="AJ124" s="153">
        <v>0</v>
      </c>
      <c r="AK124" s="153">
        <v>0</v>
      </c>
      <c r="AL124" s="153">
        <v>0</v>
      </c>
      <c r="AM124" s="153">
        <v>1</v>
      </c>
      <c r="AN124" s="153">
        <v>0</v>
      </c>
      <c r="AO124" s="153">
        <v>0</v>
      </c>
      <c r="AP124" s="153">
        <v>0</v>
      </c>
      <c r="AQ124" s="153">
        <v>0</v>
      </c>
      <c r="AR124" s="153">
        <v>0</v>
      </c>
      <c r="AS124" s="153">
        <v>0</v>
      </c>
      <c r="AT124" s="153">
        <v>0</v>
      </c>
      <c r="AU124" s="153">
        <v>0</v>
      </c>
      <c r="AV124" s="153">
        <v>0</v>
      </c>
      <c r="AW124" s="153">
        <v>0</v>
      </c>
      <c r="AX124" s="153">
        <v>0</v>
      </c>
      <c r="AY124" s="153">
        <v>0</v>
      </c>
      <c r="AZ124" s="153">
        <v>0</v>
      </c>
      <c r="BA124" s="153">
        <v>0</v>
      </c>
      <c r="BB124" s="153">
        <v>0</v>
      </c>
      <c r="BC124" s="153">
        <v>0</v>
      </c>
      <c r="BD124" s="153">
        <v>0</v>
      </c>
      <c r="BE124" s="153">
        <v>0</v>
      </c>
      <c r="BF124" s="153">
        <v>0</v>
      </c>
      <c r="BG124" s="154">
        <v>0</v>
      </c>
      <c r="BH124" s="148"/>
      <c r="BI124" s="334">
        <f t="shared" si="25"/>
        <v>1</v>
      </c>
    </row>
    <row r="125" spans="2:62" s="9" customFormat="1" ht="14.25" customHeight="1" x14ac:dyDescent="0.15">
      <c r="B125" s="338"/>
      <c r="C125" s="523" t="s">
        <v>298</v>
      </c>
      <c r="D125" s="568"/>
      <c r="E125" s="336">
        <v>0</v>
      </c>
      <c r="F125" s="339">
        <v>0</v>
      </c>
      <c r="G125" s="339">
        <v>0</v>
      </c>
      <c r="H125" s="153">
        <v>0</v>
      </c>
      <c r="I125" s="153">
        <v>0</v>
      </c>
      <c r="J125" s="153">
        <v>0</v>
      </c>
      <c r="K125" s="153">
        <v>0</v>
      </c>
      <c r="L125" s="153">
        <v>0</v>
      </c>
      <c r="M125" s="153">
        <v>0</v>
      </c>
      <c r="N125" s="153">
        <v>0</v>
      </c>
      <c r="O125" s="153">
        <v>0</v>
      </c>
      <c r="P125" s="153">
        <v>0</v>
      </c>
      <c r="Q125" s="153">
        <v>0</v>
      </c>
      <c r="R125" s="153">
        <v>0</v>
      </c>
      <c r="S125" s="153">
        <v>0</v>
      </c>
      <c r="T125" s="153">
        <v>0</v>
      </c>
      <c r="U125" s="153">
        <v>0</v>
      </c>
      <c r="V125" s="153">
        <v>0</v>
      </c>
      <c r="W125" s="153">
        <v>0</v>
      </c>
      <c r="X125" s="153">
        <v>0</v>
      </c>
      <c r="Y125" s="153">
        <v>0</v>
      </c>
      <c r="Z125" s="153">
        <v>0</v>
      </c>
      <c r="AA125" s="153">
        <v>0</v>
      </c>
      <c r="AB125" s="153">
        <v>0</v>
      </c>
      <c r="AC125" s="153">
        <v>0</v>
      </c>
      <c r="AD125" s="154">
        <v>0</v>
      </c>
      <c r="AE125" s="148"/>
      <c r="AF125" s="148"/>
      <c r="AG125" s="338"/>
      <c r="AH125" s="523" t="s">
        <v>298</v>
      </c>
      <c r="AI125" s="568"/>
      <c r="AJ125" s="153">
        <v>0</v>
      </c>
      <c r="AK125" s="153">
        <v>0</v>
      </c>
      <c r="AL125" s="153">
        <v>0</v>
      </c>
      <c r="AM125" s="153">
        <v>0</v>
      </c>
      <c r="AN125" s="153">
        <v>0</v>
      </c>
      <c r="AO125" s="153">
        <v>0</v>
      </c>
      <c r="AP125" s="153">
        <v>0</v>
      </c>
      <c r="AQ125" s="153">
        <v>0</v>
      </c>
      <c r="AR125" s="153">
        <v>0</v>
      </c>
      <c r="AS125" s="153">
        <v>0</v>
      </c>
      <c r="AT125" s="153">
        <v>0</v>
      </c>
      <c r="AU125" s="153">
        <v>0</v>
      </c>
      <c r="AV125" s="153">
        <v>0</v>
      </c>
      <c r="AW125" s="153">
        <v>0</v>
      </c>
      <c r="AX125" s="153">
        <v>0</v>
      </c>
      <c r="AY125" s="153">
        <v>0</v>
      </c>
      <c r="AZ125" s="153">
        <v>0</v>
      </c>
      <c r="BA125" s="153">
        <v>0</v>
      </c>
      <c r="BB125" s="153">
        <v>0</v>
      </c>
      <c r="BC125" s="153">
        <v>0</v>
      </c>
      <c r="BD125" s="153">
        <v>0</v>
      </c>
      <c r="BE125" s="153">
        <v>0</v>
      </c>
      <c r="BF125" s="153">
        <v>0</v>
      </c>
      <c r="BG125" s="154">
        <v>0</v>
      </c>
      <c r="BH125" s="148"/>
      <c r="BI125" s="334">
        <f t="shared" si="25"/>
        <v>0</v>
      </c>
    </row>
    <row r="126" spans="2:62" s="9" customFormat="1" ht="14.25" customHeight="1" x14ac:dyDescent="0.15">
      <c r="B126" s="338"/>
      <c r="C126" s="523" t="s">
        <v>251</v>
      </c>
      <c r="D126" s="568"/>
      <c r="E126" s="336">
        <v>0</v>
      </c>
      <c r="F126" s="339">
        <v>0</v>
      </c>
      <c r="G126" s="339">
        <v>0</v>
      </c>
      <c r="H126" s="153">
        <v>0</v>
      </c>
      <c r="I126" s="153">
        <v>0</v>
      </c>
      <c r="J126" s="153">
        <v>0</v>
      </c>
      <c r="K126" s="153">
        <v>0</v>
      </c>
      <c r="L126" s="153">
        <v>0</v>
      </c>
      <c r="M126" s="153">
        <v>0</v>
      </c>
      <c r="N126" s="153">
        <v>0</v>
      </c>
      <c r="O126" s="153">
        <v>0</v>
      </c>
      <c r="P126" s="153">
        <v>0</v>
      </c>
      <c r="Q126" s="153">
        <v>0</v>
      </c>
      <c r="R126" s="153">
        <v>0</v>
      </c>
      <c r="S126" s="153">
        <v>0</v>
      </c>
      <c r="T126" s="153">
        <v>0</v>
      </c>
      <c r="U126" s="153">
        <v>0</v>
      </c>
      <c r="V126" s="153">
        <v>0</v>
      </c>
      <c r="W126" s="153">
        <v>0</v>
      </c>
      <c r="X126" s="153">
        <v>0</v>
      </c>
      <c r="Y126" s="153">
        <v>0</v>
      </c>
      <c r="Z126" s="153">
        <v>0</v>
      </c>
      <c r="AA126" s="153">
        <v>0</v>
      </c>
      <c r="AB126" s="153">
        <v>0</v>
      </c>
      <c r="AC126" s="153">
        <v>0</v>
      </c>
      <c r="AD126" s="154">
        <v>0</v>
      </c>
      <c r="AE126" s="148"/>
      <c r="AF126" s="148"/>
      <c r="AG126" s="338"/>
      <c r="AH126" s="523" t="s">
        <v>251</v>
      </c>
      <c r="AI126" s="568"/>
      <c r="AJ126" s="153">
        <v>0</v>
      </c>
      <c r="AK126" s="153">
        <v>0</v>
      </c>
      <c r="AL126" s="153">
        <v>0</v>
      </c>
      <c r="AM126" s="153">
        <v>0</v>
      </c>
      <c r="AN126" s="153">
        <v>0</v>
      </c>
      <c r="AO126" s="153">
        <v>0</v>
      </c>
      <c r="AP126" s="153">
        <v>0</v>
      </c>
      <c r="AQ126" s="153">
        <v>0</v>
      </c>
      <c r="AR126" s="153">
        <v>0</v>
      </c>
      <c r="AS126" s="153">
        <v>0</v>
      </c>
      <c r="AT126" s="153">
        <v>0</v>
      </c>
      <c r="AU126" s="153">
        <v>0</v>
      </c>
      <c r="AV126" s="153">
        <v>0</v>
      </c>
      <c r="AW126" s="153">
        <v>0</v>
      </c>
      <c r="AX126" s="153">
        <v>0</v>
      </c>
      <c r="AY126" s="153">
        <v>0</v>
      </c>
      <c r="AZ126" s="153">
        <v>0</v>
      </c>
      <c r="BA126" s="153">
        <v>0</v>
      </c>
      <c r="BB126" s="153">
        <v>0</v>
      </c>
      <c r="BC126" s="153">
        <v>0</v>
      </c>
      <c r="BD126" s="153">
        <v>0</v>
      </c>
      <c r="BE126" s="153">
        <v>0</v>
      </c>
      <c r="BF126" s="153">
        <v>0</v>
      </c>
      <c r="BG126" s="154">
        <v>0</v>
      </c>
      <c r="BH126" s="148"/>
      <c r="BI126" s="334">
        <f t="shared" si="25"/>
        <v>0</v>
      </c>
    </row>
    <row r="127" spans="2:62" s="9" customFormat="1" ht="14.25" customHeight="1" x14ac:dyDescent="0.15">
      <c r="B127" s="338" t="s">
        <v>62</v>
      </c>
      <c r="C127" s="523" t="s">
        <v>273</v>
      </c>
      <c r="D127" s="568"/>
      <c r="E127" s="336">
        <v>2</v>
      </c>
      <c r="F127" s="339">
        <v>2</v>
      </c>
      <c r="G127" s="339">
        <v>0</v>
      </c>
      <c r="H127" s="153">
        <v>0</v>
      </c>
      <c r="I127" s="153">
        <v>0</v>
      </c>
      <c r="J127" s="153">
        <v>0</v>
      </c>
      <c r="K127" s="153">
        <v>0</v>
      </c>
      <c r="L127" s="153">
        <v>0</v>
      </c>
      <c r="M127" s="153">
        <v>0</v>
      </c>
      <c r="N127" s="153">
        <v>0</v>
      </c>
      <c r="O127" s="153">
        <v>0</v>
      </c>
      <c r="P127" s="153">
        <v>0</v>
      </c>
      <c r="Q127" s="153">
        <v>0</v>
      </c>
      <c r="R127" s="153">
        <v>0</v>
      </c>
      <c r="S127" s="153">
        <v>0</v>
      </c>
      <c r="T127" s="153">
        <v>0</v>
      </c>
      <c r="U127" s="153">
        <v>0</v>
      </c>
      <c r="V127" s="153">
        <v>0</v>
      </c>
      <c r="W127" s="153">
        <v>0</v>
      </c>
      <c r="X127" s="153">
        <v>0</v>
      </c>
      <c r="Y127" s="153">
        <v>0</v>
      </c>
      <c r="Z127" s="153">
        <v>0</v>
      </c>
      <c r="AA127" s="153">
        <v>0</v>
      </c>
      <c r="AB127" s="153">
        <v>0</v>
      </c>
      <c r="AC127" s="153">
        <v>0</v>
      </c>
      <c r="AD127" s="154">
        <v>0</v>
      </c>
      <c r="AE127" s="148"/>
      <c r="AF127" s="148"/>
      <c r="AG127" s="338" t="s">
        <v>39</v>
      </c>
      <c r="AH127" s="523" t="s">
        <v>273</v>
      </c>
      <c r="AI127" s="568"/>
      <c r="AJ127" s="153">
        <v>0</v>
      </c>
      <c r="AK127" s="153">
        <v>0</v>
      </c>
      <c r="AL127" s="153">
        <v>0</v>
      </c>
      <c r="AM127" s="153">
        <v>0</v>
      </c>
      <c r="AN127" s="153">
        <v>0</v>
      </c>
      <c r="AO127" s="153">
        <v>0</v>
      </c>
      <c r="AP127" s="153">
        <v>0</v>
      </c>
      <c r="AQ127" s="153">
        <v>0</v>
      </c>
      <c r="AR127" s="153">
        <v>0</v>
      </c>
      <c r="AS127" s="153">
        <v>0</v>
      </c>
      <c r="AT127" s="153">
        <v>0</v>
      </c>
      <c r="AU127" s="153">
        <v>0</v>
      </c>
      <c r="AV127" s="153">
        <v>0</v>
      </c>
      <c r="AW127" s="153">
        <v>0</v>
      </c>
      <c r="AX127" s="153">
        <v>0</v>
      </c>
      <c r="AY127" s="153">
        <v>0</v>
      </c>
      <c r="AZ127" s="153">
        <v>0</v>
      </c>
      <c r="BA127" s="153">
        <v>0</v>
      </c>
      <c r="BB127" s="153">
        <v>0</v>
      </c>
      <c r="BC127" s="153">
        <v>0</v>
      </c>
      <c r="BD127" s="153">
        <v>0</v>
      </c>
      <c r="BE127" s="153">
        <v>0</v>
      </c>
      <c r="BF127" s="153">
        <v>0</v>
      </c>
      <c r="BG127" s="154">
        <v>0</v>
      </c>
      <c r="BH127" s="148"/>
      <c r="BI127" s="334">
        <f t="shared" si="25"/>
        <v>0</v>
      </c>
    </row>
    <row r="128" spans="2:62" s="9" customFormat="1" ht="14.25" customHeight="1" x14ac:dyDescent="0.15">
      <c r="B128" s="338"/>
      <c r="C128" s="523" t="s">
        <v>274</v>
      </c>
      <c r="D128" s="568"/>
      <c r="E128" s="336">
        <v>10</v>
      </c>
      <c r="F128" s="339">
        <v>1</v>
      </c>
      <c r="G128" s="339">
        <v>9</v>
      </c>
      <c r="H128" s="153">
        <v>0</v>
      </c>
      <c r="I128" s="153">
        <v>0</v>
      </c>
      <c r="J128" s="153">
        <v>0</v>
      </c>
      <c r="K128" s="153">
        <v>0</v>
      </c>
      <c r="L128" s="153">
        <v>0</v>
      </c>
      <c r="M128" s="153">
        <v>0</v>
      </c>
      <c r="N128" s="153">
        <v>0</v>
      </c>
      <c r="O128" s="153">
        <v>0</v>
      </c>
      <c r="P128" s="153">
        <v>0</v>
      </c>
      <c r="Q128" s="153">
        <v>0</v>
      </c>
      <c r="R128" s="153">
        <v>0</v>
      </c>
      <c r="S128" s="153">
        <v>0</v>
      </c>
      <c r="T128" s="153">
        <v>0</v>
      </c>
      <c r="U128" s="153">
        <v>4</v>
      </c>
      <c r="V128" s="153">
        <v>0</v>
      </c>
      <c r="W128" s="153">
        <v>0</v>
      </c>
      <c r="X128" s="153">
        <v>0</v>
      </c>
      <c r="Y128" s="153">
        <v>0</v>
      </c>
      <c r="Z128" s="153">
        <v>0</v>
      </c>
      <c r="AA128" s="153">
        <v>0</v>
      </c>
      <c r="AB128" s="153">
        <v>0</v>
      </c>
      <c r="AC128" s="153">
        <v>0</v>
      </c>
      <c r="AD128" s="154">
        <v>0</v>
      </c>
      <c r="AE128" s="148"/>
      <c r="AF128" s="148"/>
      <c r="AG128" s="338"/>
      <c r="AH128" s="523" t="s">
        <v>274</v>
      </c>
      <c r="AI128" s="568"/>
      <c r="AJ128" s="153">
        <v>0</v>
      </c>
      <c r="AK128" s="153">
        <v>0</v>
      </c>
      <c r="AL128" s="153">
        <v>0</v>
      </c>
      <c r="AM128" s="153">
        <v>0</v>
      </c>
      <c r="AN128" s="153">
        <v>1</v>
      </c>
      <c r="AO128" s="153">
        <v>0</v>
      </c>
      <c r="AP128" s="153">
        <v>0</v>
      </c>
      <c r="AQ128" s="153">
        <v>0</v>
      </c>
      <c r="AR128" s="153">
        <v>0</v>
      </c>
      <c r="AS128" s="153">
        <v>2</v>
      </c>
      <c r="AT128" s="153">
        <v>1</v>
      </c>
      <c r="AU128" s="153">
        <v>0</v>
      </c>
      <c r="AV128" s="153">
        <v>0</v>
      </c>
      <c r="AW128" s="153">
        <v>0</v>
      </c>
      <c r="AX128" s="153">
        <v>0</v>
      </c>
      <c r="AY128" s="153">
        <v>0</v>
      </c>
      <c r="AZ128" s="153">
        <v>1</v>
      </c>
      <c r="BA128" s="153">
        <v>0</v>
      </c>
      <c r="BB128" s="153">
        <v>0</v>
      </c>
      <c r="BC128" s="153">
        <v>0</v>
      </c>
      <c r="BD128" s="153">
        <v>0</v>
      </c>
      <c r="BE128" s="153">
        <v>0</v>
      </c>
      <c r="BF128" s="153">
        <v>0</v>
      </c>
      <c r="BG128" s="154">
        <v>0</v>
      </c>
      <c r="BH128" s="148"/>
      <c r="BI128" s="334">
        <f t="shared" si="25"/>
        <v>9</v>
      </c>
    </row>
    <row r="129" spans="2:61" s="9" customFormat="1" ht="14.25" customHeight="1" x14ac:dyDescent="0.15">
      <c r="B129" s="338"/>
      <c r="C129" s="523" t="s">
        <v>299</v>
      </c>
      <c r="D129" s="568"/>
      <c r="E129" s="336">
        <v>0</v>
      </c>
      <c r="F129" s="339">
        <v>0</v>
      </c>
      <c r="G129" s="339">
        <v>0</v>
      </c>
      <c r="H129" s="153">
        <v>0</v>
      </c>
      <c r="I129" s="153">
        <v>0</v>
      </c>
      <c r="J129" s="153">
        <v>0</v>
      </c>
      <c r="K129" s="153">
        <v>0</v>
      </c>
      <c r="L129" s="153">
        <v>0</v>
      </c>
      <c r="M129" s="153">
        <v>0</v>
      </c>
      <c r="N129" s="153">
        <v>0</v>
      </c>
      <c r="O129" s="153">
        <v>0</v>
      </c>
      <c r="P129" s="153">
        <v>0</v>
      </c>
      <c r="Q129" s="153">
        <v>0</v>
      </c>
      <c r="R129" s="153">
        <v>0</v>
      </c>
      <c r="S129" s="153">
        <v>0</v>
      </c>
      <c r="T129" s="153">
        <v>0</v>
      </c>
      <c r="U129" s="153">
        <v>0</v>
      </c>
      <c r="V129" s="153">
        <v>0</v>
      </c>
      <c r="W129" s="153">
        <v>0</v>
      </c>
      <c r="X129" s="153">
        <v>0</v>
      </c>
      <c r="Y129" s="153">
        <v>0</v>
      </c>
      <c r="Z129" s="153">
        <v>0</v>
      </c>
      <c r="AA129" s="153">
        <v>0</v>
      </c>
      <c r="AB129" s="153">
        <v>0</v>
      </c>
      <c r="AC129" s="153">
        <v>0</v>
      </c>
      <c r="AD129" s="154">
        <v>0</v>
      </c>
      <c r="AE129" s="148"/>
      <c r="AF129" s="148"/>
      <c r="AG129" s="338"/>
      <c r="AH129" s="523" t="s">
        <v>299</v>
      </c>
      <c r="AI129" s="568"/>
      <c r="AJ129" s="153">
        <v>0</v>
      </c>
      <c r="AK129" s="153">
        <v>0</v>
      </c>
      <c r="AL129" s="153">
        <v>0</v>
      </c>
      <c r="AM129" s="153">
        <v>0</v>
      </c>
      <c r="AN129" s="153">
        <v>0</v>
      </c>
      <c r="AO129" s="153">
        <v>0</v>
      </c>
      <c r="AP129" s="153">
        <v>0</v>
      </c>
      <c r="AQ129" s="153">
        <v>0</v>
      </c>
      <c r="AR129" s="153">
        <v>0</v>
      </c>
      <c r="AS129" s="153">
        <v>0</v>
      </c>
      <c r="AT129" s="153">
        <v>0</v>
      </c>
      <c r="AU129" s="153">
        <v>0</v>
      </c>
      <c r="AV129" s="153">
        <v>0</v>
      </c>
      <c r="AW129" s="153">
        <v>0</v>
      </c>
      <c r="AX129" s="153">
        <v>0</v>
      </c>
      <c r="AY129" s="153">
        <v>0</v>
      </c>
      <c r="AZ129" s="153">
        <v>0</v>
      </c>
      <c r="BA129" s="153">
        <v>0</v>
      </c>
      <c r="BB129" s="153">
        <v>0</v>
      </c>
      <c r="BC129" s="153">
        <v>0</v>
      </c>
      <c r="BD129" s="153">
        <v>0</v>
      </c>
      <c r="BE129" s="153">
        <v>0</v>
      </c>
      <c r="BF129" s="153">
        <v>0</v>
      </c>
      <c r="BG129" s="154">
        <v>0</v>
      </c>
      <c r="BH129" s="148"/>
      <c r="BI129" s="334">
        <f t="shared" si="25"/>
        <v>0</v>
      </c>
    </row>
    <row r="130" spans="2:61" s="9" customFormat="1" ht="14.25" customHeight="1" x14ac:dyDescent="0.15">
      <c r="B130" s="338"/>
      <c r="C130" s="523" t="s">
        <v>276</v>
      </c>
      <c r="D130" s="568"/>
      <c r="E130" s="336">
        <v>4</v>
      </c>
      <c r="F130" s="339">
        <v>3</v>
      </c>
      <c r="G130" s="339">
        <v>1</v>
      </c>
      <c r="H130" s="153">
        <v>0</v>
      </c>
      <c r="I130" s="153">
        <v>0</v>
      </c>
      <c r="J130" s="153">
        <v>0</v>
      </c>
      <c r="K130" s="153">
        <v>0</v>
      </c>
      <c r="L130" s="153">
        <v>0</v>
      </c>
      <c r="M130" s="153">
        <v>0</v>
      </c>
      <c r="N130" s="153">
        <v>0</v>
      </c>
      <c r="O130" s="153">
        <v>0</v>
      </c>
      <c r="P130" s="153">
        <v>0</v>
      </c>
      <c r="Q130" s="153">
        <v>0</v>
      </c>
      <c r="R130" s="153">
        <v>0</v>
      </c>
      <c r="S130" s="153">
        <v>0</v>
      </c>
      <c r="T130" s="153">
        <v>0</v>
      </c>
      <c r="U130" s="153">
        <v>0</v>
      </c>
      <c r="V130" s="153">
        <v>0</v>
      </c>
      <c r="W130" s="153">
        <v>0</v>
      </c>
      <c r="X130" s="153">
        <v>0</v>
      </c>
      <c r="Y130" s="153">
        <v>0</v>
      </c>
      <c r="Z130" s="153">
        <v>0</v>
      </c>
      <c r="AA130" s="153">
        <v>0</v>
      </c>
      <c r="AB130" s="153">
        <v>0</v>
      </c>
      <c r="AC130" s="153">
        <v>0</v>
      </c>
      <c r="AD130" s="154">
        <v>0</v>
      </c>
      <c r="AE130" s="148"/>
      <c r="AF130" s="148"/>
      <c r="AG130" s="338"/>
      <c r="AH130" s="523" t="s">
        <v>276</v>
      </c>
      <c r="AI130" s="568"/>
      <c r="AJ130" s="153">
        <v>0</v>
      </c>
      <c r="AK130" s="153">
        <v>0</v>
      </c>
      <c r="AL130" s="153">
        <v>0</v>
      </c>
      <c r="AM130" s="153">
        <v>1</v>
      </c>
      <c r="AN130" s="153">
        <v>0</v>
      </c>
      <c r="AO130" s="153">
        <v>0</v>
      </c>
      <c r="AP130" s="153">
        <v>0</v>
      </c>
      <c r="AQ130" s="153">
        <v>0</v>
      </c>
      <c r="AR130" s="153">
        <v>0</v>
      </c>
      <c r="AS130" s="153">
        <v>0</v>
      </c>
      <c r="AT130" s="153">
        <v>0</v>
      </c>
      <c r="AU130" s="153">
        <v>0</v>
      </c>
      <c r="AV130" s="153">
        <v>0</v>
      </c>
      <c r="AW130" s="153">
        <v>0</v>
      </c>
      <c r="AX130" s="153">
        <v>0</v>
      </c>
      <c r="AY130" s="153">
        <v>0</v>
      </c>
      <c r="AZ130" s="153">
        <v>0</v>
      </c>
      <c r="BA130" s="153">
        <v>0</v>
      </c>
      <c r="BB130" s="153">
        <v>0</v>
      </c>
      <c r="BC130" s="153">
        <v>0</v>
      </c>
      <c r="BD130" s="153">
        <v>0</v>
      </c>
      <c r="BE130" s="153">
        <v>0</v>
      </c>
      <c r="BF130" s="153">
        <v>0</v>
      </c>
      <c r="BG130" s="154">
        <v>0</v>
      </c>
      <c r="BH130" s="148"/>
      <c r="BI130" s="334">
        <f t="shared" si="25"/>
        <v>1</v>
      </c>
    </row>
    <row r="131" spans="2:61" s="9" customFormat="1" ht="14.25" customHeight="1" x14ac:dyDescent="0.15">
      <c r="B131" s="338"/>
      <c r="C131" s="523" t="s">
        <v>300</v>
      </c>
      <c r="D131" s="568"/>
      <c r="E131" s="336">
        <v>6</v>
      </c>
      <c r="F131" s="339">
        <v>5</v>
      </c>
      <c r="G131" s="339">
        <v>1</v>
      </c>
      <c r="H131" s="153">
        <v>0</v>
      </c>
      <c r="I131" s="153">
        <v>0</v>
      </c>
      <c r="J131" s="153">
        <v>0</v>
      </c>
      <c r="K131" s="153">
        <v>0</v>
      </c>
      <c r="L131" s="153">
        <v>0</v>
      </c>
      <c r="M131" s="153">
        <v>0</v>
      </c>
      <c r="N131" s="153">
        <v>0</v>
      </c>
      <c r="O131" s="153">
        <v>0</v>
      </c>
      <c r="P131" s="153">
        <v>0</v>
      </c>
      <c r="Q131" s="153">
        <v>0</v>
      </c>
      <c r="R131" s="153">
        <v>0</v>
      </c>
      <c r="S131" s="153">
        <v>0</v>
      </c>
      <c r="T131" s="153">
        <v>0</v>
      </c>
      <c r="U131" s="153">
        <v>0</v>
      </c>
      <c r="V131" s="153">
        <v>0</v>
      </c>
      <c r="W131" s="153">
        <v>0</v>
      </c>
      <c r="X131" s="153">
        <v>0</v>
      </c>
      <c r="Y131" s="153">
        <v>0</v>
      </c>
      <c r="Z131" s="153">
        <v>0</v>
      </c>
      <c r="AA131" s="153">
        <v>0</v>
      </c>
      <c r="AB131" s="153">
        <v>0</v>
      </c>
      <c r="AC131" s="153">
        <v>0</v>
      </c>
      <c r="AD131" s="154">
        <v>0</v>
      </c>
      <c r="AE131" s="148"/>
      <c r="AF131" s="148"/>
      <c r="AG131" s="338"/>
      <c r="AH131" s="523" t="s">
        <v>300</v>
      </c>
      <c r="AI131" s="568"/>
      <c r="AJ131" s="153">
        <v>0</v>
      </c>
      <c r="AK131" s="153">
        <v>0</v>
      </c>
      <c r="AL131" s="153">
        <v>0</v>
      </c>
      <c r="AM131" s="153">
        <v>0</v>
      </c>
      <c r="AN131" s="153">
        <v>0</v>
      </c>
      <c r="AO131" s="153">
        <v>0</v>
      </c>
      <c r="AP131" s="153">
        <v>0</v>
      </c>
      <c r="AQ131" s="153">
        <v>0</v>
      </c>
      <c r="AR131" s="153">
        <v>0</v>
      </c>
      <c r="AS131" s="153">
        <v>0</v>
      </c>
      <c r="AT131" s="153">
        <v>0</v>
      </c>
      <c r="AU131" s="153">
        <v>0</v>
      </c>
      <c r="AV131" s="153">
        <v>0</v>
      </c>
      <c r="AW131" s="153">
        <v>0</v>
      </c>
      <c r="AX131" s="153">
        <v>0</v>
      </c>
      <c r="AY131" s="153">
        <v>0</v>
      </c>
      <c r="AZ131" s="153">
        <v>0</v>
      </c>
      <c r="BA131" s="153">
        <v>0</v>
      </c>
      <c r="BB131" s="153">
        <v>0</v>
      </c>
      <c r="BC131" s="153">
        <v>1</v>
      </c>
      <c r="BD131" s="153">
        <v>0</v>
      </c>
      <c r="BE131" s="153">
        <v>0</v>
      </c>
      <c r="BF131" s="153">
        <v>0</v>
      </c>
      <c r="BG131" s="154">
        <v>0</v>
      </c>
      <c r="BH131" s="148"/>
      <c r="BI131" s="334">
        <f t="shared" si="25"/>
        <v>1</v>
      </c>
    </row>
    <row r="132" spans="2:61" s="9" customFormat="1" ht="14.25" customHeight="1" x14ac:dyDescent="0.15">
      <c r="B132" s="338"/>
      <c r="C132" s="523" t="s">
        <v>277</v>
      </c>
      <c r="D132" s="524"/>
      <c r="E132" s="336">
        <v>5</v>
      </c>
      <c r="F132" s="339">
        <v>5</v>
      </c>
      <c r="G132" s="339">
        <v>0</v>
      </c>
      <c r="H132" s="153">
        <v>0</v>
      </c>
      <c r="I132" s="153">
        <v>0</v>
      </c>
      <c r="J132" s="153">
        <v>0</v>
      </c>
      <c r="K132" s="153">
        <v>0</v>
      </c>
      <c r="L132" s="153">
        <v>0</v>
      </c>
      <c r="M132" s="153">
        <v>0</v>
      </c>
      <c r="N132" s="153">
        <v>0</v>
      </c>
      <c r="O132" s="153">
        <v>0</v>
      </c>
      <c r="P132" s="153">
        <v>0</v>
      </c>
      <c r="Q132" s="153">
        <v>0</v>
      </c>
      <c r="R132" s="153">
        <v>0</v>
      </c>
      <c r="S132" s="153">
        <v>0</v>
      </c>
      <c r="T132" s="153">
        <v>0</v>
      </c>
      <c r="U132" s="153">
        <v>0</v>
      </c>
      <c r="V132" s="153">
        <v>0</v>
      </c>
      <c r="W132" s="153">
        <v>0</v>
      </c>
      <c r="X132" s="153">
        <v>0</v>
      </c>
      <c r="Y132" s="153">
        <v>0</v>
      </c>
      <c r="Z132" s="153">
        <v>0</v>
      </c>
      <c r="AA132" s="153">
        <v>0</v>
      </c>
      <c r="AB132" s="153">
        <v>0</v>
      </c>
      <c r="AC132" s="153">
        <v>0</v>
      </c>
      <c r="AD132" s="154">
        <v>0</v>
      </c>
      <c r="AE132" s="148"/>
      <c r="AF132" s="148"/>
      <c r="AG132" s="338"/>
      <c r="AH132" s="523" t="s">
        <v>277</v>
      </c>
      <c r="AI132" s="568"/>
      <c r="AJ132" s="153">
        <v>0</v>
      </c>
      <c r="AK132" s="153">
        <v>0</v>
      </c>
      <c r="AL132" s="153">
        <v>0</v>
      </c>
      <c r="AM132" s="153">
        <v>0</v>
      </c>
      <c r="AN132" s="153">
        <v>0</v>
      </c>
      <c r="AO132" s="153">
        <v>0</v>
      </c>
      <c r="AP132" s="153">
        <v>0</v>
      </c>
      <c r="AQ132" s="153">
        <v>0</v>
      </c>
      <c r="AR132" s="153">
        <v>0</v>
      </c>
      <c r="AS132" s="153">
        <v>0</v>
      </c>
      <c r="AT132" s="153">
        <v>0</v>
      </c>
      <c r="AU132" s="153">
        <v>0</v>
      </c>
      <c r="AV132" s="153">
        <v>0</v>
      </c>
      <c r="AW132" s="153">
        <v>0</v>
      </c>
      <c r="AX132" s="153">
        <v>0</v>
      </c>
      <c r="AY132" s="153">
        <v>0</v>
      </c>
      <c r="AZ132" s="153">
        <v>0</v>
      </c>
      <c r="BA132" s="153">
        <v>0</v>
      </c>
      <c r="BB132" s="153">
        <v>0</v>
      </c>
      <c r="BC132" s="153">
        <v>0</v>
      </c>
      <c r="BD132" s="153">
        <v>0</v>
      </c>
      <c r="BE132" s="153">
        <v>0</v>
      </c>
      <c r="BF132" s="153">
        <v>0</v>
      </c>
      <c r="BG132" s="154">
        <v>0</v>
      </c>
      <c r="BH132" s="148"/>
      <c r="BI132" s="334">
        <f t="shared" si="25"/>
        <v>0</v>
      </c>
    </row>
    <row r="133" spans="2:61" s="9" customFormat="1" ht="14.25" customHeight="1" x14ac:dyDescent="0.15">
      <c r="B133" s="338"/>
      <c r="C133" s="523" t="s">
        <v>252</v>
      </c>
      <c r="D133" s="524"/>
      <c r="E133" s="336">
        <v>2</v>
      </c>
      <c r="F133" s="339">
        <v>0</v>
      </c>
      <c r="G133" s="339">
        <v>2</v>
      </c>
      <c r="H133" s="153">
        <v>0</v>
      </c>
      <c r="I133" s="153">
        <v>0</v>
      </c>
      <c r="J133" s="153">
        <v>0</v>
      </c>
      <c r="K133" s="153">
        <v>0</v>
      </c>
      <c r="L133" s="153">
        <v>0</v>
      </c>
      <c r="M133" s="153">
        <v>0</v>
      </c>
      <c r="N133" s="153">
        <v>0</v>
      </c>
      <c r="O133" s="153">
        <v>0</v>
      </c>
      <c r="P133" s="153">
        <v>0</v>
      </c>
      <c r="Q133" s="153">
        <v>0</v>
      </c>
      <c r="R133" s="153">
        <v>0</v>
      </c>
      <c r="S133" s="153">
        <v>0</v>
      </c>
      <c r="T133" s="153">
        <v>0</v>
      </c>
      <c r="U133" s="153">
        <v>0</v>
      </c>
      <c r="V133" s="153">
        <v>0</v>
      </c>
      <c r="W133" s="153">
        <v>0</v>
      </c>
      <c r="X133" s="153">
        <v>0</v>
      </c>
      <c r="Y133" s="153">
        <v>0</v>
      </c>
      <c r="Z133" s="153">
        <v>0</v>
      </c>
      <c r="AA133" s="153">
        <v>0</v>
      </c>
      <c r="AB133" s="153">
        <v>0</v>
      </c>
      <c r="AC133" s="153">
        <v>1</v>
      </c>
      <c r="AD133" s="154">
        <v>0</v>
      </c>
      <c r="AE133" s="148"/>
      <c r="AF133" s="148"/>
      <c r="AG133" s="338"/>
      <c r="AH133" s="523" t="s">
        <v>252</v>
      </c>
      <c r="AI133" s="568"/>
      <c r="AJ133" s="153">
        <v>0</v>
      </c>
      <c r="AK133" s="153">
        <v>0</v>
      </c>
      <c r="AL133" s="153">
        <v>0</v>
      </c>
      <c r="AM133" s="153">
        <v>0</v>
      </c>
      <c r="AN133" s="153">
        <v>0</v>
      </c>
      <c r="AO133" s="153">
        <v>0</v>
      </c>
      <c r="AP133" s="153">
        <v>0</v>
      </c>
      <c r="AQ133" s="153">
        <v>0</v>
      </c>
      <c r="AR133" s="153">
        <v>0</v>
      </c>
      <c r="AS133" s="153">
        <v>0</v>
      </c>
      <c r="AT133" s="153">
        <v>0</v>
      </c>
      <c r="AU133" s="153">
        <v>0</v>
      </c>
      <c r="AV133" s="153">
        <v>0</v>
      </c>
      <c r="AW133" s="153">
        <v>0</v>
      </c>
      <c r="AX133" s="153">
        <v>0</v>
      </c>
      <c r="AY133" s="153">
        <v>0</v>
      </c>
      <c r="AZ133" s="153">
        <v>0</v>
      </c>
      <c r="BA133" s="153">
        <v>0</v>
      </c>
      <c r="BB133" s="153">
        <v>0</v>
      </c>
      <c r="BC133" s="153">
        <v>0</v>
      </c>
      <c r="BD133" s="153">
        <v>1</v>
      </c>
      <c r="BE133" s="153">
        <v>0</v>
      </c>
      <c r="BF133" s="153">
        <v>0</v>
      </c>
      <c r="BG133" s="154">
        <v>0</v>
      </c>
      <c r="BH133" s="148"/>
      <c r="BI133" s="334">
        <f t="shared" si="25"/>
        <v>2</v>
      </c>
    </row>
    <row r="134" spans="2:61" s="9" customFormat="1" ht="14.25" customHeight="1" x14ac:dyDescent="0.15">
      <c r="B134" s="338"/>
      <c r="C134" s="527" t="s">
        <v>301</v>
      </c>
      <c r="D134" s="528"/>
      <c r="E134" s="336">
        <v>42</v>
      </c>
      <c r="F134" s="339">
        <v>40</v>
      </c>
      <c r="G134" s="339">
        <v>2</v>
      </c>
      <c r="H134" s="153">
        <v>0</v>
      </c>
      <c r="I134" s="153">
        <v>0</v>
      </c>
      <c r="J134" s="153">
        <v>0</v>
      </c>
      <c r="K134" s="153">
        <v>0</v>
      </c>
      <c r="L134" s="153">
        <v>0</v>
      </c>
      <c r="M134" s="153">
        <v>0</v>
      </c>
      <c r="N134" s="153">
        <v>0</v>
      </c>
      <c r="O134" s="153">
        <v>0</v>
      </c>
      <c r="P134" s="153">
        <v>0</v>
      </c>
      <c r="Q134" s="153">
        <v>1</v>
      </c>
      <c r="R134" s="153">
        <v>0</v>
      </c>
      <c r="S134" s="153">
        <v>0</v>
      </c>
      <c r="T134" s="153">
        <v>0</v>
      </c>
      <c r="U134" s="153">
        <v>0</v>
      </c>
      <c r="V134" s="153">
        <v>0</v>
      </c>
      <c r="W134" s="153">
        <v>0</v>
      </c>
      <c r="X134" s="153">
        <v>0</v>
      </c>
      <c r="Y134" s="153">
        <v>0</v>
      </c>
      <c r="Z134" s="153">
        <v>0</v>
      </c>
      <c r="AA134" s="153">
        <v>0</v>
      </c>
      <c r="AB134" s="153">
        <v>0</v>
      </c>
      <c r="AC134" s="153">
        <v>0</v>
      </c>
      <c r="AD134" s="154">
        <v>0</v>
      </c>
      <c r="AE134" s="148"/>
      <c r="AF134" s="148"/>
      <c r="AG134" s="338"/>
      <c r="AH134" s="527" t="s">
        <v>301</v>
      </c>
      <c r="AI134" s="569"/>
      <c r="AJ134" s="153">
        <v>0</v>
      </c>
      <c r="AK134" s="153">
        <v>0</v>
      </c>
      <c r="AL134" s="153">
        <v>0</v>
      </c>
      <c r="AM134" s="153">
        <v>0</v>
      </c>
      <c r="AN134" s="153">
        <v>0</v>
      </c>
      <c r="AO134" s="153">
        <v>0</v>
      </c>
      <c r="AP134" s="153">
        <v>0</v>
      </c>
      <c r="AQ134" s="153">
        <v>0</v>
      </c>
      <c r="AR134" s="153">
        <v>0</v>
      </c>
      <c r="AS134" s="153">
        <v>0</v>
      </c>
      <c r="AT134" s="153">
        <v>0</v>
      </c>
      <c r="AU134" s="153">
        <v>0</v>
      </c>
      <c r="AV134" s="153">
        <v>0</v>
      </c>
      <c r="AW134" s="153">
        <v>0</v>
      </c>
      <c r="AX134" s="153">
        <v>0</v>
      </c>
      <c r="AY134" s="153">
        <v>0</v>
      </c>
      <c r="AZ134" s="153">
        <v>0</v>
      </c>
      <c r="BA134" s="153">
        <v>0</v>
      </c>
      <c r="BB134" s="153">
        <v>0</v>
      </c>
      <c r="BC134" s="153">
        <v>0</v>
      </c>
      <c r="BD134" s="153">
        <v>0</v>
      </c>
      <c r="BE134" s="153">
        <v>1</v>
      </c>
      <c r="BF134" s="153">
        <v>0</v>
      </c>
      <c r="BG134" s="154">
        <v>0</v>
      </c>
      <c r="BH134" s="148"/>
      <c r="BI134" s="334">
        <f t="shared" si="25"/>
        <v>2</v>
      </c>
    </row>
    <row r="135" spans="2:61" s="9" customFormat="1" ht="14.25" customHeight="1" x14ac:dyDescent="0.15">
      <c r="B135" s="338"/>
      <c r="C135" s="523" t="s">
        <v>302</v>
      </c>
      <c r="D135" s="524"/>
      <c r="E135" s="336">
        <v>8</v>
      </c>
      <c r="F135" s="339">
        <v>3</v>
      </c>
      <c r="G135" s="339">
        <v>5</v>
      </c>
      <c r="H135" s="153">
        <v>0</v>
      </c>
      <c r="I135" s="153">
        <v>0</v>
      </c>
      <c r="J135" s="153">
        <v>0</v>
      </c>
      <c r="K135" s="153">
        <v>0</v>
      </c>
      <c r="L135" s="153">
        <v>0</v>
      </c>
      <c r="M135" s="153">
        <v>0</v>
      </c>
      <c r="N135" s="153">
        <v>0</v>
      </c>
      <c r="O135" s="153">
        <v>0</v>
      </c>
      <c r="P135" s="153">
        <v>0</v>
      </c>
      <c r="Q135" s="153">
        <v>0</v>
      </c>
      <c r="R135" s="153">
        <v>0</v>
      </c>
      <c r="S135" s="153">
        <v>0</v>
      </c>
      <c r="T135" s="153">
        <v>1</v>
      </c>
      <c r="U135" s="153">
        <v>1</v>
      </c>
      <c r="V135" s="153">
        <v>0</v>
      </c>
      <c r="W135" s="153">
        <v>0</v>
      </c>
      <c r="X135" s="153">
        <v>0</v>
      </c>
      <c r="Y135" s="153">
        <v>0</v>
      </c>
      <c r="Z135" s="153">
        <v>0</v>
      </c>
      <c r="AA135" s="153">
        <v>0</v>
      </c>
      <c r="AB135" s="153">
        <v>0</v>
      </c>
      <c r="AC135" s="153">
        <v>0</v>
      </c>
      <c r="AD135" s="154">
        <v>2</v>
      </c>
      <c r="AE135" s="148"/>
      <c r="AF135" s="148"/>
      <c r="AG135" s="338"/>
      <c r="AH135" s="523" t="s">
        <v>302</v>
      </c>
      <c r="AI135" s="568"/>
      <c r="AJ135" s="153">
        <v>0</v>
      </c>
      <c r="AK135" s="153">
        <v>0</v>
      </c>
      <c r="AL135" s="153">
        <v>0</v>
      </c>
      <c r="AM135" s="153">
        <v>0</v>
      </c>
      <c r="AN135" s="153">
        <v>0</v>
      </c>
      <c r="AO135" s="153">
        <v>0</v>
      </c>
      <c r="AP135" s="153">
        <v>0</v>
      </c>
      <c r="AQ135" s="153">
        <v>0</v>
      </c>
      <c r="AR135" s="153">
        <v>0</v>
      </c>
      <c r="AS135" s="153">
        <v>0</v>
      </c>
      <c r="AT135" s="153">
        <v>0</v>
      </c>
      <c r="AU135" s="153">
        <v>0</v>
      </c>
      <c r="AV135" s="153">
        <v>0</v>
      </c>
      <c r="AW135" s="153">
        <v>0</v>
      </c>
      <c r="AX135" s="153">
        <v>0</v>
      </c>
      <c r="AY135" s="153">
        <v>0</v>
      </c>
      <c r="AZ135" s="153">
        <v>1</v>
      </c>
      <c r="BA135" s="153">
        <v>0</v>
      </c>
      <c r="BB135" s="153">
        <v>0</v>
      </c>
      <c r="BC135" s="153">
        <v>0</v>
      </c>
      <c r="BD135" s="153">
        <v>0</v>
      </c>
      <c r="BE135" s="153">
        <v>0</v>
      </c>
      <c r="BF135" s="153">
        <v>0</v>
      </c>
      <c r="BG135" s="154">
        <v>0</v>
      </c>
      <c r="BH135" s="148"/>
      <c r="BI135" s="334">
        <f t="shared" si="25"/>
        <v>5</v>
      </c>
    </row>
    <row r="136" spans="2:61" s="9" customFormat="1" ht="14.25" customHeight="1" x14ac:dyDescent="0.15">
      <c r="B136" s="338"/>
      <c r="C136" s="523" t="s">
        <v>275</v>
      </c>
      <c r="D136" s="524"/>
      <c r="E136" s="336">
        <v>5</v>
      </c>
      <c r="F136" s="339">
        <v>2</v>
      </c>
      <c r="G136" s="339">
        <v>3</v>
      </c>
      <c r="H136" s="153">
        <v>0</v>
      </c>
      <c r="I136" s="153">
        <v>0</v>
      </c>
      <c r="J136" s="153">
        <v>0</v>
      </c>
      <c r="K136" s="153">
        <v>0</v>
      </c>
      <c r="L136" s="153">
        <v>0</v>
      </c>
      <c r="M136" s="153">
        <v>0</v>
      </c>
      <c r="N136" s="153">
        <v>0</v>
      </c>
      <c r="O136" s="153">
        <v>0</v>
      </c>
      <c r="P136" s="153">
        <v>0</v>
      </c>
      <c r="Q136" s="153">
        <v>0</v>
      </c>
      <c r="R136" s="153">
        <v>0</v>
      </c>
      <c r="S136" s="153">
        <v>0</v>
      </c>
      <c r="T136" s="153">
        <v>2</v>
      </c>
      <c r="U136" s="153">
        <v>0</v>
      </c>
      <c r="V136" s="153">
        <v>0</v>
      </c>
      <c r="W136" s="153">
        <v>0</v>
      </c>
      <c r="X136" s="153">
        <v>0</v>
      </c>
      <c r="Y136" s="153">
        <v>0</v>
      </c>
      <c r="Z136" s="153">
        <v>0</v>
      </c>
      <c r="AA136" s="153">
        <v>0</v>
      </c>
      <c r="AB136" s="153">
        <v>0</v>
      </c>
      <c r="AC136" s="153">
        <v>1</v>
      </c>
      <c r="AD136" s="154">
        <v>0</v>
      </c>
      <c r="AE136" s="148"/>
      <c r="AF136" s="148"/>
      <c r="AG136" s="338"/>
      <c r="AH136" s="523" t="s">
        <v>275</v>
      </c>
      <c r="AI136" s="568"/>
      <c r="AJ136" s="153">
        <v>0</v>
      </c>
      <c r="AK136" s="153">
        <v>0</v>
      </c>
      <c r="AL136" s="153">
        <v>0</v>
      </c>
      <c r="AM136" s="153">
        <v>0</v>
      </c>
      <c r="AN136" s="153">
        <v>0</v>
      </c>
      <c r="AO136" s="153">
        <v>0</v>
      </c>
      <c r="AP136" s="153">
        <v>0</v>
      </c>
      <c r="AQ136" s="153">
        <v>0</v>
      </c>
      <c r="AR136" s="153">
        <v>0</v>
      </c>
      <c r="AS136" s="153">
        <v>0</v>
      </c>
      <c r="AT136" s="153">
        <v>0</v>
      </c>
      <c r="AU136" s="153">
        <v>0</v>
      </c>
      <c r="AV136" s="153">
        <v>0</v>
      </c>
      <c r="AW136" s="153">
        <v>0</v>
      </c>
      <c r="AX136" s="153">
        <v>0</v>
      </c>
      <c r="AY136" s="153">
        <v>0</v>
      </c>
      <c r="AZ136" s="153">
        <v>0</v>
      </c>
      <c r="BA136" s="153">
        <v>0</v>
      </c>
      <c r="BB136" s="153">
        <v>0</v>
      </c>
      <c r="BC136" s="153">
        <v>0</v>
      </c>
      <c r="BD136" s="153">
        <v>0</v>
      </c>
      <c r="BE136" s="153">
        <v>0</v>
      </c>
      <c r="BF136" s="153">
        <v>0</v>
      </c>
      <c r="BG136" s="154">
        <v>0</v>
      </c>
      <c r="BH136" s="148"/>
      <c r="BI136" s="334">
        <f t="shared" si="25"/>
        <v>3</v>
      </c>
    </row>
    <row r="137" spans="2:61" s="9" customFormat="1" ht="14.25" customHeight="1" x14ac:dyDescent="0.15">
      <c r="B137" s="338"/>
      <c r="C137" s="523" t="s">
        <v>278</v>
      </c>
      <c r="D137" s="524"/>
      <c r="E137" s="339">
        <v>21</v>
      </c>
      <c r="F137" s="339">
        <v>4</v>
      </c>
      <c r="G137" s="339">
        <v>17</v>
      </c>
      <c r="H137" s="153">
        <v>0</v>
      </c>
      <c r="I137" s="153">
        <v>0</v>
      </c>
      <c r="J137" s="153">
        <v>0</v>
      </c>
      <c r="K137" s="153">
        <v>0</v>
      </c>
      <c r="L137" s="153">
        <v>0</v>
      </c>
      <c r="M137" s="153">
        <v>0</v>
      </c>
      <c r="N137" s="153">
        <v>0</v>
      </c>
      <c r="O137" s="153">
        <v>0</v>
      </c>
      <c r="P137" s="153">
        <v>0</v>
      </c>
      <c r="Q137" s="153">
        <v>0</v>
      </c>
      <c r="R137" s="153">
        <v>0</v>
      </c>
      <c r="S137" s="153">
        <v>0</v>
      </c>
      <c r="T137" s="153">
        <v>1</v>
      </c>
      <c r="U137" s="153">
        <v>4</v>
      </c>
      <c r="V137" s="153">
        <v>0</v>
      </c>
      <c r="W137" s="153">
        <v>0</v>
      </c>
      <c r="X137" s="153">
        <v>0</v>
      </c>
      <c r="Y137" s="153">
        <v>0</v>
      </c>
      <c r="Z137" s="153">
        <v>0</v>
      </c>
      <c r="AA137" s="153">
        <v>0</v>
      </c>
      <c r="AB137" s="153">
        <v>0</v>
      </c>
      <c r="AC137" s="153">
        <v>0</v>
      </c>
      <c r="AD137" s="154">
        <v>6</v>
      </c>
      <c r="AE137" s="148"/>
      <c r="AF137" s="148"/>
      <c r="AG137" s="338"/>
      <c r="AH137" s="523" t="s">
        <v>278</v>
      </c>
      <c r="AI137" s="568"/>
      <c r="AJ137" s="153">
        <v>0</v>
      </c>
      <c r="AK137" s="153">
        <v>1</v>
      </c>
      <c r="AL137" s="153">
        <v>0</v>
      </c>
      <c r="AM137" s="153">
        <v>0</v>
      </c>
      <c r="AN137" s="153">
        <v>0</v>
      </c>
      <c r="AO137" s="153">
        <v>0</v>
      </c>
      <c r="AP137" s="153">
        <v>0</v>
      </c>
      <c r="AQ137" s="153">
        <v>0</v>
      </c>
      <c r="AR137" s="153">
        <v>0</v>
      </c>
      <c r="AS137" s="153">
        <v>0</v>
      </c>
      <c r="AT137" s="153">
        <v>0</v>
      </c>
      <c r="AU137" s="153">
        <v>0</v>
      </c>
      <c r="AV137" s="153">
        <v>0</v>
      </c>
      <c r="AW137" s="153">
        <v>0</v>
      </c>
      <c r="AX137" s="153">
        <v>0</v>
      </c>
      <c r="AY137" s="153">
        <v>0</v>
      </c>
      <c r="AZ137" s="153">
        <v>2</v>
      </c>
      <c r="BA137" s="153">
        <v>3</v>
      </c>
      <c r="BB137" s="153">
        <v>0</v>
      </c>
      <c r="BC137" s="153">
        <v>0</v>
      </c>
      <c r="BD137" s="153">
        <v>0</v>
      </c>
      <c r="BE137" s="153">
        <v>0</v>
      </c>
      <c r="BF137" s="153">
        <v>0</v>
      </c>
      <c r="BG137" s="154">
        <v>0</v>
      </c>
      <c r="BH137" s="148"/>
      <c r="BI137" s="334">
        <f t="shared" si="25"/>
        <v>17</v>
      </c>
    </row>
    <row r="138" spans="2:61" s="9" customFormat="1" ht="14.25" customHeight="1" x14ac:dyDescent="0.15">
      <c r="B138" s="338" t="s">
        <v>40</v>
      </c>
      <c r="C138" s="583" t="s">
        <v>7</v>
      </c>
      <c r="D138" s="550"/>
      <c r="E138" s="336">
        <v>5</v>
      </c>
      <c r="F138" s="340">
        <v>4</v>
      </c>
      <c r="G138" s="340">
        <v>1</v>
      </c>
      <c r="H138" s="155">
        <v>0</v>
      </c>
      <c r="I138" s="155">
        <v>0</v>
      </c>
      <c r="J138" s="155">
        <v>0</v>
      </c>
      <c r="K138" s="155">
        <v>0</v>
      </c>
      <c r="L138" s="155">
        <v>0</v>
      </c>
      <c r="M138" s="155">
        <v>0</v>
      </c>
      <c r="N138" s="155">
        <v>0</v>
      </c>
      <c r="O138" s="155">
        <v>0</v>
      </c>
      <c r="P138" s="155">
        <v>0</v>
      </c>
      <c r="Q138" s="155">
        <v>0</v>
      </c>
      <c r="R138" s="155">
        <v>0</v>
      </c>
      <c r="S138" s="155">
        <v>0</v>
      </c>
      <c r="T138" s="155">
        <v>0</v>
      </c>
      <c r="U138" s="155">
        <v>0</v>
      </c>
      <c r="V138" s="155">
        <v>0</v>
      </c>
      <c r="W138" s="155">
        <v>0</v>
      </c>
      <c r="X138" s="155">
        <v>0</v>
      </c>
      <c r="Y138" s="155">
        <v>0</v>
      </c>
      <c r="Z138" s="155">
        <v>0</v>
      </c>
      <c r="AA138" s="155">
        <v>0</v>
      </c>
      <c r="AB138" s="155">
        <v>0</v>
      </c>
      <c r="AC138" s="155">
        <v>0</v>
      </c>
      <c r="AD138" s="156">
        <v>0</v>
      </c>
      <c r="AE138" s="148"/>
      <c r="AF138" s="148"/>
      <c r="AG138" s="338" t="s">
        <v>40</v>
      </c>
      <c r="AH138" s="525" t="s">
        <v>7</v>
      </c>
      <c r="AI138" s="571"/>
      <c r="AJ138" s="155">
        <v>0</v>
      </c>
      <c r="AK138" s="155">
        <v>0</v>
      </c>
      <c r="AL138" s="155">
        <v>0</v>
      </c>
      <c r="AM138" s="155">
        <v>1</v>
      </c>
      <c r="AN138" s="155">
        <v>0</v>
      </c>
      <c r="AO138" s="155">
        <v>0</v>
      </c>
      <c r="AP138" s="155">
        <v>0</v>
      </c>
      <c r="AQ138" s="155">
        <v>0</v>
      </c>
      <c r="AR138" s="155">
        <v>0</v>
      </c>
      <c r="AS138" s="155">
        <v>0</v>
      </c>
      <c r="AT138" s="155">
        <v>0</v>
      </c>
      <c r="AU138" s="155">
        <v>0</v>
      </c>
      <c r="AV138" s="155">
        <v>0</v>
      </c>
      <c r="AW138" s="155">
        <v>0</v>
      </c>
      <c r="AX138" s="155">
        <v>0</v>
      </c>
      <c r="AY138" s="155">
        <v>0</v>
      </c>
      <c r="AZ138" s="155">
        <v>0</v>
      </c>
      <c r="BA138" s="155">
        <v>0</v>
      </c>
      <c r="BB138" s="155">
        <v>0</v>
      </c>
      <c r="BC138" s="155">
        <v>0</v>
      </c>
      <c r="BD138" s="155">
        <v>0</v>
      </c>
      <c r="BE138" s="155">
        <v>0</v>
      </c>
      <c r="BF138" s="155">
        <v>0</v>
      </c>
      <c r="BG138" s="156">
        <v>0</v>
      </c>
      <c r="BH138" s="148"/>
      <c r="BI138" s="334">
        <f t="shared" si="25"/>
        <v>1</v>
      </c>
    </row>
    <row r="139" spans="2:61" s="9" customFormat="1" ht="14.25" customHeight="1" x14ac:dyDescent="0.15">
      <c r="B139" s="341"/>
      <c r="C139" s="548" t="s">
        <v>41</v>
      </c>
      <c r="D139" s="547"/>
      <c r="E139" s="342">
        <v>273</v>
      </c>
      <c r="F139" s="149">
        <v>178</v>
      </c>
      <c r="G139" s="149">
        <v>95</v>
      </c>
      <c r="H139" s="149">
        <v>0</v>
      </c>
      <c r="I139" s="149">
        <v>0</v>
      </c>
      <c r="J139" s="149">
        <v>0</v>
      </c>
      <c r="K139" s="149">
        <v>0</v>
      </c>
      <c r="L139" s="149">
        <v>0</v>
      </c>
      <c r="M139" s="149">
        <v>0</v>
      </c>
      <c r="N139" s="149">
        <v>0</v>
      </c>
      <c r="O139" s="149">
        <v>0</v>
      </c>
      <c r="P139" s="149">
        <v>0</v>
      </c>
      <c r="Q139" s="149">
        <v>1</v>
      </c>
      <c r="R139" s="149">
        <v>2</v>
      </c>
      <c r="S139" s="149">
        <v>2</v>
      </c>
      <c r="T139" s="149">
        <v>15</v>
      </c>
      <c r="U139" s="149">
        <v>12</v>
      </c>
      <c r="V139" s="149">
        <v>0</v>
      </c>
      <c r="W139" s="149">
        <v>0</v>
      </c>
      <c r="X139" s="149">
        <v>0</v>
      </c>
      <c r="Y139" s="149">
        <v>0</v>
      </c>
      <c r="Z139" s="149">
        <v>0</v>
      </c>
      <c r="AA139" s="149">
        <v>0</v>
      </c>
      <c r="AB139" s="149">
        <v>0</v>
      </c>
      <c r="AC139" s="149">
        <v>2</v>
      </c>
      <c r="AD139" s="150">
        <v>17</v>
      </c>
      <c r="AE139" s="148"/>
      <c r="AF139" s="148"/>
      <c r="AG139" s="341"/>
      <c r="AH139" s="548" t="s">
        <v>41</v>
      </c>
      <c r="AI139" s="547"/>
      <c r="AJ139" s="149">
        <v>0</v>
      </c>
      <c r="AK139" s="149">
        <v>1</v>
      </c>
      <c r="AL139" s="149">
        <v>2</v>
      </c>
      <c r="AM139" s="149">
        <v>6</v>
      </c>
      <c r="AN139" s="149">
        <v>1</v>
      </c>
      <c r="AO139" s="149">
        <v>1</v>
      </c>
      <c r="AP139" s="149">
        <v>0</v>
      </c>
      <c r="AQ139" s="149">
        <v>0</v>
      </c>
      <c r="AR139" s="149">
        <v>0</v>
      </c>
      <c r="AS139" s="149">
        <v>2</v>
      </c>
      <c r="AT139" s="149">
        <v>1</v>
      </c>
      <c r="AU139" s="149">
        <v>0</v>
      </c>
      <c r="AV139" s="149">
        <v>0</v>
      </c>
      <c r="AW139" s="149">
        <v>0</v>
      </c>
      <c r="AX139" s="149">
        <v>0</v>
      </c>
      <c r="AY139" s="149">
        <v>0</v>
      </c>
      <c r="AZ139" s="149">
        <v>19</v>
      </c>
      <c r="BA139" s="149">
        <v>3</v>
      </c>
      <c r="BB139" s="149">
        <v>0</v>
      </c>
      <c r="BC139" s="149">
        <v>6</v>
      </c>
      <c r="BD139" s="149">
        <v>1</v>
      </c>
      <c r="BE139" s="149">
        <v>1</v>
      </c>
      <c r="BF139" s="149">
        <v>0</v>
      </c>
      <c r="BG139" s="150">
        <v>0</v>
      </c>
      <c r="BH139" s="148"/>
      <c r="BI139" s="334">
        <f t="shared" si="25"/>
        <v>95</v>
      </c>
    </row>
    <row r="140" spans="2:61" s="9" customFormat="1" ht="14.25" customHeight="1" x14ac:dyDescent="0.15">
      <c r="B140" s="567" t="s">
        <v>42</v>
      </c>
      <c r="C140" s="547"/>
      <c r="D140" s="547"/>
      <c r="E140" s="333">
        <v>2</v>
      </c>
      <c r="F140" s="333">
        <v>0</v>
      </c>
      <c r="G140" s="340">
        <v>2</v>
      </c>
      <c r="H140" s="149">
        <v>0</v>
      </c>
      <c r="I140" s="149">
        <v>0</v>
      </c>
      <c r="J140" s="149">
        <v>0</v>
      </c>
      <c r="K140" s="149">
        <v>0</v>
      </c>
      <c r="L140" s="149">
        <v>0</v>
      </c>
      <c r="M140" s="149">
        <v>0</v>
      </c>
      <c r="N140" s="149">
        <v>0</v>
      </c>
      <c r="O140" s="149">
        <v>0</v>
      </c>
      <c r="P140" s="149">
        <v>0</v>
      </c>
      <c r="Q140" s="149">
        <v>0</v>
      </c>
      <c r="R140" s="149">
        <v>0</v>
      </c>
      <c r="S140" s="149">
        <v>0</v>
      </c>
      <c r="T140" s="149">
        <v>0</v>
      </c>
      <c r="U140" s="149">
        <v>0</v>
      </c>
      <c r="V140" s="149">
        <v>0</v>
      </c>
      <c r="W140" s="149">
        <v>0</v>
      </c>
      <c r="X140" s="149">
        <v>0</v>
      </c>
      <c r="Y140" s="149">
        <v>0</v>
      </c>
      <c r="Z140" s="149">
        <v>0</v>
      </c>
      <c r="AA140" s="149">
        <v>0</v>
      </c>
      <c r="AB140" s="149">
        <v>0</v>
      </c>
      <c r="AC140" s="149">
        <v>0</v>
      </c>
      <c r="AD140" s="150">
        <v>1</v>
      </c>
      <c r="AE140" s="148"/>
      <c r="AF140" s="148"/>
      <c r="AG140" s="567" t="s">
        <v>42</v>
      </c>
      <c r="AH140" s="547"/>
      <c r="AI140" s="547"/>
      <c r="AJ140" s="149">
        <v>0</v>
      </c>
      <c r="AK140" s="149">
        <v>0</v>
      </c>
      <c r="AL140" s="149">
        <v>0</v>
      </c>
      <c r="AM140" s="149">
        <v>0</v>
      </c>
      <c r="AN140" s="149">
        <v>0</v>
      </c>
      <c r="AO140" s="149">
        <v>0</v>
      </c>
      <c r="AP140" s="149">
        <v>0</v>
      </c>
      <c r="AQ140" s="149">
        <v>0</v>
      </c>
      <c r="AR140" s="149">
        <v>0</v>
      </c>
      <c r="AS140" s="149">
        <v>0</v>
      </c>
      <c r="AT140" s="149">
        <v>0</v>
      </c>
      <c r="AU140" s="149">
        <v>0</v>
      </c>
      <c r="AV140" s="149">
        <v>0</v>
      </c>
      <c r="AW140" s="149">
        <v>0</v>
      </c>
      <c r="AX140" s="149">
        <v>0</v>
      </c>
      <c r="AY140" s="149">
        <v>0</v>
      </c>
      <c r="AZ140" s="149">
        <v>1</v>
      </c>
      <c r="BA140" s="149">
        <v>0</v>
      </c>
      <c r="BB140" s="149">
        <v>0</v>
      </c>
      <c r="BC140" s="149">
        <v>0</v>
      </c>
      <c r="BD140" s="149">
        <v>0</v>
      </c>
      <c r="BE140" s="149">
        <v>0</v>
      </c>
      <c r="BF140" s="149">
        <v>0</v>
      </c>
      <c r="BG140" s="150">
        <v>0</v>
      </c>
      <c r="BH140" s="148"/>
      <c r="BI140" s="334">
        <f t="shared" si="25"/>
        <v>2</v>
      </c>
    </row>
    <row r="141" spans="2:61" s="9" customFormat="1" ht="14.25" x14ac:dyDescent="0.15">
      <c r="B141" s="567" t="s">
        <v>43</v>
      </c>
      <c r="C141" s="547"/>
      <c r="D141" s="547"/>
      <c r="E141" s="333">
        <v>9</v>
      </c>
      <c r="F141" s="333">
        <v>5</v>
      </c>
      <c r="G141" s="340">
        <v>4</v>
      </c>
      <c r="H141" s="149">
        <v>0</v>
      </c>
      <c r="I141" s="149">
        <v>0</v>
      </c>
      <c r="J141" s="149">
        <v>0</v>
      </c>
      <c r="K141" s="149">
        <v>0</v>
      </c>
      <c r="L141" s="149">
        <v>0</v>
      </c>
      <c r="M141" s="149">
        <v>0</v>
      </c>
      <c r="N141" s="149">
        <v>0</v>
      </c>
      <c r="O141" s="149">
        <v>0</v>
      </c>
      <c r="P141" s="149">
        <v>0</v>
      </c>
      <c r="Q141" s="149">
        <v>0</v>
      </c>
      <c r="R141" s="149">
        <v>0</v>
      </c>
      <c r="S141" s="149">
        <v>0</v>
      </c>
      <c r="T141" s="149">
        <v>1</v>
      </c>
      <c r="U141" s="149">
        <v>2</v>
      </c>
      <c r="V141" s="149">
        <v>0</v>
      </c>
      <c r="W141" s="149">
        <v>0</v>
      </c>
      <c r="X141" s="149">
        <v>0</v>
      </c>
      <c r="Y141" s="149">
        <v>0</v>
      </c>
      <c r="Z141" s="149">
        <v>0</v>
      </c>
      <c r="AA141" s="149">
        <v>0</v>
      </c>
      <c r="AB141" s="149">
        <v>0</v>
      </c>
      <c r="AC141" s="149">
        <v>0</v>
      </c>
      <c r="AD141" s="150">
        <v>0</v>
      </c>
      <c r="AE141" s="148"/>
      <c r="AF141" s="148"/>
      <c r="AG141" s="567" t="s">
        <v>43</v>
      </c>
      <c r="AH141" s="547"/>
      <c r="AI141" s="547"/>
      <c r="AJ141" s="149">
        <v>0</v>
      </c>
      <c r="AK141" s="149">
        <v>0</v>
      </c>
      <c r="AL141" s="149">
        <v>0</v>
      </c>
      <c r="AM141" s="149">
        <v>0</v>
      </c>
      <c r="AN141" s="149">
        <v>0</v>
      </c>
      <c r="AO141" s="149">
        <v>0</v>
      </c>
      <c r="AP141" s="149">
        <v>0</v>
      </c>
      <c r="AQ141" s="149">
        <v>0</v>
      </c>
      <c r="AR141" s="149">
        <v>0</v>
      </c>
      <c r="AS141" s="149">
        <v>0</v>
      </c>
      <c r="AT141" s="149">
        <v>0</v>
      </c>
      <c r="AU141" s="149">
        <v>0</v>
      </c>
      <c r="AV141" s="149">
        <v>0</v>
      </c>
      <c r="AW141" s="149">
        <v>0</v>
      </c>
      <c r="AX141" s="149">
        <v>0</v>
      </c>
      <c r="AY141" s="149">
        <v>0</v>
      </c>
      <c r="AZ141" s="149">
        <v>1</v>
      </c>
      <c r="BA141" s="149">
        <v>0</v>
      </c>
      <c r="BB141" s="149">
        <v>0</v>
      </c>
      <c r="BC141" s="149">
        <v>0</v>
      </c>
      <c r="BD141" s="149">
        <v>0</v>
      </c>
      <c r="BE141" s="149">
        <v>0</v>
      </c>
      <c r="BF141" s="149">
        <v>0</v>
      </c>
      <c r="BG141" s="150">
        <v>0</v>
      </c>
      <c r="BH141" s="148"/>
      <c r="BI141" s="334">
        <f t="shared" si="25"/>
        <v>4</v>
      </c>
    </row>
    <row r="142" spans="2:61" s="9" customFormat="1" ht="14.25" customHeight="1" x14ac:dyDescent="0.15">
      <c r="B142" s="567" t="s">
        <v>44</v>
      </c>
      <c r="C142" s="547"/>
      <c r="D142" s="547"/>
      <c r="E142" s="333">
        <v>73</v>
      </c>
      <c r="F142" s="333">
        <v>43</v>
      </c>
      <c r="G142" s="340">
        <v>30</v>
      </c>
      <c r="H142" s="149">
        <v>0</v>
      </c>
      <c r="I142" s="149">
        <v>0</v>
      </c>
      <c r="J142" s="149">
        <v>0</v>
      </c>
      <c r="K142" s="149">
        <v>0</v>
      </c>
      <c r="L142" s="149">
        <v>0</v>
      </c>
      <c r="M142" s="149">
        <v>0</v>
      </c>
      <c r="N142" s="149">
        <v>0</v>
      </c>
      <c r="O142" s="149">
        <v>0</v>
      </c>
      <c r="P142" s="149">
        <v>0</v>
      </c>
      <c r="Q142" s="149">
        <v>0</v>
      </c>
      <c r="R142" s="149">
        <v>0</v>
      </c>
      <c r="S142" s="149">
        <v>1</v>
      </c>
      <c r="T142" s="149">
        <v>6</v>
      </c>
      <c r="U142" s="149">
        <v>0</v>
      </c>
      <c r="V142" s="149">
        <v>0</v>
      </c>
      <c r="W142" s="149">
        <v>0</v>
      </c>
      <c r="X142" s="149">
        <v>0</v>
      </c>
      <c r="Y142" s="149">
        <v>0</v>
      </c>
      <c r="Z142" s="149">
        <v>0</v>
      </c>
      <c r="AA142" s="149">
        <v>0</v>
      </c>
      <c r="AB142" s="149">
        <v>0</v>
      </c>
      <c r="AC142" s="149">
        <v>0</v>
      </c>
      <c r="AD142" s="150">
        <v>2</v>
      </c>
      <c r="AE142" s="148"/>
      <c r="AF142" s="148"/>
      <c r="AG142" s="567" t="s">
        <v>44</v>
      </c>
      <c r="AH142" s="547"/>
      <c r="AI142" s="547"/>
      <c r="AJ142" s="149">
        <v>0</v>
      </c>
      <c r="AK142" s="149">
        <v>0</v>
      </c>
      <c r="AL142" s="149">
        <v>1</v>
      </c>
      <c r="AM142" s="149">
        <v>5</v>
      </c>
      <c r="AN142" s="149">
        <v>2</v>
      </c>
      <c r="AO142" s="149">
        <v>1</v>
      </c>
      <c r="AP142" s="149">
        <v>0</v>
      </c>
      <c r="AQ142" s="149">
        <v>0</v>
      </c>
      <c r="AR142" s="149">
        <v>0</v>
      </c>
      <c r="AS142" s="149">
        <v>1</v>
      </c>
      <c r="AT142" s="149">
        <v>0</v>
      </c>
      <c r="AU142" s="149">
        <v>0</v>
      </c>
      <c r="AV142" s="149">
        <v>0</v>
      </c>
      <c r="AW142" s="149">
        <v>0</v>
      </c>
      <c r="AX142" s="149">
        <v>0</v>
      </c>
      <c r="AY142" s="149">
        <v>0</v>
      </c>
      <c r="AZ142" s="149">
        <v>9</v>
      </c>
      <c r="BA142" s="149">
        <v>0</v>
      </c>
      <c r="BB142" s="149">
        <v>0</v>
      </c>
      <c r="BC142" s="149">
        <v>2</v>
      </c>
      <c r="BD142" s="149">
        <v>0</v>
      </c>
      <c r="BE142" s="149">
        <v>0</v>
      </c>
      <c r="BF142" s="149">
        <v>0</v>
      </c>
      <c r="BG142" s="150">
        <v>0</v>
      </c>
      <c r="BH142" s="148"/>
      <c r="BI142" s="334">
        <f t="shared" si="25"/>
        <v>30</v>
      </c>
    </row>
    <row r="143" spans="2:61" s="9" customFormat="1" ht="14.25" customHeight="1" x14ac:dyDescent="0.15">
      <c r="B143" s="573" t="s">
        <v>45</v>
      </c>
      <c r="C143" s="574"/>
      <c r="D143" s="362" t="s">
        <v>46</v>
      </c>
      <c r="E143" s="344">
        <v>51</v>
      </c>
      <c r="F143" s="337">
        <v>38</v>
      </c>
      <c r="G143" s="337">
        <v>13</v>
      </c>
      <c r="H143" s="151">
        <v>0</v>
      </c>
      <c r="I143" s="151">
        <v>0</v>
      </c>
      <c r="J143" s="151">
        <v>0</v>
      </c>
      <c r="K143" s="151">
        <v>0</v>
      </c>
      <c r="L143" s="151">
        <v>0</v>
      </c>
      <c r="M143" s="151">
        <v>0</v>
      </c>
      <c r="N143" s="151">
        <v>0</v>
      </c>
      <c r="O143" s="151">
        <v>0</v>
      </c>
      <c r="P143" s="151">
        <v>0</v>
      </c>
      <c r="Q143" s="151">
        <v>0</v>
      </c>
      <c r="R143" s="151">
        <v>0</v>
      </c>
      <c r="S143" s="151">
        <v>0</v>
      </c>
      <c r="T143" s="151">
        <v>3</v>
      </c>
      <c r="U143" s="151">
        <v>0</v>
      </c>
      <c r="V143" s="151">
        <v>0</v>
      </c>
      <c r="W143" s="151">
        <v>0</v>
      </c>
      <c r="X143" s="151">
        <v>0</v>
      </c>
      <c r="Y143" s="151">
        <v>0</v>
      </c>
      <c r="Z143" s="151">
        <v>0</v>
      </c>
      <c r="AA143" s="151">
        <v>0</v>
      </c>
      <c r="AB143" s="151">
        <v>0</v>
      </c>
      <c r="AC143" s="151">
        <v>0</v>
      </c>
      <c r="AD143" s="152">
        <v>0</v>
      </c>
      <c r="AE143" s="148"/>
      <c r="AF143" s="148"/>
      <c r="AG143" s="573" t="s">
        <v>47</v>
      </c>
      <c r="AH143" s="574"/>
      <c r="AI143" s="343" t="s">
        <v>46</v>
      </c>
      <c r="AJ143" s="151">
        <v>0</v>
      </c>
      <c r="AK143" s="151">
        <v>0</v>
      </c>
      <c r="AL143" s="151">
        <v>0</v>
      </c>
      <c r="AM143" s="151">
        <v>3</v>
      </c>
      <c r="AN143" s="151">
        <v>0</v>
      </c>
      <c r="AO143" s="151">
        <v>0</v>
      </c>
      <c r="AP143" s="151">
        <v>0</v>
      </c>
      <c r="AQ143" s="151">
        <v>0</v>
      </c>
      <c r="AR143" s="151">
        <v>0</v>
      </c>
      <c r="AS143" s="151">
        <v>0</v>
      </c>
      <c r="AT143" s="151">
        <v>0</v>
      </c>
      <c r="AU143" s="151">
        <v>0</v>
      </c>
      <c r="AV143" s="151">
        <v>0</v>
      </c>
      <c r="AW143" s="151">
        <v>0</v>
      </c>
      <c r="AX143" s="151">
        <v>0</v>
      </c>
      <c r="AY143" s="151">
        <v>0</v>
      </c>
      <c r="AZ143" s="151">
        <v>5</v>
      </c>
      <c r="BA143" s="151">
        <v>0</v>
      </c>
      <c r="BB143" s="151">
        <v>0</v>
      </c>
      <c r="BC143" s="151">
        <v>0</v>
      </c>
      <c r="BD143" s="151">
        <v>0</v>
      </c>
      <c r="BE143" s="151">
        <v>2</v>
      </c>
      <c r="BF143" s="151">
        <v>0</v>
      </c>
      <c r="BG143" s="152">
        <v>0</v>
      </c>
      <c r="BH143" s="148"/>
      <c r="BI143" s="334">
        <f t="shared" si="25"/>
        <v>13</v>
      </c>
    </row>
    <row r="144" spans="2:61" s="9" customFormat="1" ht="14.25" customHeight="1" x14ac:dyDescent="0.15">
      <c r="B144" s="575" t="s">
        <v>48</v>
      </c>
      <c r="C144" s="554"/>
      <c r="D144" s="130" t="s">
        <v>49</v>
      </c>
      <c r="E144" s="340">
        <v>190</v>
      </c>
      <c r="F144" s="333">
        <v>159</v>
      </c>
      <c r="G144" s="333">
        <v>31</v>
      </c>
      <c r="H144" s="157">
        <v>0</v>
      </c>
      <c r="I144" s="157">
        <v>0</v>
      </c>
      <c r="J144" s="157">
        <v>0</v>
      </c>
      <c r="K144" s="157">
        <v>0</v>
      </c>
      <c r="L144" s="157">
        <v>0</v>
      </c>
      <c r="M144" s="157">
        <v>0</v>
      </c>
      <c r="N144" s="157">
        <v>0</v>
      </c>
      <c r="O144" s="157">
        <v>0</v>
      </c>
      <c r="P144" s="157">
        <v>0</v>
      </c>
      <c r="Q144" s="157">
        <v>1</v>
      </c>
      <c r="R144" s="157">
        <v>0</v>
      </c>
      <c r="S144" s="157">
        <v>0</v>
      </c>
      <c r="T144" s="157">
        <v>10</v>
      </c>
      <c r="U144" s="157">
        <v>0</v>
      </c>
      <c r="V144" s="157">
        <v>0</v>
      </c>
      <c r="W144" s="157">
        <v>0</v>
      </c>
      <c r="X144" s="157">
        <v>0</v>
      </c>
      <c r="Y144" s="157">
        <v>0</v>
      </c>
      <c r="Z144" s="157">
        <v>0</v>
      </c>
      <c r="AA144" s="157">
        <v>0</v>
      </c>
      <c r="AB144" s="157">
        <v>0</v>
      </c>
      <c r="AC144" s="157">
        <v>0</v>
      </c>
      <c r="AD144" s="158">
        <v>1</v>
      </c>
      <c r="AE144" s="148"/>
      <c r="AF144" s="148"/>
      <c r="AG144" s="575" t="s">
        <v>48</v>
      </c>
      <c r="AH144" s="554"/>
      <c r="AI144" s="363" t="s">
        <v>49</v>
      </c>
      <c r="AJ144" s="157">
        <v>0</v>
      </c>
      <c r="AK144" s="157">
        <v>0</v>
      </c>
      <c r="AL144" s="157">
        <v>0</v>
      </c>
      <c r="AM144" s="157">
        <v>1</v>
      </c>
      <c r="AN144" s="157">
        <v>0</v>
      </c>
      <c r="AO144" s="157">
        <v>0</v>
      </c>
      <c r="AP144" s="157">
        <v>0</v>
      </c>
      <c r="AQ144" s="157">
        <v>0</v>
      </c>
      <c r="AR144" s="157">
        <v>0</v>
      </c>
      <c r="AS144" s="157">
        <v>0</v>
      </c>
      <c r="AT144" s="157">
        <v>1</v>
      </c>
      <c r="AU144" s="157">
        <v>0</v>
      </c>
      <c r="AV144" s="157">
        <v>0</v>
      </c>
      <c r="AW144" s="157">
        <v>0</v>
      </c>
      <c r="AX144" s="157">
        <v>0</v>
      </c>
      <c r="AY144" s="157">
        <v>0</v>
      </c>
      <c r="AZ144" s="157">
        <v>14</v>
      </c>
      <c r="BA144" s="157">
        <v>0</v>
      </c>
      <c r="BB144" s="157">
        <v>0</v>
      </c>
      <c r="BC144" s="157">
        <v>1</v>
      </c>
      <c r="BD144" s="157">
        <v>0</v>
      </c>
      <c r="BE144" s="157">
        <v>2</v>
      </c>
      <c r="BF144" s="157">
        <v>0</v>
      </c>
      <c r="BG144" s="158">
        <v>0</v>
      </c>
      <c r="BH144" s="148"/>
      <c r="BI144" s="334">
        <f t="shared" si="25"/>
        <v>31</v>
      </c>
    </row>
    <row r="145" spans="2:61" s="9" customFormat="1" ht="14.25" customHeight="1" x14ac:dyDescent="0.15">
      <c r="B145" s="567" t="s">
        <v>50</v>
      </c>
      <c r="C145" s="547"/>
      <c r="D145" s="547"/>
      <c r="E145" s="342">
        <v>69</v>
      </c>
      <c r="F145" s="333">
        <v>67</v>
      </c>
      <c r="G145" s="340">
        <v>2</v>
      </c>
      <c r="H145" s="149">
        <v>0</v>
      </c>
      <c r="I145" s="149">
        <v>0</v>
      </c>
      <c r="J145" s="149">
        <v>0</v>
      </c>
      <c r="K145" s="149">
        <v>0</v>
      </c>
      <c r="L145" s="149">
        <v>0</v>
      </c>
      <c r="M145" s="149">
        <v>0</v>
      </c>
      <c r="N145" s="149">
        <v>0</v>
      </c>
      <c r="O145" s="149">
        <v>0</v>
      </c>
      <c r="P145" s="149">
        <v>0</v>
      </c>
      <c r="Q145" s="149">
        <v>0</v>
      </c>
      <c r="R145" s="149">
        <v>0</v>
      </c>
      <c r="S145" s="149">
        <v>0</v>
      </c>
      <c r="T145" s="149">
        <v>1</v>
      </c>
      <c r="U145" s="149">
        <v>0</v>
      </c>
      <c r="V145" s="149">
        <v>0</v>
      </c>
      <c r="W145" s="149">
        <v>0</v>
      </c>
      <c r="X145" s="149">
        <v>0</v>
      </c>
      <c r="Y145" s="149">
        <v>0</v>
      </c>
      <c r="Z145" s="149">
        <v>0</v>
      </c>
      <c r="AA145" s="149">
        <v>0</v>
      </c>
      <c r="AB145" s="149">
        <v>0</v>
      </c>
      <c r="AC145" s="149">
        <v>0</v>
      </c>
      <c r="AD145" s="150">
        <v>0</v>
      </c>
      <c r="AE145" s="148"/>
      <c r="AF145" s="148"/>
      <c r="AG145" s="567" t="s">
        <v>50</v>
      </c>
      <c r="AH145" s="547"/>
      <c r="AI145" s="547"/>
      <c r="AJ145" s="149">
        <v>0</v>
      </c>
      <c r="AK145" s="149">
        <v>0</v>
      </c>
      <c r="AL145" s="149">
        <v>0</v>
      </c>
      <c r="AM145" s="149">
        <v>0</v>
      </c>
      <c r="AN145" s="149">
        <v>0</v>
      </c>
      <c r="AO145" s="149">
        <v>0</v>
      </c>
      <c r="AP145" s="149">
        <v>0</v>
      </c>
      <c r="AQ145" s="149">
        <v>0</v>
      </c>
      <c r="AR145" s="149">
        <v>0</v>
      </c>
      <c r="AS145" s="149">
        <v>0</v>
      </c>
      <c r="AT145" s="149">
        <v>0</v>
      </c>
      <c r="AU145" s="149">
        <v>0</v>
      </c>
      <c r="AV145" s="149">
        <v>0</v>
      </c>
      <c r="AW145" s="149">
        <v>0</v>
      </c>
      <c r="AX145" s="149">
        <v>0</v>
      </c>
      <c r="AY145" s="149">
        <v>0</v>
      </c>
      <c r="AZ145" s="149">
        <v>0</v>
      </c>
      <c r="BA145" s="149">
        <v>0</v>
      </c>
      <c r="BB145" s="149">
        <v>0</v>
      </c>
      <c r="BC145" s="149">
        <v>0</v>
      </c>
      <c r="BD145" s="149">
        <v>0</v>
      </c>
      <c r="BE145" s="149">
        <v>1</v>
      </c>
      <c r="BF145" s="149">
        <v>0</v>
      </c>
      <c r="BG145" s="150">
        <v>0</v>
      </c>
      <c r="BH145" s="148"/>
      <c r="BI145" s="334">
        <f t="shared" si="25"/>
        <v>2</v>
      </c>
    </row>
    <row r="146" spans="2:61" s="9" customFormat="1" ht="14.25" customHeight="1" x14ac:dyDescent="0.15">
      <c r="B146" s="567" t="s">
        <v>352</v>
      </c>
      <c r="C146" s="547"/>
      <c r="D146" s="547"/>
      <c r="E146" s="333">
        <v>23</v>
      </c>
      <c r="F146" s="333">
        <v>21</v>
      </c>
      <c r="G146" s="340">
        <v>2</v>
      </c>
      <c r="H146" s="149">
        <v>0</v>
      </c>
      <c r="I146" s="149">
        <v>0</v>
      </c>
      <c r="J146" s="149">
        <v>0</v>
      </c>
      <c r="K146" s="149">
        <v>0</v>
      </c>
      <c r="L146" s="149">
        <v>0</v>
      </c>
      <c r="M146" s="149">
        <v>0</v>
      </c>
      <c r="N146" s="149">
        <v>0</v>
      </c>
      <c r="O146" s="149">
        <v>0</v>
      </c>
      <c r="P146" s="149">
        <v>0</v>
      </c>
      <c r="Q146" s="149">
        <v>0</v>
      </c>
      <c r="R146" s="149">
        <v>0</v>
      </c>
      <c r="S146" s="149">
        <v>0</v>
      </c>
      <c r="T146" s="149">
        <v>2</v>
      </c>
      <c r="U146" s="149">
        <v>0</v>
      </c>
      <c r="V146" s="149">
        <v>0</v>
      </c>
      <c r="W146" s="149">
        <v>0</v>
      </c>
      <c r="X146" s="149">
        <v>0</v>
      </c>
      <c r="Y146" s="149">
        <v>0</v>
      </c>
      <c r="Z146" s="149">
        <v>0</v>
      </c>
      <c r="AA146" s="149">
        <v>0</v>
      </c>
      <c r="AB146" s="149">
        <v>0</v>
      </c>
      <c r="AC146" s="149">
        <v>0</v>
      </c>
      <c r="AD146" s="150">
        <v>0</v>
      </c>
      <c r="AE146" s="148"/>
      <c r="AF146" s="148"/>
      <c r="AG146" s="567" t="s">
        <v>352</v>
      </c>
      <c r="AH146" s="547"/>
      <c r="AI146" s="547"/>
      <c r="AJ146" s="149">
        <v>0</v>
      </c>
      <c r="AK146" s="149">
        <v>0</v>
      </c>
      <c r="AL146" s="149">
        <v>0</v>
      </c>
      <c r="AM146" s="149">
        <v>0</v>
      </c>
      <c r="AN146" s="149">
        <v>0</v>
      </c>
      <c r="AO146" s="149">
        <v>0</v>
      </c>
      <c r="AP146" s="149">
        <v>0</v>
      </c>
      <c r="AQ146" s="149">
        <v>0</v>
      </c>
      <c r="AR146" s="149">
        <v>0</v>
      </c>
      <c r="AS146" s="149">
        <v>0</v>
      </c>
      <c r="AT146" s="149">
        <v>0</v>
      </c>
      <c r="AU146" s="149">
        <v>0</v>
      </c>
      <c r="AV146" s="149">
        <v>0</v>
      </c>
      <c r="AW146" s="149">
        <v>0</v>
      </c>
      <c r="AX146" s="149">
        <v>0</v>
      </c>
      <c r="AY146" s="149">
        <v>0</v>
      </c>
      <c r="AZ146" s="149">
        <v>0</v>
      </c>
      <c r="BA146" s="149">
        <v>0</v>
      </c>
      <c r="BB146" s="149">
        <v>0</v>
      </c>
      <c r="BC146" s="149">
        <v>0</v>
      </c>
      <c r="BD146" s="149">
        <v>0</v>
      </c>
      <c r="BE146" s="149">
        <v>0</v>
      </c>
      <c r="BF146" s="149">
        <v>0</v>
      </c>
      <c r="BG146" s="150">
        <v>0</v>
      </c>
      <c r="BH146" s="148"/>
      <c r="BI146" s="334">
        <f t="shared" si="25"/>
        <v>2</v>
      </c>
    </row>
    <row r="147" spans="2:61" s="9" customFormat="1" ht="14.25" customHeight="1" x14ac:dyDescent="0.15">
      <c r="B147" s="567" t="s">
        <v>51</v>
      </c>
      <c r="C147" s="547"/>
      <c r="D147" s="572"/>
      <c r="E147" s="333">
        <v>16</v>
      </c>
      <c r="F147" s="333">
        <v>11</v>
      </c>
      <c r="G147" s="340">
        <v>5</v>
      </c>
      <c r="H147" s="149">
        <v>0</v>
      </c>
      <c r="I147" s="149">
        <v>0</v>
      </c>
      <c r="J147" s="149">
        <v>0</v>
      </c>
      <c r="K147" s="149">
        <v>0</v>
      </c>
      <c r="L147" s="149">
        <v>0</v>
      </c>
      <c r="M147" s="149">
        <v>0</v>
      </c>
      <c r="N147" s="149">
        <v>0</v>
      </c>
      <c r="O147" s="149">
        <v>0</v>
      </c>
      <c r="P147" s="149">
        <v>0</v>
      </c>
      <c r="Q147" s="149">
        <v>0</v>
      </c>
      <c r="R147" s="149">
        <v>0</v>
      </c>
      <c r="S147" s="149">
        <v>0</v>
      </c>
      <c r="T147" s="149">
        <v>3</v>
      </c>
      <c r="U147" s="149">
        <v>0</v>
      </c>
      <c r="V147" s="149">
        <v>0</v>
      </c>
      <c r="W147" s="149">
        <v>0</v>
      </c>
      <c r="X147" s="149">
        <v>0</v>
      </c>
      <c r="Y147" s="149">
        <v>0</v>
      </c>
      <c r="Z147" s="149">
        <v>0</v>
      </c>
      <c r="AA147" s="149">
        <v>0</v>
      </c>
      <c r="AB147" s="149">
        <v>0</v>
      </c>
      <c r="AC147" s="149">
        <v>0</v>
      </c>
      <c r="AD147" s="150">
        <v>0</v>
      </c>
      <c r="AE147" s="148"/>
      <c r="AF147" s="148"/>
      <c r="AG147" s="567" t="s">
        <v>51</v>
      </c>
      <c r="AH147" s="547"/>
      <c r="AI147" s="547"/>
      <c r="AJ147" s="149">
        <v>0</v>
      </c>
      <c r="AK147" s="149">
        <v>0</v>
      </c>
      <c r="AL147" s="149">
        <v>1</v>
      </c>
      <c r="AM147" s="149">
        <v>0</v>
      </c>
      <c r="AN147" s="149">
        <v>1</v>
      </c>
      <c r="AO147" s="149">
        <v>0</v>
      </c>
      <c r="AP147" s="149">
        <v>0</v>
      </c>
      <c r="AQ147" s="149">
        <v>0</v>
      </c>
      <c r="AR147" s="149">
        <v>0</v>
      </c>
      <c r="AS147" s="149">
        <v>0</v>
      </c>
      <c r="AT147" s="149">
        <v>0</v>
      </c>
      <c r="AU147" s="149">
        <v>0</v>
      </c>
      <c r="AV147" s="149">
        <v>0</v>
      </c>
      <c r="AW147" s="149">
        <v>0</v>
      </c>
      <c r="AX147" s="149">
        <v>0</v>
      </c>
      <c r="AY147" s="149">
        <v>0</v>
      </c>
      <c r="AZ147" s="149">
        <v>0</v>
      </c>
      <c r="BA147" s="149">
        <v>0</v>
      </c>
      <c r="BB147" s="149">
        <v>0</v>
      </c>
      <c r="BC147" s="149">
        <v>0</v>
      </c>
      <c r="BD147" s="149">
        <v>0</v>
      </c>
      <c r="BE147" s="149">
        <v>0</v>
      </c>
      <c r="BF147" s="149">
        <v>0</v>
      </c>
      <c r="BG147" s="150">
        <v>0</v>
      </c>
      <c r="BH147" s="148"/>
      <c r="BI147" s="334">
        <f t="shared" si="25"/>
        <v>5</v>
      </c>
    </row>
    <row r="148" spans="2:61" s="9" customFormat="1" ht="14.25" customHeight="1" x14ac:dyDescent="0.15">
      <c r="B148" s="567" t="s">
        <v>52</v>
      </c>
      <c r="C148" s="547"/>
      <c r="D148" s="572"/>
      <c r="E148" s="333">
        <v>143</v>
      </c>
      <c r="F148" s="333">
        <v>98</v>
      </c>
      <c r="G148" s="340">
        <v>45</v>
      </c>
      <c r="H148" s="149">
        <v>0</v>
      </c>
      <c r="I148" s="149">
        <v>0</v>
      </c>
      <c r="J148" s="149">
        <v>0</v>
      </c>
      <c r="K148" s="149">
        <v>0</v>
      </c>
      <c r="L148" s="149">
        <v>0</v>
      </c>
      <c r="M148" s="149">
        <v>0</v>
      </c>
      <c r="N148" s="149">
        <v>0</v>
      </c>
      <c r="O148" s="149">
        <v>0</v>
      </c>
      <c r="P148" s="149">
        <v>0</v>
      </c>
      <c r="Q148" s="149">
        <v>0</v>
      </c>
      <c r="R148" s="149">
        <v>1</v>
      </c>
      <c r="S148" s="149">
        <v>0</v>
      </c>
      <c r="T148" s="149">
        <v>16</v>
      </c>
      <c r="U148" s="149">
        <v>1</v>
      </c>
      <c r="V148" s="149">
        <v>0</v>
      </c>
      <c r="W148" s="149">
        <v>0</v>
      </c>
      <c r="X148" s="149">
        <v>0</v>
      </c>
      <c r="Y148" s="149">
        <v>0</v>
      </c>
      <c r="Z148" s="149">
        <v>0</v>
      </c>
      <c r="AA148" s="149">
        <v>0</v>
      </c>
      <c r="AB148" s="149">
        <v>0</v>
      </c>
      <c r="AC148" s="149">
        <v>0</v>
      </c>
      <c r="AD148" s="150">
        <v>0</v>
      </c>
      <c r="AE148" s="148"/>
      <c r="AF148" s="148"/>
      <c r="AG148" s="567" t="s">
        <v>52</v>
      </c>
      <c r="AH148" s="547"/>
      <c r="AI148" s="547"/>
      <c r="AJ148" s="149">
        <v>0</v>
      </c>
      <c r="AK148" s="149">
        <v>2</v>
      </c>
      <c r="AL148" s="149">
        <v>0</v>
      </c>
      <c r="AM148" s="149">
        <v>6</v>
      </c>
      <c r="AN148" s="149">
        <v>0</v>
      </c>
      <c r="AO148" s="149">
        <v>0</v>
      </c>
      <c r="AP148" s="149">
        <v>0</v>
      </c>
      <c r="AQ148" s="149">
        <v>0</v>
      </c>
      <c r="AR148" s="149">
        <v>0</v>
      </c>
      <c r="AS148" s="149">
        <v>0</v>
      </c>
      <c r="AT148" s="149">
        <v>0</v>
      </c>
      <c r="AU148" s="149">
        <v>1</v>
      </c>
      <c r="AV148" s="149">
        <v>0</v>
      </c>
      <c r="AW148" s="149">
        <v>0</v>
      </c>
      <c r="AX148" s="149">
        <v>0</v>
      </c>
      <c r="AY148" s="149">
        <v>0</v>
      </c>
      <c r="AZ148" s="149">
        <v>13</v>
      </c>
      <c r="BA148" s="149">
        <v>0</v>
      </c>
      <c r="BB148" s="149">
        <v>2</v>
      </c>
      <c r="BC148" s="149">
        <v>0</v>
      </c>
      <c r="BD148" s="149">
        <v>1</v>
      </c>
      <c r="BE148" s="149">
        <v>2</v>
      </c>
      <c r="BF148" s="149">
        <v>0</v>
      </c>
      <c r="BG148" s="150">
        <v>0</v>
      </c>
      <c r="BH148" s="148"/>
      <c r="BI148" s="334">
        <f t="shared" si="25"/>
        <v>45</v>
      </c>
    </row>
    <row r="149" spans="2:61" s="9" customFormat="1" ht="14.25" customHeight="1" x14ac:dyDescent="0.15">
      <c r="B149" s="567" t="s">
        <v>53</v>
      </c>
      <c r="C149" s="547"/>
      <c r="D149" s="572"/>
      <c r="E149" s="333">
        <v>96</v>
      </c>
      <c r="F149" s="333">
        <v>40</v>
      </c>
      <c r="G149" s="340">
        <v>56</v>
      </c>
      <c r="H149" s="149">
        <v>0</v>
      </c>
      <c r="I149" s="149">
        <v>0</v>
      </c>
      <c r="J149" s="149">
        <v>0</v>
      </c>
      <c r="K149" s="149">
        <v>0</v>
      </c>
      <c r="L149" s="149">
        <v>0</v>
      </c>
      <c r="M149" s="149">
        <v>0</v>
      </c>
      <c r="N149" s="149">
        <v>0</v>
      </c>
      <c r="O149" s="149">
        <v>0</v>
      </c>
      <c r="P149" s="149">
        <v>0</v>
      </c>
      <c r="Q149" s="149">
        <v>0</v>
      </c>
      <c r="R149" s="149">
        <v>0</v>
      </c>
      <c r="S149" s="149">
        <v>1</v>
      </c>
      <c r="T149" s="149">
        <v>13</v>
      </c>
      <c r="U149" s="149">
        <v>7</v>
      </c>
      <c r="V149" s="149">
        <v>0</v>
      </c>
      <c r="W149" s="149">
        <v>0</v>
      </c>
      <c r="X149" s="149">
        <v>0</v>
      </c>
      <c r="Y149" s="149">
        <v>0</v>
      </c>
      <c r="Z149" s="149">
        <v>0</v>
      </c>
      <c r="AA149" s="149">
        <v>0</v>
      </c>
      <c r="AB149" s="149">
        <v>0</v>
      </c>
      <c r="AC149" s="149">
        <v>0</v>
      </c>
      <c r="AD149" s="150">
        <v>3</v>
      </c>
      <c r="AE149" s="148"/>
      <c r="AF149" s="148"/>
      <c r="AG149" s="567" t="s">
        <v>53</v>
      </c>
      <c r="AH149" s="547"/>
      <c r="AI149" s="547"/>
      <c r="AJ149" s="149">
        <v>4</v>
      </c>
      <c r="AK149" s="149">
        <v>0</v>
      </c>
      <c r="AL149" s="149">
        <v>0</v>
      </c>
      <c r="AM149" s="149">
        <v>9</v>
      </c>
      <c r="AN149" s="149">
        <v>2</v>
      </c>
      <c r="AO149" s="149">
        <v>1</v>
      </c>
      <c r="AP149" s="149">
        <v>0</v>
      </c>
      <c r="AQ149" s="149">
        <v>0</v>
      </c>
      <c r="AR149" s="149">
        <v>0</v>
      </c>
      <c r="AS149" s="149">
        <v>1</v>
      </c>
      <c r="AT149" s="149">
        <v>1</v>
      </c>
      <c r="AU149" s="149">
        <v>0</v>
      </c>
      <c r="AV149" s="149">
        <v>0</v>
      </c>
      <c r="AW149" s="149">
        <v>0</v>
      </c>
      <c r="AX149" s="149">
        <v>0</v>
      </c>
      <c r="AY149" s="149">
        <v>0</v>
      </c>
      <c r="AZ149" s="149">
        <v>13</v>
      </c>
      <c r="BA149" s="149">
        <v>0</v>
      </c>
      <c r="BB149" s="149">
        <v>0</v>
      </c>
      <c r="BC149" s="149">
        <v>0</v>
      </c>
      <c r="BD149" s="149">
        <v>0</v>
      </c>
      <c r="BE149" s="149">
        <v>1</v>
      </c>
      <c r="BF149" s="149">
        <v>0</v>
      </c>
      <c r="BG149" s="150">
        <v>0</v>
      </c>
      <c r="BH149" s="148"/>
      <c r="BI149" s="334">
        <f t="shared" si="25"/>
        <v>56</v>
      </c>
    </row>
    <row r="150" spans="2:61" s="9" customFormat="1" ht="14.25" customHeight="1" x14ac:dyDescent="0.15">
      <c r="B150" s="567" t="s">
        <v>353</v>
      </c>
      <c r="C150" s="547"/>
      <c r="D150" s="572"/>
      <c r="E150" s="333">
        <v>7</v>
      </c>
      <c r="F150" s="333">
        <v>3</v>
      </c>
      <c r="G150" s="340">
        <v>4</v>
      </c>
      <c r="H150" s="149">
        <v>0</v>
      </c>
      <c r="I150" s="149">
        <v>0</v>
      </c>
      <c r="J150" s="149">
        <v>0</v>
      </c>
      <c r="K150" s="149">
        <v>0</v>
      </c>
      <c r="L150" s="149">
        <v>0</v>
      </c>
      <c r="M150" s="149">
        <v>0</v>
      </c>
      <c r="N150" s="149">
        <v>0</v>
      </c>
      <c r="O150" s="149">
        <v>0</v>
      </c>
      <c r="P150" s="149">
        <v>0</v>
      </c>
      <c r="Q150" s="149">
        <v>0</v>
      </c>
      <c r="R150" s="149">
        <v>2</v>
      </c>
      <c r="S150" s="149">
        <v>0</v>
      </c>
      <c r="T150" s="149">
        <v>0</v>
      </c>
      <c r="U150" s="149">
        <v>0</v>
      </c>
      <c r="V150" s="149">
        <v>0</v>
      </c>
      <c r="W150" s="149">
        <v>0</v>
      </c>
      <c r="X150" s="149">
        <v>0</v>
      </c>
      <c r="Y150" s="149">
        <v>0</v>
      </c>
      <c r="Z150" s="149">
        <v>0</v>
      </c>
      <c r="AA150" s="149">
        <v>0</v>
      </c>
      <c r="AB150" s="149">
        <v>0</v>
      </c>
      <c r="AC150" s="149">
        <v>0</v>
      </c>
      <c r="AD150" s="150">
        <v>0</v>
      </c>
      <c r="AE150" s="148"/>
      <c r="AF150" s="148"/>
      <c r="AG150" s="567" t="s">
        <v>353</v>
      </c>
      <c r="AH150" s="547"/>
      <c r="AI150" s="547"/>
      <c r="AJ150" s="149">
        <v>1</v>
      </c>
      <c r="AK150" s="149">
        <v>0</v>
      </c>
      <c r="AL150" s="149">
        <v>0</v>
      </c>
      <c r="AM150" s="149">
        <v>1</v>
      </c>
      <c r="AN150" s="149">
        <v>0</v>
      </c>
      <c r="AO150" s="149">
        <v>0</v>
      </c>
      <c r="AP150" s="149">
        <v>0</v>
      </c>
      <c r="AQ150" s="149">
        <v>0</v>
      </c>
      <c r="AR150" s="149">
        <v>0</v>
      </c>
      <c r="AS150" s="149">
        <v>0</v>
      </c>
      <c r="AT150" s="149">
        <v>0</v>
      </c>
      <c r="AU150" s="149">
        <v>0</v>
      </c>
      <c r="AV150" s="149">
        <v>0</v>
      </c>
      <c r="AW150" s="149">
        <v>0</v>
      </c>
      <c r="AX150" s="149">
        <v>0</v>
      </c>
      <c r="AY150" s="149">
        <v>0</v>
      </c>
      <c r="AZ150" s="149">
        <v>0</v>
      </c>
      <c r="BA150" s="149">
        <v>0</v>
      </c>
      <c r="BB150" s="149">
        <v>0</v>
      </c>
      <c r="BC150" s="149">
        <v>0</v>
      </c>
      <c r="BD150" s="149">
        <v>0</v>
      </c>
      <c r="BE150" s="149">
        <v>0</v>
      </c>
      <c r="BF150" s="149">
        <v>0</v>
      </c>
      <c r="BG150" s="150">
        <v>0</v>
      </c>
      <c r="BH150" s="148"/>
      <c r="BI150" s="334">
        <f t="shared" si="25"/>
        <v>4</v>
      </c>
    </row>
    <row r="151" spans="2:61" s="9" customFormat="1" ht="14.25" customHeight="1" x14ac:dyDescent="0.15">
      <c r="B151" s="567" t="s">
        <v>354</v>
      </c>
      <c r="C151" s="547"/>
      <c r="D151" s="572"/>
      <c r="E151" s="333">
        <v>194</v>
      </c>
      <c r="F151" s="333">
        <v>151</v>
      </c>
      <c r="G151" s="340">
        <v>43</v>
      </c>
      <c r="H151" s="149">
        <v>0</v>
      </c>
      <c r="I151" s="149">
        <v>0</v>
      </c>
      <c r="J151" s="149">
        <v>0</v>
      </c>
      <c r="K151" s="149">
        <v>0</v>
      </c>
      <c r="L151" s="149">
        <v>0</v>
      </c>
      <c r="M151" s="149">
        <v>0</v>
      </c>
      <c r="N151" s="149">
        <v>0</v>
      </c>
      <c r="O151" s="149">
        <v>0</v>
      </c>
      <c r="P151" s="149">
        <v>0</v>
      </c>
      <c r="Q151" s="149">
        <v>0</v>
      </c>
      <c r="R151" s="149">
        <v>0</v>
      </c>
      <c r="S151" s="149">
        <v>0</v>
      </c>
      <c r="T151" s="149">
        <v>1</v>
      </c>
      <c r="U151" s="149">
        <v>2</v>
      </c>
      <c r="V151" s="149">
        <v>0</v>
      </c>
      <c r="W151" s="149">
        <v>0</v>
      </c>
      <c r="X151" s="149">
        <v>0</v>
      </c>
      <c r="Y151" s="149">
        <v>0</v>
      </c>
      <c r="Z151" s="149">
        <v>0</v>
      </c>
      <c r="AA151" s="149">
        <v>0</v>
      </c>
      <c r="AB151" s="149">
        <v>0</v>
      </c>
      <c r="AC151" s="149">
        <v>0</v>
      </c>
      <c r="AD151" s="150">
        <v>4</v>
      </c>
      <c r="AE151" s="148"/>
      <c r="AF151" s="148"/>
      <c r="AG151" s="567" t="s">
        <v>354</v>
      </c>
      <c r="AH151" s="547"/>
      <c r="AI151" s="547"/>
      <c r="AJ151" s="149">
        <v>1</v>
      </c>
      <c r="AK151" s="149">
        <v>2</v>
      </c>
      <c r="AL151" s="149">
        <v>4</v>
      </c>
      <c r="AM151" s="149">
        <v>10</v>
      </c>
      <c r="AN151" s="149">
        <v>1</v>
      </c>
      <c r="AO151" s="149">
        <v>0</v>
      </c>
      <c r="AP151" s="149">
        <v>0</v>
      </c>
      <c r="AQ151" s="149">
        <v>0</v>
      </c>
      <c r="AR151" s="149">
        <v>0</v>
      </c>
      <c r="AS151" s="149">
        <v>0</v>
      </c>
      <c r="AT151" s="149">
        <v>1</v>
      </c>
      <c r="AU151" s="149">
        <v>0</v>
      </c>
      <c r="AV151" s="149">
        <v>0</v>
      </c>
      <c r="AW151" s="149">
        <v>0</v>
      </c>
      <c r="AX151" s="149">
        <v>0</v>
      </c>
      <c r="AY151" s="149">
        <v>0</v>
      </c>
      <c r="AZ151" s="149">
        <v>10</v>
      </c>
      <c r="BA151" s="149">
        <v>0</v>
      </c>
      <c r="BB151" s="149">
        <v>1</v>
      </c>
      <c r="BC151" s="149">
        <v>3</v>
      </c>
      <c r="BD151" s="149">
        <v>1</v>
      </c>
      <c r="BE151" s="149">
        <v>2</v>
      </c>
      <c r="BF151" s="149">
        <v>0</v>
      </c>
      <c r="BG151" s="150">
        <v>0</v>
      </c>
      <c r="BH151" s="148"/>
      <c r="BI151" s="334">
        <f t="shared" si="25"/>
        <v>43</v>
      </c>
    </row>
    <row r="152" spans="2:61" s="9" customFormat="1" ht="14.25" customHeight="1" x14ac:dyDescent="0.15">
      <c r="B152" s="567" t="s">
        <v>54</v>
      </c>
      <c r="C152" s="547"/>
      <c r="D152" s="547"/>
      <c r="E152" s="333">
        <v>56</v>
      </c>
      <c r="F152" s="333">
        <v>54</v>
      </c>
      <c r="G152" s="340">
        <v>2</v>
      </c>
      <c r="H152" s="149">
        <v>0</v>
      </c>
      <c r="I152" s="149">
        <v>0</v>
      </c>
      <c r="J152" s="149">
        <v>0</v>
      </c>
      <c r="K152" s="149">
        <v>0</v>
      </c>
      <c r="L152" s="149">
        <v>0</v>
      </c>
      <c r="M152" s="149">
        <v>0</v>
      </c>
      <c r="N152" s="149">
        <v>0</v>
      </c>
      <c r="O152" s="149">
        <v>0</v>
      </c>
      <c r="P152" s="149">
        <v>0</v>
      </c>
      <c r="Q152" s="149">
        <v>0</v>
      </c>
      <c r="R152" s="149">
        <v>0</v>
      </c>
      <c r="S152" s="149">
        <v>0</v>
      </c>
      <c r="T152" s="149">
        <v>1</v>
      </c>
      <c r="U152" s="149">
        <v>0</v>
      </c>
      <c r="V152" s="149">
        <v>0</v>
      </c>
      <c r="W152" s="149">
        <v>0</v>
      </c>
      <c r="X152" s="149">
        <v>0</v>
      </c>
      <c r="Y152" s="149">
        <v>0</v>
      </c>
      <c r="Z152" s="149">
        <v>0</v>
      </c>
      <c r="AA152" s="149">
        <v>0</v>
      </c>
      <c r="AB152" s="149">
        <v>0</v>
      </c>
      <c r="AC152" s="149">
        <v>0</v>
      </c>
      <c r="AD152" s="150">
        <v>0</v>
      </c>
      <c r="AE152" s="148"/>
      <c r="AF152" s="148"/>
      <c r="AG152" s="567" t="s">
        <v>54</v>
      </c>
      <c r="AH152" s="547"/>
      <c r="AI152" s="547"/>
      <c r="AJ152" s="149">
        <v>0</v>
      </c>
      <c r="AK152" s="149">
        <v>0</v>
      </c>
      <c r="AL152" s="149">
        <v>0</v>
      </c>
      <c r="AM152" s="149">
        <v>0</v>
      </c>
      <c r="AN152" s="149">
        <v>0</v>
      </c>
      <c r="AO152" s="149">
        <v>0</v>
      </c>
      <c r="AP152" s="149">
        <v>0</v>
      </c>
      <c r="AQ152" s="149">
        <v>0</v>
      </c>
      <c r="AR152" s="149">
        <v>0</v>
      </c>
      <c r="AS152" s="149">
        <v>0</v>
      </c>
      <c r="AT152" s="149">
        <v>0</v>
      </c>
      <c r="AU152" s="149">
        <v>0</v>
      </c>
      <c r="AV152" s="149">
        <v>0</v>
      </c>
      <c r="AW152" s="149">
        <v>0</v>
      </c>
      <c r="AX152" s="149">
        <v>0</v>
      </c>
      <c r="AY152" s="149">
        <v>0</v>
      </c>
      <c r="AZ152" s="149">
        <v>0</v>
      </c>
      <c r="BA152" s="149">
        <v>0</v>
      </c>
      <c r="BB152" s="149">
        <v>0</v>
      </c>
      <c r="BC152" s="149">
        <v>1</v>
      </c>
      <c r="BD152" s="149">
        <v>0</v>
      </c>
      <c r="BE152" s="149">
        <v>0</v>
      </c>
      <c r="BF152" s="149">
        <v>0</v>
      </c>
      <c r="BG152" s="150">
        <v>0</v>
      </c>
      <c r="BH152" s="148"/>
      <c r="BI152" s="334">
        <f t="shared" si="25"/>
        <v>2</v>
      </c>
    </row>
    <row r="153" spans="2:61" s="9" customFormat="1" ht="14.25" customHeight="1" x14ac:dyDescent="0.15">
      <c r="B153" s="567" t="s">
        <v>355</v>
      </c>
      <c r="C153" s="547"/>
      <c r="D153" s="572"/>
      <c r="E153" s="333">
        <v>90</v>
      </c>
      <c r="F153" s="333">
        <v>50</v>
      </c>
      <c r="G153" s="340">
        <v>40</v>
      </c>
      <c r="H153" s="149">
        <v>0</v>
      </c>
      <c r="I153" s="149">
        <v>0</v>
      </c>
      <c r="J153" s="149">
        <v>0</v>
      </c>
      <c r="K153" s="149">
        <v>0</v>
      </c>
      <c r="L153" s="149">
        <v>0</v>
      </c>
      <c r="M153" s="149">
        <v>0</v>
      </c>
      <c r="N153" s="149">
        <v>0</v>
      </c>
      <c r="O153" s="149">
        <v>0</v>
      </c>
      <c r="P153" s="149">
        <v>0</v>
      </c>
      <c r="Q153" s="149">
        <v>0</v>
      </c>
      <c r="R153" s="149">
        <v>1</v>
      </c>
      <c r="S153" s="149">
        <v>0</v>
      </c>
      <c r="T153" s="149">
        <v>18</v>
      </c>
      <c r="U153" s="149">
        <v>2</v>
      </c>
      <c r="V153" s="149">
        <v>0</v>
      </c>
      <c r="W153" s="149">
        <v>0</v>
      </c>
      <c r="X153" s="149">
        <v>0</v>
      </c>
      <c r="Y153" s="149">
        <v>0</v>
      </c>
      <c r="Z153" s="149">
        <v>0</v>
      </c>
      <c r="AA153" s="149">
        <v>0</v>
      </c>
      <c r="AB153" s="149">
        <v>0</v>
      </c>
      <c r="AC153" s="149">
        <v>0</v>
      </c>
      <c r="AD153" s="150">
        <v>1</v>
      </c>
      <c r="AE153" s="148"/>
      <c r="AF153" s="148"/>
      <c r="AG153" s="567" t="s">
        <v>355</v>
      </c>
      <c r="AH153" s="547"/>
      <c r="AI153" s="547"/>
      <c r="AJ153" s="149">
        <v>0</v>
      </c>
      <c r="AK153" s="149">
        <v>0</v>
      </c>
      <c r="AL153" s="149">
        <v>0</v>
      </c>
      <c r="AM153" s="149">
        <v>6</v>
      </c>
      <c r="AN153" s="149">
        <v>3</v>
      </c>
      <c r="AO153" s="149">
        <v>0</v>
      </c>
      <c r="AP153" s="149">
        <v>0</v>
      </c>
      <c r="AQ153" s="149">
        <v>0</v>
      </c>
      <c r="AR153" s="149">
        <v>0</v>
      </c>
      <c r="AS153" s="149">
        <v>0</v>
      </c>
      <c r="AT153" s="149">
        <v>0</v>
      </c>
      <c r="AU153" s="149">
        <v>0</v>
      </c>
      <c r="AV153" s="149">
        <v>0</v>
      </c>
      <c r="AW153" s="149">
        <v>0</v>
      </c>
      <c r="AX153" s="149">
        <v>0</v>
      </c>
      <c r="AY153" s="149">
        <v>0</v>
      </c>
      <c r="AZ153" s="149">
        <v>8</v>
      </c>
      <c r="BA153" s="149">
        <v>0</v>
      </c>
      <c r="BB153" s="149">
        <v>0</v>
      </c>
      <c r="BC153" s="149">
        <v>0</v>
      </c>
      <c r="BD153" s="149">
        <v>0</v>
      </c>
      <c r="BE153" s="149">
        <v>1</v>
      </c>
      <c r="BF153" s="149">
        <v>0</v>
      </c>
      <c r="BG153" s="150">
        <v>0</v>
      </c>
      <c r="BH153" s="148"/>
      <c r="BI153" s="334">
        <f t="shared" si="25"/>
        <v>40</v>
      </c>
    </row>
    <row r="154" spans="2:61" s="9" customFormat="1" ht="14.25" x14ac:dyDescent="0.15">
      <c r="B154" s="567" t="s">
        <v>356</v>
      </c>
      <c r="C154" s="547"/>
      <c r="D154" s="572"/>
      <c r="E154" s="333">
        <v>90</v>
      </c>
      <c r="F154" s="333">
        <v>50</v>
      </c>
      <c r="G154" s="340">
        <v>40</v>
      </c>
      <c r="H154" s="149">
        <v>0</v>
      </c>
      <c r="I154" s="149">
        <v>0</v>
      </c>
      <c r="J154" s="149">
        <v>0</v>
      </c>
      <c r="K154" s="149">
        <v>0</v>
      </c>
      <c r="L154" s="149">
        <v>0</v>
      </c>
      <c r="M154" s="149">
        <v>0</v>
      </c>
      <c r="N154" s="149">
        <v>0</v>
      </c>
      <c r="O154" s="149">
        <v>0</v>
      </c>
      <c r="P154" s="149">
        <v>0</v>
      </c>
      <c r="Q154" s="149">
        <v>0</v>
      </c>
      <c r="R154" s="149">
        <v>0</v>
      </c>
      <c r="S154" s="149">
        <v>0</v>
      </c>
      <c r="T154" s="149">
        <v>9</v>
      </c>
      <c r="U154" s="149">
        <v>12</v>
      </c>
      <c r="V154" s="149">
        <v>0</v>
      </c>
      <c r="W154" s="149">
        <v>0</v>
      </c>
      <c r="X154" s="149">
        <v>0</v>
      </c>
      <c r="Y154" s="149">
        <v>0</v>
      </c>
      <c r="Z154" s="149">
        <v>0</v>
      </c>
      <c r="AA154" s="149">
        <v>0</v>
      </c>
      <c r="AB154" s="149">
        <v>0</v>
      </c>
      <c r="AC154" s="149">
        <v>0</v>
      </c>
      <c r="AD154" s="150">
        <v>0</v>
      </c>
      <c r="AE154" s="148"/>
      <c r="AF154" s="148"/>
      <c r="AG154" s="567" t="s">
        <v>356</v>
      </c>
      <c r="AH154" s="547"/>
      <c r="AI154" s="547"/>
      <c r="AJ154" s="149">
        <v>0</v>
      </c>
      <c r="AK154" s="149">
        <v>0</v>
      </c>
      <c r="AL154" s="149">
        <v>1</v>
      </c>
      <c r="AM154" s="149">
        <v>0</v>
      </c>
      <c r="AN154" s="149">
        <v>0</v>
      </c>
      <c r="AO154" s="149">
        <v>0</v>
      </c>
      <c r="AP154" s="149">
        <v>0</v>
      </c>
      <c r="AQ154" s="149">
        <v>0</v>
      </c>
      <c r="AR154" s="149">
        <v>0</v>
      </c>
      <c r="AS154" s="149">
        <v>0</v>
      </c>
      <c r="AT154" s="149">
        <v>1</v>
      </c>
      <c r="AU154" s="149">
        <v>3</v>
      </c>
      <c r="AV154" s="149">
        <v>0</v>
      </c>
      <c r="AW154" s="149">
        <v>0</v>
      </c>
      <c r="AX154" s="149">
        <v>0</v>
      </c>
      <c r="AY154" s="149">
        <v>0</v>
      </c>
      <c r="AZ154" s="149">
        <v>9</v>
      </c>
      <c r="BA154" s="149">
        <v>0</v>
      </c>
      <c r="BB154" s="149">
        <v>2</v>
      </c>
      <c r="BC154" s="149">
        <v>1</v>
      </c>
      <c r="BD154" s="149">
        <v>0</v>
      </c>
      <c r="BE154" s="149">
        <v>2</v>
      </c>
      <c r="BF154" s="149">
        <v>0</v>
      </c>
      <c r="BG154" s="150">
        <v>0</v>
      </c>
      <c r="BH154" s="148"/>
      <c r="BI154" s="334">
        <f t="shared" si="25"/>
        <v>40</v>
      </c>
    </row>
    <row r="155" spans="2:61" s="9" customFormat="1" ht="15" customHeight="1" thickBot="1" x14ac:dyDescent="0.2">
      <c r="B155" s="576" t="s">
        <v>55</v>
      </c>
      <c r="C155" s="577"/>
      <c r="D155" s="577"/>
      <c r="E155" s="345">
        <v>1</v>
      </c>
      <c r="F155" s="346">
        <v>1</v>
      </c>
      <c r="G155" s="340">
        <v>0</v>
      </c>
      <c r="H155" s="160">
        <v>0</v>
      </c>
      <c r="I155" s="160">
        <v>0</v>
      </c>
      <c r="J155" s="160">
        <v>0</v>
      </c>
      <c r="K155" s="160">
        <v>0</v>
      </c>
      <c r="L155" s="160">
        <v>0</v>
      </c>
      <c r="M155" s="160">
        <v>0</v>
      </c>
      <c r="N155" s="160">
        <v>0</v>
      </c>
      <c r="O155" s="160">
        <v>0</v>
      </c>
      <c r="P155" s="160">
        <v>0</v>
      </c>
      <c r="Q155" s="160">
        <v>0</v>
      </c>
      <c r="R155" s="160">
        <v>0</v>
      </c>
      <c r="S155" s="160">
        <v>0</v>
      </c>
      <c r="T155" s="160">
        <v>0</v>
      </c>
      <c r="U155" s="160">
        <v>0</v>
      </c>
      <c r="V155" s="160">
        <v>0</v>
      </c>
      <c r="W155" s="160">
        <v>0</v>
      </c>
      <c r="X155" s="160">
        <v>0</v>
      </c>
      <c r="Y155" s="160">
        <v>0</v>
      </c>
      <c r="Z155" s="160">
        <v>0</v>
      </c>
      <c r="AA155" s="160">
        <v>0</v>
      </c>
      <c r="AB155" s="160">
        <v>0</v>
      </c>
      <c r="AC155" s="160">
        <v>0</v>
      </c>
      <c r="AD155" s="161">
        <v>0</v>
      </c>
      <c r="AE155" s="148"/>
      <c r="AF155" s="148"/>
      <c r="AG155" s="576" t="s">
        <v>55</v>
      </c>
      <c r="AH155" s="577"/>
      <c r="AI155" s="577"/>
      <c r="AJ155" s="160">
        <v>0</v>
      </c>
      <c r="AK155" s="160">
        <v>0</v>
      </c>
      <c r="AL155" s="160">
        <v>0</v>
      </c>
      <c r="AM155" s="160">
        <v>0</v>
      </c>
      <c r="AN155" s="160">
        <v>0</v>
      </c>
      <c r="AO155" s="160">
        <v>0</v>
      </c>
      <c r="AP155" s="160">
        <v>0</v>
      </c>
      <c r="AQ155" s="160">
        <v>0</v>
      </c>
      <c r="AR155" s="160">
        <v>0</v>
      </c>
      <c r="AS155" s="160">
        <v>0</v>
      </c>
      <c r="AT155" s="160">
        <v>0</v>
      </c>
      <c r="AU155" s="160">
        <v>0</v>
      </c>
      <c r="AV155" s="160">
        <v>0</v>
      </c>
      <c r="AW155" s="160">
        <v>0</v>
      </c>
      <c r="AX155" s="160">
        <v>0</v>
      </c>
      <c r="AY155" s="160">
        <v>0</v>
      </c>
      <c r="AZ155" s="160">
        <v>0</v>
      </c>
      <c r="BA155" s="160">
        <v>0</v>
      </c>
      <c r="BB155" s="160">
        <v>0</v>
      </c>
      <c r="BC155" s="160">
        <v>0</v>
      </c>
      <c r="BD155" s="160">
        <v>0</v>
      </c>
      <c r="BE155" s="160">
        <v>0</v>
      </c>
      <c r="BF155" s="160">
        <v>0</v>
      </c>
      <c r="BG155" s="161">
        <v>0</v>
      </c>
      <c r="BH155" s="148"/>
      <c r="BI155" s="334">
        <f t="shared" si="25"/>
        <v>0</v>
      </c>
    </row>
    <row r="156" spans="2:61" s="9" customFormat="1" ht="15" thickBot="1" x14ac:dyDescent="0.2">
      <c r="B156" s="578" t="s">
        <v>56</v>
      </c>
      <c r="C156" s="579"/>
      <c r="D156" s="579"/>
      <c r="E156" s="349">
        <v>1449</v>
      </c>
      <c r="F156" s="350">
        <v>1017</v>
      </c>
      <c r="G156" s="350">
        <v>432</v>
      </c>
      <c r="H156" s="350">
        <v>1</v>
      </c>
      <c r="I156" s="350">
        <v>0</v>
      </c>
      <c r="J156" s="350">
        <v>0</v>
      </c>
      <c r="K156" s="350">
        <v>0</v>
      </c>
      <c r="L156" s="350">
        <v>0</v>
      </c>
      <c r="M156" s="350">
        <v>0</v>
      </c>
      <c r="N156" s="350">
        <v>0</v>
      </c>
      <c r="O156" s="350">
        <v>0</v>
      </c>
      <c r="P156" s="350">
        <v>0</v>
      </c>
      <c r="Q156" s="350">
        <v>2</v>
      </c>
      <c r="R156" s="350">
        <v>7</v>
      </c>
      <c r="S156" s="350">
        <v>5</v>
      </c>
      <c r="T156" s="350">
        <v>105</v>
      </c>
      <c r="U156" s="350">
        <v>38</v>
      </c>
      <c r="V156" s="350">
        <v>0</v>
      </c>
      <c r="W156" s="350">
        <v>0</v>
      </c>
      <c r="X156" s="350">
        <v>0</v>
      </c>
      <c r="Y156" s="350">
        <v>0</v>
      </c>
      <c r="Z156" s="350">
        <v>0</v>
      </c>
      <c r="AA156" s="350">
        <v>0</v>
      </c>
      <c r="AB156" s="350">
        <v>0</v>
      </c>
      <c r="AC156" s="350">
        <v>2</v>
      </c>
      <c r="AD156" s="351">
        <v>29</v>
      </c>
      <c r="AE156" s="148"/>
      <c r="AF156" s="148"/>
      <c r="AG156" s="578" t="s">
        <v>56</v>
      </c>
      <c r="AH156" s="579"/>
      <c r="AI156" s="580"/>
      <c r="AJ156" s="350">
        <v>6</v>
      </c>
      <c r="AK156" s="350">
        <v>6</v>
      </c>
      <c r="AL156" s="350">
        <v>9</v>
      </c>
      <c r="AM156" s="350">
        <v>50</v>
      </c>
      <c r="AN156" s="350">
        <v>10</v>
      </c>
      <c r="AO156" s="350">
        <v>3</v>
      </c>
      <c r="AP156" s="350">
        <v>0</v>
      </c>
      <c r="AQ156" s="350">
        <v>0</v>
      </c>
      <c r="AR156" s="350">
        <v>0</v>
      </c>
      <c r="AS156" s="350">
        <v>4</v>
      </c>
      <c r="AT156" s="350">
        <v>5</v>
      </c>
      <c r="AU156" s="350">
        <v>4</v>
      </c>
      <c r="AV156" s="350">
        <v>0</v>
      </c>
      <c r="AW156" s="350">
        <v>0</v>
      </c>
      <c r="AX156" s="350">
        <v>0</v>
      </c>
      <c r="AY156" s="350">
        <v>0</v>
      </c>
      <c r="AZ156" s="350">
        <v>105</v>
      </c>
      <c r="BA156" s="350">
        <v>3</v>
      </c>
      <c r="BB156" s="350">
        <v>5</v>
      </c>
      <c r="BC156" s="350">
        <v>15</v>
      </c>
      <c r="BD156" s="350">
        <v>3</v>
      </c>
      <c r="BE156" s="350">
        <v>15</v>
      </c>
      <c r="BF156" s="350">
        <v>0</v>
      </c>
      <c r="BG156" s="351">
        <v>0</v>
      </c>
      <c r="BH156" s="148"/>
      <c r="BI156" s="334">
        <f>SUM(H156:AD156,AJ156:BG156)</f>
        <v>432</v>
      </c>
    </row>
  </sheetData>
  <mergeCells count="420">
    <mergeCell ref="B154:D154"/>
    <mergeCell ref="AG154:AI154"/>
    <mergeCell ref="B155:D155"/>
    <mergeCell ref="AG155:AI155"/>
    <mergeCell ref="B156:D156"/>
    <mergeCell ref="AG156:AI156"/>
    <mergeCell ref="B151:D151"/>
    <mergeCell ref="AG151:AI151"/>
    <mergeCell ref="B152:D152"/>
    <mergeCell ref="AG152:AI152"/>
    <mergeCell ref="B153:D153"/>
    <mergeCell ref="AG153:AI153"/>
    <mergeCell ref="B148:D148"/>
    <mergeCell ref="AG148:AI148"/>
    <mergeCell ref="B149:D149"/>
    <mergeCell ref="AG149:AI149"/>
    <mergeCell ref="B150:D150"/>
    <mergeCell ref="AG150:AI150"/>
    <mergeCell ref="B145:D145"/>
    <mergeCell ref="AG145:AI145"/>
    <mergeCell ref="B146:D146"/>
    <mergeCell ref="AG146:AI146"/>
    <mergeCell ref="B147:D147"/>
    <mergeCell ref="AG147:AI147"/>
    <mergeCell ref="B142:D142"/>
    <mergeCell ref="AG142:AI142"/>
    <mergeCell ref="B143:C143"/>
    <mergeCell ref="AG143:AH143"/>
    <mergeCell ref="B144:C144"/>
    <mergeCell ref="AG144:AH144"/>
    <mergeCell ref="C139:D139"/>
    <mergeCell ref="AH139:AI139"/>
    <mergeCell ref="B140:D140"/>
    <mergeCell ref="AG140:AI140"/>
    <mergeCell ref="B141:D141"/>
    <mergeCell ref="AG141:AI141"/>
    <mergeCell ref="C136:D136"/>
    <mergeCell ref="AH136:AI136"/>
    <mergeCell ref="C137:D137"/>
    <mergeCell ref="AH137:AI137"/>
    <mergeCell ref="C138:D138"/>
    <mergeCell ref="AH138:AI138"/>
    <mergeCell ref="C133:D133"/>
    <mergeCell ref="AH133:AI133"/>
    <mergeCell ref="C134:D134"/>
    <mergeCell ref="AH134:AI134"/>
    <mergeCell ref="C135:D135"/>
    <mergeCell ref="AH135:AI135"/>
    <mergeCell ref="C130:D130"/>
    <mergeCell ref="AH130:AI130"/>
    <mergeCell ref="C131:D131"/>
    <mergeCell ref="AH131:AI131"/>
    <mergeCell ref="C132:D132"/>
    <mergeCell ref="AH132:AI132"/>
    <mergeCell ref="C127:D127"/>
    <mergeCell ref="AH127:AI127"/>
    <mergeCell ref="C128:D128"/>
    <mergeCell ref="AH128:AI128"/>
    <mergeCell ref="C129:D129"/>
    <mergeCell ref="AH129:AI129"/>
    <mergeCell ref="C124:D124"/>
    <mergeCell ref="AH124:AI124"/>
    <mergeCell ref="C125:D125"/>
    <mergeCell ref="AH125:AI125"/>
    <mergeCell ref="C126:D126"/>
    <mergeCell ref="AH126:AI126"/>
    <mergeCell ref="C121:D121"/>
    <mergeCell ref="AH121:AI121"/>
    <mergeCell ref="C122:D122"/>
    <mergeCell ref="AH122:AI122"/>
    <mergeCell ref="C123:D123"/>
    <mergeCell ref="AH123:AI123"/>
    <mergeCell ref="C118:D118"/>
    <mergeCell ref="AH118:AI118"/>
    <mergeCell ref="C119:D119"/>
    <mergeCell ref="AH119:AI119"/>
    <mergeCell ref="C120:D120"/>
    <mergeCell ref="AH120:AI120"/>
    <mergeCell ref="C115:D115"/>
    <mergeCell ref="AH115:AI115"/>
    <mergeCell ref="C116:D116"/>
    <mergeCell ref="AH116:AI116"/>
    <mergeCell ref="C117:D117"/>
    <mergeCell ref="AH117:AI117"/>
    <mergeCell ref="B112:D112"/>
    <mergeCell ref="AG112:AI112"/>
    <mergeCell ref="B113:D113"/>
    <mergeCell ref="AG113:AI113"/>
    <mergeCell ref="B114:D114"/>
    <mergeCell ref="AG114:AI114"/>
    <mergeCell ref="BD108:BD110"/>
    <mergeCell ref="BE108:BE110"/>
    <mergeCell ref="BF108:BF110"/>
    <mergeCell ref="AD108:AD110"/>
    <mergeCell ref="AJ108:AJ110"/>
    <mergeCell ref="AK108:AK110"/>
    <mergeCell ref="U108:U110"/>
    <mergeCell ref="V108:V110"/>
    <mergeCell ref="W108:W110"/>
    <mergeCell ref="X108:X110"/>
    <mergeCell ref="Y108:Y110"/>
    <mergeCell ref="Z108:Z110"/>
    <mergeCell ref="O108:O110"/>
    <mergeCell ref="P108:P110"/>
    <mergeCell ref="Q108:Q110"/>
    <mergeCell ref="R108:R110"/>
    <mergeCell ref="S108:S110"/>
    <mergeCell ref="T108:T110"/>
    <mergeCell ref="BG108:BG110"/>
    <mergeCell ref="B111:D111"/>
    <mergeCell ref="AG111:AI111"/>
    <mergeCell ref="AX108:AX110"/>
    <mergeCell ref="AY108:AY110"/>
    <mergeCell ref="AZ108:AZ110"/>
    <mergeCell ref="BA108:BA110"/>
    <mergeCell ref="BB108:BB110"/>
    <mergeCell ref="BC108:BC110"/>
    <mergeCell ref="AR108:AR110"/>
    <mergeCell ref="AS108:AS110"/>
    <mergeCell ref="AT108:AT110"/>
    <mergeCell ref="AU108:AU110"/>
    <mergeCell ref="AV108:AV110"/>
    <mergeCell ref="AW108:AW110"/>
    <mergeCell ref="AL108:AL110"/>
    <mergeCell ref="AM108:AM110"/>
    <mergeCell ref="AN108:AN110"/>
    <mergeCell ref="AO108:AO110"/>
    <mergeCell ref="AP108:AP110"/>
    <mergeCell ref="AQ108:AQ110"/>
    <mergeCell ref="AA108:AA110"/>
    <mergeCell ref="AB108:AB110"/>
    <mergeCell ref="AC108:AC110"/>
    <mergeCell ref="B104:D104"/>
    <mergeCell ref="AG104:AI104"/>
    <mergeCell ref="E106:U106"/>
    <mergeCell ref="H108:H110"/>
    <mergeCell ref="I108:I110"/>
    <mergeCell ref="J108:J110"/>
    <mergeCell ref="K108:K110"/>
    <mergeCell ref="L108:L110"/>
    <mergeCell ref="M108:M110"/>
    <mergeCell ref="N108:N110"/>
    <mergeCell ref="B101:D101"/>
    <mergeCell ref="AG101:AI101"/>
    <mergeCell ref="B102:D102"/>
    <mergeCell ref="AG102:AI102"/>
    <mergeCell ref="B103:D103"/>
    <mergeCell ref="AG103:AI103"/>
    <mergeCell ref="B98:D98"/>
    <mergeCell ref="AG98:AI98"/>
    <mergeCell ref="B99:D99"/>
    <mergeCell ref="AG99:AI99"/>
    <mergeCell ref="B100:D100"/>
    <mergeCell ref="AG100:AI100"/>
    <mergeCell ref="B95:D95"/>
    <mergeCell ref="AG95:AI95"/>
    <mergeCell ref="B96:D96"/>
    <mergeCell ref="AG96:AI96"/>
    <mergeCell ref="B97:D97"/>
    <mergeCell ref="AG97:AI97"/>
    <mergeCell ref="B92:C92"/>
    <mergeCell ref="AG92:AH92"/>
    <mergeCell ref="B93:D93"/>
    <mergeCell ref="AG93:AI93"/>
    <mergeCell ref="B94:D94"/>
    <mergeCell ref="AG94:AI94"/>
    <mergeCell ref="B89:D89"/>
    <mergeCell ref="AG89:AI89"/>
    <mergeCell ref="B90:D90"/>
    <mergeCell ref="AG90:AI90"/>
    <mergeCell ref="B91:C91"/>
    <mergeCell ref="AG91:AH91"/>
    <mergeCell ref="C86:D86"/>
    <mergeCell ref="AH86:AI86"/>
    <mergeCell ref="C87:D87"/>
    <mergeCell ref="AH87:AI87"/>
    <mergeCell ref="B88:D88"/>
    <mergeCell ref="AG88:AI88"/>
    <mergeCell ref="C83:D83"/>
    <mergeCell ref="AH83:AI83"/>
    <mergeCell ref="C84:D84"/>
    <mergeCell ref="AH84:AI84"/>
    <mergeCell ref="C85:D85"/>
    <mergeCell ref="AH85:AI85"/>
    <mergeCell ref="C80:D80"/>
    <mergeCell ref="AH80:AI80"/>
    <mergeCell ref="C81:D81"/>
    <mergeCell ref="AH81:AI81"/>
    <mergeCell ref="C82:D82"/>
    <mergeCell ref="AH82:AI82"/>
    <mergeCell ref="C77:D77"/>
    <mergeCell ref="AH77:AI77"/>
    <mergeCell ref="C78:D78"/>
    <mergeCell ref="AH78:AI78"/>
    <mergeCell ref="C79:D79"/>
    <mergeCell ref="AH79:AI79"/>
    <mergeCell ref="C74:D74"/>
    <mergeCell ref="AH74:AI74"/>
    <mergeCell ref="C75:D75"/>
    <mergeCell ref="AH75:AI75"/>
    <mergeCell ref="C76:D76"/>
    <mergeCell ref="AH76:AI76"/>
    <mergeCell ref="C71:D71"/>
    <mergeCell ref="AH71:AI71"/>
    <mergeCell ref="C72:D72"/>
    <mergeCell ref="AH72:AI72"/>
    <mergeCell ref="C73:D73"/>
    <mergeCell ref="AH73:AI73"/>
    <mergeCell ref="C68:D68"/>
    <mergeCell ref="AH68:AI68"/>
    <mergeCell ref="C69:D69"/>
    <mergeCell ref="AH69:AI69"/>
    <mergeCell ref="C70:D70"/>
    <mergeCell ref="AH70:AI70"/>
    <mergeCell ref="C65:D65"/>
    <mergeCell ref="AH65:AI65"/>
    <mergeCell ref="C66:D66"/>
    <mergeCell ref="AH66:AI66"/>
    <mergeCell ref="C67:D67"/>
    <mergeCell ref="AH67:AI67"/>
    <mergeCell ref="B62:D62"/>
    <mergeCell ref="AG62:AI62"/>
    <mergeCell ref="C63:D63"/>
    <mergeCell ref="AH63:AI63"/>
    <mergeCell ref="C64:D64"/>
    <mergeCell ref="AH64:AI64"/>
    <mergeCell ref="B59:D59"/>
    <mergeCell ref="AG59:AI59"/>
    <mergeCell ref="B60:D60"/>
    <mergeCell ref="AG60:AI60"/>
    <mergeCell ref="B61:D61"/>
    <mergeCell ref="AG61:AI61"/>
    <mergeCell ref="BB56:BB58"/>
    <mergeCell ref="BC56:BC58"/>
    <mergeCell ref="BD56:BD58"/>
    <mergeCell ref="AP56:AP58"/>
    <mergeCell ref="AQ56:AQ58"/>
    <mergeCell ref="AR56:AR58"/>
    <mergeCell ref="AS56:AS58"/>
    <mergeCell ref="AT56:AT58"/>
    <mergeCell ref="AU56:AU58"/>
    <mergeCell ref="AJ56:AJ58"/>
    <mergeCell ref="AK56:AK58"/>
    <mergeCell ref="AL56:AL58"/>
    <mergeCell ref="AM56:AM58"/>
    <mergeCell ref="AN56:AN58"/>
    <mergeCell ref="AO56:AO58"/>
    <mergeCell ref="Y56:Y58"/>
    <mergeCell ref="Z56:Z58"/>
    <mergeCell ref="AA56:AA58"/>
    <mergeCell ref="X56:X58"/>
    <mergeCell ref="BE56:BE58"/>
    <mergeCell ref="BF56:BF58"/>
    <mergeCell ref="BG56:BG58"/>
    <mergeCell ref="AV56:AV58"/>
    <mergeCell ref="AW56:AW58"/>
    <mergeCell ref="AX56:AX58"/>
    <mergeCell ref="AY56:AY58"/>
    <mergeCell ref="AZ56:AZ58"/>
    <mergeCell ref="BA56:BA58"/>
    <mergeCell ref="M56:M58"/>
    <mergeCell ref="N56:N58"/>
    <mergeCell ref="O56:O58"/>
    <mergeCell ref="P56:P58"/>
    <mergeCell ref="Q56:Q58"/>
    <mergeCell ref="R56:R58"/>
    <mergeCell ref="B51:D51"/>
    <mergeCell ref="AG51:AI51"/>
    <mergeCell ref="B52:D52"/>
    <mergeCell ref="AG52:AI52"/>
    <mergeCell ref="E54:U54"/>
    <mergeCell ref="H56:H58"/>
    <mergeCell ref="I56:I58"/>
    <mergeCell ref="J56:J58"/>
    <mergeCell ref="K56:K58"/>
    <mergeCell ref="L56:L58"/>
    <mergeCell ref="AB56:AB58"/>
    <mergeCell ref="AC56:AC58"/>
    <mergeCell ref="AD56:AD58"/>
    <mergeCell ref="S56:S58"/>
    <mergeCell ref="T56:T58"/>
    <mergeCell ref="U56:U58"/>
    <mergeCell ref="V56:V58"/>
    <mergeCell ref="W56:W58"/>
    <mergeCell ref="B48:D48"/>
    <mergeCell ref="AG48:AI48"/>
    <mergeCell ref="B49:D49"/>
    <mergeCell ref="AG49:AI49"/>
    <mergeCell ref="B50:D50"/>
    <mergeCell ref="AG50:AI50"/>
    <mergeCell ref="B45:D45"/>
    <mergeCell ref="AG45:AI45"/>
    <mergeCell ref="B46:D46"/>
    <mergeCell ref="AG46:AI46"/>
    <mergeCell ref="B47:D47"/>
    <mergeCell ref="AG47:AI47"/>
    <mergeCell ref="B42:D42"/>
    <mergeCell ref="AG42:AI42"/>
    <mergeCell ref="B43:D43"/>
    <mergeCell ref="AG43:AI43"/>
    <mergeCell ref="B44:D44"/>
    <mergeCell ref="AG44:AI44"/>
    <mergeCell ref="B39:C39"/>
    <mergeCell ref="AG39:AH39"/>
    <mergeCell ref="B40:C40"/>
    <mergeCell ref="AG40:AH40"/>
    <mergeCell ref="B41:D41"/>
    <mergeCell ref="AG41:AI41"/>
    <mergeCell ref="B36:D36"/>
    <mergeCell ref="AG36:AI36"/>
    <mergeCell ref="B37:D37"/>
    <mergeCell ref="AG37:AI37"/>
    <mergeCell ref="B38:D38"/>
    <mergeCell ref="AG38:AI38"/>
    <mergeCell ref="C33:D33"/>
    <mergeCell ref="AH33:AI33"/>
    <mergeCell ref="C34:D34"/>
    <mergeCell ref="AH34:AI34"/>
    <mergeCell ref="C35:D35"/>
    <mergeCell ref="AH35:AI35"/>
    <mergeCell ref="C30:D30"/>
    <mergeCell ref="AH30:AI30"/>
    <mergeCell ref="C31:D31"/>
    <mergeCell ref="AH31:AI31"/>
    <mergeCell ref="C32:D32"/>
    <mergeCell ref="AH32:AI32"/>
    <mergeCell ref="C27:D27"/>
    <mergeCell ref="AH27:AI27"/>
    <mergeCell ref="C28:D28"/>
    <mergeCell ref="AH28:AI28"/>
    <mergeCell ref="C29:D29"/>
    <mergeCell ref="AH29:AI29"/>
    <mergeCell ref="C24:D24"/>
    <mergeCell ref="AH24:AI24"/>
    <mergeCell ref="C25:D25"/>
    <mergeCell ref="AH25:AI25"/>
    <mergeCell ref="C26:D26"/>
    <mergeCell ref="AH26:AI26"/>
    <mergeCell ref="C21:D21"/>
    <mergeCell ref="AH21:AI21"/>
    <mergeCell ref="C22:D22"/>
    <mergeCell ref="AH22:AI22"/>
    <mergeCell ref="C23:D23"/>
    <mergeCell ref="AH23:AI23"/>
    <mergeCell ref="C18:D18"/>
    <mergeCell ref="AH18:AI18"/>
    <mergeCell ref="C19:D19"/>
    <mergeCell ref="AH19:AI19"/>
    <mergeCell ref="C20:D20"/>
    <mergeCell ref="AH20:AI20"/>
    <mergeCell ref="C15:D15"/>
    <mergeCell ref="AH15:AI15"/>
    <mergeCell ref="C16:D16"/>
    <mergeCell ref="AH16:AI16"/>
    <mergeCell ref="C17:D17"/>
    <mergeCell ref="AH17:AI17"/>
    <mergeCell ref="C12:D12"/>
    <mergeCell ref="AH12:AI12"/>
    <mergeCell ref="C13:D13"/>
    <mergeCell ref="AH13:AI13"/>
    <mergeCell ref="C14:D14"/>
    <mergeCell ref="AH14:AI14"/>
    <mergeCell ref="B9:D9"/>
    <mergeCell ref="AG9:AI9"/>
    <mergeCell ref="B10:D10"/>
    <mergeCell ref="AG10:AI10"/>
    <mergeCell ref="C11:D11"/>
    <mergeCell ref="AH11:AI11"/>
    <mergeCell ref="BF4:BF6"/>
    <mergeCell ref="BG4:BG6"/>
    <mergeCell ref="B7:D7"/>
    <mergeCell ref="AG7:AI7"/>
    <mergeCell ref="B8:D8"/>
    <mergeCell ref="AG8:AI8"/>
    <mergeCell ref="AZ4:AZ6"/>
    <mergeCell ref="BA4:BA6"/>
    <mergeCell ref="BB4:BB6"/>
    <mergeCell ref="BC4:BC6"/>
    <mergeCell ref="BD4:BD6"/>
    <mergeCell ref="BE4:BE6"/>
    <mergeCell ref="AT4:AT6"/>
    <mergeCell ref="AU4:AU6"/>
    <mergeCell ref="AV4:AV6"/>
    <mergeCell ref="AW4:AW6"/>
    <mergeCell ref="AX4:AX6"/>
    <mergeCell ref="AY4:AY6"/>
    <mergeCell ref="AN4:AN6"/>
    <mergeCell ref="AO4:AO6"/>
    <mergeCell ref="AP4:AP6"/>
    <mergeCell ref="AQ4:AQ6"/>
    <mergeCell ref="AR4:AR6"/>
    <mergeCell ref="AS4:AS6"/>
    <mergeCell ref="AC4:AC6"/>
    <mergeCell ref="AD4:AD6"/>
    <mergeCell ref="AJ4:AJ6"/>
    <mergeCell ref="AK4:AK6"/>
    <mergeCell ref="AL4:AL6"/>
    <mergeCell ref="AM4:AM6"/>
    <mergeCell ref="W4:W6"/>
    <mergeCell ref="X4:X6"/>
    <mergeCell ref="Y4:Y6"/>
    <mergeCell ref="Z4:Z6"/>
    <mergeCell ref="AA4:AA6"/>
    <mergeCell ref="AB4:AB6"/>
    <mergeCell ref="Q4:Q6"/>
    <mergeCell ref="R4:R6"/>
    <mergeCell ref="S4:S6"/>
    <mergeCell ref="T4:T6"/>
    <mergeCell ref="U4:U6"/>
    <mergeCell ref="V4:V6"/>
    <mergeCell ref="E2:U2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honeticPr fontId="2"/>
  <pageMargins left="0.82677165354330717" right="0" top="0.74803149606299213" bottom="0.74803149606299213" header="0.31496062992125984" footer="0.31496062992125984"/>
  <pageSetup paperSize="9" scale="71" firstPageNumber="152" fitToWidth="2" fitToHeight="3" pageOrder="overThenDown" orientation="landscape" useFirstPageNumber="1" r:id="rId1"/>
  <headerFooter alignWithMargins="0"/>
  <rowBreaks count="1" manualBreakCount="1">
    <brk id="53" max="58" man="1"/>
  </rowBreaks>
  <colBreaks count="1" manualBreakCount="1">
    <brk id="30" max="15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47</vt:lpstr>
      <vt:lpstr>48</vt:lpstr>
      <vt:lpstr>49</vt:lpstr>
      <vt:lpstr>50</vt:lpstr>
      <vt:lpstr>51</vt:lpstr>
      <vt:lpstr>'47'!Print_Area</vt:lpstr>
      <vt:lpstr>'48'!Print_Area</vt:lpstr>
      <vt:lpstr>'49'!Print_Area</vt:lpstr>
      <vt:lpstr>'50'!Print_Area</vt:lpstr>
      <vt:lpstr>'51'!Print_Area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2021-01-26T05:15:16Z</cp:lastPrinted>
  <dcterms:created xsi:type="dcterms:W3CDTF">2015-01-15T07:34:02Z</dcterms:created>
  <dcterms:modified xsi:type="dcterms:W3CDTF">2021-01-29T06:55:10Z</dcterms:modified>
</cp:coreProperties>
</file>