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15" tabRatio="889"/>
  </bookViews>
  <sheets>
    <sheet name="活用希望調査票"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0">活用希望調査票!$A$1:$CA$38</definedName>
    <definedName name="_xlnm.Print_Area">#REF!</definedName>
  </definedNames>
  <calcPr calcId="162913"/>
</workbook>
</file>

<file path=xl/calcChain.xml><?xml version="1.0" encoding="utf-8"?>
<calcChain xmlns="http://schemas.openxmlformats.org/spreadsheetml/2006/main">
  <c r="C53" i="103" l="1"/>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32" i="100" s="1"/>
</calcChain>
</file>

<file path=xl/comments1.xml><?xml version="1.0" encoding="utf-8"?>
<comments xmlns="http://schemas.openxmlformats.org/spreadsheetml/2006/main">
  <authors>
    <author>作成者</author>
  </authors>
  <commentList>
    <comment ref="R22" authorId="0" shapeId="0">
      <text>
        <r>
          <rPr>
            <b/>
            <sz val="9"/>
            <color indexed="81"/>
            <rFont val="MS P ゴシック"/>
            <family val="3"/>
            <charset val="128"/>
          </rPr>
          <t>他院への移転分と介護への転換分を除いた３区分の減少数</t>
        </r>
      </text>
    </comment>
    <comment ref="S22"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<sst xmlns="http://schemas.openxmlformats.org/spreadsheetml/2006/main" count="216" uniqueCount="149">
  <si>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</si>
  <si>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</si>
  <si>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</si>
  <si>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</si>
  <si>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</si>
  <si>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</si>
  <si>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</si>
  <si>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</si>
  <si>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</si>
  <si>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</si>
  <si>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</si>
  <si>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</si>
  <si>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</si>
  <si>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</si>
  <si>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</si>
  <si>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</si>
  <si>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</si>
  <si>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</si>
  <si>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</si>
  <si>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</si>
  <si>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</si>
  <si>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</si>
  <si>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</si>
  <si>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</si>
  <si>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</si>
  <si>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</si>
  <si>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</si>
  <si>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</si>
  <si>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</si>
  <si>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</si>
  <si>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</si>
  <si>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</si>
  <si>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</si>
  <si>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</si>
  <si>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</si>
  <si>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</si>
  <si>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</si>
  <si>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</si>
  <si>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</si>
  <si>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</si>
  <si>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</si>
  <si>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</si>
  <si>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</si>
  <si>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</si>
  <si>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</si>
  <si>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</si>
  <si>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</si>
  <si>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</si>
  <si>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</si>
  <si>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</si>
  <si>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</si>
  <si>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</si>
  <si>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</si>
  <si>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</si>
  <si>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</si>
  <si>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</si>
  <si>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</si>
  <si>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</si>
  <si>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</si>
  <si>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</si>
  <si>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</si>
  <si>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</si>
  <si>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</si>
  <si>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</si>
  <si>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</si>
  <si>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</si>
  <si>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</si>
  <si>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</si>
  <si>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</si>
  <si>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</si>
  <si>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</si>
  <si>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</si>
  <si>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</si>
  <si>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</si>
  <si>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</si>
  <si>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</si>
  <si>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</si>
  <si>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</si>
  <si>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</si>
  <si>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</si>
  <si>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</si>
  <si>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</si>
  <si>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</si>
  <si>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</si>
  <si>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</si>
  <si>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</si>
  <si>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</si>
  <si>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</si>
  <si>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</si>
  <si>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</si>
  <si>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</si>
  <si>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</si>
  <si>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</si>
  <si>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</si>
  <si>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</si>
  <si>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</si>
  <si>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</si>
  <si>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</si>
  <si>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</si>
  <si>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</si>
  <si>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</si>
  <si>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</si>
  <si>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</si>
  <si>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</si>
  <si>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</si>
  <si>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</si>
  <si>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</si>
  <si>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</si>
  <si>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</si>
  <si>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</si>
  <si>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</si>
  <si>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</si>
  <si>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</si>
  <si>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</si>
  <si>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</si>
  <si>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</si>
  <si>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</si>
  <si>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</si>
  <si>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</si>
  <si>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</si>
  <si>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</si>
  <si>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</si>
  <si>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</si>
  <si>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</si>
  <si>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</si>
  <si>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</si>
  <si>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</si>
  <si>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</si>
  <si>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</si>
  <si>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</si>
  <si>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</si>
  <si>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</si>
  <si>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</si>
  <si>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</si>
  <si>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３区分の減少数</t>
    <phoneticPr fontId="1"/>
  </si>
  <si>
    <t>←のうち融通数</t>
    <rPh sb="4" eb="6">
      <t>ユウズウ</t>
    </rPh>
    <phoneticPr fontId="1"/>
  </si>
  <si>
    <t>医療機関の
住所・所在地</t>
    <rPh sb="0" eb="2">
      <t>イリョウ</t>
    </rPh>
    <rPh sb="2" eb="4">
      <t>キカン</t>
    </rPh>
    <rPh sb="6" eb="8">
      <t>ジュウショ</t>
    </rPh>
    <rPh sb="9" eb="12">
      <t>ショザイチ</t>
    </rPh>
    <phoneticPr fontId="1"/>
  </si>
  <si>
    <t>医療機関の名称</t>
    <rPh sb="0" eb="2">
      <t>イリョウ</t>
    </rPh>
    <rPh sb="2" eb="4">
      <t>キカン</t>
    </rPh>
    <rPh sb="5" eb="7">
      <t>メイショウ</t>
    </rPh>
    <phoneticPr fontId="1"/>
  </si>
  <si>
    <t>職・氏名</t>
    <rPh sb="0" eb="1">
      <t>ショク</t>
    </rPh>
    <rPh sb="2" eb="4">
      <t>シメイ</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</si>
  <si>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</si>
  <si>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</si>
  <si>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</si>
  <si>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</si>
  <si>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</si>
  <si>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</si>
  <si>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別紙１</t>
    <rPh sb="0" eb="2">
      <t>ベッシ</t>
    </rPh>
    <phoneticPr fontId="1"/>
  </si>
  <si>
    <t>３．「活用希望調査票」及び「支給申請額算定シート」記入に当たっての留意事項</t>
    <rPh sb="3" eb="5">
      <t>カツヨウ</t>
    </rPh>
    <rPh sb="5" eb="7">
      <t>キボウ</t>
    </rPh>
    <rPh sb="7" eb="9">
      <t>チョウサ</t>
    </rPh>
    <rPh sb="9" eb="10">
      <t>ヒョウ</t>
    </rPh>
    <rPh sb="11" eb="12">
      <t>オヨ</t>
    </rPh>
    <rPh sb="14" eb="16">
      <t>シキュウ</t>
    </rPh>
    <rPh sb="16" eb="18">
      <t>シンセイ</t>
    </rPh>
    <rPh sb="18" eb="19">
      <t>ガク</t>
    </rPh>
    <rPh sb="19" eb="21">
      <t>サンテイ</t>
    </rPh>
    <rPh sb="25" eb="27">
      <t>キニュウ</t>
    </rPh>
    <rPh sb="28" eb="29">
      <t>ア</t>
    </rPh>
    <rPh sb="33" eb="35">
      <t>リュウイ</t>
    </rPh>
    <rPh sb="35" eb="37">
      <t>ジコウ</t>
    </rPh>
    <phoneticPr fontId="1"/>
  </si>
  <si>
    <t>　　別添「病床機能再編支援事業交付要領」等を御確認の上，御記入ください。</t>
    <rPh sb="20" eb="21">
      <t>ナド</t>
    </rPh>
    <phoneticPr fontId="1"/>
  </si>
  <si>
    <t>令和6年度地域医療介護総合確保基金事業補助金（病床機能再編支援事業）
活用希望調査票（単独支援給付金）</t>
    <rPh sb="0" eb="2">
      <t>レイワ</t>
    </rPh>
    <rPh sb="3" eb="5">
      <t>ネンド</t>
    </rPh>
    <rPh sb="5" eb="7">
      <t>チイキ</t>
    </rPh>
    <rPh sb="7" eb="9">
      <t>イリョウ</t>
    </rPh>
    <rPh sb="9" eb="11">
      <t>カイゴ</t>
    </rPh>
    <rPh sb="11" eb="13">
      <t>ソウゴウ</t>
    </rPh>
    <rPh sb="13" eb="15">
      <t>カクホ</t>
    </rPh>
    <rPh sb="15" eb="17">
      <t>キキン</t>
    </rPh>
    <rPh sb="17" eb="19">
      <t>ジギョウ</t>
    </rPh>
    <rPh sb="19" eb="22">
      <t>ホジョキン</t>
    </rPh>
    <rPh sb="23" eb="25">
      <t>ビョウショウ</t>
    </rPh>
    <rPh sb="25" eb="27">
      <t>キノウ</t>
    </rPh>
    <rPh sb="27" eb="29">
      <t>サイヘン</t>
    </rPh>
    <rPh sb="29" eb="31">
      <t>シエン</t>
    </rPh>
    <rPh sb="31" eb="33">
      <t>ジギョウ</t>
    </rPh>
    <rPh sb="35" eb="37">
      <t>カツヨウ</t>
    </rPh>
    <rPh sb="37" eb="39">
      <t>キボウ</t>
    </rPh>
    <rPh sb="39" eb="41">
      <t>チョウサ</t>
    </rPh>
    <rPh sb="41" eb="42">
      <t>ヒョウ</t>
    </rPh>
    <rPh sb="43" eb="45">
      <t>タンドク</t>
    </rPh>
    <rPh sb="45" eb="47">
      <t>シエン</t>
    </rPh>
    <rPh sb="47" eb="50">
      <t>キュウフキン</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</si>
</sst>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7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58">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86" xfId="0" applyFont="1" applyFill="1" applyBorder="1" applyProtection="1">
      <alignment vertical="center"/>
      <protection locked="0"/>
    </xf>
    <xf numFmtId="0" fontId="57" fillId="51" borderId="87" xfId="0" applyFont="1" applyFill="1" applyBorder="1" applyProtection="1">
      <alignment vertical="center"/>
      <protection locked="0"/>
    </xf>
    <xf numFmtId="0" fontId="57" fillId="51" borderId="88" xfId="0" applyFont="1" applyFill="1" applyBorder="1" applyProtection="1">
      <alignment vertical="center"/>
      <protection locked="0"/>
    </xf>
    <xf numFmtId="0" fontId="57" fillId="51" borderId="89" xfId="0" applyFont="1" applyFill="1" applyBorder="1" applyProtection="1">
      <alignment vertical="center"/>
      <protection locked="0"/>
    </xf>
    <xf numFmtId="0" fontId="57" fillId="51" borderId="90" xfId="0" applyFont="1" applyFill="1" applyBorder="1" applyProtection="1">
      <alignment vertical="center"/>
      <protection locked="0"/>
    </xf>
    <xf numFmtId="0" fontId="57" fillId="0" borderId="1" xfId="0" applyFont="1" applyFill="1" applyBorder="1" applyProtection="1">
      <alignment vertical="center"/>
    </xf>
    <xf numFmtId="0" fontId="57" fillId="0" borderId="53" xfId="0" applyFont="1" applyFill="1" applyBorder="1" applyProtection="1">
      <alignment vertical="center"/>
    </xf>
    <xf numFmtId="0" fontId="57" fillId="51" borderId="66" xfId="0" applyFont="1" applyFill="1" applyBorder="1" applyProtection="1">
      <alignment vertical="center"/>
      <protection locked="0"/>
    </xf>
    <xf numFmtId="0" fontId="57" fillId="51" borderId="6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0" xfId="0" applyFont="1" applyFill="1" applyBorder="1" applyProtection="1">
      <alignment vertical="center"/>
      <protection locked="0"/>
    </xf>
    <xf numFmtId="184" fontId="57" fillId="51" borderId="114" xfId="0" applyNumberFormat="1" applyFont="1" applyFill="1" applyBorder="1" applyProtection="1">
      <alignment vertical="center"/>
      <protection locked="0"/>
    </xf>
    <xf numFmtId="184" fontId="57" fillId="51" borderId="112" xfId="0" applyNumberFormat="1" applyFont="1" applyFill="1" applyBorder="1" applyProtection="1">
      <alignment vertical="center"/>
      <protection locked="0"/>
    </xf>
    <xf numFmtId="184" fontId="57" fillId="51" borderId="56" xfId="0" applyNumberFormat="1" applyFont="1" applyFill="1" applyBorder="1" applyProtection="1">
      <alignment vertical="center"/>
      <protection locked="0"/>
    </xf>
    <xf numFmtId="184" fontId="57" fillId="51" borderId="12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28" xfId="0" applyNumberFormat="1" applyFont="1" applyFill="1" applyBorder="1" applyProtection="1">
      <alignment vertical="center"/>
      <protection locked="0"/>
    </xf>
    <xf numFmtId="185" fontId="57" fillId="51" borderId="129" xfId="0" applyNumberFormat="1" applyFont="1" applyFill="1" applyBorder="1" applyProtection="1">
      <alignment vertical="center"/>
      <protection locked="0"/>
    </xf>
    <xf numFmtId="185" fontId="57" fillId="51" borderId="93" xfId="0" applyNumberFormat="1" applyFont="1" applyFill="1" applyBorder="1" applyProtection="1">
      <alignment vertical="center"/>
      <protection locked="0"/>
    </xf>
    <xf numFmtId="185" fontId="57" fillId="51" borderId="130" xfId="0" applyNumberFormat="1" applyFont="1" applyFill="1" applyBorder="1" applyProtection="1">
      <alignment vertical="center"/>
      <protection locked="0"/>
    </xf>
    <xf numFmtId="0" fontId="57" fillId="51" borderId="149" xfId="0" applyFont="1" applyFill="1" applyBorder="1" applyProtection="1">
      <alignment vertical="center"/>
      <protection locked="0"/>
    </xf>
    <xf numFmtId="0" fontId="57" fillId="51" borderId="140"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51" xfId="0" applyFont="1" applyFill="1" applyBorder="1" applyProtection="1">
      <alignment vertical="center"/>
      <protection locked="0"/>
    </xf>
    <xf numFmtId="0" fontId="57" fillId="51" borderId="152" xfId="0" applyFont="1" applyFill="1" applyBorder="1" applyProtection="1">
      <alignment vertical="center"/>
      <protection locked="0"/>
    </xf>
    <xf numFmtId="0" fontId="57" fillId="0" borderId="153" xfId="0" applyFont="1" applyFill="1" applyBorder="1" applyProtection="1">
      <alignment vertical="center"/>
    </xf>
    <xf numFmtId="0" fontId="57" fillId="0" borderId="154" xfId="0" applyFont="1" applyFill="1" applyBorder="1" applyProtection="1">
      <alignment vertical="center"/>
    </xf>
    <xf numFmtId="0" fontId="57" fillId="0" borderId="155" xfId="0" applyFont="1" applyFill="1" applyBorder="1" applyProtection="1">
      <alignment vertical="center"/>
    </xf>
    <xf numFmtId="0" fontId="57" fillId="0" borderId="156" xfId="0" applyFont="1" applyFill="1" applyBorder="1" applyProtection="1">
      <alignment vertical="center"/>
    </xf>
    <xf numFmtId="0" fontId="57" fillId="0" borderId="157" xfId="0" applyFont="1" applyFill="1" applyBorder="1" applyProtection="1">
      <alignment vertical="center"/>
    </xf>
    <xf numFmtId="0" fontId="73"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75" xfId="0" applyFont="1" applyFill="1" applyBorder="1" applyAlignment="1">
      <alignment horizontal="center" vertical="center" textRotation="255" shrinkToFit="1"/>
    </xf>
    <xf numFmtId="0" fontId="68" fillId="49" borderId="76" xfId="0" applyFont="1" applyFill="1" applyBorder="1" applyAlignment="1">
      <alignment horizontal="center" vertical="center" textRotation="255" shrinkToFit="1"/>
    </xf>
    <xf numFmtId="0" fontId="68" fillId="49" borderId="77" xfId="0" applyFont="1" applyFill="1" applyBorder="1" applyAlignment="1">
      <alignment horizontal="center" vertical="center" textRotation="255" shrinkToFit="1"/>
    </xf>
    <xf numFmtId="0" fontId="68" fillId="49" borderId="74" xfId="0" applyFont="1" applyFill="1" applyBorder="1" applyAlignment="1">
      <alignment horizontal="center" vertical="center" textRotation="255" shrinkToFit="1"/>
    </xf>
    <xf numFmtId="0" fontId="68" fillId="49" borderId="7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7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64" xfId="0" applyNumberFormat="1" applyFont="1" applyFill="1" applyBorder="1" applyProtection="1">
      <alignment vertical="center"/>
      <protection locked="0"/>
    </xf>
    <xf numFmtId="184" fontId="57" fillId="51" borderId="6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69" xfId="0" applyNumberFormat="1" applyFont="1" applyFill="1" applyBorder="1" applyProtection="1">
      <alignment vertical="center"/>
      <protection locked="0"/>
    </xf>
    <xf numFmtId="184" fontId="57" fillId="51" borderId="53"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67" xfId="0" applyNumberFormat="1" applyFont="1" applyFill="1" applyBorder="1" applyProtection="1">
      <alignment vertical="center"/>
      <protection locked="0"/>
    </xf>
    <xf numFmtId="184" fontId="57" fillId="51" borderId="7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4" fillId="0" borderId="52" xfId="0" applyNumberFormat="1" applyFont="1" applyFill="1" applyBorder="1" applyAlignment="1">
      <alignment vertical="center" shrinkToFit="1"/>
    </xf>
    <xf numFmtId="184" fontId="74" fillId="0" borderId="75" xfId="0" applyNumberFormat="1" applyFont="1" applyFill="1" applyBorder="1" applyAlignment="1">
      <alignment vertical="center" shrinkToFit="1"/>
    </xf>
    <xf numFmtId="184" fontId="74" fillId="0" borderId="76" xfId="0" applyNumberFormat="1" applyFont="1" applyFill="1" applyBorder="1" applyAlignment="1">
      <alignment vertical="center" shrinkToFit="1"/>
    </xf>
    <xf numFmtId="184" fontId="74" fillId="0" borderId="77" xfId="0" applyNumberFormat="1" applyFont="1" applyFill="1" applyBorder="1" applyAlignment="1">
      <alignment vertical="center" shrinkToFit="1"/>
    </xf>
    <xf numFmtId="184" fontId="74" fillId="0" borderId="2" xfId="0" applyNumberFormat="1" applyFont="1" applyFill="1" applyBorder="1" applyAlignment="1">
      <alignment vertical="center" shrinkToFit="1"/>
    </xf>
    <xf numFmtId="184" fontId="74" fillId="0" borderId="78" xfId="0" applyNumberFormat="1" applyFont="1" applyFill="1" applyBorder="1" applyAlignment="1">
      <alignment vertical="center" shrinkToFit="1"/>
    </xf>
    <xf numFmtId="184" fontId="74" fillId="51" borderId="75" xfId="0" applyNumberFormat="1" applyFont="1" applyFill="1" applyBorder="1" applyAlignment="1" applyProtection="1">
      <alignment vertical="center" shrinkToFit="1"/>
      <protection locked="0"/>
    </xf>
    <xf numFmtId="184" fontId="74" fillId="51" borderId="76" xfId="0" applyNumberFormat="1" applyFont="1" applyFill="1" applyBorder="1" applyAlignment="1" applyProtection="1">
      <alignment vertical="center" shrinkToFit="1"/>
      <protection locked="0"/>
    </xf>
    <xf numFmtId="184" fontId="74" fillId="51" borderId="77" xfId="0" applyNumberFormat="1" applyFont="1" applyFill="1" applyBorder="1" applyAlignment="1" applyProtection="1">
      <alignment vertical="center" shrinkToFit="1"/>
      <protection locked="0"/>
    </xf>
    <xf numFmtId="184" fontId="74" fillId="51" borderId="78" xfId="0" applyNumberFormat="1" applyFont="1" applyFill="1" applyBorder="1" applyAlignment="1" applyProtection="1">
      <alignment vertical="center" shrinkToFit="1"/>
      <protection locked="0"/>
    </xf>
    <xf numFmtId="184" fontId="74" fillId="0" borderId="80" xfId="0" applyNumberFormat="1" applyFont="1" applyFill="1" applyBorder="1" applyAlignment="1">
      <alignment vertical="center" shrinkToFit="1"/>
    </xf>
    <xf numFmtId="184" fontId="74" fillId="0" borderId="81" xfId="0" applyNumberFormat="1" applyFont="1" applyFill="1" applyBorder="1" applyAlignment="1">
      <alignment vertical="center" shrinkToFit="1"/>
    </xf>
    <xf numFmtId="184" fontId="74" fillId="0" borderId="82" xfId="0" applyNumberFormat="1" applyFont="1" applyFill="1" applyBorder="1" applyAlignment="1">
      <alignment vertical="center" shrinkToFit="1"/>
    </xf>
    <xf numFmtId="184" fontId="74" fillId="0" borderId="83" xfId="0" applyNumberFormat="1" applyFont="1" applyFill="1" applyBorder="1" applyAlignment="1">
      <alignment vertical="center" shrinkToFit="1"/>
    </xf>
    <xf numFmtId="184" fontId="74" fillId="0" borderId="79" xfId="0" applyNumberFormat="1" applyFont="1" applyFill="1" applyBorder="1" applyAlignment="1">
      <alignment vertical="center" shrinkToFit="1"/>
    </xf>
    <xf numFmtId="184" fontId="74" fillId="0" borderId="8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60" xfId="0" applyFont="1" applyFill="1" applyBorder="1" applyProtection="1">
      <alignment vertical="center"/>
    </xf>
    <xf numFmtId="0" fontId="60" fillId="49" borderId="68"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xf>
    <xf numFmtId="0" fontId="58" fillId="49" borderId="85" xfId="0" applyFont="1" applyFill="1" applyBorder="1" applyAlignment="1" applyProtection="1">
      <alignment vertical="center" wrapText="1"/>
    </xf>
    <xf numFmtId="0" fontId="57" fillId="0" borderId="85" xfId="0" applyFont="1" applyFill="1" applyBorder="1" applyProtection="1">
      <alignment vertical="center"/>
    </xf>
    <xf numFmtId="0" fontId="57" fillId="0" borderId="89" xfId="0" applyFont="1" applyFill="1" applyBorder="1" applyProtection="1">
      <alignment vertical="center"/>
    </xf>
    <xf numFmtId="0" fontId="58" fillId="49" borderId="148" xfId="0" applyFont="1" applyFill="1" applyBorder="1" applyAlignment="1" applyProtection="1">
      <alignment vertical="center" shrinkToFit="1"/>
    </xf>
    <xf numFmtId="0" fontId="57" fillId="0" borderId="148" xfId="0" applyFont="1" applyFill="1" applyBorder="1" applyProtection="1">
      <alignment vertical="center"/>
    </xf>
    <xf numFmtId="0" fontId="57" fillId="0" borderId="151" xfId="0" applyFont="1" applyFill="1" applyBorder="1" applyProtection="1">
      <alignment vertical="center"/>
    </xf>
    <xf numFmtId="0" fontId="58" fillId="49" borderId="80" xfId="0" applyFont="1" applyFill="1" applyBorder="1" applyAlignment="1" applyProtection="1">
      <alignment vertical="center" wrapText="1"/>
    </xf>
    <xf numFmtId="0" fontId="57" fillId="0" borderId="80" xfId="0" applyFont="1" applyFill="1" applyBorder="1" applyProtection="1">
      <alignment vertical="center"/>
    </xf>
    <xf numFmtId="0" fontId="57" fillId="52" borderId="61" xfId="0" applyFont="1" applyFill="1" applyBorder="1" applyAlignment="1" applyProtection="1">
      <alignment horizontal="center" vertical="center"/>
    </xf>
    <xf numFmtId="0" fontId="57" fillId="0" borderId="117" xfId="0" applyFont="1" applyFill="1" applyBorder="1" applyAlignment="1" applyProtection="1">
      <alignment horizontal="center" vertical="center"/>
    </xf>
    <xf numFmtId="0" fontId="57" fillId="0" borderId="147"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57" fillId="0" borderId="6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65" xfId="0" applyNumberFormat="1" applyFont="1" applyFill="1" applyBorder="1" applyProtection="1">
      <alignment vertical="center"/>
    </xf>
    <xf numFmtId="184" fontId="57" fillId="0" borderId="53" xfId="0" applyNumberFormat="1" applyFont="1" applyFill="1" applyBorder="1" applyProtection="1">
      <alignment vertical="center"/>
    </xf>
    <xf numFmtId="184" fontId="57" fillId="0" borderId="52" xfId="0" applyNumberFormat="1" applyFont="1" applyFill="1" applyBorder="1" applyProtection="1">
      <alignment vertical="center"/>
    </xf>
    <xf numFmtId="0" fontId="57" fillId="0" borderId="52" xfId="0" applyFont="1" applyFill="1" applyBorder="1" applyProtection="1">
      <alignment vertical="center"/>
    </xf>
    <xf numFmtId="0" fontId="57" fillId="0" borderId="7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14" xfId="0" applyNumberFormat="1" applyFont="1" applyFill="1" applyBorder="1" applyProtection="1">
      <alignment vertical="center"/>
    </xf>
    <xf numFmtId="0" fontId="57" fillId="0" borderId="109" xfId="0" applyFont="1" applyBorder="1" applyAlignment="1" applyProtection="1">
      <alignment horizontal="center" vertical="center"/>
    </xf>
    <xf numFmtId="0" fontId="57" fillId="0" borderId="6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92" xfId="0" applyFont="1" applyFill="1" applyBorder="1" applyAlignment="1" applyProtection="1">
      <alignment horizontal="center" vertical="center" shrinkToFit="1"/>
    </xf>
    <xf numFmtId="185" fontId="57" fillId="0" borderId="91" xfId="0" applyNumberFormat="1" applyFont="1" applyFill="1" applyBorder="1" applyProtection="1">
      <alignment vertical="center"/>
    </xf>
    <xf numFmtId="184" fontId="57" fillId="52" borderId="124" xfId="0" applyNumberFormat="1" applyFont="1" applyFill="1" applyBorder="1" applyAlignment="1" applyProtection="1">
      <alignment horizontal="right" vertical="top"/>
    </xf>
    <xf numFmtId="184" fontId="57" fillId="52" borderId="125" xfId="0" applyNumberFormat="1" applyFont="1" applyFill="1" applyBorder="1" applyAlignment="1" applyProtection="1">
      <alignment horizontal="right" vertical="top"/>
    </xf>
    <xf numFmtId="0" fontId="61" fillId="0" borderId="144" xfId="0" applyFont="1" applyBorder="1" applyAlignment="1" applyProtection="1">
      <alignment horizontal="center" vertical="center" wrapText="1"/>
    </xf>
    <xf numFmtId="0" fontId="61" fillId="0" borderId="122" xfId="0" applyFont="1" applyBorder="1" applyAlignment="1" applyProtection="1">
      <alignment horizontal="center" vertical="center" wrapText="1"/>
    </xf>
    <xf numFmtId="0" fontId="61" fillId="0" borderId="123" xfId="0" applyFont="1" applyBorder="1" applyAlignment="1" applyProtection="1">
      <alignment horizontal="center" vertical="center"/>
    </xf>
    <xf numFmtId="0" fontId="57" fillId="0" borderId="118" xfId="0" applyFont="1" applyBorder="1" applyProtection="1">
      <alignment vertical="center"/>
    </xf>
    <xf numFmtId="0" fontId="57" fillId="0" borderId="119" xfId="0" applyFont="1" applyBorder="1" applyProtection="1">
      <alignment vertical="center"/>
    </xf>
    <xf numFmtId="0" fontId="58" fillId="49" borderId="2" xfId="0" applyFont="1" applyFill="1" applyBorder="1" applyAlignment="1" applyProtection="1">
      <alignment horizontal="center" vertical="center"/>
    </xf>
    <xf numFmtId="0" fontId="58" fillId="0" borderId="98" xfId="0" applyFont="1" applyBorder="1" applyAlignment="1" applyProtection="1">
      <alignment horizontal="center" vertical="center" wrapText="1"/>
    </xf>
    <xf numFmtId="0" fontId="58" fillId="0" borderId="96"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7" fillId="0" borderId="120" xfId="0" applyFont="1" applyBorder="1" applyAlignment="1" applyProtection="1">
      <alignment horizontal="center" vertical="center"/>
    </xf>
    <xf numFmtId="0" fontId="57" fillId="0" borderId="102" xfId="0" applyFont="1" applyBorder="1" applyAlignment="1" applyProtection="1">
      <alignment horizontal="center" vertical="center"/>
    </xf>
    <xf numFmtId="0" fontId="61" fillId="0" borderId="94" xfId="0" applyFont="1" applyBorder="1" applyAlignment="1" applyProtection="1">
      <alignment horizontal="center" vertical="center" wrapText="1"/>
    </xf>
    <xf numFmtId="0" fontId="61" fillId="0" borderId="97"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7" fillId="0" borderId="54" xfId="0" applyFont="1" applyFill="1" applyBorder="1" applyAlignment="1" applyProtection="1">
      <alignment vertical="center" shrinkToFit="1"/>
    </xf>
    <xf numFmtId="0" fontId="57" fillId="0" borderId="103" xfId="0" applyFont="1" applyFill="1" applyBorder="1" applyAlignment="1" applyProtection="1">
      <alignment horizontal="center" vertical="center" shrinkToFit="1"/>
    </xf>
    <xf numFmtId="184" fontId="57" fillId="0" borderId="143" xfId="0" applyNumberFormat="1" applyFont="1" applyFill="1" applyBorder="1" applyProtection="1">
      <alignment vertical="center"/>
    </xf>
    <xf numFmtId="184" fontId="57" fillId="0" borderId="138" xfId="0" applyNumberFormat="1" applyFont="1" applyFill="1" applyBorder="1" applyProtection="1">
      <alignment vertical="center"/>
    </xf>
    <xf numFmtId="184" fontId="57" fillId="52" borderId="61" xfId="0" applyNumberFormat="1" applyFont="1" applyFill="1" applyBorder="1" applyProtection="1">
      <alignment vertical="center"/>
    </xf>
    <xf numFmtId="184" fontId="57" fillId="0" borderId="117" xfId="0" applyNumberFormat="1" applyFont="1" applyFill="1" applyBorder="1" applyProtection="1">
      <alignment vertical="center"/>
    </xf>
    <xf numFmtId="184" fontId="57" fillId="0" borderId="105" xfId="0" applyNumberFormat="1" applyFont="1" applyFill="1" applyBorder="1" applyProtection="1">
      <alignment vertical="center"/>
    </xf>
    <xf numFmtId="184" fontId="57" fillId="0" borderId="66" xfId="0" applyNumberFormat="1" applyFont="1" applyFill="1" applyBorder="1" applyProtection="1">
      <alignment vertical="center"/>
    </xf>
    <xf numFmtId="184" fontId="57" fillId="0" borderId="6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0" xfId="0" applyNumberFormat="1" applyFont="1" applyFill="1" applyBorder="1" applyProtection="1">
      <alignment vertical="center"/>
    </xf>
    <xf numFmtId="184" fontId="57" fillId="0" borderId="7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68" xfId="0" applyFont="1" applyFill="1" applyBorder="1" applyAlignment="1" applyProtection="1">
      <alignment horizontal="center" vertical="center"/>
    </xf>
    <xf numFmtId="0" fontId="58" fillId="49" borderId="52" xfId="0" applyFont="1" applyFill="1" applyBorder="1" applyAlignment="1" applyProtection="1">
      <alignment vertical="center" wrapText="1"/>
    </xf>
    <xf numFmtId="184" fontId="57" fillId="0" borderId="69" xfId="0" applyNumberFormat="1" applyFont="1" applyFill="1" applyBorder="1" applyProtection="1">
      <alignment vertical="center"/>
    </xf>
    <xf numFmtId="0" fontId="58" fillId="49" borderId="52"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07" xfId="0" applyNumberFormat="1" applyFont="1" applyFill="1" applyBorder="1" applyProtection="1">
      <alignment vertical="center"/>
    </xf>
    <xf numFmtId="187" fontId="57" fillId="0" borderId="104" xfId="0" applyNumberFormat="1" applyFont="1" applyFill="1" applyBorder="1" applyProtection="1">
      <alignment vertical="center"/>
    </xf>
    <xf numFmtId="0" fontId="57" fillId="0" borderId="162" xfId="0" applyFont="1" applyFill="1" applyBorder="1" applyProtection="1">
      <alignment vertical="center"/>
    </xf>
    <xf numFmtId="0" fontId="58" fillId="49" borderId="52"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41" xfId="0" applyNumberFormat="1" applyFont="1" applyFill="1" applyBorder="1" applyProtection="1">
      <alignment vertical="center"/>
    </xf>
    <xf numFmtId="0" fontId="57" fillId="52" borderId="6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18" xfId="0" applyFont="1" applyFill="1" applyBorder="1" applyProtection="1">
      <alignment vertical="center"/>
    </xf>
    <xf numFmtId="0" fontId="61" fillId="0" borderId="95" xfId="0" applyFont="1" applyFill="1" applyBorder="1" applyAlignment="1" applyProtection="1">
      <alignment horizontal="center" vertical="center"/>
    </xf>
    <xf numFmtId="0" fontId="61" fillId="0" borderId="146" xfId="0" applyFont="1" applyFill="1" applyBorder="1" applyAlignment="1" applyProtection="1">
      <alignment horizontal="center" vertical="center"/>
    </xf>
    <xf numFmtId="0" fontId="57" fillId="49" borderId="61" xfId="0" applyFont="1" applyFill="1" applyBorder="1" applyAlignment="1" applyProtection="1">
      <alignment horizontal="center" vertical="center"/>
    </xf>
    <xf numFmtId="0" fontId="58" fillId="49" borderId="57" xfId="0" applyFont="1" applyFill="1" applyBorder="1" applyProtection="1">
      <alignment vertical="center"/>
    </xf>
    <xf numFmtId="38" fontId="57" fillId="0" borderId="61" xfId="0" applyNumberFormat="1" applyFont="1" applyFill="1" applyBorder="1" applyProtection="1">
      <alignment vertical="center"/>
    </xf>
    <xf numFmtId="0" fontId="57" fillId="0" borderId="0" xfId="0" applyFont="1" applyFill="1" applyBorder="1" applyProtection="1">
      <alignment vertical="center"/>
    </xf>
    <xf numFmtId="184" fontId="57" fillId="0" borderId="113" xfId="0" applyNumberFormat="1" applyFont="1" applyFill="1" applyBorder="1" applyProtection="1">
      <alignment vertical="center"/>
    </xf>
    <xf numFmtId="184" fontId="57" fillId="0" borderId="145" xfId="0" applyNumberFormat="1" applyFont="1" applyFill="1" applyBorder="1" applyProtection="1">
      <alignment vertical="center"/>
    </xf>
    <xf numFmtId="184" fontId="57" fillId="0" borderId="14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0" fontId="57"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6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64" xfId="0" applyFont="1" applyFill="1" applyBorder="1" applyAlignment="1" applyProtection="1">
      <alignment horizontal="center" vertical="center"/>
    </xf>
    <xf numFmtId="0" fontId="57" fillId="0" borderId="165" xfId="0" applyFont="1" applyFill="1" applyBorder="1" applyAlignment="1" applyProtection="1">
      <alignment horizontal="center" vertical="center"/>
    </xf>
    <xf numFmtId="0" fontId="57" fillId="0" borderId="166" xfId="0" applyFont="1" applyFill="1" applyBorder="1" applyAlignment="1" applyProtection="1">
      <alignment horizontal="center" vertical="center"/>
    </xf>
    <xf numFmtId="0" fontId="57" fillId="0" borderId="167" xfId="0" applyFont="1" applyFill="1" applyBorder="1" applyProtection="1">
      <alignment vertical="center"/>
    </xf>
    <xf numFmtId="0" fontId="57" fillId="0" borderId="168" xfId="0" applyFont="1" applyFill="1" applyBorder="1" applyProtection="1">
      <alignment vertical="center"/>
    </xf>
    <xf numFmtId="184" fontId="57" fillId="0" borderId="139" xfId="0" applyNumberFormat="1" applyFont="1" applyFill="1" applyBorder="1" applyProtection="1">
      <alignment vertical="center"/>
    </xf>
    <xf numFmtId="184" fontId="57" fillId="0" borderId="97"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87" xfId="0" applyNumberFormat="1" applyFont="1" applyFill="1" applyBorder="1" applyProtection="1">
      <alignment vertical="center"/>
    </xf>
    <xf numFmtId="0" fontId="57" fillId="0" borderId="171" xfId="0" applyFont="1" applyFill="1" applyBorder="1" applyAlignment="1" applyProtection="1">
      <alignment horizontal="center" vertical="center"/>
    </xf>
    <xf numFmtId="184" fontId="57" fillId="52" borderId="169" xfId="0" applyNumberFormat="1" applyFont="1" applyFill="1" applyBorder="1" applyProtection="1">
      <alignment vertical="center"/>
    </xf>
    <xf numFmtId="184" fontId="57" fillId="52" borderId="129" xfId="0" applyNumberFormat="1" applyFont="1" applyFill="1" applyBorder="1" applyProtection="1">
      <alignment vertical="center"/>
    </xf>
    <xf numFmtId="184" fontId="57" fillId="52" borderId="139" xfId="0" applyNumberFormat="1" applyFont="1" applyFill="1" applyBorder="1" applyAlignment="1" applyProtection="1">
      <alignment horizontal="right" vertical="top"/>
    </xf>
    <xf numFmtId="184" fontId="57" fillId="52" borderId="87" xfId="0" applyNumberFormat="1" applyFont="1" applyFill="1" applyBorder="1" applyAlignment="1" applyProtection="1">
      <alignment horizontal="right" vertical="top"/>
    </xf>
    <xf numFmtId="0" fontId="71" fillId="49" borderId="65" xfId="0" applyFont="1" applyFill="1" applyBorder="1" applyAlignment="1" applyProtection="1">
      <alignment horizontal="center" vertical="center" wrapText="1" shrinkToFit="1"/>
    </xf>
    <xf numFmtId="184" fontId="74" fillId="0" borderId="77" xfId="0" applyNumberFormat="1" applyFont="1" applyFill="1" applyBorder="1" applyAlignment="1" applyProtection="1">
      <alignment vertical="center" shrinkToFit="1"/>
    </xf>
    <xf numFmtId="0" fontId="57" fillId="51" borderId="2" xfId="0" applyFont="1" applyFill="1" applyBorder="1" applyAlignment="1" applyProtection="1">
      <alignment horizontal="center" vertical="center"/>
      <protection locked="0"/>
    </xf>
    <xf numFmtId="0" fontId="57" fillId="48" borderId="0" xfId="213" applyFont="1" applyFill="1" applyBorder="1" applyAlignment="1" applyProtection="1">
      <alignment vertical="top" wrapText="1" shrinkToFit="1"/>
    </xf>
    <xf numFmtId="0" fontId="57" fillId="0" borderId="0" xfId="212" applyFont="1" applyFill="1" applyAlignment="1" applyProtection="1">
      <alignment vertical="top"/>
    </xf>
    <xf numFmtId="0" fontId="65" fillId="0" borderId="0" xfId="212" applyFont="1" applyFill="1" applyAlignment="1" applyProtection="1">
      <alignment horizontal="center" vertical="center" wrapText="1" shrinkToFit="1"/>
    </xf>
    <xf numFmtId="0" fontId="65" fillId="0" borderId="0" xfId="212" applyFont="1" applyFill="1" applyAlignment="1" applyProtection="1">
      <alignment horizontal="center" vertical="center" shrinkToFit="1"/>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57" fillId="51" borderId="0" xfId="213" applyFont="1" applyFill="1" applyBorder="1" applyAlignment="1" applyProtection="1">
      <alignment horizontal="center" vertical="center" shrinkToFit="1"/>
      <protection locked="0"/>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7" fillId="48" borderId="0" xfId="213" applyFont="1" applyFill="1" applyBorder="1" applyAlignment="1" applyProtection="1">
      <alignment horizontal="center" vertical="center"/>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38" fontId="57" fillId="48" borderId="58" xfId="213" applyNumberFormat="1" applyFont="1" applyFill="1" applyBorder="1" applyAlignment="1" applyProtection="1">
      <alignment horizontal="center" vertical="center"/>
    </xf>
    <xf numFmtId="0" fontId="57" fillId="48" borderId="58" xfId="213" applyFont="1" applyFill="1" applyBorder="1" applyAlignment="1" applyProtection="1">
      <alignment horizontal="center" vertical="center"/>
    </xf>
    <xf numFmtId="0" fontId="57" fillId="48" borderId="59" xfId="213" applyFont="1" applyFill="1" applyBorder="1" applyAlignment="1" applyProtection="1">
      <alignment horizontal="center" vertical="center"/>
    </xf>
    <xf numFmtId="0" fontId="57" fillId="49" borderId="5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7" fillId="48" borderId="0" xfId="213" applyFont="1" applyFill="1" applyBorder="1" applyAlignment="1" applyProtection="1">
      <alignment horizontal="left" vertical="center" wrapText="1"/>
    </xf>
    <xf numFmtId="0" fontId="57" fillId="48" borderId="0" xfId="213" applyFont="1" applyFill="1" applyBorder="1" applyAlignment="1" applyProtection="1">
      <alignment horizontal="left" vertical="top" wrapText="1" shrinkToFit="1"/>
    </xf>
    <xf numFmtId="0" fontId="67" fillId="0" borderId="0" xfId="213" applyFont="1" applyBorder="1" applyAlignment="1" applyProtection="1">
      <alignment horizontal="left" vertical="top" wrapText="1"/>
    </xf>
    <xf numFmtId="0" fontId="57" fillId="51" borderId="47"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49" borderId="3" xfId="213" applyFont="1" applyFill="1" applyBorder="1" applyAlignment="1" applyProtection="1">
      <alignment horizontal="center" vertical="center" wrapTex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51" xfId="213" applyFont="1" applyFill="1" applyBorder="1" applyAlignment="1" applyProtection="1">
      <alignment horizontal="center" vertical="center" shrinkToFit="1"/>
      <protection locked="0"/>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186" fontId="57" fillId="0" borderId="66" xfId="0" applyNumberFormat="1" applyFont="1" applyFill="1" applyBorder="1" applyAlignment="1" applyProtection="1">
      <alignment horizontal="center" vertical="center"/>
    </xf>
    <xf numFmtId="186" fontId="57" fillId="0" borderId="141" xfId="0" applyNumberFormat="1" applyFont="1" applyFill="1" applyBorder="1" applyAlignment="1" applyProtection="1">
      <alignment horizontal="center" vertical="center"/>
    </xf>
    <xf numFmtId="0" fontId="57" fillId="52" borderId="113" xfId="0" applyFont="1" applyFill="1" applyBorder="1" applyAlignment="1" applyProtection="1">
      <alignment horizontal="center" vertical="center"/>
    </xf>
    <xf numFmtId="0" fontId="57" fillId="52" borderId="126" xfId="0" applyFont="1" applyFill="1" applyBorder="1" applyAlignment="1" applyProtection="1">
      <alignment horizontal="center" vertical="center"/>
    </xf>
    <xf numFmtId="0" fontId="61" fillId="0" borderId="158" xfId="0" applyFont="1" applyFill="1" applyBorder="1" applyAlignment="1" applyProtection="1">
      <alignment horizontal="center" vertical="center" wrapText="1" shrinkToFit="1"/>
    </xf>
    <xf numFmtId="0" fontId="61" fillId="0" borderId="160" xfId="0" applyFont="1" applyFill="1" applyBorder="1" applyAlignment="1" applyProtection="1">
      <alignment horizontal="center" vertical="center" wrapText="1" shrinkToFit="1"/>
    </xf>
    <xf numFmtId="0" fontId="61" fillId="0" borderId="52" xfId="0" applyFont="1" applyFill="1" applyBorder="1" applyAlignment="1" applyProtection="1">
      <alignment horizontal="center" vertical="center" wrapText="1" shrinkToFit="1"/>
    </xf>
    <xf numFmtId="0" fontId="61" fillId="0" borderId="161" xfId="0" applyFont="1" applyFill="1" applyBorder="1" applyAlignment="1" applyProtection="1">
      <alignment horizontal="center" vertical="center" wrapText="1" shrinkToFit="1"/>
    </xf>
    <xf numFmtId="0" fontId="57" fillId="0" borderId="106" xfId="0" applyFont="1" applyFill="1" applyBorder="1" applyAlignment="1" applyProtection="1">
      <alignment horizontal="center" vertical="center" shrinkToFit="1"/>
    </xf>
    <xf numFmtId="0" fontId="57" fillId="0" borderId="159" xfId="0" applyFont="1" applyFill="1" applyBorder="1" applyAlignment="1" applyProtection="1">
      <alignment horizontal="center" vertical="center" shrinkToFit="1"/>
    </xf>
    <xf numFmtId="0" fontId="61" fillId="0" borderId="62" xfId="0" applyFont="1" applyFill="1" applyBorder="1" applyAlignment="1" applyProtection="1">
      <alignment horizontal="center" vertical="center" wrapText="1" shrinkToFit="1"/>
    </xf>
    <xf numFmtId="0" fontId="61" fillId="0" borderId="109" xfId="0" applyFont="1" applyFill="1" applyBorder="1" applyAlignment="1" applyProtection="1">
      <alignment horizontal="center" vertical="center" shrinkToFit="1"/>
    </xf>
    <xf numFmtId="0" fontId="61" fillId="0" borderId="6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2" xfId="0" applyFont="1" applyFill="1" applyBorder="1" applyAlignment="1" applyProtection="1">
      <alignment horizontal="center" vertical="center" shrinkToFit="1"/>
    </xf>
    <xf numFmtId="0" fontId="57" fillId="0" borderId="99" xfId="0" applyFont="1" applyFill="1" applyBorder="1" applyAlignment="1" applyProtection="1">
      <alignment horizontal="center" vertical="center" wrapText="1" shrinkToFit="1"/>
    </xf>
    <xf numFmtId="0" fontId="57" fillId="0" borderId="118" xfId="0" applyFont="1" applyFill="1" applyBorder="1" applyAlignment="1" applyProtection="1">
      <alignment horizontal="center" vertical="center" shrinkToFit="1"/>
    </xf>
    <xf numFmtId="0" fontId="57" fillId="0" borderId="10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0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72" fillId="49" borderId="2" xfId="0" applyFont="1" applyFill="1" applyBorder="1" applyAlignment="1" applyProtection="1">
      <alignment horizontal="left" vertical="center" wrapText="1"/>
    </xf>
    <xf numFmtId="0" fontId="58" fillId="49" borderId="53" xfId="0" applyFont="1" applyFill="1" applyBorder="1" applyAlignment="1" applyProtection="1">
      <alignment horizontal="center" vertical="center"/>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69" xfId="0" applyFont="1" applyFill="1" applyBorder="1" applyAlignment="1" applyProtection="1">
      <alignment horizontal="center" vertical="center"/>
    </xf>
    <xf numFmtId="0" fontId="57" fillId="49" borderId="72" xfId="0" applyFont="1" applyFill="1" applyBorder="1" applyAlignment="1" applyProtection="1">
      <alignment horizontal="center" vertical="center"/>
    </xf>
    <xf numFmtId="0" fontId="57" fillId="49" borderId="73" xfId="0" applyFont="1" applyFill="1" applyBorder="1" applyAlignment="1" applyProtection="1">
      <alignment horizontal="center" vertical="center"/>
    </xf>
    <xf numFmtId="0" fontId="57" fillId="49" borderId="74"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7" fillId="0" borderId="118" xfId="0" applyFont="1" applyFill="1" applyBorder="1" applyAlignment="1" applyProtection="1">
      <alignment horizontal="center" vertical="center"/>
    </xf>
    <xf numFmtId="0" fontId="61" fillId="0" borderId="65" xfId="0" applyFont="1" applyFill="1" applyBorder="1" applyAlignment="1" applyProtection="1">
      <alignment horizontal="center" vertical="center" wrapText="1"/>
    </xf>
    <xf numFmtId="0" fontId="58" fillId="0" borderId="114" xfId="0" applyFont="1" applyFill="1" applyBorder="1" applyAlignment="1" applyProtection="1">
      <alignment horizontal="center" vertical="center"/>
    </xf>
    <xf numFmtId="0" fontId="58" fillId="0" borderId="115" xfId="0" applyFont="1" applyFill="1" applyBorder="1" applyAlignment="1" applyProtection="1">
      <alignment horizontal="center" vertical="center"/>
    </xf>
    <xf numFmtId="0" fontId="58" fillId="0" borderId="63" xfId="0" applyFont="1" applyFill="1" applyBorder="1" applyAlignment="1" applyProtection="1">
      <alignment horizontal="center" vertical="center"/>
    </xf>
    <xf numFmtId="0" fontId="58" fillId="0" borderId="65" xfId="0" applyFont="1" applyFill="1" applyBorder="1" applyAlignment="1" applyProtection="1">
      <alignment horizontal="center" vertical="center"/>
    </xf>
    <xf numFmtId="0" fontId="58" fillId="0" borderId="6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2" xfId="0" applyFont="1" applyFill="1" applyBorder="1" applyAlignment="1" applyProtection="1">
      <alignment horizontal="center" vertical="center"/>
    </xf>
    <xf numFmtId="0" fontId="61" fillId="0" borderId="99" xfId="0" applyFont="1" applyBorder="1" applyAlignment="1" applyProtection="1">
      <alignment horizontal="center" vertical="center" wrapText="1"/>
    </xf>
    <xf numFmtId="0" fontId="61" fillId="0" borderId="108" xfId="0" applyFont="1" applyBorder="1" applyAlignment="1" applyProtection="1">
      <alignment horizontal="center" vertical="center" wrapText="1"/>
    </xf>
    <xf numFmtId="0" fontId="61" fillId="0" borderId="10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42" xfId="0" applyFont="1" applyBorder="1" applyAlignment="1" applyProtection="1">
      <alignment horizontal="center" vertical="center" wrapText="1"/>
    </xf>
    <xf numFmtId="0" fontId="61" fillId="0" borderId="143" xfId="0" applyFont="1" applyBorder="1" applyAlignment="1" applyProtection="1">
      <alignment horizontal="center" vertical="center" wrapText="1"/>
    </xf>
    <xf numFmtId="0" fontId="58" fillId="0" borderId="55" xfId="0" applyFont="1" applyFill="1" applyBorder="1" applyAlignment="1" applyProtection="1">
      <alignment horizontal="center" vertical="center" wrapText="1"/>
    </xf>
    <xf numFmtId="0" fontId="58" fillId="0" borderId="6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42" xfId="0" applyFont="1" applyFill="1" applyBorder="1" applyAlignment="1" applyProtection="1">
      <alignment horizontal="center" vertical="center" shrinkToFit="1"/>
    </xf>
    <xf numFmtId="0" fontId="57" fillId="0" borderId="143" xfId="0" applyFont="1" applyFill="1" applyBorder="1" applyAlignment="1" applyProtection="1">
      <alignment horizontal="center" vertical="center" shrinkToFit="1"/>
    </xf>
    <xf numFmtId="0" fontId="57" fillId="0" borderId="62" xfId="0" applyFont="1" applyBorder="1" applyAlignment="1" applyProtection="1">
      <alignment horizontal="center" vertical="center" shrinkToFit="1"/>
    </xf>
    <xf numFmtId="0" fontId="57" fillId="0" borderId="109" xfId="0" applyFont="1" applyBorder="1" applyAlignment="1" applyProtection="1">
      <alignment horizontal="center" vertical="center" shrinkToFit="1"/>
    </xf>
    <xf numFmtId="184" fontId="57" fillId="52" borderId="57" xfId="0" applyNumberFormat="1" applyFont="1" applyFill="1" applyBorder="1" applyAlignment="1" applyProtection="1">
      <alignment horizontal="center" vertical="center"/>
    </xf>
    <xf numFmtId="0" fontId="57" fillId="52" borderId="121"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61" fillId="0" borderId="78" xfId="0" applyFont="1" applyFill="1" applyBorder="1" applyAlignment="1" applyProtection="1">
      <alignment horizontal="center" vertical="center" wrapText="1"/>
    </xf>
    <xf numFmtId="0" fontId="61" fillId="0" borderId="106" xfId="0" applyFont="1" applyFill="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58" fillId="49" borderId="53"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xf>
    <xf numFmtId="0" fontId="58" fillId="0" borderId="108" xfId="0" applyFont="1" applyFill="1" applyBorder="1" applyAlignment="1" applyProtection="1">
      <alignment horizontal="center" vertical="center"/>
    </xf>
    <xf numFmtId="0" fontId="58" fillId="0" borderId="10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0" xfId="0" applyFont="1" applyFill="1" applyBorder="1" applyAlignment="1" applyProtection="1">
      <alignment horizontal="center" vertical="center"/>
    </xf>
    <xf numFmtId="0" fontId="57" fillId="52" borderId="104"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shrinkToFit="1"/>
    </xf>
    <xf numFmtId="0" fontId="58" fillId="0" borderId="119" xfId="0" applyFont="1" applyFill="1" applyBorder="1" applyAlignment="1" applyProtection="1">
      <alignment horizontal="center" vertical="center" shrinkToFit="1"/>
    </xf>
    <xf numFmtId="0" fontId="58" fillId="0" borderId="110" xfId="0" applyFont="1" applyFill="1" applyBorder="1" applyAlignment="1" applyProtection="1">
      <alignment horizontal="center" vertical="center" shrinkToFit="1"/>
    </xf>
    <xf numFmtId="0" fontId="58" fillId="0" borderId="137" xfId="0" applyFont="1" applyFill="1" applyBorder="1" applyAlignment="1" applyProtection="1">
      <alignment horizontal="center" vertical="center" shrinkToFit="1"/>
    </xf>
    <xf numFmtId="0" fontId="57" fillId="0" borderId="163" xfId="0" applyFont="1" applyFill="1" applyBorder="1" applyAlignment="1" applyProtection="1">
      <alignment horizontal="center" vertical="center"/>
    </xf>
    <xf numFmtId="0" fontId="57" fillId="0" borderId="170"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62"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8" fillId="49" borderId="5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2"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32" xfId="0" applyFont="1" applyFill="1" applyBorder="1" applyAlignment="1" applyProtection="1">
      <alignment horizontal="center" vertical="center"/>
    </xf>
    <xf numFmtId="0" fontId="58" fillId="49" borderId="133" xfId="0" applyFont="1" applyFill="1" applyBorder="1" applyAlignment="1" applyProtection="1">
      <alignment horizontal="center" vertical="center"/>
    </xf>
    <xf numFmtId="0" fontId="57" fillId="49" borderId="114" xfId="0" applyFont="1" applyFill="1" applyBorder="1" applyAlignment="1" applyProtection="1">
      <alignment horizontal="center" vertical="center" shrinkToFit="1"/>
    </xf>
    <xf numFmtId="0" fontId="57" fillId="49" borderId="11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61" fillId="0" borderId="109" xfId="0" applyFont="1" applyFill="1" applyBorder="1" applyAlignment="1" applyProtection="1">
      <alignment horizontal="center" vertical="center" wrapText="1" shrinkToFit="1"/>
    </xf>
    <xf numFmtId="0" fontId="57" fillId="0" borderId="63" xfId="0" applyFont="1" applyFill="1" applyBorder="1" applyAlignment="1" applyProtection="1">
      <alignment horizontal="center" vertical="center" wrapText="1" shrinkToFit="1"/>
    </xf>
    <xf numFmtId="0" fontId="57" fillId="0" borderId="65" xfId="0" applyFont="1" applyFill="1" applyBorder="1" applyAlignment="1" applyProtection="1">
      <alignment horizontal="center" vertical="center" shrinkToFit="1"/>
    </xf>
    <xf numFmtId="0" fontId="57" fillId="0" borderId="172" xfId="0" applyFont="1" applyFill="1" applyBorder="1" applyAlignment="1" applyProtection="1">
      <alignment horizontal="center" vertical="center" shrinkToFit="1"/>
    </xf>
    <xf numFmtId="0" fontId="57" fillId="0" borderId="90" xfId="0" applyFont="1" applyFill="1" applyBorder="1" applyAlignment="1" applyProtection="1">
      <alignment horizontal="center" vertical="center" shrinkToFit="1"/>
    </xf>
    <xf numFmtId="0" fontId="58" fillId="49" borderId="112" xfId="0" applyFont="1" applyFill="1" applyBorder="1" applyAlignment="1" applyProtection="1">
      <alignment horizontal="center" vertical="center" wrapText="1"/>
    </xf>
    <xf numFmtId="0" fontId="58" fillId="49" borderId="131" xfId="0" applyFont="1" applyFill="1" applyBorder="1" applyAlignment="1" applyProtection="1">
      <alignment horizontal="center" vertical="center" wrapText="1"/>
    </xf>
    <xf numFmtId="0" fontId="61" fillId="49" borderId="5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27" xfId="0" applyFont="1" applyFill="1" applyBorder="1" applyAlignment="1" applyProtection="1">
      <alignment horizontal="center" vertical="center"/>
    </xf>
    <xf numFmtId="0" fontId="58" fillId="49" borderId="134" xfId="0" applyFont="1" applyFill="1" applyBorder="1" applyAlignment="1" applyProtection="1">
      <alignment horizontal="center" vertical="center"/>
    </xf>
    <xf numFmtId="0" fontId="58" fillId="49" borderId="135"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15"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7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72" xfId="0" applyFont="1" applyFill="1" applyBorder="1" applyAlignment="1">
      <alignment horizontal="center" vertical="center" wrapText="1" shrinkToFit="1"/>
    </xf>
    <xf numFmtId="0" fontId="67" fillId="49" borderId="74" xfId="0" applyFont="1" applyFill="1" applyBorder="1" applyAlignment="1">
      <alignment horizontal="center" vertical="center" shrinkToFit="1"/>
    </xf>
    <xf numFmtId="0" fontId="67" fillId="49" borderId="7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0"/>
  <sheetViews>
    <sheetView showGridLines="0" tabSelected="1" view="pageBreakPreview" zoomScaleNormal="100" zoomScaleSheetLayoutView="100" workbookViewId="0">
      <selection activeCell="AZ8" sqref="AZ8:BG10"/>
    </sheetView>
  </sheetViews>
  <sheetFormatPr defaultColWidth="1.25" defaultRowHeight="6.75" customHeight="1"/>
  <cols>
    <col min="1" max="61" width="1.25" style="198"/>
    <col min="62" max="62" width="1.25" style="198" customWidth="1"/>
    <col min="63" max="65" width="1.25" style="198"/>
    <col min="66" max="66" width="1.25" style="198" customWidth="1"/>
    <col min="67" max="16384" width="1.25" style="198"/>
  </cols>
  <sheetData>
    <row r="1" spans="1:78" ht="19.5" customHeight="1">
      <c r="A1" s="241" t="s">
        <v>145</v>
      </c>
      <c r="B1" s="241"/>
      <c r="C1" s="241"/>
      <c r="D1" s="241"/>
      <c r="E1" s="241"/>
      <c r="F1" s="241"/>
      <c r="G1" s="188"/>
      <c r="H1" s="188"/>
      <c r="I1" s="188"/>
      <c r="J1" s="189"/>
      <c r="K1" s="189"/>
      <c r="L1" s="189"/>
      <c r="M1" s="189"/>
      <c r="N1" s="189"/>
      <c r="O1" s="189"/>
      <c r="P1" s="189"/>
      <c r="Q1" s="189"/>
      <c r="R1" s="190"/>
      <c r="S1" s="190"/>
      <c r="T1" s="190"/>
      <c r="U1" s="190"/>
      <c r="V1" s="191"/>
      <c r="W1" s="191"/>
      <c r="X1" s="191"/>
      <c r="Y1" s="191"/>
      <c r="Z1" s="191"/>
      <c r="AA1" s="191"/>
      <c r="AB1" s="191"/>
      <c r="AC1" s="191"/>
      <c r="AD1" s="191"/>
      <c r="AE1" s="191"/>
      <c r="AF1" s="191"/>
      <c r="AG1" s="191"/>
      <c r="AH1" s="191"/>
      <c r="AI1" s="191"/>
      <c r="AJ1" s="191"/>
      <c r="AK1" s="191"/>
      <c r="AL1" s="191"/>
      <c r="AM1" s="191"/>
      <c r="AN1" s="191"/>
      <c r="AO1" s="192"/>
      <c r="AP1" s="192"/>
      <c r="AQ1" s="192"/>
      <c r="AR1" s="192"/>
      <c r="AS1" s="192"/>
      <c r="AT1" s="192"/>
      <c r="AU1" s="192"/>
      <c r="AV1" s="192"/>
      <c r="AW1" s="192"/>
      <c r="AX1" s="191"/>
      <c r="AY1" s="191"/>
      <c r="AZ1" s="191"/>
      <c r="BA1" s="191"/>
      <c r="BB1" s="191"/>
      <c r="BC1" s="191"/>
      <c r="BD1" s="191"/>
      <c r="BE1" s="191"/>
      <c r="BF1" s="191"/>
      <c r="BG1" s="191"/>
      <c r="BH1" s="191"/>
      <c r="BI1" s="191"/>
      <c r="BJ1" s="193"/>
      <c r="BK1" s="194"/>
      <c r="BL1" s="195"/>
      <c r="BM1" s="195"/>
      <c r="BN1" s="195"/>
      <c r="BO1" s="195"/>
      <c r="BP1" s="195"/>
      <c r="BQ1" s="196"/>
      <c r="BR1" s="196"/>
      <c r="BS1" s="197"/>
      <c r="BT1" s="197"/>
      <c r="BU1" s="197"/>
      <c r="BV1" s="197"/>
      <c r="BW1" s="197"/>
      <c r="BX1" s="197"/>
      <c r="BY1" s="197"/>
    </row>
    <row r="2" spans="1:78" ht="16.5" customHeight="1">
      <c r="A2" s="241"/>
      <c r="B2" s="241"/>
      <c r="C2" s="241"/>
      <c r="D2" s="241"/>
      <c r="E2" s="241"/>
      <c r="F2" s="241"/>
      <c r="G2" s="242" t="s">
        <v>148</v>
      </c>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197"/>
      <c r="BX2" s="197"/>
      <c r="BY2" s="197"/>
    </row>
    <row r="3" spans="1:78" ht="16.5" customHeight="1">
      <c r="A3" s="241"/>
      <c r="B3" s="241"/>
      <c r="C3" s="241"/>
      <c r="D3" s="241"/>
      <c r="E3" s="241"/>
      <c r="F3" s="241"/>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197"/>
      <c r="BX3" s="197"/>
      <c r="BY3" s="197"/>
    </row>
    <row r="4" spans="1:78" ht="6.75" customHeight="1">
      <c r="A4" s="191"/>
      <c r="B4" s="191"/>
      <c r="C4" s="191"/>
      <c r="D4" s="191"/>
      <c r="E4" s="191"/>
      <c r="F4" s="191"/>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197"/>
      <c r="BX4" s="197"/>
      <c r="BY4" s="197"/>
    </row>
    <row r="5" spans="1:78" ht="6.75" customHeight="1">
      <c r="A5" s="191"/>
      <c r="B5" s="191"/>
      <c r="C5" s="191"/>
      <c r="D5" s="191"/>
      <c r="E5" s="191"/>
      <c r="F5" s="191"/>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199"/>
      <c r="BX5" s="199"/>
      <c r="BY5" s="199"/>
    </row>
    <row r="6" spans="1:78" ht="6.75" customHeight="1">
      <c r="A6" s="199"/>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row>
    <row r="7" spans="1:78" ht="6.75" customHeight="1">
      <c r="A7" s="199"/>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2"/>
      <c r="BO7" s="202"/>
      <c r="BP7" s="202"/>
      <c r="BQ7" s="202"/>
      <c r="BR7" s="202"/>
      <c r="BS7" s="202"/>
      <c r="BT7" s="202"/>
      <c r="BU7" s="202"/>
      <c r="BV7" s="202"/>
      <c r="BW7" s="202"/>
      <c r="BX7" s="202"/>
      <c r="BY7" s="200"/>
    </row>
    <row r="8" spans="1:78" ht="6.75" customHeight="1">
      <c r="A8" s="244" t="s">
        <v>1</v>
      </c>
      <c r="B8" s="244"/>
      <c r="C8" s="244"/>
      <c r="D8" s="244"/>
      <c r="E8" s="244"/>
      <c r="F8" s="244"/>
      <c r="G8" s="244"/>
      <c r="H8" s="244"/>
      <c r="I8" s="244"/>
      <c r="J8" s="244"/>
      <c r="K8" s="244"/>
      <c r="L8" s="244"/>
      <c r="M8" s="244"/>
      <c r="N8" s="244"/>
      <c r="O8" s="244"/>
      <c r="P8" s="244"/>
      <c r="Q8" s="203"/>
      <c r="R8" s="203"/>
      <c r="S8" s="203"/>
      <c r="T8" s="203"/>
      <c r="U8" s="203"/>
      <c r="V8" s="203"/>
      <c r="W8" s="203"/>
      <c r="X8" s="203"/>
      <c r="Y8" s="203"/>
      <c r="Z8" s="203"/>
      <c r="AA8" s="203"/>
      <c r="AB8" s="203"/>
      <c r="AC8" s="203"/>
      <c r="AD8" s="203"/>
      <c r="AE8" s="203"/>
      <c r="AF8" s="203"/>
      <c r="AG8" s="203"/>
      <c r="AH8" s="203"/>
      <c r="AI8" s="203"/>
      <c r="AJ8" s="203"/>
      <c r="AK8" s="203"/>
      <c r="AL8" s="203"/>
      <c r="AM8" s="203"/>
      <c r="AN8" s="290" t="s">
        <v>0</v>
      </c>
      <c r="AO8" s="291"/>
      <c r="AP8" s="291"/>
      <c r="AQ8" s="291"/>
      <c r="AR8" s="291"/>
      <c r="AS8" s="291"/>
      <c r="AT8" s="291"/>
      <c r="AU8" s="291"/>
      <c r="AV8" s="291"/>
      <c r="AW8" s="291"/>
      <c r="AX8" s="291"/>
      <c r="AY8" s="292"/>
      <c r="AZ8" s="287"/>
      <c r="BA8" s="250"/>
      <c r="BB8" s="250"/>
      <c r="BC8" s="250"/>
      <c r="BD8" s="250"/>
      <c r="BE8" s="250"/>
      <c r="BF8" s="250"/>
      <c r="BG8" s="250"/>
      <c r="BH8" s="284" t="s">
        <v>10</v>
      </c>
      <c r="BI8" s="284"/>
      <c r="BJ8" s="282"/>
      <c r="BK8" s="282"/>
      <c r="BL8" s="282"/>
      <c r="BM8" s="282"/>
      <c r="BN8" s="282"/>
      <c r="BO8" s="282"/>
      <c r="BP8" s="253" t="s">
        <v>9</v>
      </c>
      <c r="BQ8" s="253"/>
      <c r="BR8" s="250"/>
      <c r="BS8" s="250"/>
      <c r="BT8" s="250"/>
      <c r="BU8" s="250"/>
      <c r="BV8" s="250"/>
      <c r="BW8" s="250"/>
      <c r="BX8" s="253" t="s">
        <v>8</v>
      </c>
      <c r="BY8" s="271"/>
    </row>
    <row r="9" spans="1:78" ht="6.75" customHeight="1">
      <c r="A9" s="244"/>
      <c r="B9" s="244"/>
      <c r="C9" s="244"/>
      <c r="D9" s="244"/>
      <c r="E9" s="244"/>
      <c r="F9" s="244"/>
      <c r="G9" s="244"/>
      <c r="H9" s="244"/>
      <c r="I9" s="244"/>
      <c r="J9" s="244"/>
      <c r="K9" s="244"/>
      <c r="L9" s="244"/>
      <c r="M9" s="244"/>
      <c r="N9" s="244"/>
      <c r="O9" s="244"/>
      <c r="P9" s="244"/>
      <c r="Q9" s="203"/>
      <c r="R9" s="203"/>
      <c r="S9" s="203"/>
      <c r="T9" s="203"/>
      <c r="U9" s="203"/>
      <c r="V9" s="203"/>
      <c r="W9" s="203"/>
      <c r="X9" s="203"/>
      <c r="Y9" s="203"/>
      <c r="Z9" s="203"/>
      <c r="AA9" s="203"/>
      <c r="AB9" s="203"/>
      <c r="AC9" s="203"/>
      <c r="AD9" s="203"/>
      <c r="AE9" s="203"/>
      <c r="AF9" s="203"/>
      <c r="AG9" s="203"/>
      <c r="AH9" s="203"/>
      <c r="AI9" s="203"/>
      <c r="AJ9" s="203"/>
      <c r="AK9" s="203"/>
      <c r="AL9" s="203"/>
      <c r="AM9" s="203"/>
      <c r="AN9" s="293"/>
      <c r="AO9" s="294"/>
      <c r="AP9" s="294"/>
      <c r="AQ9" s="294"/>
      <c r="AR9" s="294"/>
      <c r="AS9" s="294"/>
      <c r="AT9" s="294"/>
      <c r="AU9" s="294"/>
      <c r="AV9" s="294"/>
      <c r="AW9" s="294"/>
      <c r="AX9" s="294"/>
      <c r="AY9" s="295"/>
      <c r="AZ9" s="288"/>
      <c r="BA9" s="251"/>
      <c r="BB9" s="251"/>
      <c r="BC9" s="251"/>
      <c r="BD9" s="251"/>
      <c r="BE9" s="251"/>
      <c r="BF9" s="251"/>
      <c r="BG9" s="251"/>
      <c r="BH9" s="285"/>
      <c r="BI9" s="285"/>
      <c r="BJ9" s="264"/>
      <c r="BK9" s="264"/>
      <c r="BL9" s="264"/>
      <c r="BM9" s="264"/>
      <c r="BN9" s="264"/>
      <c r="BO9" s="264"/>
      <c r="BP9" s="254"/>
      <c r="BQ9" s="254"/>
      <c r="BR9" s="251"/>
      <c r="BS9" s="251"/>
      <c r="BT9" s="251"/>
      <c r="BU9" s="251"/>
      <c r="BV9" s="251"/>
      <c r="BW9" s="251"/>
      <c r="BX9" s="254"/>
      <c r="BY9" s="272"/>
    </row>
    <row r="10" spans="1:78" ht="6.75" customHeight="1">
      <c r="A10" s="245"/>
      <c r="B10" s="245"/>
      <c r="C10" s="245"/>
      <c r="D10" s="245"/>
      <c r="E10" s="245"/>
      <c r="F10" s="245"/>
      <c r="G10" s="245"/>
      <c r="H10" s="245"/>
      <c r="I10" s="245"/>
      <c r="J10" s="245"/>
      <c r="K10" s="245"/>
      <c r="L10" s="245"/>
      <c r="M10" s="245"/>
      <c r="N10" s="245"/>
      <c r="O10" s="245"/>
      <c r="P10" s="245"/>
      <c r="Q10" s="204"/>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96"/>
      <c r="AO10" s="297"/>
      <c r="AP10" s="297"/>
      <c r="AQ10" s="297"/>
      <c r="AR10" s="297"/>
      <c r="AS10" s="297"/>
      <c r="AT10" s="297"/>
      <c r="AU10" s="297"/>
      <c r="AV10" s="297"/>
      <c r="AW10" s="297"/>
      <c r="AX10" s="297"/>
      <c r="AY10" s="298"/>
      <c r="AZ10" s="289"/>
      <c r="BA10" s="252"/>
      <c r="BB10" s="252"/>
      <c r="BC10" s="252"/>
      <c r="BD10" s="252"/>
      <c r="BE10" s="252"/>
      <c r="BF10" s="252"/>
      <c r="BG10" s="252"/>
      <c r="BH10" s="286"/>
      <c r="BI10" s="286"/>
      <c r="BJ10" s="283"/>
      <c r="BK10" s="283"/>
      <c r="BL10" s="283"/>
      <c r="BM10" s="283"/>
      <c r="BN10" s="283"/>
      <c r="BO10" s="283"/>
      <c r="BP10" s="255"/>
      <c r="BQ10" s="255"/>
      <c r="BR10" s="252"/>
      <c r="BS10" s="252"/>
      <c r="BT10" s="252"/>
      <c r="BU10" s="252"/>
      <c r="BV10" s="252"/>
      <c r="BW10" s="252"/>
      <c r="BX10" s="255"/>
      <c r="BY10" s="273"/>
    </row>
    <row r="11" spans="1:78" ht="9.9499999999999993" customHeight="1">
      <c r="A11" s="256" t="s">
        <v>2</v>
      </c>
      <c r="B11" s="257"/>
      <c r="C11" s="257"/>
      <c r="D11" s="257"/>
      <c r="E11" s="257"/>
      <c r="F11" s="257"/>
      <c r="G11" s="257"/>
      <c r="H11" s="257"/>
      <c r="I11" s="257"/>
      <c r="J11" s="257"/>
      <c r="K11" s="257"/>
      <c r="L11" s="257"/>
      <c r="M11" s="258"/>
      <c r="N11" s="318"/>
      <c r="O11" s="282"/>
      <c r="P11" s="282"/>
      <c r="Q11" s="323"/>
      <c r="R11" s="282"/>
      <c r="S11" s="282"/>
      <c r="T11" s="282"/>
      <c r="U11" s="282"/>
      <c r="V11" s="282"/>
      <c r="W11" s="282"/>
      <c r="X11" s="282"/>
      <c r="Y11" s="282"/>
      <c r="Z11" s="282"/>
      <c r="AA11" s="282"/>
      <c r="AB11" s="282"/>
      <c r="AC11" s="282"/>
      <c r="AD11" s="282"/>
      <c r="AE11" s="282"/>
      <c r="AF11" s="282"/>
      <c r="AG11" s="282"/>
      <c r="AH11" s="282"/>
      <c r="AI11" s="282"/>
      <c r="AJ11" s="282"/>
      <c r="AK11" s="282"/>
      <c r="AL11" s="282"/>
      <c r="AM11" s="319"/>
      <c r="AN11" s="299" t="s">
        <v>136</v>
      </c>
      <c r="AO11" s="260"/>
      <c r="AP11" s="260"/>
      <c r="AQ11" s="260"/>
      <c r="AR11" s="260"/>
      <c r="AS11" s="260"/>
      <c r="AT11" s="260"/>
      <c r="AU11" s="260"/>
      <c r="AV11" s="260"/>
      <c r="AW11" s="260"/>
      <c r="AX11" s="260"/>
      <c r="AY11" s="261"/>
      <c r="AZ11" s="262" t="s">
        <v>4</v>
      </c>
      <c r="BA11" s="263"/>
      <c r="BB11" s="264"/>
      <c r="BC11" s="264"/>
      <c r="BD11" s="264"/>
      <c r="BE11" s="264"/>
      <c r="BF11" s="264"/>
      <c r="BG11" s="270" t="s">
        <v>5</v>
      </c>
      <c r="BH11" s="270"/>
      <c r="BI11" s="264"/>
      <c r="BJ11" s="264"/>
      <c r="BK11" s="264"/>
      <c r="BL11" s="264"/>
      <c r="BM11" s="264"/>
      <c r="BN11" s="264"/>
      <c r="BO11" s="264"/>
      <c r="BP11" s="264"/>
      <c r="BQ11" s="264"/>
      <c r="BR11" s="264"/>
      <c r="BS11" s="205"/>
      <c r="BT11" s="205"/>
      <c r="BU11" s="205"/>
      <c r="BV11" s="205"/>
      <c r="BW11" s="205"/>
      <c r="BX11" s="205"/>
      <c r="BY11" s="206"/>
      <c r="BZ11" s="207"/>
    </row>
    <row r="12" spans="1:78" ht="9.9499999999999993" customHeight="1">
      <c r="A12" s="267"/>
      <c r="B12" s="268"/>
      <c r="C12" s="268"/>
      <c r="D12" s="268"/>
      <c r="E12" s="268"/>
      <c r="F12" s="268"/>
      <c r="G12" s="268"/>
      <c r="H12" s="268"/>
      <c r="I12" s="268"/>
      <c r="J12" s="268"/>
      <c r="K12" s="268"/>
      <c r="L12" s="268"/>
      <c r="M12" s="269"/>
      <c r="N12" s="320"/>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321"/>
      <c r="AN12" s="259"/>
      <c r="AO12" s="260"/>
      <c r="AP12" s="260"/>
      <c r="AQ12" s="260"/>
      <c r="AR12" s="260"/>
      <c r="AS12" s="260"/>
      <c r="AT12" s="260"/>
      <c r="AU12" s="260"/>
      <c r="AV12" s="260"/>
      <c r="AW12" s="260"/>
      <c r="AX12" s="260"/>
      <c r="AY12" s="261"/>
      <c r="AZ12" s="262"/>
      <c r="BA12" s="263"/>
      <c r="BB12" s="264"/>
      <c r="BC12" s="264"/>
      <c r="BD12" s="264"/>
      <c r="BE12" s="264"/>
      <c r="BF12" s="264"/>
      <c r="BG12" s="270"/>
      <c r="BH12" s="270"/>
      <c r="BI12" s="264"/>
      <c r="BJ12" s="264"/>
      <c r="BK12" s="264"/>
      <c r="BL12" s="264"/>
      <c r="BM12" s="264"/>
      <c r="BN12" s="264"/>
      <c r="BO12" s="264"/>
      <c r="BP12" s="264"/>
      <c r="BQ12" s="264"/>
      <c r="BR12" s="264"/>
      <c r="BS12" s="205"/>
      <c r="BT12" s="205"/>
      <c r="BU12" s="205"/>
      <c r="BV12" s="205"/>
      <c r="BW12" s="205"/>
      <c r="BX12" s="205"/>
      <c r="BY12" s="206"/>
      <c r="BZ12" s="207"/>
    </row>
    <row r="13" spans="1:78" ht="6.75" customHeight="1">
      <c r="A13" s="256" t="s">
        <v>137</v>
      </c>
      <c r="B13" s="257"/>
      <c r="C13" s="257"/>
      <c r="D13" s="257"/>
      <c r="E13" s="257"/>
      <c r="F13" s="257"/>
      <c r="G13" s="257"/>
      <c r="H13" s="257"/>
      <c r="I13" s="257"/>
      <c r="J13" s="257"/>
      <c r="K13" s="257"/>
      <c r="L13" s="257"/>
      <c r="M13" s="258"/>
      <c r="N13" s="324"/>
      <c r="O13" s="325"/>
      <c r="P13" s="325"/>
      <c r="Q13" s="326"/>
      <c r="R13" s="325"/>
      <c r="S13" s="325"/>
      <c r="T13" s="325"/>
      <c r="U13" s="325"/>
      <c r="V13" s="325"/>
      <c r="W13" s="325"/>
      <c r="X13" s="325"/>
      <c r="Y13" s="325"/>
      <c r="Z13" s="325"/>
      <c r="AA13" s="325"/>
      <c r="AB13" s="325"/>
      <c r="AC13" s="325"/>
      <c r="AD13" s="325"/>
      <c r="AE13" s="325"/>
      <c r="AF13" s="325"/>
      <c r="AG13" s="325"/>
      <c r="AH13" s="325"/>
      <c r="AI13" s="325"/>
      <c r="AJ13" s="325"/>
      <c r="AK13" s="325"/>
      <c r="AL13" s="325"/>
      <c r="AM13" s="327"/>
      <c r="AN13" s="259"/>
      <c r="AO13" s="260"/>
      <c r="AP13" s="260"/>
      <c r="AQ13" s="260"/>
      <c r="AR13" s="260"/>
      <c r="AS13" s="260"/>
      <c r="AT13" s="260"/>
      <c r="AU13" s="260"/>
      <c r="AV13" s="260"/>
      <c r="AW13" s="260"/>
      <c r="AX13" s="260"/>
      <c r="AY13" s="261"/>
      <c r="AZ13" s="300"/>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2"/>
      <c r="BZ13" s="207"/>
    </row>
    <row r="14" spans="1:78" ht="6.75" customHeight="1">
      <c r="A14" s="259"/>
      <c r="B14" s="260"/>
      <c r="C14" s="260"/>
      <c r="D14" s="260"/>
      <c r="E14" s="260"/>
      <c r="F14" s="260"/>
      <c r="G14" s="260"/>
      <c r="H14" s="260"/>
      <c r="I14" s="260"/>
      <c r="J14" s="260"/>
      <c r="K14" s="260"/>
      <c r="L14" s="260"/>
      <c r="M14" s="261"/>
      <c r="N14" s="328"/>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30"/>
      <c r="AN14" s="259"/>
      <c r="AO14" s="260"/>
      <c r="AP14" s="260"/>
      <c r="AQ14" s="260"/>
      <c r="AR14" s="260"/>
      <c r="AS14" s="260"/>
      <c r="AT14" s="260"/>
      <c r="AU14" s="260"/>
      <c r="AV14" s="260"/>
      <c r="AW14" s="260"/>
      <c r="AX14" s="260"/>
      <c r="AY14" s="261"/>
      <c r="AZ14" s="300"/>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2"/>
    </row>
    <row r="15" spans="1:78" ht="6.75" customHeight="1">
      <c r="A15" s="259"/>
      <c r="B15" s="260"/>
      <c r="C15" s="260"/>
      <c r="D15" s="260"/>
      <c r="E15" s="260"/>
      <c r="F15" s="260"/>
      <c r="G15" s="260"/>
      <c r="H15" s="260"/>
      <c r="I15" s="260"/>
      <c r="J15" s="260"/>
      <c r="K15" s="260"/>
      <c r="L15" s="260"/>
      <c r="M15" s="261"/>
      <c r="N15" s="328"/>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30"/>
      <c r="AN15" s="259"/>
      <c r="AO15" s="260"/>
      <c r="AP15" s="260"/>
      <c r="AQ15" s="260"/>
      <c r="AR15" s="260"/>
      <c r="AS15" s="260"/>
      <c r="AT15" s="260"/>
      <c r="AU15" s="260"/>
      <c r="AV15" s="260"/>
      <c r="AW15" s="260"/>
      <c r="AX15" s="260"/>
      <c r="AY15" s="261"/>
      <c r="AZ15" s="300"/>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2"/>
    </row>
    <row r="16" spans="1:78" ht="6.75" customHeight="1">
      <c r="A16" s="259"/>
      <c r="B16" s="260"/>
      <c r="C16" s="260"/>
      <c r="D16" s="260"/>
      <c r="E16" s="260"/>
      <c r="F16" s="260"/>
      <c r="G16" s="260"/>
      <c r="H16" s="260"/>
      <c r="I16" s="260"/>
      <c r="J16" s="260"/>
      <c r="K16" s="260"/>
      <c r="L16" s="260"/>
      <c r="M16" s="261"/>
      <c r="N16" s="328"/>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30"/>
      <c r="AN16" s="259"/>
      <c r="AO16" s="260"/>
      <c r="AP16" s="260"/>
      <c r="AQ16" s="260"/>
      <c r="AR16" s="260"/>
      <c r="AS16" s="260"/>
      <c r="AT16" s="260"/>
      <c r="AU16" s="260"/>
      <c r="AV16" s="260"/>
      <c r="AW16" s="260"/>
      <c r="AX16" s="260"/>
      <c r="AY16" s="261"/>
      <c r="AZ16" s="300"/>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2"/>
    </row>
    <row r="17" spans="1:78" ht="6.75" customHeight="1">
      <c r="A17" s="259"/>
      <c r="B17" s="260"/>
      <c r="C17" s="260"/>
      <c r="D17" s="260"/>
      <c r="E17" s="260"/>
      <c r="F17" s="260"/>
      <c r="G17" s="260"/>
      <c r="H17" s="260"/>
      <c r="I17" s="260"/>
      <c r="J17" s="260"/>
      <c r="K17" s="260"/>
      <c r="L17" s="260"/>
      <c r="M17" s="261"/>
      <c r="N17" s="328"/>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30"/>
      <c r="AN17" s="259"/>
      <c r="AO17" s="260"/>
      <c r="AP17" s="260"/>
      <c r="AQ17" s="260"/>
      <c r="AR17" s="260"/>
      <c r="AS17" s="260"/>
      <c r="AT17" s="260"/>
      <c r="AU17" s="260"/>
      <c r="AV17" s="260"/>
      <c r="AW17" s="260"/>
      <c r="AX17" s="260"/>
      <c r="AY17" s="261"/>
      <c r="AZ17" s="300"/>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2"/>
    </row>
    <row r="18" spans="1:78" ht="6.75" customHeight="1">
      <c r="A18" s="267"/>
      <c r="B18" s="268"/>
      <c r="C18" s="268"/>
      <c r="D18" s="268"/>
      <c r="E18" s="268"/>
      <c r="F18" s="268"/>
      <c r="G18" s="268"/>
      <c r="H18" s="268"/>
      <c r="I18" s="268"/>
      <c r="J18" s="268"/>
      <c r="K18" s="268"/>
      <c r="L18" s="268"/>
      <c r="M18" s="269"/>
      <c r="N18" s="331"/>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3"/>
      <c r="AN18" s="267"/>
      <c r="AO18" s="268"/>
      <c r="AP18" s="268"/>
      <c r="AQ18" s="268"/>
      <c r="AR18" s="268"/>
      <c r="AS18" s="268"/>
      <c r="AT18" s="268"/>
      <c r="AU18" s="268"/>
      <c r="AV18" s="268"/>
      <c r="AW18" s="268"/>
      <c r="AX18" s="268"/>
      <c r="AY18" s="269"/>
      <c r="AZ18" s="303"/>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5"/>
    </row>
    <row r="19" spans="1:78" ht="9.9499999999999993" customHeight="1">
      <c r="A19" s="256" t="s">
        <v>2</v>
      </c>
      <c r="B19" s="257"/>
      <c r="C19" s="257"/>
      <c r="D19" s="257"/>
      <c r="E19" s="257"/>
      <c r="F19" s="257"/>
      <c r="G19" s="257"/>
      <c r="H19" s="257"/>
      <c r="I19" s="257"/>
      <c r="J19" s="257"/>
      <c r="K19" s="257"/>
      <c r="L19" s="257"/>
      <c r="M19" s="257"/>
      <c r="N19" s="318"/>
      <c r="O19" s="282"/>
      <c r="P19" s="282"/>
      <c r="Q19" s="323"/>
      <c r="R19" s="282"/>
      <c r="S19" s="282"/>
      <c r="T19" s="282"/>
      <c r="U19" s="282"/>
      <c r="V19" s="282"/>
      <c r="W19" s="282"/>
      <c r="X19" s="282"/>
      <c r="Y19" s="282"/>
      <c r="Z19" s="282"/>
      <c r="AA19" s="282"/>
      <c r="AB19" s="282"/>
      <c r="AC19" s="282"/>
      <c r="AD19" s="282"/>
      <c r="AE19" s="282"/>
      <c r="AF19" s="282"/>
      <c r="AG19" s="282"/>
      <c r="AH19" s="282"/>
      <c r="AI19" s="282"/>
      <c r="AJ19" s="282"/>
      <c r="AK19" s="282"/>
      <c r="AL19" s="282"/>
      <c r="AM19" s="319"/>
      <c r="AN19" s="256" t="s">
        <v>3</v>
      </c>
      <c r="AO19" s="257"/>
      <c r="AP19" s="257"/>
      <c r="AQ19" s="257"/>
      <c r="AR19" s="257"/>
      <c r="AS19" s="257"/>
      <c r="AT19" s="257"/>
      <c r="AU19" s="257"/>
      <c r="AV19" s="257"/>
      <c r="AW19" s="257"/>
      <c r="AX19" s="257"/>
      <c r="AY19" s="258"/>
      <c r="AZ19" s="306" t="s">
        <v>138</v>
      </c>
      <c r="BA19" s="307"/>
      <c r="BB19" s="307"/>
      <c r="BC19" s="307"/>
      <c r="BD19" s="307"/>
      <c r="BE19" s="308"/>
      <c r="BF19" s="318"/>
      <c r="BG19" s="282"/>
      <c r="BH19" s="282"/>
      <c r="BI19" s="282"/>
      <c r="BJ19" s="282"/>
      <c r="BK19" s="282"/>
      <c r="BL19" s="282"/>
      <c r="BM19" s="282"/>
      <c r="BN19" s="282"/>
      <c r="BO19" s="282"/>
      <c r="BP19" s="282"/>
      <c r="BQ19" s="282"/>
      <c r="BR19" s="282"/>
      <c r="BS19" s="282"/>
      <c r="BT19" s="282"/>
      <c r="BU19" s="282"/>
      <c r="BV19" s="282"/>
      <c r="BW19" s="282"/>
      <c r="BX19" s="282"/>
      <c r="BY19" s="319"/>
    </row>
    <row r="20" spans="1:78" ht="9.9499999999999993" customHeight="1">
      <c r="A20" s="267"/>
      <c r="B20" s="268"/>
      <c r="C20" s="268"/>
      <c r="D20" s="268"/>
      <c r="E20" s="268"/>
      <c r="F20" s="268"/>
      <c r="G20" s="268"/>
      <c r="H20" s="268"/>
      <c r="I20" s="268"/>
      <c r="J20" s="268"/>
      <c r="K20" s="268"/>
      <c r="L20" s="268"/>
      <c r="M20" s="268"/>
      <c r="N20" s="320"/>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321"/>
      <c r="AN20" s="259"/>
      <c r="AO20" s="260"/>
      <c r="AP20" s="260"/>
      <c r="AQ20" s="260"/>
      <c r="AR20" s="260"/>
      <c r="AS20" s="260"/>
      <c r="AT20" s="260"/>
      <c r="AU20" s="260"/>
      <c r="AV20" s="260"/>
      <c r="AW20" s="260"/>
      <c r="AX20" s="260"/>
      <c r="AY20" s="261"/>
      <c r="AZ20" s="309"/>
      <c r="BA20" s="310"/>
      <c r="BB20" s="310"/>
      <c r="BC20" s="310"/>
      <c r="BD20" s="310"/>
      <c r="BE20" s="311"/>
      <c r="BF20" s="320"/>
      <c r="BG20" s="283"/>
      <c r="BH20" s="283"/>
      <c r="BI20" s="283"/>
      <c r="BJ20" s="283"/>
      <c r="BK20" s="283"/>
      <c r="BL20" s="283"/>
      <c r="BM20" s="283"/>
      <c r="BN20" s="283"/>
      <c r="BO20" s="283"/>
      <c r="BP20" s="283"/>
      <c r="BQ20" s="283"/>
      <c r="BR20" s="283"/>
      <c r="BS20" s="283"/>
      <c r="BT20" s="283"/>
      <c r="BU20" s="283"/>
      <c r="BV20" s="283"/>
      <c r="BW20" s="283"/>
      <c r="BX20" s="283"/>
      <c r="BY20" s="321"/>
    </row>
    <row r="21" spans="1:78" ht="9.9499999999999993" customHeight="1">
      <c r="A21" s="322" t="s">
        <v>76</v>
      </c>
      <c r="B21" s="257"/>
      <c r="C21" s="257"/>
      <c r="D21" s="257"/>
      <c r="E21" s="257"/>
      <c r="F21" s="257"/>
      <c r="G21" s="257"/>
      <c r="H21" s="257"/>
      <c r="I21" s="257"/>
      <c r="J21" s="257"/>
      <c r="K21" s="257"/>
      <c r="L21" s="257"/>
      <c r="M21" s="258"/>
      <c r="N21" s="318"/>
      <c r="O21" s="282"/>
      <c r="P21" s="282"/>
      <c r="Q21" s="323"/>
      <c r="R21" s="282"/>
      <c r="S21" s="282"/>
      <c r="T21" s="282"/>
      <c r="U21" s="282"/>
      <c r="V21" s="282"/>
      <c r="W21" s="282"/>
      <c r="X21" s="282"/>
      <c r="Y21" s="282"/>
      <c r="Z21" s="282"/>
      <c r="AA21" s="282"/>
      <c r="AB21" s="282"/>
      <c r="AC21" s="282"/>
      <c r="AD21" s="282"/>
      <c r="AE21" s="282"/>
      <c r="AF21" s="282"/>
      <c r="AG21" s="282"/>
      <c r="AH21" s="282"/>
      <c r="AI21" s="282"/>
      <c r="AJ21" s="282"/>
      <c r="AK21" s="282"/>
      <c r="AL21" s="282"/>
      <c r="AM21" s="319"/>
      <c r="AN21" s="259"/>
      <c r="AO21" s="260"/>
      <c r="AP21" s="260"/>
      <c r="AQ21" s="260"/>
      <c r="AR21" s="260"/>
      <c r="AS21" s="260"/>
      <c r="AT21" s="260"/>
      <c r="AU21" s="260"/>
      <c r="AV21" s="260"/>
      <c r="AW21" s="260"/>
      <c r="AX21" s="260"/>
      <c r="AY21" s="261"/>
      <c r="AZ21" s="312" t="s">
        <v>6</v>
      </c>
      <c r="BA21" s="313"/>
      <c r="BB21" s="313"/>
      <c r="BC21" s="313"/>
      <c r="BD21" s="313"/>
      <c r="BE21" s="314"/>
      <c r="BF21" s="318"/>
      <c r="BG21" s="282"/>
      <c r="BH21" s="282"/>
      <c r="BI21" s="282"/>
      <c r="BJ21" s="282"/>
      <c r="BK21" s="282"/>
      <c r="BL21" s="282"/>
      <c r="BM21" s="282"/>
      <c r="BN21" s="282"/>
      <c r="BO21" s="282"/>
      <c r="BP21" s="282"/>
      <c r="BQ21" s="282"/>
      <c r="BR21" s="282"/>
      <c r="BS21" s="282"/>
      <c r="BT21" s="282"/>
      <c r="BU21" s="282"/>
      <c r="BV21" s="282"/>
      <c r="BW21" s="282"/>
      <c r="BX21" s="282"/>
      <c r="BY21" s="319"/>
    </row>
    <row r="22" spans="1:78" ht="9.9499999999999993" customHeight="1">
      <c r="A22" s="259"/>
      <c r="B22" s="260"/>
      <c r="C22" s="260"/>
      <c r="D22" s="260"/>
      <c r="E22" s="260"/>
      <c r="F22" s="260"/>
      <c r="G22" s="260"/>
      <c r="H22" s="260"/>
      <c r="I22" s="260"/>
      <c r="J22" s="260"/>
      <c r="K22" s="260"/>
      <c r="L22" s="260"/>
      <c r="M22" s="261"/>
      <c r="N22" s="33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335"/>
      <c r="AN22" s="259"/>
      <c r="AO22" s="260"/>
      <c r="AP22" s="260"/>
      <c r="AQ22" s="260"/>
      <c r="AR22" s="260"/>
      <c r="AS22" s="260"/>
      <c r="AT22" s="260"/>
      <c r="AU22" s="260"/>
      <c r="AV22" s="260"/>
      <c r="AW22" s="260"/>
      <c r="AX22" s="260"/>
      <c r="AY22" s="261"/>
      <c r="AZ22" s="315"/>
      <c r="BA22" s="316"/>
      <c r="BB22" s="316"/>
      <c r="BC22" s="316"/>
      <c r="BD22" s="316"/>
      <c r="BE22" s="317"/>
      <c r="BF22" s="320"/>
      <c r="BG22" s="283"/>
      <c r="BH22" s="283"/>
      <c r="BI22" s="283"/>
      <c r="BJ22" s="283"/>
      <c r="BK22" s="283"/>
      <c r="BL22" s="283"/>
      <c r="BM22" s="283"/>
      <c r="BN22" s="283"/>
      <c r="BO22" s="283"/>
      <c r="BP22" s="283"/>
      <c r="BQ22" s="283"/>
      <c r="BR22" s="283"/>
      <c r="BS22" s="283"/>
      <c r="BT22" s="283"/>
      <c r="BU22" s="283"/>
      <c r="BV22" s="283"/>
      <c r="BW22" s="283"/>
      <c r="BX22" s="283"/>
      <c r="BY22" s="321"/>
    </row>
    <row r="23" spans="1:78" ht="9.9499999999999993" customHeight="1">
      <c r="A23" s="259"/>
      <c r="B23" s="260"/>
      <c r="C23" s="260"/>
      <c r="D23" s="260"/>
      <c r="E23" s="260"/>
      <c r="F23" s="260"/>
      <c r="G23" s="260"/>
      <c r="H23" s="260"/>
      <c r="I23" s="260"/>
      <c r="J23" s="260"/>
      <c r="K23" s="260"/>
      <c r="L23" s="260"/>
      <c r="M23" s="261"/>
      <c r="N23" s="33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335"/>
      <c r="AN23" s="259"/>
      <c r="AO23" s="260"/>
      <c r="AP23" s="260"/>
      <c r="AQ23" s="260"/>
      <c r="AR23" s="260"/>
      <c r="AS23" s="260"/>
      <c r="AT23" s="260"/>
      <c r="AU23" s="260"/>
      <c r="AV23" s="260"/>
      <c r="AW23" s="260"/>
      <c r="AX23" s="260"/>
      <c r="AY23" s="261"/>
      <c r="AZ23" s="265" t="s">
        <v>11</v>
      </c>
      <c r="BA23" s="265"/>
      <c r="BB23" s="265"/>
      <c r="BC23" s="265"/>
      <c r="BD23" s="265"/>
      <c r="BE23" s="265"/>
      <c r="BF23" s="248"/>
      <c r="BG23" s="248"/>
      <c r="BH23" s="248"/>
      <c r="BI23" s="248"/>
      <c r="BJ23" s="248"/>
      <c r="BK23" s="248"/>
      <c r="BL23" s="248"/>
      <c r="BM23" s="248"/>
      <c r="BN23" s="248"/>
      <c r="BO23" s="248"/>
      <c r="BP23" s="248"/>
      <c r="BQ23" s="248"/>
      <c r="BR23" s="248"/>
      <c r="BS23" s="248"/>
      <c r="BT23" s="248"/>
      <c r="BU23" s="248"/>
      <c r="BV23" s="248"/>
      <c r="BW23" s="248"/>
      <c r="BX23" s="248"/>
      <c r="BY23" s="248"/>
    </row>
    <row r="24" spans="1:78" ht="9.9499999999999993" customHeight="1">
      <c r="A24" s="259"/>
      <c r="B24" s="260"/>
      <c r="C24" s="260"/>
      <c r="D24" s="260"/>
      <c r="E24" s="260"/>
      <c r="F24" s="260"/>
      <c r="G24" s="260"/>
      <c r="H24" s="260"/>
      <c r="I24" s="260"/>
      <c r="J24" s="260"/>
      <c r="K24" s="260"/>
      <c r="L24" s="260"/>
      <c r="M24" s="261"/>
      <c r="N24" s="33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335"/>
      <c r="AN24" s="259"/>
      <c r="AO24" s="260"/>
      <c r="AP24" s="260"/>
      <c r="AQ24" s="260"/>
      <c r="AR24" s="260"/>
      <c r="AS24" s="260"/>
      <c r="AT24" s="260"/>
      <c r="AU24" s="260"/>
      <c r="AV24" s="260"/>
      <c r="AW24" s="260"/>
      <c r="AX24" s="260"/>
      <c r="AY24" s="261"/>
      <c r="AZ24" s="265"/>
      <c r="BA24" s="265"/>
      <c r="BB24" s="265"/>
      <c r="BC24" s="265"/>
      <c r="BD24" s="265"/>
      <c r="BE24" s="265"/>
      <c r="BF24" s="248"/>
      <c r="BG24" s="248"/>
      <c r="BH24" s="248"/>
      <c r="BI24" s="248"/>
      <c r="BJ24" s="248"/>
      <c r="BK24" s="248"/>
      <c r="BL24" s="248"/>
      <c r="BM24" s="248"/>
      <c r="BN24" s="248"/>
      <c r="BO24" s="248"/>
      <c r="BP24" s="248"/>
      <c r="BQ24" s="248"/>
      <c r="BR24" s="248"/>
      <c r="BS24" s="248"/>
      <c r="BT24" s="248"/>
      <c r="BU24" s="248"/>
      <c r="BV24" s="248"/>
      <c r="BW24" s="248"/>
      <c r="BX24" s="248"/>
      <c r="BY24" s="248"/>
    </row>
    <row r="25" spans="1:78" ht="9.9499999999999993" customHeight="1">
      <c r="A25" s="259"/>
      <c r="B25" s="260"/>
      <c r="C25" s="260"/>
      <c r="D25" s="260"/>
      <c r="E25" s="260"/>
      <c r="F25" s="260"/>
      <c r="G25" s="260"/>
      <c r="H25" s="260"/>
      <c r="I25" s="260"/>
      <c r="J25" s="260"/>
      <c r="K25" s="260"/>
      <c r="L25" s="260"/>
      <c r="M25" s="261"/>
      <c r="N25" s="33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335"/>
      <c r="AN25" s="259"/>
      <c r="AO25" s="260"/>
      <c r="AP25" s="260"/>
      <c r="AQ25" s="260"/>
      <c r="AR25" s="260"/>
      <c r="AS25" s="260"/>
      <c r="AT25" s="260"/>
      <c r="AU25" s="260"/>
      <c r="AV25" s="260"/>
      <c r="AW25" s="260"/>
      <c r="AX25" s="260"/>
      <c r="AY25" s="261"/>
      <c r="AZ25" s="265" t="s">
        <v>7</v>
      </c>
      <c r="BA25" s="265"/>
      <c r="BB25" s="265"/>
      <c r="BC25" s="265"/>
      <c r="BD25" s="265"/>
      <c r="BE25" s="265"/>
      <c r="BF25" s="248"/>
      <c r="BG25" s="248"/>
      <c r="BH25" s="248"/>
      <c r="BI25" s="248"/>
      <c r="BJ25" s="248"/>
      <c r="BK25" s="248"/>
      <c r="BL25" s="248"/>
      <c r="BM25" s="248"/>
      <c r="BN25" s="248"/>
      <c r="BO25" s="248"/>
      <c r="BP25" s="248"/>
      <c r="BQ25" s="248"/>
      <c r="BR25" s="248"/>
      <c r="BS25" s="248"/>
      <c r="BT25" s="248"/>
      <c r="BU25" s="248"/>
      <c r="BV25" s="248"/>
      <c r="BW25" s="248"/>
      <c r="BX25" s="248"/>
      <c r="BY25" s="248"/>
    </row>
    <row r="26" spans="1:78" ht="9.9499999999999993" customHeight="1">
      <c r="A26" s="259"/>
      <c r="B26" s="260"/>
      <c r="C26" s="260"/>
      <c r="D26" s="260"/>
      <c r="E26" s="260"/>
      <c r="F26" s="260"/>
      <c r="G26" s="260"/>
      <c r="H26" s="260"/>
      <c r="I26" s="260"/>
      <c r="J26" s="260"/>
      <c r="K26" s="260"/>
      <c r="L26" s="260"/>
      <c r="M26" s="261"/>
      <c r="N26" s="33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335"/>
      <c r="AN26" s="259"/>
      <c r="AO26" s="260"/>
      <c r="AP26" s="260"/>
      <c r="AQ26" s="260"/>
      <c r="AR26" s="260"/>
      <c r="AS26" s="260"/>
      <c r="AT26" s="260"/>
      <c r="AU26" s="260"/>
      <c r="AV26" s="260"/>
      <c r="AW26" s="260"/>
      <c r="AX26" s="260"/>
      <c r="AY26" s="261"/>
      <c r="AZ26" s="266"/>
      <c r="BA26" s="266"/>
      <c r="BB26" s="266"/>
      <c r="BC26" s="266"/>
      <c r="BD26" s="266"/>
      <c r="BE26" s="266"/>
      <c r="BF26" s="249"/>
      <c r="BG26" s="249"/>
      <c r="BH26" s="249"/>
      <c r="BI26" s="249"/>
      <c r="BJ26" s="249"/>
      <c r="BK26" s="249"/>
      <c r="BL26" s="249"/>
      <c r="BM26" s="249"/>
      <c r="BN26" s="249"/>
      <c r="BO26" s="249"/>
      <c r="BP26" s="249"/>
      <c r="BQ26" s="249"/>
      <c r="BR26" s="249"/>
      <c r="BS26" s="249"/>
      <c r="BT26" s="249"/>
      <c r="BU26" s="249"/>
      <c r="BV26" s="249"/>
      <c r="BW26" s="249"/>
      <c r="BX26" s="249"/>
      <c r="BY26" s="249"/>
      <c r="BZ26" s="208"/>
    </row>
    <row r="27" spans="1:78" ht="6.75" customHeight="1">
      <c r="A27" s="20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8"/>
    </row>
    <row r="28" spans="1:78" ht="8.25" customHeight="1">
      <c r="A28" s="2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8"/>
    </row>
    <row r="29" spans="1:78" ht="7.5" customHeight="1">
      <c r="A29" s="246" t="s">
        <v>17</v>
      </c>
      <c r="B29" s="246"/>
      <c r="C29" s="246"/>
      <c r="D29" s="246"/>
      <c r="E29" s="246"/>
      <c r="F29" s="246"/>
      <c r="G29" s="246"/>
      <c r="H29" s="246"/>
      <c r="I29" s="246"/>
      <c r="J29" s="246"/>
      <c r="K29" s="246"/>
      <c r="L29" s="246"/>
      <c r="M29" s="246"/>
      <c r="N29" s="246"/>
      <c r="O29" s="246"/>
      <c r="P29" s="246"/>
      <c r="Q29" s="210"/>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11"/>
    </row>
    <row r="30" spans="1:78" ht="6.75" customHeight="1">
      <c r="A30" s="246"/>
      <c r="B30" s="246"/>
      <c r="C30" s="246"/>
      <c r="D30" s="246"/>
      <c r="E30" s="246"/>
      <c r="F30" s="246"/>
      <c r="G30" s="246"/>
      <c r="H30" s="246"/>
      <c r="I30" s="246"/>
      <c r="J30" s="246"/>
      <c r="K30" s="246"/>
      <c r="L30" s="246"/>
      <c r="M30" s="246"/>
      <c r="N30" s="246"/>
      <c r="O30" s="246"/>
      <c r="P30" s="246"/>
      <c r="Q30" s="210"/>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05"/>
      <c r="BZ30" s="211"/>
    </row>
    <row r="31" spans="1:78" ht="6.75" customHeight="1" thickBot="1">
      <c r="A31" s="247"/>
      <c r="B31" s="247"/>
      <c r="C31" s="247"/>
      <c r="D31" s="247"/>
      <c r="E31" s="247"/>
      <c r="F31" s="247"/>
      <c r="G31" s="247"/>
      <c r="H31" s="247"/>
      <c r="I31" s="247"/>
      <c r="J31" s="247"/>
      <c r="K31" s="247"/>
      <c r="L31" s="247"/>
      <c r="M31" s="247"/>
      <c r="N31" s="247"/>
      <c r="O31" s="247"/>
      <c r="P31" s="247"/>
      <c r="Q31" s="210"/>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11"/>
    </row>
    <row r="32" spans="1:78" ht="30.75" customHeight="1" thickBot="1">
      <c r="A32" s="277" t="s">
        <v>25</v>
      </c>
      <c r="B32" s="278"/>
      <c r="C32" s="278"/>
      <c r="D32" s="278"/>
      <c r="E32" s="278"/>
      <c r="F32" s="278"/>
      <c r="G32" s="278"/>
      <c r="H32" s="278"/>
      <c r="I32" s="278"/>
      <c r="J32" s="278"/>
      <c r="K32" s="278"/>
      <c r="L32" s="278"/>
      <c r="M32" s="278"/>
      <c r="N32" s="274">
        <f>'支給申請額算定シート '!C60</f>
        <v>0</v>
      </c>
      <c r="O32" s="275"/>
      <c r="P32" s="275"/>
      <c r="Q32" s="275"/>
      <c r="R32" s="275"/>
      <c r="S32" s="275"/>
      <c r="T32" s="275"/>
      <c r="U32" s="275"/>
      <c r="V32" s="275"/>
      <c r="W32" s="276"/>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3"/>
    </row>
    <row r="33" spans="1:86" ht="6.75" customHeight="1">
      <c r="A33" s="212"/>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3"/>
    </row>
    <row r="34" spans="1:86" ht="8.25" customHeight="1">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00"/>
    </row>
    <row r="35" spans="1:86" ht="8.25" customHeight="1">
      <c r="A35" s="279" t="s">
        <v>146</v>
      </c>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14"/>
      <c r="BZ35" s="200"/>
    </row>
    <row r="36" spans="1:86" ht="8.25" customHeight="1">
      <c r="A36" s="279"/>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14"/>
      <c r="BZ36" s="200"/>
    </row>
    <row r="37" spans="1:86" ht="8.25" customHeight="1">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14"/>
      <c r="BZ37" s="200"/>
    </row>
    <row r="38" spans="1:86" ht="25.5" customHeight="1">
      <c r="A38" s="280" t="s">
        <v>147</v>
      </c>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00"/>
    </row>
    <row r="39" spans="1:86" ht="3" customHeight="1">
      <c r="A39" s="240"/>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0"/>
      <c r="BY39" s="240"/>
      <c r="BZ39" s="200"/>
    </row>
    <row r="40" spans="1:86" ht="3" customHeight="1">
      <c r="A40" s="240"/>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0"/>
      <c r="BX40" s="240"/>
      <c r="BY40" s="240"/>
      <c r="BZ40" s="200"/>
    </row>
    <row r="41" spans="1:86" ht="3" customHeight="1">
      <c r="A41" s="240"/>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00"/>
    </row>
    <row r="42" spans="1:86" ht="4.5" customHeight="1">
      <c r="A42" s="240"/>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16"/>
    </row>
    <row r="43" spans="1:86" ht="6.75" customHeight="1">
      <c r="A43" s="240"/>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17"/>
    </row>
    <row r="44" spans="1:86" ht="6.75" customHeight="1">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00"/>
    </row>
    <row r="45" spans="1:86" ht="6" customHeight="1">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240"/>
      <c r="BZ45" s="200"/>
    </row>
    <row r="46" spans="1:86" s="208" customFormat="1" ht="6" customHeight="1">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17"/>
      <c r="CD46" s="198"/>
      <c r="CE46" s="198"/>
      <c r="CF46" s="198"/>
      <c r="CG46" s="198"/>
      <c r="CH46" s="198"/>
    </row>
    <row r="47" spans="1:86" ht="6" customHeight="1">
      <c r="A47" s="240"/>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00"/>
    </row>
    <row r="48" spans="1:86" ht="9" customHeight="1">
      <c r="A48" s="240"/>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00"/>
    </row>
    <row r="49" spans="1:78" ht="6" customHeight="1">
      <c r="A49" s="240"/>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00"/>
    </row>
    <row r="50" spans="1:78" ht="6" customHeight="1">
      <c r="A50" s="240"/>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00"/>
    </row>
    <row r="51" spans="1:78" ht="6" customHeight="1">
      <c r="A51" s="240"/>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00"/>
    </row>
    <row r="52" spans="1:78" ht="6.75" customHeight="1">
      <c r="A52" s="240"/>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00"/>
    </row>
    <row r="53" spans="1:78" ht="6.75" customHeight="1">
      <c r="A53" s="240"/>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00"/>
    </row>
    <row r="54" spans="1:78" ht="6.75" customHeight="1">
      <c r="A54" s="240"/>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00"/>
    </row>
    <row r="55" spans="1:78" ht="6.75" customHeight="1">
      <c r="A55" s="240"/>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00"/>
    </row>
    <row r="56" spans="1:78" ht="6.75" customHeight="1">
      <c r="A56" s="240"/>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00"/>
    </row>
    <row r="57" spans="1:78" ht="6.75" customHeight="1">
      <c r="A57" s="240"/>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00"/>
    </row>
    <row r="58" spans="1:78" ht="6.75" customHeight="1">
      <c r="A58" s="240"/>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c r="BR58" s="240"/>
      <c r="BS58" s="240"/>
      <c r="BT58" s="240"/>
      <c r="BU58" s="240"/>
      <c r="BV58" s="240"/>
      <c r="BW58" s="240"/>
      <c r="BX58" s="240"/>
      <c r="BY58" s="240"/>
      <c r="BZ58" s="200"/>
    </row>
    <row r="59" spans="1:78" s="208" customFormat="1" ht="5.25" customHeight="1">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7"/>
    </row>
    <row r="60" spans="1:78" s="208" customFormat="1" ht="5.25" customHeight="1">
      <c r="A60" s="212"/>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7"/>
    </row>
  </sheetData>
  <sheetProtection password="D54F" sheet="1" formatCells="0" selectLockedCells="1"/>
  <mergeCells count="39">
    <mergeCell ref="BF19:BY20"/>
    <mergeCell ref="BF21:BY22"/>
    <mergeCell ref="A21:M26"/>
    <mergeCell ref="N11:AM12"/>
    <mergeCell ref="N13:AM18"/>
    <mergeCell ref="N19:AM20"/>
    <mergeCell ref="N21:AM26"/>
    <mergeCell ref="N32:W32"/>
    <mergeCell ref="A32:M32"/>
    <mergeCell ref="A35:BX37"/>
    <mergeCell ref="A38:BY38"/>
    <mergeCell ref="B6:BY6"/>
    <mergeCell ref="A13:M18"/>
    <mergeCell ref="A19:M20"/>
    <mergeCell ref="BJ8:BO10"/>
    <mergeCell ref="BH8:BI10"/>
    <mergeCell ref="AZ8:BG10"/>
    <mergeCell ref="AN8:AY10"/>
    <mergeCell ref="AN11:AY18"/>
    <mergeCell ref="BI11:BR12"/>
    <mergeCell ref="AZ13:BY18"/>
    <mergeCell ref="AZ19:BE20"/>
    <mergeCell ref="AZ21:BE22"/>
    <mergeCell ref="A1:F3"/>
    <mergeCell ref="G2:BV5"/>
    <mergeCell ref="A8:P10"/>
    <mergeCell ref="A29:P31"/>
    <mergeCell ref="BF23:BY24"/>
    <mergeCell ref="BF25:BY26"/>
    <mergeCell ref="BR8:BW10"/>
    <mergeCell ref="BP8:BQ10"/>
    <mergeCell ref="AN19:AY26"/>
    <mergeCell ref="AZ11:BA12"/>
    <mergeCell ref="BB11:BF12"/>
    <mergeCell ref="AZ25:BE26"/>
    <mergeCell ref="AZ23:BE24"/>
    <mergeCell ref="A11:M12"/>
    <mergeCell ref="BG11:BH12"/>
    <mergeCell ref="BX8:BY10"/>
  </mergeCells>
  <phoneticPr fontId="1"/>
  <dataValidations count="2">
    <dataValidation imeMode="fullKatakana" allowBlank="1" showInputMessage="1" showErrorMessage="1" sqref="N11:AM12 N19:AM20"/>
    <dataValidation imeMode="disabled" allowBlank="1" showInputMessage="1" showErrorMessage="1" sqref="AZ8:BG10 BJ8:BO10 BR8:BW10 BB11:BF12 BI11:BR12 BF21:BY26"/>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view="pageBreakPreview" zoomScale="85" zoomScaleNormal="85" zoomScaleSheetLayoutView="85" workbookViewId="0">
      <selection activeCell="D13" sqref="D13"/>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18</v>
      </c>
    </row>
    <row r="2" spans="1:20" ht="14.1" customHeight="1" thickBot="1">
      <c r="A2" s="357">
        <v>1</v>
      </c>
      <c r="B2" s="425" t="s">
        <v>105</v>
      </c>
      <c r="C2" s="421" t="s">
        <v>12</v>
      </c>
      <c r="D2" s="423" t="s">
        <v>13</v>
      </c>
      <c r="E2" s="420" t="s">
        <v>14</v>
      </c>
      <c r="F2" s="362" t="s">
        <v>16</v>
      </c>
      <c r="G2" s="405" t="s">
        <v>15</v>
      </c>
      <c r="H2" s="406" t="s">
        <v>19</v>
      </c>
      <c r="I2" s="87"/>
      <c r="N2" s="86" t="s">
        <v>114</v>
      </c>
    </row>
    <row r="3" spans="1:20" ht="14.1" customHeight="1" thickBot="1">
      <c r="A3" s="357"/>
      <c r="B3" s="426"/>
      <c r="C3" s="422"/>
      <c r="D3" s="424"/>
      <c r="E3" s="420"/>
      <c r="F3" s="363"/>
      <c r="G3" s="359"/>
      <c r="H3" s="407"/>
      <c r="I3" s="88" t="s">
        <v>48</v>
      </c>
      <c r="N3" s="402" t="s">
        <v>81</v>
      </c>
      <c r="O3" s="373" t="s">
        <v>83</v>
      </c>
      <c r="P3" s="373"/>
      <c r="Q3" s="89" t="s">
        <v>84</v>
      </c>
    </row>
    <row r="4" spans="1:20" ht="24.95" customHeight="1">
      <c r="A4" s="357"/>
      <c r="B4" s="90" t="s">
        <v>31</v>
      </c>
      <c r="C4" s="14"/>
      <c r="D4" s="15"/>
      <c r="E4" s="16"/>
      <c r="F4" s="17"/>
      <c r="G4" s="18"/>
      <c r="H4" s="91">
        <f>SUM(C4:G4)</f>
        <v>0</v>
      </c>
      <c r="I4" s="92">
        <f>H4-E4-G4</f>
        <v>0</v>
      </c>
      <c r="K4" s="414" t="s">
        <v>67</v>
      </c>
      <c r="L4" s="415"/>
      <c r="N4" s="403"/>
      <c r="O4" s="400" t="s">
        <v>50</v>
      </c>
      <c r="P4" s="401" t="s">
        <v>82</v>
      </c>
      <c r="Q4" s="374" t="s">
        <v>85</v>
      </c>
    </row>
    <row r="5" spans="1:20" ht="24.95" customHeight="1" thickBot="1">
      <c r="A5" s="357"/>
      <c r="B5" s="93" t="s">
        <v>68</v>
      </c>
      <c r="C5" s="34"/>
      <c r="D5" s="35"/>
      <c r="E5" s="36"/>
      <c r="F5" s="37"/>
      <c r="G5" s="38"/>
      <c r="H5" s="94">
        <f>SUM(C5:G5)</f>
        <v>0</v>
      </c>
      <c r="I5" s="95">
        <f>H5-E5-G5</f>
        <v>0</v>
      </c>
      <c r="K5" s="416"/>
      <c r="L5" s="417"/>
      <c r="N5" s="404"/>
      <c r="O5" s="400"/>
      <c r="P5" s="401"/>
      <c r="Q5" s="374"/>
    </row>
    <row r="6" spans="1:20" ht="24.95" customHeight="1" thickTop="1" thickBot="1">
      <c r="A6" s="357"/>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413" t="str">
        <f>IF(I4&lt;I5,"①","②")</f>
        <v>②</v>
      </c>
      <c r="L6" s="339"/>
      <c r="N6" s="98" t="b">
        <f>IF(OR(AND(O6,P6),Q6),TRUE)</f>
        <v>1</v>
      </c>
      <c r="O6" s="99" t="b">
        <f>IF(I6&lt;&gt;0,TRUE)</f>
        <v>0</v>
      </c>
      <c r="P6" s="100" t="b">
        <f>IF(I6&gt;I13,TRUE)</f>
        <v>0</v>
      </c>
      <c r="Q6" s="101" t="b">
        <f>IF(AND(H6=0,H13=0),TRUE)</f>
        <v>1</v>
      </c>
    </row>
    <row r="7" spans="1:20" ht="54" customHeight="1">
      <c r="A7" s="428" t="s">
        <v>140</v>
      </c>
      <c r="B7" s="372"/>
      <c r="C7" s="372"/>
      <c r="D7" s="372"/>
      <c r="E7" s="372"/>
      <c r="F7" s="372"/>
      <c r="G7" s="372"/>
      <c r="H7" s="372"/>
      <c r="I7" s="372"/>
    </row>
    <row r="8" spans="1:20" ht="19.5" thickBot="1">
      <c r="A8" s="372" t="s">
        <v>86</v>
      </c>
      <c r="B8" s="372"/>
      <c r="C8" s="372"/>
      <c r="D8" s="372"/>
      <c r="E8" s="372"/>
      <c r="F8" s="372"/>
      <c r="G8" s="372"/>
      <c r="H8" s="372"/>
      <c r="I8" s="372"/>
      <c r="M8" s="86" t="s">
        <v>77</v>
      </c>
    </row>
    <row r="9" spans="1:20">
      <c r="A9" s="372" t="s">
        <v>141</v>
      </c>
      <c r="B9" s="372"/>
      <c r="C9" s="372"/>
      <c r="D9" s="372"/>
      <c r="E9" s="372"/>
      <c r="F9" s="372"/>
      <c r="G9" s="372"/>
      <c r="H9" s="372"/>
      <c r="I9" s="372"/>
      <c r="K9" s="408" t="s">
        <v>88</v>
      </c>
      <c r="L9" s="409"/>
      <c r="M9" s="355" t="s">
        <v>12</v>
      </c>
      <c r="N9" s="355" t="s">
        <v>13</v>
      </c>
      <c r="O9" s="355" t="s">
        <v>14</v>
      </c>
      <c r="P9" s="377" t="s">
        <v>16</v>
      </c>
      <c r="Q9" s="375" t="s">
        <v>27</v>
      </c>
      <c r="R9" s="381" t="s">
        <v>19</v>
      </c>
      <c r="S9" s="102"/>
    </row>
    <row r="10" spans="1:20" ht="14.1" customHeight="1" thickBot="1">
      <c r="K10" s="410"/>
      <c r="L10" s="411"/>
      <c r="M10" s="356"/>
      <c r="N10" s="356"/>
      <c r="O10" s="356"/>
      <c r="P10" s="378"/>
      <c r="Q10" s="376"/>
      <c r="R10" s="381"/>
      <c r="S10" s="103" t="s">
        <v>49</v>
      </c>
    </row>
    <row r="11" spans="1:20" ht="12" customHeight="1" thickBot="1">
      <c r="A11" s="357">
        <v>2</v>
      </c>
      <c r="B11" s="427" t="s">
        <v>112</v>
      </c>
      <c r="C11" s="421" t="s">
        <v>12</v>
      </c>
      <c r="D11" s="423" t="s">
        <v>13</v>
      </c>
      <c r="E11" s="420" t="s">
        <v>14</v>
      </c>
      <c r="F11" s="362" t="s">
        <v>16</v>
      </c>
      <c r="G11" s="359" t="s">
        <v>27</v>
      </c>
      <c r="H11" s="406" t="s">
        <v>19</v>
      </c>
      <c r="I11" s="87"/>
      <c r="K11" s="412"/>
      <c r="L11" s="380"/>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357"/>
      <c r="B12" s="427"/>
      <c r="C12" s="422"/>
      <c r="D12" s="424"/>
      <c r="E12" s="420"/>
      <c r="F12" s="363"/>
      <c r="G12" s="359"/>
      <c r="H12" s="407"/>
      <c r="I12" s="88" t="s">
        <v>20</v>
      </c>
      <c r="K12" s="418" t="s">
        <v>123</v>
      </c>
      <c r="L12" s="223" t="s">
        <v>121</v>
      </c>
      <c r="M12" s="230">
        <f>IF(M11&gt;0,M11*-1,0)</f>
        <v>0</v>
      </c>
      <c r="N12" s="230">
        <f>IF(N11&gt;0,N11*-1,0)</f>
        <v>0</v>
      </c>
      <c r="O12" s="230">
        <f>IF(O11&gt;0,O11*-1,0)</f>
        <v>0</v>
      </c>
      <c r="P12" s="231">
        <f>IF(P11&gt;0,P11*-1,0)</f>
        <v>0</v>
      </c>
      <c r="Q12" s="226"/>
      <c r="R12" s="227"/>
      <c r="S12" s="228">
        <f>IF(S11&gt;0,S11*-1,0)</f>
        <v>0</v>
      </c>
    </row>
    <row r="13" spans="1:20" ht="24.95" customHeight="1" thickBot="1">
      <c r="A13" s="357"/>
      <c r="B13" s="427"/>
      <c r="C13" s="21"/>
      <c r="D13" s="22"/>
      <c r="E13" s="23"/>
      <c r="F13" s="24"/>
      <c r="G13" s="20">
        <v>0</v>
      </c>
      <c r="H13" s="108">
        <f>SUM(C13:G13)</f>
        <v>0</v>
      </c>
      <c r="I13" s="109">
        <f>H13-E13-G13</f>
        <v>0</v>
      </c>
      <c r="K13" s="419"/>
      <c r="L13" s="232" t="s">
        <v>122</v>
      </c>
      <c r="M13" s="233">
        <f>IF(M11&lt;0,M11*-1,0)</f>
        <v>0</v>
      </c>
      <c r="N13" s="233">
        <f>IF(N11&lt;0,N11*-1,0)</f>
        <v>0</v>
      </c>
      <c r="O13" s="233">
        <f>IF(O11&lt;0,O11*-1,0)</f>
        <v>0</v>
      </c>
      <c r="P13" s="234">
        <f>IF(P11&lt;0,P11*-1,0)</f>
        <v>0</v>
      </c>
      <c r="Q13" s="225"/>
      <c r="R13" s="224"/>
      <c r="S13" s="229">
        <f>IF(S11&lt;0,S11*-1,0)</f>
        <v>0</v>
      </c>
    </row>
    <row r="14" spans="1:20" ht="14.1" customHeight="1" thickBot="1">
      <c r="I14" s="111" t="s">
        <v>37</v>
      </c>
      <c r="R14" s="120"/>
      <c r="S14" s="121"/>
      <c r="T14" s="112"/>
    </row>
    <row r="15" spans="1:20" s="112" customFormat="1" ht="12.6" customHeight="1" thickBot="1">
      <c r="A15" s="364">
        <v>3</v>
      </c>
      <c r="B15" s="439" t="s">
        <v>130</v>
      </c>
      <c r="C15" s="446" t="s">
        <v>12</v>
      </c>
      <c r="D15" s="444" t="s">
        <v>13</v>
      </c>
      <c r="E15" s="443" t="s">
        <v>14</v>
      </c>
      <c r="F15" s="429" t="s">
        <v>16</v>
      </c>
      <c r="G15" s="431" t="s">
        <v>38</v>
      </c>
      <c r="H15" s="113"/>
      <c r="I15" s="113"/>
      <c r="K15" s="220" t="s">
        <v>125</v>
      </c>
      <c r="L15" s="114"/>
      <c r="M15" s="115"/>
      <c r="N15" s="115"/>
      <c r="O15" s="115"/>
      <c r="P15" s="115"/>
      <c r="Q15" s="114"/>
      <c r="R15" s="86"/>
      <c r="S15" s="86"/>
    </row>
    <row r="16" spans="1:20" s="112" customFormat="1" ht="12.6" customHeight="1">
      <c r="A16" s="365"/>
      <c r="B16" s="440"/>
      <c r="C16" s="447"/>
      <c r="D16" s="445"/>
      <c r="E16" s="430"/>
      <c r="F16" s="430"/>
      <c r="G16" s="432"/>
      <c r="H16" s="116"/>
      <c r="I16" s="116"/>
      <c r="K16" s="396" t="s">
        <v>126</v>
      </c>
      <c r="L16" s="397"/>
      <c r="M16" s="118" t="s">
        <v>62</v>
      </c>
      <c r="N16" s="118" t="s">
        <v>63</v>
      </c>
      <c r="O16" s="118" t="s">
        <v>64</v>
      </c>
      <c r="P16" s="119" t="s">
        <v>65</v>
      </c>
      <c r="Q16" s="114"/>
    </row>
    <row r="17" spans="1:20" s="112" customFormat="1" ht="24.95" customHeight="1">
      <c r="A17" s="365"/>
      <c r="B17" s="440"/>
      <c r="C17" s="25"/>
      <c r="D17" s="26"/>
      <c r="E17" s="27"/>
      <c r="F17" s="28"/>
      <c r="G17" s="117">
        <f>SUM(C17,D17,F17)</f>
        <v>0</v>
      </c>
      <c r="H17" s="113"/>
      <c r="I17" s="113"/>
      <c r="K17" s="437" t="s">
        <v>124</v>
      </c>
      <c r="L17" s="438"/>
      <c r="M17" s="235">
        <f>IF(C17&lt;0,C17,0)</f>
        <v>0</v>
      </c>
      <c r="N17" s="235">
        <f t="shared" ref="N17:P17" si="1">IF(D17&lt;0,D17,0)</f>
        <v>0</v>
      </c>
      <c r="O17" s="235">
        <f t="shared" si="1"/>
        <v>0</v>
      </c>
      <c r="P17" s="236">
        <f t="shared" si="1"/>
        <v>0</v>
      </c>
      <c r="Q17" s="114"/>
      <c r="R17" s="120"/>
      <c r="S17" s="121"/>
    </row>
    <row r="18" spans="1:20" s="112" customFormat="1" ht="19.5" thickBot="1">
      <c r="A18" s="366"/>
      <c r="B18" s="122" t="s">
        <v>131</v>
      </c>
      <c r="C18" s="30"/>
      <c r="D18" s="31"/>
      <c r="E18" s="32"/>
      <c r="F18" s="33"/>
      <c r="G18" s="123">
        <f>SUM(C18,D18,F18)</f>
        <v>0</v>
      </c>
      <c r="H18" s="113"/>
      <c r="I18" s="113"/>
      <c r="K18" s="394" t="s">
        <v>89</v>
      </c>
      <c r="L18" s="395"/>
      <c r="M18" s="124">
        <f>IF(C17&gt;0,C17,0)</f>
        <v>0</v>
      </c>
      <c r="N18" s="124">
        <f t="shared" ref="N18:P18" si="2">IF(D17&gt;0,D17,0)</f>
        <v>0</v>
      </c>
      <c r="O18" s="124">
        <f t="shared" si="2"/>
        <v>0</v>
      </c>
      <c r="P18" s="125">
        <f t="shared" si="2"/>
        <v>0</v>
      </c>
      <c r="Q18" s="114"/>
      <c r="R18" s="86"/>
      <c r="S18" s="86"/>
    </row>
    <row r="19" spans="1:20" s="112" customFormat="1" ht="13.5" customHeight="1">
      <c r="A19" s="433" t="s">
        <v>142</v>
      </c>
      <c r="B19" s="433"/>
      <c r="C19" s="433"/>
      <c r="D19" s="433"/>
      <c r="E19" s="433"/>
      <c r="F19" s="433"/>
      <c r="G19" s="433"/>
      <c r="H19" s="433"/>
      <c r="I19" s="433"/>
      <c r="T19" s="86"/>
    </row>
    <row r="20" spans="1:20" s="112" customFormat="1" ht="38.25" customHeight="1" thickBot="1">
      <c r="A20" s="433"/>
      <c r="B20" s="433"/>
      <c r="C20" s="433"/>
      <c r="D20" s="433"/>
      <c r="E20" s="433"/>
      <c r="F20" s="433"/>
      <c r="G20" s="433"/>
      <c r="H20" s="433"/>
      <c r="I20" s="433"/>
      <c r="T20" s="86"/>
    </row>
    <row r="21" spans="1:20" s="112" customFormat="1" ht="13.5" customHeight="1">
      <c r="A21" s="86"/>
      <c r="B21" s="86"/>
      <c r="C21" s="86"/>
      <c r="D21" s="86"/>
      <c r="E21" s="86"/>
      <c r="F21" s="86"/>
      <c r="G21" s="86"/>
      <c r="H21" s="86"/>
      <c r="I21" s="86"/>
      <c r="K21" s="382" t="s">
        <v>52</v>
      </c>
      <c r="L21" s="383"/>
      <c r="M21" s="126" t="s">
        <v>134</v>
      </c>
      <c r="N21" s="127" t="s">
        <v>135</v>
      </c>
      <c r="O21" s="128" t="s">
        <v>129</v>
      </c>
      <c r="P21" s="351" t="s">
        <v>58</v>
      </c>
      <c r="Q21" s="352"/>
      <c r="R21" s="129"/>
      <c r="S21" s="130"/>
      <c r="T21" s="86"/>
    </row>
    <row r="22" spans="1:20" s="112" customFormat="1" ht="24.95" customHeight="1">
      <c r="A22" s="357">
        <v>4</v>
      </c>
      <c r="B22" s="367" t="s">
        <v>36</v>
      </c>
      <c r="C22" s="131" t="s">
        <v>14</v>
      </c>
      <c r="D22" s="131" t="s">
        <v>23</v>
      </c>
      <c r="E22" s="131" t="s">
        <v>19</v>
      </c>
      <c r="F22" s="86"/>
      <c r="G22" s="86"/>
      <c r="H22" s="86"/>
      <c r="I22" s="86"/>
      <c r="K22" s="384"/>
      <c r="L22" s="385"/>
      <c r="M22" s="132" t="s">
        <v>54</v>
      </c>
      <c r="N22" s="133" t="s">
        <v>53</v>
      </c>
      <c r="O22" s="134" t="s">
        <v>55</v>
      </c>
      <c r="P22" s="353"/>
      <c r="Q22" s="354"/>
      <c r="R22" s="135" t="s">
        <v>56</v>
      </c>
      <c r="S22" s="136" t="s">
        <v>57</v>
      </c>
      <c r="T22" s="86"/>
    </row>
    <row r="23" spans="1:20" s="112" customFormat="1" ht="24.95" customHeight="1" thickBot="1">
      <c r="A23" s="357"/>
      <c r="B23" s="367"/>
      <c r="C23" s="104">
        <f>IF(E6&lt;E13,P24,0)</f>
        <v>0</v>
      </c>
      <c r="D23" s="29"/>
      <c r="E23" s="104">
        <f>SUM(C23:D23)</f>
        <v>0</v>
      </c>
      <c r="F23" s="86"/>
      <c r="G23" s="86"/>
      <c r="H23" s="86"/>
      <c r="I23" s="86"/>
      <c r="K23" s="384"/>
      <c r="L23" s="385"/>
      <c r="M23" s="137" t="s">
        <v>127</v>
      </c>
      <c r="N23" s="138" t="s">
        <v>128</v>
      </c>
      <c r="O23" s="139" t="s">
        <v>115</v>
      </c>
      <c r="P23" s="353"/>
      <c r="Q23" s="354"/>
      <c r="R23" s="140" t="s">
        <v>59</v>
      </c>
      <c r="S23" s="141" t="s">
        <v>51</v>
      </c>
      <c r="T23" s="86"/>
    </row>
    <row r="24" spans="1:20" ht="13.5" customHeight="1" thickBot="1">
      <c r="K24" s="386"/>
      <c r="L24" s="387"/>
      <c r="M24" s="142">
        <f>I6-I13</f>
        <v>0</v>
      </c>
      <c r="N24" s="143">
        <f>G17</f>
        <v>0</v>
      </c>
      <c r="O24" s="144">
        <f>IF(M24&gt;N24,M24-N24,0)</f>
        <v>0</v>
      </c>
      <c r="P24" s="398">
        <f>MIN(R24:S24)</f>
        <v>0</v>
      </c>
      <c r="Q24" s="399"/>
      <c r="R24" s="145">
        <f>O24-D23</f>
        <v>0</v>
      </c>
      <c r="S24" s="146">
        <f>E13+E17-E6</f>
        <v>0</v>
      </c>
    </row>
    <row r="25" spans="1:20" ht="12.6" customHeight="1" thickBot="1">
      <c r="A25" s="357">
        <v>5</v>
      </c>
      <c r="B25" s="427" t="s">
        <v>78</v>
      </c>
      <c r="C25" s="421" t="s">
        <v>12</v>
      </c>
      <c r="D25" s="423" t="s">
        <v>13</v>
      </c>
      <c r="E25" s="420" t="s">
        <v>14</v>
      </c>
      <c r="F25" s="362" t="s">
        <v>16</v>
      </c>
      <c r="G25" s="359" t="s">
        <v>15</v>
      </c>
      <c r="H25" s="406" t="s">
        <v>19</v>
      </c>
      <c r="I25" s="87"/>
    </row>
    <row r="26" spans="1:20" ht="12.6" customHeight="1">
      <c r="A26" s="357"/>
      <c r="B26" s="427"/>
      <c r="C26" s="422"/>
      <c r="D26" s="424"/>
      <c r="E26" s="420"/>
      <c r="F26" s="363"/>
      <c r="G26" s="359"/>
      <c r="H26" s="407"/>
      <c r="I26" s="88" t="s">
        <v>20</v>
      </c>
    </row>
    <row r="27" spans="1:20" ht="24.95" customHeight="1" thickBot="1">
      <c r="A27" s="357"/>
      <c r="B27" s="427"/>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357">
        <v>6</v>
      </c>
      <c r="B29" s="441" t="s">
        <v>118</v>
      </c>
      <c r="C29" s="153" t="s">
        <v>117</v>
      </c>
      <c r="E29" s="154" t="s">
        <v>79</v>
      </c>
      <c r="F29" s="153" t="s">
        <v>119</v>
      </c>
      <c r="G29" s="153" t="s">
        <v>61</v>
      </c>
      <c r="H29" s="237" t="s">
        <v>133</v>
      </c>
      <c r="I29" s="155" t="s">
        <v>60</v>
      </c>
    </row>
    <row r="30" spans="1:20" ht="24.95" customHeight="1" thickBot="1">
      <c r="A30" s="357"/>
      <c r="B30" s="442"/>
      <c r="C30" s="29"/>
      <c r="E30" s="104">
        <f>I27</f>
        <v>0</v>
      </c>
      <c r="F30" s="104">
        <f>E23</f>
        <v>0</v>
      </c>
      <c r="G30" s="104">
        <f>C30</f>
        <v>0</v>
      </c>
      <c r="H30" s="221">
        <f>IF(C18&gt;0,C18,0)+IF(D18&gt;0,D18,0)+IF(F18&gt;0,F18,0)</f>
        <v>0</v>
      </c>
      <c r="I30" s="150">
        <f>IF(E30-F30-G30-H30&lt;0,0,E30-F30-G30-H30)</f>
        <v>0</v>
      </c>
    </row>
    <row r="31" spans="1:20" ht="13.5" customHeight="1" thickBot="1">
      <c r="I31" s="152"/>
    </row>
    <row r="32" spans="1:20" ht="14.1" customHeight="1" thickBot="1">
      <c r="A32" s="357">
        <v>7</v>
      </c>
      <c r="B32" s="425" t="s">
        <v>106</v>
      </c>
      <c r="C32" s="421" t="s">
        <v>12</v>
      </c>
      <c r="D32" s="423" t="s">
        <v>13</v>
      </c>
      <c r="E32" s="420" t="s">
        <v>14</v>
      </c>
      <c r="F32" s="362" t="s">
        <v>16</v>
      </c>
      <c r="G32" s="359" t="s">
        <v>15</v>
      </c>
      <c r="H32" s="406" t="s">
        <v>19</v>
      </c>
      <c r="I32" s="87"/>
      <c r="K32" s="388" t="s">
        <v>104</v>
      </c>
      <c r="L32" s="389"/>
      <c r="M32" s="356" t="s">
        <v>12</v>
      </c>
      <c r="N32" s="356" t="s">
        <v>13</v>
      </c>
      <c r="O32" s="356" t="s">
        <v>14</v>
      </c>
      <c r="P32" s="356" t="s">
        <v>16</v>
      </c>
      <c r="Q32" s="379" t="s">
        <v>27</v>
      </c>
      <c r="R32" s="381" t="s">
        <v>19</v>
      </c>
      <c r="S32" s="102"/>
    </row>
    <row r="33" spans="1:19" ht="14.1" customHeight="1">
      <c r="A33" s="357"/>
      <c r="B33" s="426"/>
      <c r="C33" s="422"/>
      <c r="D33" s="424"/>
      <c r="E33" s="420"/>
      <c r="F33" s="363"/>
      <c r="G33" s="359"/>
      <c r="H33" s="407"/>
      <c r="I33" s="88" t="s">
        <v>20</v>
      </c>
      <c r="K33" s="390"/>
      <c r="L33" s="391"/>
      <c r="M33" s="356"/>
      <c r="N33" s="356"/>
      <c r="O33" s="356"/>
      <c r="P33" s="356"/>
      <c r="Q33" s="380"/>
      <c r="R33" s="381"/>
      <c r="S33" s="103" t="s">
        <v>49</v>
      </c>
    </row>
    <row r="34" spans="1:19" ht="24.95" customHeight="1">
      <c r="A34" s="357"/>
      <c r="B34" s="156" t="s">
        <v>31</v>
      </c>
      <c r="C34" s="60"/>
      <c r="D34" s="61"/>
      <c r="E34" s="62"/>
      <c r="F34" s="63"/>
      <c r="G34" s="64"/>
      <c r="H34" s="107">
        <f>SUM(C34:G34)</f>
        <v>0</v>
      </c>
      <c r="I34" s="157">
        <f>H34-E34-G34</f>
        <v>0</v>
      </c>
      <c r="K34" s="392"/>
      <c r="L34" s="393"/>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357"/>
      <c r="B35" s="158" t="s">
        <v>70</v>
      </c>
      <c r="C35" s="65"/>
      <c r="D35" s="66"/>
      <c r="E35" s="62"/>
      <c r="F35" s="67"/>
      <c r="G35" s="64"/>
      <c r="H35" s="107">
        <f>SUM(C35:G35)</f>
        <v>0</v>
      </c>
      <c r="I35" s="150">
        <f>H35-E35-G35</f>
        <v>0</v>
      </c>
    </row>
    <row r="36" spans="1:19" ht="18.75" customHeight="1">
      <c r="A36" s="372" t="s">
        <v>143</v>
      </c>
      <c r="B36" s="372"/>
      <c r="C36" s="372"/>
      <c r="D36" s="372"/>
      <c r="E36" s="372"/>
      <c r="F36" s="372"/>
      <c r="G36" s="372"/>
      <c r="H36" s="372"/>
      <c r="I36" s="372"/>
    </row>
    <row r="37" spans="1:19" ht="13.5" customHeight="1" thickBot="1"/>
    <row r="38" spans="1:19" ht="33" customHeight="1">
      <c r="A38" s="357">
        <v>8</v>
      </c>
      <c r="B38" s="159" t="s">
        <v>30</v>
      </c>
      <c r="C38" s="131" t="s">
        <v>12</v>
      </c>
      <c r="D38" s="131" t="s">
        <v>13</v>
      </c>
      <c r="E38" s="131" t="s">
        <v>16</v>
      </c>
      <c r="F38" s="131" t="s">
        <v>19</v>
      </c>
      <c r="M38" s="222"/>
      <c r="N38" s="219" t="s">
        <v>103</v>
      </c>
      <c r="O38" s="219" t="s">
        <v>102</v>
      </c>
      <c r="Q38" s="344" t="s">
        <v>100</v>
      </c>
      <c r="R38" s="345"/>
      <c r="S38" s="160" t="s">
        <v>101</v>
      </c>
    </row>
    <row r="39" spans="1:19" ht="24.95" customHeight="1">
      <c r="A39" s="357"/>
      <c r="B39" s="161" t="s">
        <v>71</v>
      </c>
      <c r="C39" s="68"/>
      <c r="D39" s="68"/>
      <c r="E39" s="68"/>
      <c r="F39" s="162">
        <f>SUM(C39:E39)</f>
        <v>0</v>
      </c>
      <c r="N39" s="110">
        <f>IF(AND(I34&lt;&gt;I35,H50="Ｂ"),E50,E49)</f>
        <v>0</v>
      </c>
      <c r="O39" s="218">
        <f>IF(AND(I34&lt;&gt;I35,H50="Ｂ"),C50,C49)</f>
        <v>0</v>
      </c>
      <c r="Q39" s="163">
        <v>0</v>
      </c>
      <c r="R39" s="19" t="s">
        <v>95</v>
      </c>
      <c r="S39" s="105">
        <v>1140</v>
      </c>
    </row>
    <row r="40" spans="1:19" ht="24.95" customHeight="1">
      <c r="A40" s="357"/>
      <c r="B40" s="161" t="s">
        <v>72</v>
      </c>
      <c r="C40" s="68"/>
      <c r="D40" s="68"/>
      <c r="E40" s="68"/>
      <c r="F40" s="162">
        <f>SUM(C40:E40)</f>
        <v>0</v>
      </c>
      <c r="Q40" s="163">
        <v>0.5</v>
      </c>
      <c r="R40" s="19" t="s">
        <v>96</v>
      </c>
      <c r="S40" s="105">
        <v>1368</v>
      </c>
    </row>
    <row r="41" spans="1:19" ht="24" customHeight="1">
      <c r="A41" s="360" t="s">
        <v>144</v>
      </c>
      <c r="B41" s="361"/>
      <c r="C41" s="361"/>
      <c r="D41" s="361"/>
      <c r="E41" s="361"/>
      <c r="F41" s="361"/>
      <c r="G41" s="361"/>
      <c r="H41" s="361"/>
      <c r="I41" s="361"/>
      <c r="Q41" s="163">
        <v>0.6</v>
      </c>
      <c r="R41" s="19" t="s">
        <v>97</v>
      </c>
      <c r="S41" s="105">
        <v>1596</v>
      </c>
    </row>
    <row r="42" spans="1:19" ht="24" customHeight="1">
      <c r="A42" s="361"/>
      <c r="B42" s="361"/>
      <c r="C42" s="361"/>
      <c r="D42" s="361"/>
      <c r="E42" s="361"/>
      <c r="F42" s="361"/>
      <c r="G42" s="361"/>
      <c r="H42" s="361"/>
      <c r="I42" s="361"/>
      <c r="Q42" s="163">
        <v>0.7</v>
      </c>
      <c r="R42" s="19" t="s">
        <v>98</v>
      </c>
      <c r="S42" s="105">
        <v>1824</v>
      </c>
    </row>
    <row r="43" spans="1:19" ht="22.5" customHeight="1">
      <c r="A43" s="361"/>
      <c r="B43" s="361"/>
      <c r="C43" s="361"/>
      <c r="D43" s="361"/>
      <c r="E43" s="361"/>
      <c r="F43" s="361"/>
      <c r="G43" s="361"/>
      <c r="H43" s="361"/>
      <c r="I43" s="361"/>
      <c r="Q43" s="163">
        <v>0.8</v>
      </c>
      <c r="R43" s="19" t="s">
        <v>99</v>
      </c>
      <c r="S43" s="105">
        <v>2052</v>
      </c>
    </row>
    <row r="44" spans="1:19" ht="22.5" customHeight="1" thickBot="1">
      <c r="A44" s="361"/>
      <c r="B44" s="361"/>
      <c r="C44" s="361"/>
      <c r="D44" s="361"/>
      <c r="E44" s="361"/>
      <c r="F44" s="361"/>
      <c r="G44" s="361"/>
      <c r="H44" s="361"/>
      <c r="I44" s="361"/>
      <c r="Q44" s="164">
        <v>0.9</v>
      </c>
      <c r="R44" s="165"/>
      <c r="S44" s="148">
        <v>2280</v>
      </c>
    </row>
    <row r="45" spans="1:19" ht="22.5" customHeight="1">
      <c r="A45" s="361"/>
      <c r="B45" s="361"/>
      <c r="C45" s="361"/>
      <c r="D45" s="361"/>
      <c r="E45" s="361"/>
      <c r="F45" s="361"/>
      <c r="G45" s="361"/>
      <c r="H45" s="361"/>
      <c r="I45" s="361"/>
    </row>
    <row r="46" spans="1:19">
      <c r="A46" s="372" t="s">
        <v>113</v>
      </c>
      <c r="B46" s="372"/>
      <c r="C46" s="372"/>
      <c r="D46" s="372"/>
      <c r="E46" s="372"/>
      <c r="F46" s="372"/>
      <c r="G46" s="372"/>
      <c r="H46" s="372"/>
      <c r="I46" s="372"/>
    </row>
    <row r="47" spans="1:19" ht="13.5" customHeight="1"/>
    <row r="48" spans="1:19" ht="24.95" customHeight="1">
      <c r="A48" s="364">
        <v>9</v>
      </c>
      <c r="B48" s="166" t="s">
        <v>34</v>
      </c>
      <c r="C48" s="370" t="s">
        <v>29</v>
      </c>
      <c r="D48" s="370"/>
      <c r="E48" s="370" t="s">
        <v>28</v>
      </c>
      <c r="F48" s="370"/>
      <c r="H48" s="367" t="s">
        <v>35</v>
      </c>
      <c r="I48" s="167"/>
    </row>
    <row r="49" spans="1:18" ht="24.95" customHeight="1">
      <c r="A49" s="365"/>
      <c r="B49" s="168" t="s">
        <v>33</v>
      </c>
      <c r="C49" s="369">
        <f>IFERROR(ROUNDDOWN(F39/I34*1/365,3),0)</f>
        <v>0</v>
      </c>
      <c r="D49" s="369"/>
      <c r="E49" s="371">
        <f>ROUNDDOWN(C49*I34,0)</f>
        <v>0</v>
      </c>
      <c r="F49" s="371"/>
      <c r="G49" s="86" t="s">
        <v>32</v>
      </c>
      <c r="H49" s="368"/>
      <c r="I49" s="169" t="s">
        <v>45</v>
      </c>
    </row>
    <row r="50" spans="1:18" ht="24.95" customHeight="1">
      <c r="A50" s="366"/>
      <c r="B50" s="168" t="s">
        <v>69</v>
      </c>
      <c r="C50" s="369">
        <f>IFERROR(ROUNDDOWN(F40/I35*1/365,3),0)</f>
        <v>0</v>
      </c>
      <c r="D50" s="369"/>
      <c r="E50" s="371">
        <f>ROUNDDOWN(C50*I35,0)</f>
        <v>0</v>
      </c>
      <c r="F50" s="371"/>
      <c r="G50" s="86" t="s">
        <v>32</v>
      </c>
      <c r="H50" s="239" t="s">
        <v>120</v>
      </c>
      <c r="I50" s="169" t="s">
        <v>46</v>
      </c>
    </row>
    <row r="51" spans="1:18" ht="13.5" customHeight="1"/>
    <row r="52" spans="1:18" ht="26.1" customHeight="1" thickBot="1">
      <c r="A52" s="357">
        <v>10</v>
      </c>
      <c r="B52" s="358" t="s">
        <v>110</v>
      </c>
      <c r="C52" s="131" t="s">
        <v>21</v>
      </c>
      <c r="D52" s="131" t="s">
        <v>66</v>
      </c>
      <c r="E52" s="172" t="s">
        <v>22</v>
      </c>
      <c r="L52" s="86" t="s">
        <v>87</v>
      </c>
    </row>
    <row r="53" spans="1:18" ht="26.1" customHeight="1">
      <c r="A53" s="357"/>
      <c r="B53" s="358"/>
      <c r="C53" s="173">
        <f>VLOOKUP(O39,Q39:S44,3)</f>
        <v>1140</v>
      </c>
      <c r="D53" s="110">
        <f>IF(I6&lt;N39,0,IF(I6-N39&gt;I30+C30,I30,IF(I6-N39-C30&gt;0,I6-N39-C30,0)))</f>
        <v>0</v>
      </c>
      <c r="E53" s="173">
        <f>C53*D53</f>
        <v>0</v>
      </c>
      <c r="L53" s="346" t="s">
        <v>74</v>
      </c>
      <c r="M53" s="347"/>
      <c r="N53" s="434" t="s">
        <v>107</v>
      </c>
      <c r="O53" s="435" t="s">
        <v>73</v>
      </c>
    </row>
    <row r="54" spans="1:18" ht="13.5" customHeight="1">
      <c r="L54" s="348"/>
      <c r="M54" s="349"/>
      <c r="N54" s="349"/>
      <c r="O54" s="436"/>
    </row>
    <row r="55" spans="1:18" ht="26.1" customHeight="1" thickBot="1">
      <c r="A55" s="357">
        <v>11</v>
      </c>
      <c r="B55" s="358" t="s">
        <v>111</v>
      </c>
      <c r="C55" s="131" t="s">
        <v>21</v>
      </c>
      <c r="D55" s="131" t="s">
        <v>66</v>
      </c>
      <c r="E55" s="172" t="s">
        <v>22</v>
      </c>
      <c r="L55" s="336">
        <f>I4*0.9</f>
        <v>0</v>
      </c>
      <c r="M55" s="337"/>
      <c r="N55" s="170">
        <f>I13</f>
        <v>0</v>
      </c>
      <c r="O55" s="171" t="b">
        <f>IF(L55&gt;=N55,TRUE)</f>
        <v>1</v>
      </c>
    </row>
    <row r="56" spans="1:18" ht="26.1" customHeight="1">
      <c r="A56" s="357"/>
      <c r="B56" s="358"/>
      <c r="C56" s="173">
        <f>S44</f>
        <v>2280</v>
      </c>
      <c r="D56" s="104">
        <f>I30-D53</f>
        <v>0</v>
      </c>
      <c r="E56" s="173">
        <f>C56*D56</f>
        <v>0</v>
      </c>
      <c r="L56" s="174"/>
      <c r="M56" s="174"/>
      <c r="N56" s="175"/>
    </row>
    <row r="57" spans="1:18" ht="13.5" customHeight="1" thickBot="1">
      <c r="L57" s="86" t="s">
        <v>132</v>
      </c>
    </row>
    <row r="58" spans="1:18" ht="30" customHeight="1">
      <c r="A58" s="176" t="s">
        <v>26</v>
      </c>
      <c r="B58" s="177" t="s">
        <v>80</v>
      </c>
      <c r="C58" s="103" t="str">
        <f>IF(AND(O55,Q60),"○","×")</f>
        <v>○</v>
      </c>
      <c r="L58" s="346" t="s">
        <v>75</v>
      </c>
      <c r="M58" s="347"/>
      <c r="N58" s="340" t="s">
        <v>93</v>
      </c>
      <c r="O58" s="178"/>
      <c r="P58" s="178"/>
      <c r="Q58" s="340" t="s">
        <v>109</v>
      </c>
      <c r="R58" s="341"/>
    </row>
    <row r="59" spans="1:18" ht="14.1" customHeight="1" thickBot="1">
      <c r="L59" s="348"/>
      <c r="M59" s="349"/>
      <c r="N59" s="350"/>
      <c r="O59" s="179" t="s">
        <v>94</v>
      </c>
      <c r="P59" s="180" t="s">
        <v>108</v>
      </c>
      <c r="Q59" s="342"/>
      <c r="R59" s="343"/>
    </row>
    <row r="60" spans="1:18" ht="30" customHeight="1" thickBot="1">
      <c r="A60" s="181">
        <v>12</v>
      </c>
      <c r="B60" s="182" t="s">
        <v>24</v>
      </c>
      <c r="C60" s="183">
        <f>IF(C58="○",E53+E56,"－")</f>
        <v>0</v>
      </c>
      <c r="F60" s="120"/>
      <c r="G60" s="184"/>
      <c r="L60" s="336">
        <f>I4*10%</f>
        <v>0</v>
      </c>
      <c r="M60" s="337"/>
      <c r="N60" s="185">
        <f>S34*-1</f>
        <v>0</v>
      </c>
      <c r="O60" s="186">
        <f>G17</f>
        <v>0</v>
      </c>
      <c r="P60" s="187">
        <f>N60-O60</f>
        <v>0</v>
      </c>
      <c r="Q60" s="338" t="b">
        <f>IF(L60&lt;=P60,TRUE)</f>
        <v>1</v>
      </c>
      <c r="R60" s="339"/>
    </row>
    <row r="61" spans="1:18" ht="14.1" customHeight="1"/>
    <row r="62" spans="1:18" ht="22.5" customHeight="1"/>
  </sheetData>
  <sheetProtection password="D54F" sheet="1" formatCells="0" selectLockedCells="1"/>
  <mergeCells count="101">
    <mergeCell ref="L55:M55"/>
    <mergeCell ref="L53:M54"/>
    <mergeCell ref="N53:N54"/>
    <mergeCell ref="O53:O54"/>
    <mergeCell ref="K17:L17"/>
    <mergeCell ref="B15:B17"/>
    <mergeCell ref="B29:B30"/>
    <mergeCell ref="B22:B23"/>
    <mergeCell ref="F25:F26"/>
    <mergeCell ref="G25:G26"/>
    <mergeCell ref="E15:E16"/>
    <mergeCell ref="D15:D16"/>
    <mergeCell ref="C15:C16"/>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dataValidation type="whole" imeMode="disabled" operator="greaterThanOrEqual" allowBlank="1" showInputMessage="1" showErrorMessage="1" error="0以上の値を入力してください。" sqref="C4:G5 C13:F13 C39:E40">
      <formula1>0</formula1>
    </dataValidation>
    <dataValidation type="whole" imeMode="disabled" operator="greaterThanOrEqual" allowBlank="1" showInputMessage="1" showErrorMessage="1" error="平成30年度病床機能報告における稼働病床数未満の数値は入力できません。" sqref="C34:G34">
      <formula1>C4</formula1>
    </dataValidation>
    <dataValidation type="whole" imeMode="disabled" operator="greaterThanOrEqual" allowBlank="1" showInputMessage="1" showErrorMessage="1" error="令和２年４月１日時点における稼働病床数未満の数値は入力できません。" sqref="C35:G35">
      <formula1>C5</formula1>
    </dataValidation>
    <dataValidation type="list" allowBlank="1" showInputMessage="1" showErrorMessage="1" sqref="H50">
      <formula1>IF($I$34&lt;&gt;$I$35,INDIRECT("I49:I50"),INDIRECT("I49"))</formula1>
    </dataValidation>
    <dataValidation type="whole" imeMode="disabled" allowBlank="1" showInputMessage="1" showErrorMessage="1" error="対象３区分の減少病床数の合計（融通分を除く）を超える転換はできません。" sqref="D23">
      <formula1>0</formula1>
      <formula2>O24</formula2>
    </dataValidation>
    <dataValidation type="whole" imeMode="disabled" allowBlank="1" showInputMessage="1" showErrorMessage="1" error="0以上かつ対象３区分の減少病床数の合計以内の値を入力してください。" sqref="C3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0"/>
  <sheetViews>
    <sheetView view="pageBreakPreview" topLeftCell="B1" zoomScaleNormal="85" zoomScaleSheetLayoutView="100" workbookViewId="0">
      <selection activeCell="G5" sqref="G5"/>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116</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452" t="s">
        <v>39</v>
      </c>
      <c r="B2" s="453" t="s">
        <v>91</v>
      </c>
      <c r="C2" s="453"/>
      <c r="D2" s="453"/>
      <c r="E2" s="454" t="s">
        <v>44</v>
      </c>
      <c r="F2" s="454" t="s">
        <v>43</v>
      </c>
      <c r="G2" s="450"/>
      <c r="H2" s="450"/>
      <c r="I2" s="450"/>
      <c r="J2" s="450"/>
      <c r="K2" s="450"/>
      <c r="L2" s="454" t="s">
        <v>47</v>
      </c>
      <c r="M2" s="450"/>
      <c r="N2" s="450"/>
      <c r="O2" s="450"/>
      <c r="P2" s="450"/>
      <c r="Q2" s="450"/>
      <c r="R2" s="456" t="s">
        <v>90</v>
      </c>
      <c r="S2" s="457"/>
      <c r="T2" s="457"/>
      <c r="U2" s="457"/>
      <c r="V2" s="457"/>
      <c r="W2" s="450" t="s">
        <v>42</v>
      </c>
      <c r="X2" s="451"/>
      <c r="Y2" s="451"/>
    </row>
    <row r="3" spans="1:25" s="5" customFormat="1" ht="93.75" customHeight="1">
      <c r="A3" s="452"/>
      <c r="B3" s="453"/>
      <c r="C3" s="453"/>
      <c r="D3" s="453"/>
      <c r="E3" s="455"/>
      <c r="F3" s="46" t="s">
        <v>40</v>
      </c>
      <c r="G3" s="47" t="s">
        <v>12</v>
      </c>
      <c r="H3" s="48" t="s">
        <v>13</v>
      </c>
      <c r="I3" s="48" t="s">
        <v>14</v>
      </c>
      <c r="J3" s="48" t="s">
        <v>16</v>
      </c>
      <c r="K3" s="49" t="s">
        <v>15</v>
      </c>
      <c r="L3" s="50" t="s">
        <v>40</v>
      </c>
      <c r="M3" s="47" t="s">
        <v>12</v>
      </c>
      <c r="N3" s="48" t="s">
        <v>13</v>
      </c>
      <c r="O3" s="48" t="s">
        <v>14</v>
      </c>
      <c r="P3" s="51" t="s">
        <v>16</v>
      </c>
      <c r="Q3" s="49" t="s">
        <v>27</v>
      </c>
      <c r="R3" s="50" t="s">
        <v>40</v>
      </c>
      <c r="S3" s="47" t="s">
        <v>12</v>
      </c>
      <c r="T3" s="48" t="s">
        <v>13</v>
      </c>
      <c r="U3" s="48" t="s">
        <v>14</v>
      </c>
      <c r="V3" s="49" t="s">
        <v>16</v>
      </c>
      <c r="W3" s="50" t="s">
        <v>40</v>
      </c>
      <c r="X3" s="48" t="s">
        <v>14</v>
      </c>
      <c r="Y3" s="49" t="s">
        <v>41</v>
      </c>
    </row>
    <row r="4" spans="1:25" ht="27" customHeight="1">
      <c r="A4" s="52">
        <v>1</v>
      </c>
      <c r="B4" s="449" t="str">
        <f>活用希望調査票!N13&amp;""</f>
        <v/>
      </c>
      <c r="C4" s="449"/>
      <c r="D4" s="449"/>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448"/>
      <c r="C5" s="448"/>
      <c r="D5" s="448"/>
      <c r="E5" s="53"/>
      <c r="F5" s="69">
        <f t="shared" ref="F5:F13" si="2">SUM(G5:K5)</f>
        <v>0</v>
      </c>
      <c r="G5" s="75"/>
      <c r="H5" s="76"/>
      <c r="I5" s="76"/>
      <c r="J5" s="76"/>
      <c r="K5" s="77"/>
      <c r="L5" s="73">
        <f t="shared" si="0"/>
        <v>0</v>
      </c>
      <c r="M5" s="75"/>
      <c r="N5" s="76"/>
      <c r="O5" s="76"/>
      <c r="P5" s="78"/>
      <c r="Q5" s="238">
        <v>0</v>
      </c>
      <c r="R5" s="73">
        <f t="shared" ref="R5:R13" si="3">SUM(S5:V5)</f>
        <v>0</v>
      </c>
      <c r="S5" s="75"/>
      <c r="T5" s="76"/>
      <c r="U5" s="76"/>
      <c r="V5" s="77"/>
      <c r="W5" s="73">
        <f t="shared" si="1"/>
        <v>0</v>
      </c>
      <c r="X5" s="76"/>
      <c r="Y5" s="77"/>
    </row>
    <row r="6" spans="1:25" ht="27" customHeight="1">
      <c r="A6" s="52">
        <v>3</v>
      </c>
      <c r="B6" s="448"/>
      <c r="C6" s="448"/>
      <c r="D6" s="448"/>
      <c r="E6" s="53"/>
      <c r="F6" s="69">
        <f t="shared" si="2"/>
        <v>0</v>
      </c>
      <c r="G6" s="75"/>
      <c r="H6" s="76"/>
      <c r="I6" s="76"/>
      <c r="J6" s="76"/>
      <c r="K6" s="77"/>
      <c r="L6" s="73">
        <f t="shared" si="0"/>
        <v>0</v>
      </c>
      <c r="M6" s="75"/>
      <c r="N6" s="76"/>
      <c r="O6" s="76"/>
      <c r="P6" s="78"/>
      <c r="Q6" s="238">
        <v>0</v>
      </c>
      <c r="R6" s="73">
        <f t="shared" si="3"/>
        <v>0</v>
      </c>
      <c r="S6" s="75"/>
      <c r="T6" s="76"/>
      <c r="U6" s="76"/>
      <c r="V6" s="77"/>
      <c r="W6" s="73">
        <f t="shared" si="1"/>
        <v>0</v>
      </c>
      <c r="X6" s="76"/>
      <c r="Y6" s="77"/>
    </row>
    <row r="7" spans="1:25" ht="27" customHeight="1">
      <c r="A7" s="52">
        <v>4</v>
      </c>
      <c r="B7" s="448"/>
      <c r="C7" s="448"/>
      <c r="D7" s="448"/>
      <c r="E7" s="53"/>
      <c r="F7" s="69">
        <f t="shared" si="2"/>
        <v>0</v>
      </c>
      <c r="G7" s="75"/>
      <c r="H7" s="76"/>
      <c r="I7" s="76"/>
      <c r="J7" s="76"/>
      <c r="K7" s="77"/>
      <c r="L7" s="73">
        <f t="shared" si="0"/>
        <v>0</v>
      </c>
      <c r="M7" s="75"/>
      <c r="N7" s="76"/>
      <c r="O7" s="76"/>
      <c r="P7" s="78"/>
      <c r="Q7" s="238">
        <v>0</v>
      </c>
      <c r="R7" s="73">
        <f t="shared" si="3"/>
        <v>0</v>
      </c>
      <c r="S7" s="75"/>
      <c r="T7" s="76"/>
      <c r="U7" s="76"/>
      <c r="V7" s="77"/>
      <c r="W7" s="73">
        <f t="shared" si="1"/>
        <v>0</v>
      </c>
      <c r="X7" s="76"/>
      <c r="Y7" s="77"/>
    </row>
    <row r="8" spans="1:25" ht="27" customHeight="1">
      <c r="A8" s="52">
        <v>5</v>
      </c>
      <c r="B8" s="448"/>
      <c r="C8" s="448"/>
      <c r="D8" s="448"/>
      <c r="E8" s="53"/>
      <c r="F8" s="69">
        <f t="shared" si="2"/>
        <v>0</v>
      </c>
      <c r="G8" s="75"/>
      <c r="H8" s="76"/>
      <c r="I8" s="76"/>
      <c r="J8" s="76"/>
      <c r="K8" s="77"/>
      <c r="L8" s="73">
        <f t="shared" si="0"/>
        <v>0</v>
      </c>
      <c r="M8" s="75"/>
      <c r="N8" s="76"/>
      <c r="O8" s="76"/>
      <c r="P8" s="78"/>
      <c r="Q8" s="238">
        <v>0</v>
      </c>
      <c r="R8" s="73">
        <f t="shared" si="3"/>
        <v>0</v>
      </c>
      <c r="S8" s="75"/>
      <c r="T8" s="76"/>
      <c r="U8" s="76"/>
      <c r="V8" s="77"/>
      <c r="W8" s="73">
        <f t="shared" si="1"/>
        <v>0</v>
      </c>
      <c r="X8" s="76"/>
      <c r="Y8" s="77"/>
    </row>
    <row r="9" spans="1:25" ht="27" customHeight="1">
      <c r="A9" s="52">
        <v>6</v>
      </c>
      <c r="B9" s="448"/>
      <c r="C9" s="448"/>
      <c r="D9" s="448"/>
      <c r="E9" s="53"/>
      <c r="F9" s="69">
        <f t="shared" si="2"/>
        <v>0</v>
      </c>
      <c r="G9" s="75"/>
      <c r="H9" s="76"/>
      <c r="I9" s="76"/>
      <c r="J9" s="76"/>
      <c r="K9" s="77"/>
      <c r="L9" s="73">
        <f t="shared" si="0"/>
        <v>0</v>
      </c>
      <c r="M9" s="75"/>
      <c r="N9" s="76"/>
      <c r="O9" s="76"/>
      <c r="P9" s="78"/>
      <c r="Q9" s="238">
        <v>0</v>
      </c>
      <c r="R9" s="73">
        <f t="shared" si="3"/>
        <v>0</v>
      </c>
      <c r="S9" s="75"/>
      <c r="T9" s="76"/>
      <c r="U9" s="76"/>
      <c r="V9" s="77"/>
      <c r="W9" s="73">
        <f t="shared" si="1"/>
        <v>0</v>
      </c>
      <c r="X9" s="76"/>
      <c r="Y9" s="77"/>
    </row>
    <row r="10" spans="1:25" ht="27" customHeight="1">
      <c r="A10" s="52">
        <v>7</v>
      </c>
      <c r="B10" s="448"/>
      <c r="C10" s="448"/>
      <c r="D10" s="448"/>
      <c r="E10" s="53"/>
      <c r="F10" s="69">
        <f t="shared" si="2"/>
        <v>0</v>
      </c>
      <c r="G10" s="75"/>
      <c r="H10" s="76"/>
      <c r="I10" s="76"/>
      <c r="J10" s="76"/>
      <c r="K10" s="77"/>
      <c r="L10" s="73">
        <f t="shared" si="0"/>
        <v>0</v>
      </c>
      <c r="M10" s="75"/>
      <c r="N10" s="76"/>
      <c r="O10" s="76"/>
      <c r="P10" s="78"/>
      <c r="Q10" s="238">
        <v>0</v>
      </c>
      <c r="R10" s="73">
        <f t="shared" si="3"/>
        <v>0</v>
      </c>
      <c r="S10" s="75"/>
      <c r="T10" s="76"/>
      <c r="U10" s="76"/>
      <c r="V10" s="77"/>
      <c r="W10" s="73">
        <f t="shared" si="1"/>
        <v>0</v>
      </c>
      <c r="X10" s="76"/>
      <c r="Y10" s="77"/>
    </row>
    <row r="11" spans="1:25" ht="27" customHeight="1">
      <c r="A11" s="52">
        <v>8</v>
      </c>
      <c r="B11" s="448"/>
      <c r="C11" s="448"/>
      <c r="D11" s="448"/>
      <c r="E11" s="53"/>
      <c r="F11" s="69">
        <f t="shared" si="2"/>
        <v>0</v>
      </c>
      <c r="G11" s="75"/>
      <c r="H11" s="76"/>
      <c r="I11" s="76"/>
      <c r="J11" s="76"/>
      <c r="K11" s="77"/>
      <c r="L11" s="73">
        <f t="shared" si="0"/>
        <v>0</v>
      </c>
      <c r="M11" s="75"/>
      <c r="N11" s="76"/>
      <c r="O11" s="76"/>
      <c r="P11" s="78"/>
      <c r="Q11" s="238">
        <v>0</v>
      </c>
      <c r="R11" s="73">
        <f t="shared" si="3"/>
        <v>0</v>
      </c>
      <c r="S11" s="75"/>
      <c r="T11" s="76"/>
      <c r="U11" s="76"/>
      <c r="V11" s="77"/>
      <c r="W11" s="73">
        <f t="shared" si="1"/>
        <v>0</v>
      </c>
      <c r="X11" s="76"/>
      <c r="Y11" s="77"/>
    </row>
    <row r="12" spans="1:25" ht="27" customHeight="1">
      <c r="A12" s="52">
        <v>9</v>
      </c>
      <c r="B12" s="448"/>
      <c r="C12" s="448"/>
      <c r="D12" s="448"/>
      <c r="E12" s="53"/>
      <c r="F12" s="69">
        <f t="shared" si="2"/>
        <v>0</v>
      </c>
      <c r="G12" s="75"/>
      <c r="H12" s="76"/>
      <c r="I12" s="76"/>
      <c r="J12" s="76"/>
      <c r="K12" s="77"/>
      <c r="L12" s="73">
        <f t="shared" si="0"/>
        <v>0</v>
      </c>
      <c r="M12" s="75"/>
      <c r="N12" s="76"/>
      <c r="O12" s="76"/>
      <c r="P12" s="78"/>
      <c r="Q12" s="238">
        <v>0</v>
      </c>
      <c r="R12" s="73">
        <f t="shared" si="3"/>
        <v>0</v>
      </c>
      <c r="S12" s="75"/>
      <c r="T12" s="76"/>
      <c r="U12" s="76"/>
      <c r="V12" s="77"/>
      <c r="W12" s="73">
        <f t="shared" si="1"/>
        <v>0</v>
      </c>
      <c r="X12" s="76"/>
      <c r="Y12" s="77"/>
    </row>
    <row r="13" spans="1:25" ht="27" customHeight="1" thickBot="1">
      <c r="A13" s="52">
        <v>10</v>
      </c>
      <c r="B13" s="448"/>
      <c r="C13" s="448"/>
      <c r="D13" s="448"/>
      <c r="E13" s="53"/>
      <c r="F13" s="69">
        <f t="shared" si="2"/>
        <v>0</v>
      </c>
      <c r="G13" s="75"/>
      <c r="H13" s="76"/>
      <c r="I13" s="76"/>
      <c r="J13" s="76"/>
      <c r="K13" s="77"/>
      <c r="L13" s="73">
        <f t="shared" si="0"/>
        <v>0</v>
      </c>
      <c r="M13" s="75"/>
      <c r="N13" s="76"/>
      <c r="O13" s="76"/>
      <c r="P13" s="78"/>
      <c r="Q13" s="238">
        <v>0</v>
      </c>
      <c r="R13" s="73">
        <f t="shared" si="3"/>
        <v>0</v>
      </c>
      <c r="S13" s="75"/>
      <c r="T13" s="76"/>
      <c r="U13" s="76"/>
      <c r="V13" s="77"/>
      <c r="W13" s="73">
        <f t="shared" si="1"/>
        <v>0</v>
      </c>
      <c r="X13" s="76"/>
      <c r="Y13" s="77"/>
    </row>
    <row r="14" spans="1:25" ht="27" customHeight="1" thickTop="1">
      <c r="A14" s="54"/>
      <c r="B14" s="54"/>
      <c r="C14" s="54"/>
      <c r="D14" s="45"/>
      <c r="E14" s="55" t="s">
        <v>40</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92</v>
      </c>
      <c r="S15" s="45"/>
      <c r="T15" s="58"/>
      <c r="U15" s="58"/>
      <c r="V15" s="45"/>
      <c r="W15" s="45"/>
      <c r="X15" s="58"/>
      <c r="Y15" s="45"/>
    </row>
    <row r="16" spans="1:25" ht="31.5" customHeight="1">
      <c r="A16" s="56" t="s">
        <v>139</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password="D54F" sheet="1" formatCells="0"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活用希望調査票</vt:lpstr>
      <vt:lpstr>支給申請額算定シート </vt:lpstr>
      <vt:lpstr>（参考）病床融通に関する概要</vt:lpstr>
      <vt:lpstr>'（参考）病床融通に関する概要'!Print_Area</vt:lpstr>
      <vt:lpstr>活用希望調査票!Print_Area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2023-09-19T02:35:29Z</dcterms:modified>
</cp:coreProperties>
</file>