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codeName="ThisWorkbook" defaultThemeVersion="124226"/>
  <xr:revisionPtr revIDLastSave="0" documentId="13_ncr:1_{9232D023-BF85-4520-8712-8C70BD2B3500}" xr6:coauthVersionLast="36" xr6:coauthVersionMax="36" xr10:uidLastSave="{00000000-0000-0000-0000-000000000000}"/>
  <bookViews>
    <workbookView xWindow="0" yWindow="0" windowWidth="20496" windowHeight="7512" tabRatio="889" xr2:uid="{00000000-000D-0000-FFFF-FFFF00000000}"/>
  </bookViews>
  <sheets>
    <sheet name="活用希望調査票" sheetId="106" r:id="rId1"/>
    <sheet name="支給申請額算定シート " sheetId="103" r:id="rId2"/>
    <sheet name="（参考）病床融通に関する概要" sheetId="104" r:id="rId3"/>
    <sheet name="Sheet1" sheetId="105" state="hidden" r:id="rId4"/>
  </sheets>
  <definedNames>
    <definedName name="_xlnm.Print_Area" localSheetId="2">'（参考）病床融通に関する概要'!$A$1:$Y$16</definedName>
    <definedName name="_xlnm.Print_Area" localSheetId="0">活用希望調査票!$A$1:$CA$39</definedName>
    <definedName name="_xlnm.Print_Area" localSheetId="1">'支給申請額算定シート '!$A$1:$S$60</definedName>
    <definedName name="_xlnm.Print_Area">#REF!</definedName>
  </definedNames>
  <calcPr calcId="191029"/>
</workbook>
</file>

<file path=xl/calcChain.xml><?xml version="1.0" encoding="utf-8"?>
<calcChain xmlns="http://schemas.openxmlformats.org/spreadsheetml/2006/main">
  <c r="H30" i="103" l="1"/>
  <c r="G30" i="103"/>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6" i="103"/>
  <c r="Q11" i="103" s="1"/>
  <c r="D6" i="103"/>
  <c r="D27" i="103" s="1"/>
  <c r="F6" i="103"/>
  <c r="P11" i="103" s="1"/>
  <c r="E6" i="103"/>
  <c r="G4" i="104" l="1"/>
  <c r="G14" i="104" s="1"/>
  <c r="C27" i="103"/>
  <c r="P12" i="103"/>
  <c r="P13" i="103"/>
  <c r="S24" i="103"/>
  <c r="N11" i="103"/>
  <c r="M11" i="103"/>
  <c r="O11" i="103"/>
  <c r="H6" i="103"/>
  <c r="Q6" i="103" s="1"/>
  <c r="H4" i="104"/>
  <c r="H14" i="104" s="1"/>
  <c r="I4" i="104"/>
  <c r="I14" i="104" s="1"/>
  <c r="K4" i="104"/>
  <c r="K14" i="104" s="1"/>
  <c r="F27" i="103"/>
  <c r="J4" i="104"/>
  <c r="J14" i="104" s="1"/>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I30" i="103" s="1"/>
  <c r="N6" i="103"/>
  <c r="X4" i="104" l="1"/>
  <c r="X14" i="104" s="1"/>
  <c r="D53" i="103" l="1"/>
  <c r="E53" i="103" s="1"/>
  <c r="W4" i="104"/>
  <c r="W14" i="104" s="1"/>
  <c r="D56" i="103" l="1"/>
  <c r="E56" i="103" s="1"/>
  <c r="C60" i="103" l="1"/>
  <c r="N32" i="10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2" authorId="0" shapeId="0" xr:uid="{00000000-0006-0000-0100-000001000000}">
      <text>
        <r>
          <rPr>
            <b/>
            <sz val="9"/>
            <color indexed="81"/>
            <rFont val="MS P ゴシック"/>
            <family val="3"/>
            <charset val="128"/>
          </rPr>
          <t>他院への移転分と介護への転換分を除いた３区分の減少数</t>
        </r>
      </text>
    </comment>
    <comment ref="S22" authorId="0" shapeId="0" xr:uid="{00000000-0006-0000-01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<sst xmlns="http://schemas.openxmlformats.org/spreadsheetml/2006/main" count="225" uniqueCount="158">
  <si>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</si>
  <si>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</si>
  <si>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</si>
  <si>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事務担当者</t>
    <rPh sb="0" eb="2">
      <t>ジム</t>
    </rPh>
    <rPh sb="2" eb="5">
      <t>タントウシャ</t>
    </rPh>
    <phoneticPr fontId="1"/>
  </si>
  <si>
    <t>〒</t>
    <phoneticPr fontId="1"/>
  </si>
  <si>
    <t>－</t>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</si>
  <si>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</si>
  <si>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</si>
  <si>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</si>
  <si>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</si>
  <si>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</si>
  <si>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</si>
  <si>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</si>
  <si>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</si>
  <si>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</si>
  <si>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</si>
  <si>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</si>
  <si>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</si>
  <si>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</si>
  <si>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</si>
  <si>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</si>
  <si>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</si>
  <si>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</si>
  <si>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</si>
  <si>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</si>
  <si>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</si>
  <si>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</si>
  <si>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</si>
  <si>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</si>
  <si>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</si>
  <si>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</si>
  <si>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</si>
  <si>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</si>
  <si>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</si>
  <si>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</si>
  <si>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</si>
  <si>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</si>
  <si>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</si>
  <si>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</si>
  <si>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</si>
  <si>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</si>
  <si>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</si>
  <si>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</si>
  <si>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</si>
  <si>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</si>
  <si>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</si>
  <si>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</si>
  <si>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</si>
  <si>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</si>
  <si>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</si>
  <si>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</si>
  <si>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</si>
  <si>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</si>
  <si>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</si>
  <si>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</si>
  <si>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</si>
  <si>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</si>
  <si>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</si>
  <si>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</si>
  <si>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</si>
  <si>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</si>
  <si>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</si>
  <si>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</si>
  <si>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</si>
  <si>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</si>
  <si>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</si>
  <si>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</si>
  <si>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</si>
  <si>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</si>
  <si>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</si>
  <si>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</si>
  <si>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</si>
  <si>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</si>
  <si>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</si>
  <si>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</si>
  <si>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</si>
  <si>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</si>
  <si>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</si>
  <si>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</si>
  <si>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</si>
  <si>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</si>
  <si>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</si>
  <si>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</si>
  <si>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</si>
  <si>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</si>
  <si>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</si>
  <si>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</si>
  <si>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</si>
  <si>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</si>
  <si>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</si>
  <si>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</si>
  <si>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</si>
  <si>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</si>
  <si>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</si>
  <si>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</si>
  <si>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</si>
  <si>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</si>
  <si>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</si>
  <si>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</si>
  <si>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</si>
  <si>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</si>
  <si>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</si>
  <si>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</si>
  <si>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</si>
  <si>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</si>
  <si>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</si>
  <si>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</si>
  <si>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</si>
  <si>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</si>
  <si>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</si>
  <si>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</si>
  <si>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</si>
  <si>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</si>
  <si>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</si>
  <si>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</si>
  <si>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</si>
  <si>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</si>
  <si>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</si>
  <si>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</si>
  <si>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</si>
  <si>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</si>
  <si>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</si>
  <si>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</si>
  <si>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</si>
  <si>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</si>
  <si>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</si>
  <si>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</si>
  <si>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</si>
  <si>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</si>
  <si>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</si>
  <si>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</si>
  <si>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</si>
  <si>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</si>
  <si>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３区分の減少数</t>
    <phoneticPr fontId="1"/>
  </si>
  <si>
    <t>←のうち融通数</t>
    <rPh sb="4" eb="6">
      <t>ユウズウ</t>
    </rPh>
    <phoneticPr fontId="1"/>
  </si>
  <si>
    <t>鹿児島</t>
    <phoneticPr fontId="1"/>
  </si>
  <si>
    <t>南薩</t>
    <phoneticPr fontId="1"/>
  </si>
  <si>
    <t>川薩</t>
    <phoneticPr fontId="1"/>
  </si>
  <si>
    <t>出水</t>
    <phoneticPr fontId="1"/>
  </si>
  <si>
    <t>姶良・伊佐</t>
    <phoneticPr fontId="1"/>
  </si>
  <si>
    <t>曽於</t>
    <rPh sb="0" eb="2">
      <t>ソオ</t>
    </rPh>
    <phoneticPr fontId="1"/>
  </si>
  <si>
    <t>肝属</t>
    <rPh sb="0" eb="2">
      <t>キモツキ</t>
    </rPh>
    <phoneticPr fontId="1"/>
  </si>
  <si>
    <t>熊毛</t>
    <rPh sb="0" eb="2">
      <t>クマゲ</t>
    </rPh>
    <phoneticPr fontId="1"/>
  </si>
  <si>
    <t>奄美</t>
    <rPh sb="0" eb="2">
      <t>アマミ</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</si>
  <si>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</si>
  <si>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</si>
  <si>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</si>
  <si>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</si>
  <si>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過去に
令和2年度病床機能再編支援事業
及び本事業で支給済の病床数</t>
    <rPh sb="0" eb="2">
      <t>カコ</t>
    </rPh>
    <rPh sb="4" eb="6">
      <t>レイワ</t>
    </rPh>
    <rPh sb="7" eb="9">
      <t>ネンド</t>
    </rPh>
    <rPh sb="9" eb="11">
      <t>ビョウショウ</t>
    </rPh>
    <rPh sb="11" eb="13">
      <t>キノウ</t>
    </rPh>
    <rPh sb="13" eb="15">
      <t>サイヘン</t>
    </rPh>
    <rPh sb="15" eb="17">
      <t>シエン</t>
    </rPh>
    <rPh sb="17" eb="19">
      <t>ジギョウ</t>
    </rPh>
    <rPh sb="20" eb="21">
      <t>オヨ</t>
    </rPh>
    <rPh sb="22" eb="23">
      <t>ホン</t>
    </rPh>
    <rPh sb="23" eb="25">
      <t>ジギョウ</t>
    </rPh>
    <rPh sb="26" eb="28">
      <t>シキュウ</t>
    </rPh>
    <rPh sb="28" eb="29">
      <t>スミ</t>
    </rPh>
    <rPh sb="30" eb="33">
      <t>ビョウショウスウ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</si>
  <si>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</si>
  <si>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2" eb="94">
      <t>サンコウ</t>
    </rPh>
    <rPh sb="97" eb="99">
      <t>ユウズウ</t>
    </rPh>
    <rPh sb="100" eb="101">
      <t>カン</t>
    </rPh>
    <rPh sb="103" eb="105">
      <t>ガイヨウ</t>
    </rPh>
    <rPh sb="110" eb="112">
      <t>カンレン</t>
    </rPh>
    <rPh sb="114" eb="116">
      <t>イリョウ</t>
    </rPh>
    <rPh sb="116" eb="118">
      <t>キカン</t>
    </rPh>
    <rPh sb="119" eb="121">
      <t>ビョウショウ</t>
    </rPh>
    <rPh sb="121" eb="122">
      <t>スウ</t>
    </rPh>
    <rPh sb="123" eb="125">
      <t>キサイ</t>
    </rPh>
    <phoneticPr fontId="1"/>
  </si>
  <si>
    <t>職・氏名</t>
    <rPh sb="0" eb="1">
      <t>ショク</t>
    </rPh>
    <rPh sb="2" eb="4">
      <t>シメイ</t>
    </rPh>
    <phoneticPr fontId="1"/>
  </si>
  <si>
    <t>別紙１</t>
    <rPh sb="0" eb="2">
      <t>ベッシ</t>
    </rPh>
    <phoneticPr fontId="1"/>
  </si>
  <si>
    <t>医療機関の
住所・所在地</t>
    <rPh sb="0" eb="2">
      <t>イリョウ</t>
    </rPh>
    <rPh sb="2" eb="4">
      <t>キカン</t>
    </rPh>
    <rPh sb="6" eb="8">
      <t>ジュウショ</t>
    </rPh>
    <rPh sb="9" eb="12">
      <t>ショザイチ</t>
    </rPh>
    <phoneticPr fontId="1"/>
  </si>
  <si>
    <t>医療機関の名称</t>
    <rPh sb="0" eb="2">
      <t>イリョウ</t>
    </rPh>
    <rPh sb="2" eb="4">
      <t>キカン</t>
    </rPh>
    <rPh sb="5" eb="7">
      <t>メイショウ</t>
    </rPh>
    <phoneticPr fontId="1"/>
  </si>
  <si>
    <t>３．「活用希望調査票」及び「支給申請額算定シート」記入に当たっての留意事項</t>
    <rPh sb="3" eb="5">
      <t>カツヨウ</t>
    </rPh>
    <rPh sb="5" eb="7">
      <t>キボウ</t>
    </rPh>
    <rPh sb="7" eb="9">
      <t>チョウサ</t>
    </rPh>
    <rPh sb="9" eb="10">
      <t>ヒョウ</t>
    </rPh>
    <rPh sb="11" eb="12">
      <t>オヨ</t>
    </rPh>
    <rPh sb="14" eb="16">
      <t>シキュウ</t>
    </rPh>
    <rPh sb="16" eb="18">
      <t>シンセイ</t>
    </rPh>
    <rPh sb="18" eb="19">
      <t>ガク</t>
    </rPh>
    <rPh sb="19" eb="21">
      <t>サンテイ</t>
    </rPh>
    <rPh sb="25" eb="27">
      <t>キニュウ</t>
    </rPh>
    <rPh sb="28" eb="29">
      <t>ア</t>
    </rPh>
    <rPh sb="33" eb="35">
      <t>リュウイ</t>
    </rPh>
    <rPh sb="35" eb="37">
      <t>ジコウ</t>
    </rPh>
    <phoneticPr fontId="1"/>
  </si>
  <si>
    <t>　　別添「病床機能再編支援事業交付要領」等を御確認の上，御記入ください。</t>
    <rPh sb="20" eb="21">
      <t>ナド</t>
    </rPh>
    <phoneticPr fontId="1"/>
  </si>
  <si>
    <t>令和8年度地域医療介護総合確保基金事業補助金（病床機能再編支援事業）
活用希望調査票（単独支援給付金）</t>
    <rPh sb="0" eb="2">
      <t>レイワ</t>
    </rPh>
    <rPh sb="3" eb="5">
      <t>ネンド</t>
    </rPh>
    <rPh sb="5" eb="7">
      <t>チイキ</t>
    </rPh>
    <rPh sb="7" eb="9">
      <t>イリョウ</t>
    </rPh>
    <rPh sb="9" eb="11">
      <t>カイゴ</t>
    </rPh>
    <rPh sb="11" eb="13">
      <t>ソウゴウ</t>
    </rPh>
    <rPh sb="13" eb="15">
      <t>カクホ</t>
    </rPh>
    <rPh sb="15" eb="17">
      <t>キキン</t>
    </rPh>
    <rPh sb="17" eb="19">
      <t>ジギョウ</t>
    </rPh>
    <rPh sb="19" eb="22">
      <t>ホジョキン</t>
    </rPh>
    <rPh sb="23" eb="25">
      <t>ビョウショウ</t>
    </rPh>
    <rPh sb="25" eb="27">
      <t>キノウ</t>
    </rPh>
    <rPh sb="27" eb="29">
      <t>サイヘン</t>
    </rPh>
    <rPh sb="29" eb="31">
      <t>シエン</t>
    </rPh>
    <rPh sb="31" eb="33">
      <t>ジギョウ</t>
    </rPh>
    <rPh sb="35" eb="37">
      <t>カツヨウ</t>
    </rPh>
    <rPh sb="37" eb="39">
      <t>キボウ</t>
    </rPh>
    <rPh sb="39" eb="41">
      <t>チョウサ</t>
    </rPh>
    <rPh sb="41" eb="42">
      <t>ヒョウ</t>
    </rPh>
    <rPh sb="43" eb="45">
      <t>タンドク</t>
    </rPh>
    <rPh sb="45" eb="47">
      <t>シエン</t>
    </rPh>
    <rPh sb="47" eb="50">
      <t>キュウフキン</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</si>
</sst>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6"/>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
      <sz val="12"/>
      <name val="ＭＳ 明朝"/>
      <family val="1"/>
      <charset val="128"/>
    </font>
    <font>
      <sz val="11"/>
      <color indexed="8"/>
      <name val="メイリオ"/>
      <family val="3"/>
      <charset val="128"/>
    </font>
    <font>
      <b/>
      <sz val="11"/>
      <name val="メイリオ"/>
      <family val="3"/>
      <charset val="128"/>
    </font>
    <font>
      <sz val="11"/>
      <color rgb="FFFF0000"/>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6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58">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81" xfId="0" applyFont="1" applyFill="1" applyBorder="1" applyProtection="1">
      <alignment vertical="center"/>
      <protection locked="0"/>
    </xf>
    <xf numFmtId="0" fontId="57" fillId="51" borderId="82" xfId="0" applyFont="1" applyFill="1" applyBorder="1" applyProtection="1">
      <alignment vertical="center"/>
      <protection locked="0"/>
    </xf>
    <xf numFmtId="0" fontId="57" fillId="51" borderId="83" xfId="0" applyFont="1" applyFill="1" applyBorder="1" applyProtection="1">
      <alignment vertical="center"/>
      <protection locked="0"/>
    </xf>
    <xf numFmtId="0" fontId="57" fillId="51" borderId="84" xfId="0" applyFont="1" applyFill="1" applyBorder="1" applyProtection="1">
      <alignment vertical="center"/>
      <protection locked="0"/>
    </xf>
    <xf numFmtId="0" fontId="57" fillId="51" borderId="85" xfId="0" applyFont="1" applyFill="1" applyBorder="1" applyProtection="1">
      <alignment vertical="center"/>
      <protection locked="0"/>
    </xf>
    <xf numFmtId="0" fontId="57" fillId="0" borderId="1" xfId="0" applyFont="1" applyFill="1" applyBorder="1" applyProtection="1">
      <alignment vertical="center"/>
    </xf>
    <xf numFmtId="0" fontId="57" fillId="0" borderId="48" xfId="0" applyFont="1" applyFill="1" applyBorder="1" applyProtection="1">
      <alignment vertical="center"/>
    </xf>
    <xf numFmtId="0" fontId="57" fillId="51" borderId="61" xfId="0" applyFont="1" applyFill="1" applyBorder="1" applyProtection="1">
      <alignment vertical="center"/>
      <protection locked="0"/>
    </xf>
    <xf numFmtId="0" fontId="57" fillId="51" borderId="62"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65" xfId="0" applyFont="1" applyFill="1" applyBorder="1" applyProtection="1">
      <alignment vertical="center"/>
      <protection locked="0"/>
    </xf>
    <xf numFmtId="184" fontId="57" fillId="51" borderId="109" xfId="0" applyNumberFormat="1" applyFont="1" applyFill="1" applyBorder="1" applyProtection="1">
      <alignment vertical="center"/>
      <protection locked="0"/>
    </xf>
    <xf numFmtId="184" fontId="57" fillId="51" borderId="107" xfId="0" applyNumberFormat="1" applyFont="1" applyFill="1" applyBorder="1" applyProtection="1">
      <alignment vertical="center"/>
      <protection locked="0"/>
    </xf>
    <xf numFmtId="184" fontId="57" fillId="51" borderId="51"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23" xfId="0" applyNumberFormat="1" applyFont="1" applyFill="1" applyBorder="1" applyProtection="1">
      <alignment vertical="center"/>
      <protection locked="0"/>
    </xf>
    <xf numFmtId="185" fontId="57" fillId="51" borderId="124" xfId="0" applyNumberFormat="1" applyFont="1" applyFill="1" applyBorder="1" applyProtection="1">
      <alignment vertical="center"/>
      <protection locked="0"/>
    </xf>
    <xf numFmtId="185" fontId="57" fillId="51" borderId="88" xfId="0" applyNumberFormat="1" applyFont="1" applyFill="1" applyBorder="1" applyProtection="1">
      <alignment vertical="center"/>
      <protection locked="0"/>
    </xf>
    <xf numFmtId="185" fontId="57" fillId="51" borderId="125" xfId="0" applyNumberFormat="1" applyFont="1" applyFill="1" applyBorder="1" applyProtection="1">
      <alignment vertical="center"/>
      <protection locked="0"/>
    </xf>
    <xf numFmtId="0" fontId="57" fillId="51" borderId="144" xfId="0" applyFont="1" applyFill="1" applyBorder="1" applyProtection="1">
      <alignment vertical="center"/>
      <protection locked="0"/>
    </xf>
    <xf numFmtId="0" fontId="57" fillId="51" borderId="135" xfId="0" applyFont="1" applyFill="1" applyBorder="1" applyProtection="1">
      <alignment vertical="center"/>
      <protection locked="0"/>
    </xf>
    <xf numFmtId="0" fontId="57" fillId="51" borderId="145" xfId="0" applyFont="1" applyFill="1" applyBorder="1" applyProtection="1">
      <alignment vertical="center"/>
      <protection locked="0"/>
    </xf>
    <xf numFmtId="0" fontId="57" fillId="51" borderId="146" xfId="0" applyFont="1" applyFill="1" applyBorder="1" applyProtection="1">
      <alignment vertical="center"/>
      <protection locked="0"/>
    </xf>
    <xf numFmtId="0" fontId="57" fillId="51" borderId="147" xfId="0" applyFont="1" applyFill="1" applyBorder="1" applyProtection="1">
      <alignment vertical="center"/>
      <protection locked="0"/>
    </xf>
    <xf numFmtId="0" fontId="57" fillId="0" borderId="148" xfId="0" applyFont="1" applyFill="1" applyBorder="1" applyProtection="1">
      <alignment vertical="center"/>
    </xf>
    <xf numFmtId="0" fontId="57" fillId="0" borderId="149" xfId="0" applyFont="1" applyFill="1" applyBorder="1" applyProtection="1">
      <alignment vertical="center"/>
    </xf>
    <xf numFmtId="0" fontId="57" fillId="0" borderId="150" xfId="0" applyFont="1" applyFill="1" applyBorder="1" applyProtection="1">
      <alignment vertical="center"/>
    </xf>
    <xf numFmtId="0" fontId="57" fillId="0" borderId="151" xfId="0" applyFont="1" applyFill="1" applyBorder="1" applyProtection="1">
      <alignment vertical="center"/>
    </xf>
    <xf numFmtId="0" fontId="57" fillId="0" borderId="152" xfId="0" applyFont="1" applyFill="1" applyBorder="1" applyProtection="1">
      <alignment vertical="center"/>
    </xf>
    <xf numFmtId="0" fontId="71" fillId="0" borderId="0" xfId="0" applyFont="1">
      <alignment vertical="center"/>
    </xf>
    <xf numFmtId="0" fontId="65" fillId="0" borderId="0" xfId="0" applyFont="1">
      <alignment vertical="center"/>
    </xf>
    <xf numFmtId="0" fontId="66" fillId="49" borderId="5" xfId="0" applyFont="1" applyFill="1" applyBorder="1" applyAlignment="1">
      <alignment horizontal="center" vertical="center" textRotation="255" shrinkToFit="1"/>
    </xf>
    <xf numFmtId="0" fontId="66" fillId="49" borderId="70" xfId="0" applyFont="1" applyFill="1" applyBorder="1" applyAlignment="1">
      <alignment horizontal="center" vertical="center" textRotation="255" shrinkToFit="1"/>
    </xf>
    <xf numFmtId="0" fontId="66" fillId="49" borderId="71" xfId="0" applyFont="1" applyFill="1" applyBorder="1" applyAlignment="1">
      <alignment horizontal="center" vertical="center" textRotation="255" shrinkToFit="1"/>
    </xf>
    <xf numFmtId="0" fontId="66" fillId="49" borderId="72" xfId="0" applyFont="1" applyFill="1" applyBorder="1" applyAlignment="1">
      <alignment horizontal="center" vertical="center" textRotation="255" shrinkToFit="1"/>
    </xf>
    <xf numFmtId="0" fontId="66" fillId="49" borderId="69" xfId="0" applyFont="1" applyFill="1" applyBorder="1" applyAlignment="1">
      <alignment horizontal="center" vertical="center" textRotation="255" shrinkToFit="1"/>
    </xf>
    <xf numFmtId="0" fontId="66" fillId="49" borderId="73" xfId="0" applyFont="1" applyFill="1" applyBorder="1" applyAlignment="1">
      <alignment horizontal="center" vertical="center" textRotation="255" shrinkToFit="1"/>
    </xf>
    <xf numFmtId="0" fontId="65" fillId="0" borderId="2" xfId="0" applyFont="1" applyFill="1" applyBorder="1" applyAlignment="1">
      <alignment horizontal="center" vertical="center"/>
    </xf>
    <xf numFmtId="0" fontId="65" fillId="51" borderId="2" xfId="0" applyFont="1" applyFill="1" applyBorder="1" applyAlignment="1" applyProtection="1">
      <alignment horizontal="center" vertical="center" shrinkToFit="1"/>
      <protection locked="0"/>
    </xf>
    <xf numFmtId="0" fontId="66" fillId="0" borderId="0" xfId="0" applyFont="1" applyFill="1" applyBorder="1" applyAlignment="1">
      <alignment horizontal="left" vertical="top" wrapText="1"/>
    </xf>
    <xf numFmtId="0" fontId="66" fillId="49" borderId="74" xfId="0" applyFont="1" applyFill="1" applyBorder="1" applyAlignment="1">
      <alignment horizontal="center" vertical="center" wrapText="1"/>
    </xf>
    <xf numFmtId="0" fontId="65" fillId="0" borderId="0" xfId="0" applyFont="1" applyFill="1" applyBorder="1" applyAlignment="1">
      <alignment vertical="center"/>
    </xf>
    <xf numFmtId="0" fontId="65" fillId="0" borderId="0" xfId="0" applyFont="1" applyFill="1" applyBorder="1">
      <alignment vertical="center"/>
    </xf>
    <xf numFmtId="0" fontId="65" fillId="0" borderId="0" xfId="0" applyFont="1" applyAlignment="1">
      <alignment vertical="center"/>
    </xf>
    <xf numFmtId="0" fontId="62" fillId="0" borderId="0" xfId="0" applyFont="1">
      <alignment vertical="center"/>
    </xf>
    <xf numFmtId="184" fontId="57" fillId="51" borderId="59" xfId="0" applyNumberFormat="1" applyFont="1" applyFill="1" applyBorder="1" applyProtection="1">
      <alignment vertical="center"/>
      <protection locked="0"/>
    </xf>
    <xf numFmtId="184" fontId="57" fillId="51" borderId="60"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64" xfId="0" applyNumberFormat="1" applyFont="1" applyFill="1" applyBorder="1" applyProtection="1">
      <alignment vertical="center"/>
      <protection locked="0"/>
    </xf>
    <xf numFmtId="184" fontId="57" fillId="51" borderId="48" xfId="0" applyNumberFormat="1" applyFont="1" applyFill="1" applyBorder="1" applyProtection="1">
      <alignment vertical="center"/>
      <protection locked="0"/>
    </xf>
    <xf numFmtId="184" fontId="57" fillId="51" borderId="61" xfId="0" applyNumberFormat="1" applyFont="1" applyFill="1" applyBorder="1" applyProtection="1">
      <alignment vertical="center"/>
      <protection locked="0"/>
    </xf>
    <xf numFmtId="184" fontId="57" fillId="51" borderId="62" xfId="0" applyNumberFormat="1" applyFont="1" applyFill="1" applyBorder="1" applyProtection="1">
      <alignment vertical="center"/>
      <protection locked="0"/>
    </xf>
    <xf numFmtId="184" fontId="57" fillId="51" borderId="65"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2" fillId="0" borderId="47" xfId="0" applyNumberFormat="1" applyFont="1" applyFill="1" applyBorder="1" applyAlignment="1">
      <alignment vertical="center" shrinkToFit="1"/>
    </xf>
    <xf numFmtId="184" fontId="72" fillId="0" borderId="70" xfId="0" applyNumberFormat="1" applyFont="1" applyFill="1" applyBorder="1" applyAlignment="1">
      <alignment vertical="center" shrinkToFit="1"/>
    </xf>
    <xf numFmtId="184" fontId="72" fillId="0" borderId="71" xfId="0" applyNumberFormat="1" applyFont="1" applyFill="1" applyBorder="1" applyAlignment="1">
      <alignment vertical="center" shrinkToFit="1"/>
    </xf>
    <xf numFmtId="184" fontId="72" fillId="0" borderId="72" xfId="0" applyNumberFormat="1" applyFont="1" applyFill="1" applyBorder="1" applyAlignment="1">
      <alignment vertical="center" shrinkToFit="1"/>
    </xf>
    <xf numFmtId="184" fontId="72" fillId="0" borderId="2" xfId="0" applyNumberFormat="1" applyFont="1" applyFill="1" applyBorder="1" applyAlignment="1">
      <alignment vertical="center" shrinkToFit="1"/>
    </xf>
    <xf numFmtId="184" fontId="72" fillId="0" borderId="73" xfId="0" applyNumberFormat="1" applyFont="1" applyFill="1" applyBorder="1" applyAlignment="1">
      <alignment vertical="center" shrinkToFit="1"/>
    </xf>
    <xf numFmtId="184" fontId="72" fillId="51" borderId="70" xfId="0" applyNumberFormat="1" applyFont="1" applyFill="1" applyBorder="1" applyAlignment="1" applyProtection="1">
      <alignment vertical="center" shrinkToFit="1"/>
      <protection locked="0"/>
    </xf>
    <xf numFmtId="184" fontId="72" fillId="51" borderId="71" xfId="0" applyNumberFormat="1" applyFont="1" applyFill="1" applyBorder="1" applyAlignment="1" applyProtection="1">
      <alignment vertical="center" shrinkToFit="1"/>
      <protection locked="0"/>
    </xf>
    <xf numFmtId="184" fontId="72" fillId="51" borderId="72" xfId="0" applyNumberFormat="1" applyFont="1" applyFill="1" applyBorder="1" applyAlignment="1" applyProtection="1">
      <alignment vertical="center" shrinkToFit="1"/>
      <protection locked="0"/>
    </xf>
    <xf numFmtId="184" fontId="72" fillId="51" borderId="73" xfId="0" applyNumberFormat="1" applyFont="1" applyFill="1" applyBorder="1" applyAlignment="1" applyProtection="1">
      <alignment vertical="center" shrinkToFit="1"/>
      <protection locked="0"/>
    </xf>
    <xf numFmtId="184" fontId="72" fillId="0" borderId="75" xfId="0" applyNumberFormat="1" applyFont="1" applyFill="1" applyBorder="1" applyAlignment="1">
      <alignment vertical="center" shrinkToFit="1"/>
    </xf>
    <xf numFmtId="184" fontId="72" fillId="0" borderId="76" xfId="0" applyNumberFormat="1" applyFont="1" applyFill="1" applyBorder="1" applyAlignment="1">
      <alignment vertical="center" shrinkToFit="1"/>
    </xf>
    <xf numFmtId="184" fontId="72" fillId="0" borderId="77" xfId="0" applyNumberFormat="1" applyFont="1" applyFill="1" applyBorder="1" applyAlignment="1">
      <alignment vertical="center" shrinkToFit="1"/>
    </xf>
    <xf numFmtId="184" fontId="72" fillId="0" borderId="78" xfId="0" applyNumberFormat="1" applyFont="1" applyFill="1" applyBorder="1" applyAlignment="1">
      <alignment vertical="center" shrinkToFit="1"/>
    </xf>
    <xf numFmtId="184" fontId="72" fillId="0" borderId="74" xfId="0" applyNumberFormat="1" applyFont="1" applyFill="1" applyBorder="1" applyAlignment="1">
      <alignment vertical="center" shrinkToFit="1"/>
    </xf>
    <xf numFmtId="184" fontId="72" fillId="0" borderId="79"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55" xfId="0" applyFont="1" applyFill="1" applyBorder="1" applyProtection="1">
      <alignment vertical="center"/>
    </xf>
    <xf numFmtId="0" fontId="60" fillId="49" borderId="63" xfId="0" applyFont="1" applyFill="1" applyBorder="1" applyAlignment="1" applyProtection="1">
      <alignment horizontal="center" vertical="center" shrinkToFit="1"/>
    </xf>
    <xf numFmtId="0" fontId="57" fillId="0" borderId="95" xfId="0" applyFont="1" applyFill="1" applyBorder="1" applyAlignment="1" applyProtection="1">
      <alignment horizontal="center" vertical="center"/>
    </xf>
    <xf numFmtId="0" fontId="58" fillId="49" borderId="80" xfId="0" applyFont="1" applyFill="1" applyBorder="1" applyAlignment="1" applyProtection="1">
      <alignment vertical="center" wrapText="1"/>
    </xf>
    <xf numFmtId="0" fontId="57" fillId="0" borderId="80" xfId="0" applyFont="1" applyFill="1" applyBorder="1" applyProtection="1">
      <alignment vertical="center"/>
    </xf>
    <xf numFmtId="0" fontId="57" fillId="0" borderId="84" xfId="0" applyFont="1" applyFill="1" applyBorder="1" applyProtection="1">
      <alignment vertical="center"/>
    </xf>
    <xf numFmtId="0" fontId="58" fillId="49" borderId="143" xfId="0" applyFont="1" applyFill="1" applyBorder="1" applyAlignment="1" applyProtection="1">
      <alignment vertical="center" shrinkToFit="1"/>
    </xf>
    <xf numFmtId="0" fontId="57" fillId="0" borderId="143" xfId="0" applyFont="1" applyFill="1" applyBorder="1" applyProtection="1">
      <alignment vertical="center"/>
    </xf>
    <xf numFmtId="0" fontId="57" fillId="0" borderId="146" xfId="0" applyFont="1" applyFill="1" applyBorder="1" applyProtection="1">
      <alignment vertical="center"/>
    </xf>
    <xf numFmtId="0" fontId="58" fillId="49" borderId="75" xfId="0" applyFont="1" applyFill="1" applyBorder="1" applyAlignment="1" applyProtection="1">
      <alignment vertical="center" wrapText="1"/>
    </xf>
    <xf numFmtId="0" fontId="57" fillId="0" borderId="75" xfId="0" applyFont="1" applyFill="1" applyBorder="1" applyProtection="1">
      <alignment vertical="center"/>
    </xf>
    <xf numFmtId="0" fontId="57" fillId="52" borderId="56" xfId="0" applyFont="1" applyFill="1" applyBorder="1" applyAlignment="1" applyProtection="1">
      <alignment horizontal="center" vertical="center"/>
    </xf>
    <xf numFmtId="0" fontId="57" fillId="0" borderId="112" xfId="0" applyFont="1" applyFill="1" applyBorder="1" applyAlignment="1" applyProtection="1">
      <alignment horizontal="center" vertical="center"/>
    </xf>
    <xf numFmtId="0" fontId="57" fillId="0" borderId="142" xfId="0" applyFont="1" applyFill="1" applyBorder="1" applyAlignment="1" applyProtection="1">
      <alignment horizontal="center" vertical="center"/>
    </xf>
    <xf numFmtId="0" fontId="57" fillId="0" borderId="62" xfId="0" applyFont="1" applyFill="1" applyBorder="1" applyAlignment="1" applyProtection="1">
      <alignment horizontal="center" vertical="center"/>
    </xf>
    <xf numFmtId="0" fontId="57" fillId="0" borderId="55"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60" xfId="0" applyNumberFormat="1" applyFont="1" applyFill="1" applyBorder="1" applyProtection="1">
      <alignment vertical="center"/>
    </xf>
    <xf numFmtId="184" fontId="57" fillId="0" borderId="48" xfId="0" applyNumberFormat="1" applyFont="1" applyFill="1" applyBorder="1" applyProtection="1">
      <alignment vertical="center"/>
    </xf>
    <xf numFmtId="184" fontId="57" fillId="0" borderId="47" xfId="0" applyNumberFormat="1" applyFont="1" applyFill="1" applyBorder="1" applyProtection="1">
      <alignment vertical="center"/>
    </xf>
    <xf numFmtId="0" fontId="57" fillId="0" borderId="47" xfId="0" applyFont="1" applyFill="1" applyBorder="1" applyProtection="1">
      <alignment vertical="center"/>
    </xf>
    <xf numFmtId="0" fontId="57" fillId="0" borderId="66"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09" xfId="0" applyNumberFormat="1" applyFont="1" applyFill="1" applyBorder="1" applyProtection="1">
      <alignment vertical="center"/>
    </xf>
    <xf numFmtId="0" fontId="57" fillId="0" borderId="104" xfId="0" applyFont="1" applyBorder="1" applyAlignment="1" applyProtection="1">
      <alignment horizontal="center" vertical="center"/>
    </xf>
    <xf numFmtId="0" fontId="57" fillId="0" borderId="58"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87" xfId="0" applyFont="1" applyFill="1" applyBorder="1" applyAlignment="1" applyProtection="1">
      <alignment horizontal="center" vertical="center" shrinkToFit="1"/>
    </xf>
    <xf numFmtId="185" fontId="57" fillId="0" borderId="86" xfId="0" applyNumberFormat="1" applyFont="1" applyFill="1" applyBorder="1" applyProtection="1">
      <alignment vertical="center"/>
    </xf>
    <xf numFmtId="184" fontId="57" fillId="52" borderId="119" xfId="0" applyNumberFormat="1" applyFont="1" applyFill="1" applyBorder="1" applyAlignment="1" applyProtection="1">
      <alignment horizontal="right" vertical="top"/>
    </xf>
    <xf numFmtId="184" fontId="57" fillId="52" borderId="120" xfId="0" applyNumberFormat="1" applyFont="1" applyFill="1" applyBorder="1" applyAlignment="1" applyProtection="1">
      <alignment horizontal="right" vertical="top"/>
    </xf>
    <xf numFmtId="0" fontId="61" fillId="0" borderId="139" xfId="0" applyFont="1" applyBorder="1" applyAlignment="1" applyProtection="1">
      <alignment horizontal="center" vertical="center" wrapText="1"/>
    </xf>
    <xf numFmtId="0" fontId="61" fillId="0" borderId="117" xfId="0" applyFont="1" applyBorder="1" applyAlignment="1" applyProtection="1">
      <alignment horizontal="center" vertical="center" wrapText="1"/>
    </xf>
    <xf numFmtId="0" fontId="61" fillId="0" borderId="118" xfId="0" applyFont="1" applyBorder="1" applyAlignment="1" applyProtection="1">
      <alignment horizontal="center" vertical="center"/>
    </xf>
    <xf numFmtId="0" fontId="57" fillId="0" borderId="113" xfId="0" applyFont="1" applyBorder="1" applyProtection="1">
      <alignment vertical="center"/>
    </xf>
    <xf numFmtId="0" fontId="57" fillId="0" borderId="114" xfId="0" applyFont="1" applyBorder="1" applyProtection="1">
      <alignment vertical="center"/>
    </xf>
    <xf numFmtId="0" fontId="58" fillId="49" borderId="2" xfId="0" applyFont="1" applyFill="1" applyBorder="1" applyAlignment="1" applyProtection="1">
      <alignment horizontal="center" vertical="center"/>
    </xf>
    <xf numFmtId="0" fontId="58" fillId="0" borderId="93" xfId="0" applyFont="1" applyBorder="1" applyAlignment="1" applyProtection="1">
      <alignment horizontal="center" vertical="center" wrapText="1"/>
    </xf>
    <xf numFmtId="0" fontId="58" fillId="0" borderId="91" xfId="0" applyFont="1" applyFill="1" applyBorder="1" applyAlignment="1" applyProtection="1">
      <alignment horizontal="center" vertical="center"/>
    </xf>
    <xf numFmtId="0" fontId="58" fillId="0" borderId="106" xfId="0" applyFont="1" applyFill="1" applyBorder="1" applyAlignment="1" applyProtection="1">
      <alignment horizontal="center" vertical="center"/>
    </xf>
    <xf numFmtId="0" fontId="57" fillId="0" borderId="115" xfId="0" applyFont="1" applyBorder="1" applyAlignment="1" applyProtection="1">
      <alignment horizontal="center" vertical="center"/>
    </xf>
    <xf numFmtId="0" fontId="57" fillId="0" borderId="97" xfId="0" applyFont="1" applyBorder="1" applyAlignment="1" applyProtection="1">
      <alignment horizontal="center" vertical="center"/>
    </xf>
    <xf numFmtId="0" fontId="61" fillId="0" borderId="89" xfId="0" applyFont="1" applyBorder="1" applyAlignment="1" applyProtection="1">
      <alignment horizontal="center" vertical="center" wrapText="1"/>
    </xf>
    <xf numFmtId="0" fontId="61" fillId="0" borderId="92" xfId="0" applyFont="1" applyFill="1" applyBorder="1" applyAlignment="1" applyProtection="1">
      <alignment horizontal="center" vertical="center" wrapText="1"/>
    </xf>
    <xf numFmtId="0" fontId="61" fillId="0" borderId="135" xfId="0" applyFont="1" applyFill="1" applyBorder="1" applyAlignment="1" applyProtection="1">
      <alignment horizontal="center" vertical="center" wrapText="1"/>
    </xf>
    <xf numFmtId="0" fontId="57" fillId="0" borderId="49" xfId="0" applyFont="1" applyFill="1" applyBorder="1" applyAlignment="1" applyProtection="1">
      <alignment vertical="center" shrinkToFit="1"/>
    </xf>
    <xf numFmtId="0" fontId="57" fillId="0" borderId="98" xfId="0" applyFont="1" applyFill="1" applyBorder="1" applyAlignment="1" applyProtection="1">
      <alignment horizontal="center" vertical="center" shrinkToFit="1"/>
    </xf>
    <xf numFmtId="184" fontId="57" fillId="0" borderId="138" xfId="0" applyNumberFormat="1" applyFont="1" applyFill="1" applyBorder="1" applyProtection="1">
      <alignment vertical="center"/>
    </xf>
    <xf numFmtId="184" fontId="57" fillId="0" borderId="133" xfId="0" applyNumberFormat="1" applyFont="1" applyFill="1" applyBorder="1" applyProtection="1">
      <alignment vertical="center"/>
    </xf>
    <xf numFmtId="184" fontId="57" fillId="52" borderId="56" xfId="0" applyNumberFormat="1" applyFont="1" applyFill="1" applyBorder="1" applyProtection="1">
      <alignment vertical="center"/>
    </xf>
    <xf numFmtId="184" fontId="57" fillId="0" borderId="112" xfId="0" applyNumberFormat="1" applyFont="1" applyFill="1" applyBorder="1" applyProtection="1">
      <alignment vertical="center"/>
    </xf>
    <xf numFmtId="184" fontId="57" fillId="0" borderId="100" xfId="0" applyNumberFormat="1" applyFont="1" applyFill="1" applyBorder="1" applyProtection="1">
      <alignment vertical="center"/>
    </xf>
    <xf numFmtId="184" fontId="57" fillId="0" borderId="61" xfId="0" applyNumberFormat="1" applyFont="1" applyFill="1" applyBorder="1" applyProtection="1">
      <alignment vertical="center"/>
    </xf>
    <xf numFmtId="184" fontId="57" fillId="0" borderId="62"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65" xfId="0" applyNumberFormat="1" applyFont="1" applyFill="1" applyBorder="1" applyProtection="1">
      <alignment vertical="center"/>
    </xf>
    <xf numFmtId="184" fontId="57" fillId="0" borderId="66"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63" xfId="0" applyFont="1" applyFill="1" applyBorder="1" applyAlignment="1" applyProtection="1">
      <alignment horizontal="center" vertical="center"/>
    </xf>
    <xf numFmtId="0" fontId="58" fillId="49" borderId="47" xfId="0" applyFont="1" applyFill="1" applyBorder="1" applyAlignment="1" applyProtection="1">
      <alignment vertical="center" wrapText="1"/>
    </xf>
    <xf numFmtId="184" fontId="57" fillId="0" borderId="64" xfId="0" applyNumberFormat="1" applyFont="1" applyFill="1" applyBorder="1" applyProtection="1">
      <alignment vertical="center"/>
    </xf>
    <xf numFmtId="0" fontId="58" fillId="49" borderId="47"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58"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02" xfId="0" applyNumberFormat="1" applyFont="1" applyFill="1" applyBorder="1" applyProtection="1">
      <alignment vertical="center"/>
    </xf>
    <xf numFmtId="187" fontId="57" fillId="0" borderId="99" xfId="0" applyNumberFormat="1" applyFont="1" applyFill="1" applyBorder="1" applyProtection="1">
      <alignment vertical="center"/>
    </xf>
    <xf numFmtId="0" fontId="57" fillId="0" borderId="157" xfId="0" applyFont="1" applyFill="1" applyBorder="1" applyProtection="1">
      <alignment vertical="center"/>
    </xf>
    <xf numFmtId="0" fontId="58" fillId="49" borderId="47"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36" xfId="0" applyNumberFormat="1" applyFont="1" applyFill="1" applyBorder="1" applyProtection="1">
      <alignment vertical="center"/>
    </xf>
    <xf numFmtId="0" fontId="57" fillId="52" borderId="62" xfId="0" applyFont="1" applyFill="1" applyBorder="1" applyProtection="1">
      <alignment vertical="center"/>
    </xf>
    <xf numFmtId="0" fontId="57" fillId="51"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13" xfId="0" applyFont="1" applyFill="1" applyBorder="1" applyProtection="1">
      <alignment vertical="center"/>
    </xf>
    <xf numFmtId="0" fontId="61" fillId="0" borderId="90" xfId="0" applyFont="1" applyFill="1" applyBorder="1" applyAlignment="1" applyProtection="1">
      <alignment horizontal="center" vertical="center"/>
    </xf>
    <xf numFmtId="0" fontId="61" fillId="0" borderId="141" xfId="0" applyFont="1" applyFill="1" applyBorder="1" applyAlignment="1" applyProtection="1">
      <alignment horizontal="center" vertical="center"/>
    </xf>
    <xf numFmtId="0" fontId="57" fillId="49" borderId="56" xfId="0" applyFont="1" applyFill="1" applyBorder="1" applyAlignment="1" applyProtection="1">
      <alignment horizontal="center" vertical="center"/>
    </xf>
    <xf numFmtId="0" fontId="58" fillId="49" borderId="52" xfId="0" applyFont="1" applyFill="1" applyBorder="1" applyProtection="1">
      <alignment vertical="center"/>
    </xf>
    <xf numFmtId="38" fontId="57" fillId="0" borderId="56" xfId="0" applyNumberFormat="1" applyFont="1" applyFill="1" applyBorder="1" applyProtection="1">
      <alignment vertical="center"/>
    </xf>
    <xf numFmtId="0" fontId="57" fillId="0" borderId="0" xfId="0" applyFont="1" applyFill="1" applyBorder="1" applyProtection="1">
      <alignment vertical="center"/>
    </xf>
    <xf numFmtId="184" fontId="57" fillId="0" borderId="108" xfId="0" applyNumberFormat="1" applyFont="1" applyFill="1" applyBorder="1" applyProtection="1">
      <alignment vertical="center"/>
    </xf>
    <xf numFmtId="184" fontId="57" fillId="0" borderId="140" xfId="0" applyNumberFormat="1" applyFont="1" applyFill="1" applyBorder="1" applyProtection="1">
      <alignment vertical="center"/>
    </xf>
    <xf numFmtId="184" fontId="57" fillId="0" borderId="142" xfId="0" applyNumberFormat="1" applyFont="1" applyFill="1" applyBorder="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3" fillId="0" borderId="0" xfId="212" applyFont="1" applyFill="1" applyBorder="1" applyAlignment="1" applyProtection="1">
      <alignment vertical="center"/>
    </xf>
    <xf numFmtId="0" fontId="63" fillId="0" borderId="0" xfId="214" applyFont="1" applyFill="1" applyBorder="1" applyAlignment="1" applyProtection="1">
      <alignment vertical="center"/>
    </xf>
    <xf numFmtId="0" fontId="57" fillId="0" borderId="0" xfId="76" applyFont="1" applyBorder="1" applyAlignment="1" applyProtection="1">
      <alignment vertical="center"/>
    </xf>
    <xf numFmtId="0" fontId="63" fillId="0" borderId="0" xfId="215" quotePrefix="1" applyFont="1" applyFill="1" applyBorder="1" applyAlignment="1" applyProtection="1">
      <alignment vertical="center"/>
    </xf>
    <xf numFmtId="0" fontId="63" fillId="0" borderId="0" xfId="215" applyFont="1" applyFill="1" applyBorder="1" applyAlignment="1" applyProtection="1">
      <alignment vertical="center"/>
    </xf>
    <xf numFmtId="0" fontId="57" fillId="0" borderId="0" xfId="213" applyFont="1" applyFill="1" applyProtection="1">
      <alignment vertical="center"/>
    </xf>
    <xf numFmtId="0" fontId="64" fillId="0" borderId="0" xfId="213" applyFont="1" applyFill="1" applyAlignment="1" applyProtection="1">
      <alignment horizontal="center" vertical="center"/>
    </xf>
    <xf numFmtId="0" fontId="57" fillId="0" borderId="0" xfId="213" applyFont="1" applyFill="1" applyAlignment="1" applyProtection="1">
      <alignment vertical="center"/>
    </xf>
    <xf numFmtId="0" fontId="66"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68" fillId="0" borderId="0" xfId="213" applyFont="1" applyFill="1" applyBorder="1" applyAlignment="1" applyProtection="1">
      <alignment vertical="center" wrapText="1"/>
    </xf>
    <xf numFmtId="0" fontId="57"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60" xfId="0" applyNumberFormat="1" applyFont="1" applyFill="1" applyBorder="1" applyProtection="1">
      <alignment vertical="center"/>
    </xf>
    <xf numFmtId="183" fontId="57" fillId="0" borderId="0" xfId="0" applyNumberFormat="1" applyFont="1" applyFill="1" applyProtection="1">
      <alignment vertical="center"/>
    </xf>
    <xf numFmtId="0" fontId="57" fillId="0" borderId="159" xfId="0" applyFont="1" applyFill="1" applyBorder="1" applyAlignment="1" applyProtection="1">
      <alignment horizontal="center" vertical="center"/>
    </xf>
    <xf numFmtId="0" fontId="57" fillId="0" borderId="160" xfId="0" applyFont="1" applyFill="1" applyBorder="1" applyAlignment="1" applyProtection="1">
      <alignment horizontal="center" vertical="center"/>
    </xf>
    <xf numFmtId="0" fontId="57" fillId="0" borderId="161" xfId="0" applyFont="1" applyFill="1" applyBorder="1" applyAlignment="1" applyProtection="1">
      <alignment horizontal="center" vertical="center"/>
    </xf>
    <xf numFmtId="0" fontId="57" fillId="0" borderId="162" xfId="0" applyFont="1" applyFill="1" applyBorder="1" applyProtection="1">
      <alignment vertical="center"/>
    </xf>
    <xf numFmtId="0" fontId="57" fillId="0" borderId="163" xfId="0" applyFont="1" applyFill="1" applyBorder="1" applyProtection="1">
      <alignment vertical="center"/>
    </xf>
    <xf numFmtId="184" fontId="57" fillId="0" borderId="134" xfId="0" applyNumberFormat="1" applyFont="1" applyFill="1" applyBorder="1" applyProtection="1">
      <alignment vertical="center"/>
    </xf>
    <xf numFmtId="184" fontId="57" fillId="0" borderId="92" xfId="0" applyNumberFormat="1" applyFont="1" applyFill="1" applyBorder="1" applyProtection="1">
      <alignment vertical="center"/>
    </xf>
    <xf numFmtId="184" fontId="57" fillId="52" borderId="134" xfId="0" applyNumberFormat="1" applyFont="1" applyFill="1" applyBorder="1" applyProtection="1">
      <alignment vertical="center"/>
    </xf>
    <xf numFmtId="184" fontId="57" fillId="52" borderId="82" xfId="0" applyNumberFormat="1" applyFont="1" applyFill="1" applyBorder="1" applyProtection="1">
      <alignment vertical="center"/>
    </xf>
    <xf numFmtId="0" fontId="57" fillId="0" borderId="166" xfId="0" applyFont="1" applyFill="1" applyBorder="1" applyAlignment="1" applyProtection="1">
      <alignment horizontal="center" vertical="center"/>
    </xf>
    <xf numFmtId="184" fontId="57" fillId="52" borderId="164" xfId="0" applyNumberFormat="1" applyFont="1" applyFill="1" applyBorder="1" applyProtection="1">
      <alignment vertical="center"/>
    </xf>
    <xf numFmtId="184" fontId="57" fillId="52" borderId="124"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82" xfId="0" applyNumberFormat="1" applyFont="1" applyFill="1" applyBorder="1" applyAlignment="1" applyProtection="1">
      <alignment horizontal="right" vertical="top"/>
    </xf>
    <xf numFmtId="0" fontId="69" fillId="49" borderId="60" xfId="0" applyFont="1" applyFill="1" applyBorder="1" applyAlignment="1" applyProtection="1">
      <alignment horizontal="center" vertical="center" wrapText="1" shrinkToFit="1"/>
    </xf>
    <xf numFmtId="184" fontId="72" fillId="0" borderId="72" xfId="0" applyNumberFormat="1" applyFont="1" applyFill="1" applyBorder="1" applyAlignment="1" applyProtection="1">
      <alignment vertical="center" shrinkToFit="1"/>
    </xf>
    <xf numFmtId="0" fontId="57" fillId="48" borderId="0" xfId="213" applyFont="1" applyFill="1" applyBorder="1" applyAlignment="1" applyProtection="1">
      <alignment horizontal="center" vertical="center"/>
    </xf>
    <xf numFmtId="0" fontId="57" fillId="0" borderId="0" xfId="213" applyFont="1" applyFill="1" applyAlignment="1" applyProtection="1">
      <alignment horizontal="left" vertical="center"/>
    </xf>
    <xf numFmtId="0" fontId="65" fillId="0" borderId="0" xfId="213" applyFont="1" applyBorder="1" applyAlignment="1" applyProtection="1">
      <alignment horizontal="left" vertical="top" wrapText="1"/>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7" fillId="51" borderId="0"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5"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49" borderId="3" xfId="213" applyFont="1" applyFill="1" applyBorder="1" applyAlignment="1" applyProtection="1">
      <alignment horizontal="center" vertical="center" wrapTex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8" fillId="48" borderId="0" xfId="213" applyFont="1" applyFill="1" applyBorder="1" applyAlignment="1" applyProtection="1">
      <alignment horizontal="left" vertical="center" wrapText="1"/>
    </xf>
    <xf numFmtId="0" fontId="57" fillId="48" borderId="0"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57" fillId="48" borderId="0" xfId="213" applyFont="1" applyFill="1" applyBorder="1" applyAlignment="1" applyProtection="1">
      <alignment horizontal="left" vertical="center" wrapText="1"/>
    </xf>
    <xf numFmtId="38" fontId="57" fillId="48" borderId="53" xfId="213" applyNumberFormat="1" applyFont="1" applyFill="1" applyBorder="1" applyAlignment="1" applyProtection="1">
      <alignment horizontal="center" vertical="center"/>
    </xf>
    <xf numFmtId="0" fontId="57" fillId="48" borderId="53" xfId="213" applyFont="1" applyFill="1" applyBorder="1" applyAlignment="1" applyProtection="1">
      <alignment horizontal="center" vertical="center"/>
    </xf>
    <xf numFmtId="0" fontId="57" fillId="48" borderId="54" xfId="213" applyFont="1" applyFill="1" applyBorder="1" applyAlignment="1" applyProtection="1">
      <alignment horizontal="center"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0" fontId="57" fillId="49" borderId="52"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186" fontId="57" fillId="0" borderId="61" xfId="0" applyNumberFormat="1" applyFont="1" applyFill="1" applyBorder="1" applyAlignment="1" applyProtection="1">
      <alignment horizontal="center" vertical="center"/>
    </xf>
    <xf numFmtId="186" fontId="57" fillId="0" borderId="136" xfId="0" applyNumberFormat="1" applyFont="1" applyFill="1" applyBorder="1" applyAlignment="1" applyProtection="1">
      <alignment horizontal="center" vertical="center"/>
    </xf>
    <xf numFmtId="0" fontId="61" fillId="0" borderId="57" xfId="0" applyFont="1" applyFill="1" applyBorder="1" applyAlignment="1" applyProtection="1">
      <alignment horizontal="center" vertical="center" wrapText="1" shrinkToFit="1"/>
    </xf>
    <xf numFmtId="0" fontId="61" fillId="0" borderId="104" xfId="0" applyFont="1" applyFill="1" applyBorder="1" applyAlignment="1" applyProtection="1">
      <alignment horizontal="center" vertical="center" shrinkToFit="1"/>
    </xf>
    <xf numFmtId="0" fontId="61" fillId="0" borderId="59"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104" xfId="0" applyFont="1" applyFill="1" applyBorder="1" applyAlignment="1" applyProtection="1">
      <alignment horizontal="center" vertical="center" wrapText="1" shrinkToFit="1"/>
    </xf>
    <xf numFmtId="0" fontId="57" fillId="0" borderId="58" xfId="0" applyFont="1" applyFill="1" applyBorder="1" applyAlignment="1" applyProtection="1">
      <alignment horizontal="center" vertical="center" wrapText="1" shrinkToFit="1"/>
    </xf>
    <xf numFmtId="0" fontId="57" fillId="0" borderId="60" xfId="0" applyFont="1" applyFill="1" applyBorder="1" applyAlignment="1" applyProtection="1">
      <alignment horizontal="center" vertical="center" shrinkToFit="1"/>
    </xf>
    <xf numFmtId="0" fontId="57" fillId="0" borderId="167" xfId="0" applyFont="1" applyFill="1" applyBorder="1" applyAlignment="1" applyProtection="1">
      <alignment horizontal="center" vertical="center" shrinkToFit="1"/>
    </xf>
    <xf numFmtId="0" fontId="57" fillId="0" borderId="85" xfId="0" applyFont="1" applyFill="1" applyBorder="1" applyAlignment="1" applyProtection="1">
      <alignment horizontal="center" vertical="center" shrinkToFit="1"/>
    </xf>
    <xf numFmtId="0" fontId="58" fillId="49" borderId="107" xfId="0" applyFont="1" applyFill="1" applyBorder="1" applyAlignment="1" applyProtection="1">
      <alignment horizontal="center" vertical="center" wrapText="1"/>
    </xf>
    <xf numFmtId="0" fontId="58" fillId="49" borderId="126" xfId="0" applyFont="1" applyFill="1" applyBorder="1" applyAlignment="1" applyProtection="1">
      <alignment horizontal="center" vertical="center" wrapText="1"/>
    </xf>
    <xf numFmtId="0" fontId="61" fillId="49" borderId="50"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61" fillId="49" borderId="2" xfId="0" applyFont="1" applyFill="1" applyBorder="1" applyAlignment="1" applyProtection="1">
      <alignment horizontal="center" vertical="center" wrapText="1"/>
    </xf>
    <xf numFmtId="0" fontId="58" fillId="49" borderId="63" xfId="0" applyFont="1" applyFill="1" applyBorder="1" applyAlignment="1" applyProtection="1">
      <alignment horizontal="center" vertical="center"/>
    </xf>
    <xf numFmtId="0" fontId="58" fillId="49" borderId="64" xfId="0" applyFont="1" applyFill="1" applyBorder="1" applyAlignment="1" applyProtection="1">
      <alignment horizontal="center" vertical="center"/>
    </xf>
    <xf numFmtId="0" fontId="58" fillId="49" borderId="48" xfId="0" applyFont="1" applyFill="1" applyBorder="1" applyAlignment="1" applyProtection="1">
      <alignment horizontal="center" vertical="center"/>
    </xf>
    <xf numFmtId="0" fontId="58" fillId="49" borderId="122" xfId="0" applyFont="1" applyFill="1" applyBorder="1" applyAlignment="1" applyProtection="1">
      <alignment horizontal="center" vertical="center"/>
    </xf>
    <xf numFmtId="0" fontId="58" fillId="49" borderId="128" xfId="0" applyFont="1" applyFill="1" applyBorder="1" applyAlignment="1" applyProtection="1">
      <alignment horizontal="center" vertical="center"/>
    </xf>
    <xf numFmtId="0" fontId="58" fillId="49" borderId="129" xfId="0" applyFont="1" applyFill="1" applyBorder="1" applyAlignment="1" applyProtection="1">
      <alignment horizontal="center" vertical="center"/>
    </xf>
    <xf numFmtId="0" fontId="58" fillId="49" borderId="130" xfId="0" applyFont="1" applyFill="1" applyBorder="1" applyAlignment="1" applyProtection="1">
      <alignment horizontal="center" vertical="center"/>
    </xf>
    <xf numFmtId="0" fontId="58" fillId="49" borderId="131" xfId="0" applyFont="1" applyFill="1" applyBorder="1" applyAlignment="1" applyProtection="1">
      <alignment horizontal="center" vertical="center"/>
    </xf>
    <xf numFmtId="0" fontId="58" fillId="49" borderId="110"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8" fillId="49" borderId="127" xfId="0" applyFont="1" applyFill="1" applyBorder="1" applyAlignment="1" applyProtection="1">
      <alignment horizontal="center" vertical="center"/>
    </xf>
    <xf numFmtId="0" fontId="57" fillId="49" borderId="109" xfId="0" applyFont="1" applyFill="1" applyBorder="1" applyAlignment="1" applyProtection="1">
      <alignment horizontal="center" vertical="center" shrinkToFit="1"/>
    </xf>
    <xf numFmtId="0" fontId="57" fillId="49" borderId="110" xfId="0" applyFont="1" applyFill="1" applyBorder="1" applyAlignment="1" applyProtection="1">
      <alignment horizontal="center" vertical="center" shrinkToFit="1"/>
    </xf>
    <xf numFmtId="0" fontId="58" fillId="0" borderId="0" xfId="0" applyFont="1" applyFill="1" applyBorder="1" applyAlignment="1" applyProtection="1">
      <alignment horizontal="left" vertical="center" shrinkToFit="1"/>
    </xf>
    <xf numFmtId="0" fontId="58" fillId="49" borderId="2" xfId="0" applyFont="1" applyFill="1" applyBorder="1" applyAlignment="1" applyProtection="1">
      <alignment horizontal="center" vertical="center" shrinkToFit="1"/>
    </xf>
    <xf numFmtId="0" fontId="58" fillId="49" borderId="50"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57" xfId="0" applyFont="1" applyFill="1" applyBorder="1" applyAlignment="1" applyProtection="1">
      <alignment horizontal="center" vertical="center"/>
    </xf>
    <xf numFmtId="0" fontId="58" fillId="49" borderId="59" xfId="0" applyFont="1" applyFill="1" applyBorder="1" applyAlignment="1" applyProtection="1">
      <alignment horizontal="center" vertical="center"/>
    </xf>
    <xf numFmtId="0" fontId="58" fillId="49" borderId="58" xfId="0" applyFont="1" applyFill="1" applyBorder="1" applyAlignment="1" applyProtection="1">
      <alignment horizontal="center" vertical="center"/>
    </xf>
    <xf numFmtId="0" fontId="58" fillId="49" borderId="60"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47" xfId="0" applyFont="1" applyFill="1" applyBorder="1" applyAlignment="1" applyProtection="1">
      <alignment horizontal="center" vertical="center" wrapText="1"/>
    </xf>
    <xf numFmtId="0" fontId="58" fillId="49" borderId="50"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0" borderId="0" xfId="0" applyFont="1" applyFill="1" applyBorder="1" applyAlignment="1" applyProtection="1">
      <alignment vertical="center" wrapText="1"/>
    </xf>
    <xf numFmtId="0" fontId="58" fillId="49" borderId="48" xfId="0" applyFont="1" applyFill="1" applyBorder="1" applyAlignment="1" applyProtection="1">
      <alignment horizontal="center" vertical="center" wrapText="1"/>
    </xf>
    <xf numFmtId="0" fontId="58" fillId="0" borderId="94" xfId="0" applyFont="1" applyFill="1" applyBorder="1" applyAlignment="1" applyProtection="1">
      <alignment horizontal="center" vertical="center" wrapText="1"/>
    </xf>
    <xf numFmtId="0" fontId="58" fillId="0" borderId="103" xfId="0" applyFont="1" applyFill="1" applyBorder="1" applyAlignment="1" applyProtection="1">
      <alignment horizontal="center" vertical="center"/>
    </xf>
    <xf numFmtId="0" fontId="58" fillId="0" borderId="96"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05"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7" fillId="52" borderId="99" xfId="0" applyFont="1" applyFill="1" applyBorder="1" applyAlignment="1" applyProtection="1">
      <alignment horizontal="center" vertical="center"/>
    </xf>
    <xf numFmtId="0" fontId="57" fillId="52" borderId="121" xfId="0" applyFont="1" applyFill="1" applyBorder="1" applyAlignment="1" applyProtection="1">
      <alignment horizontal="center" vertical="center"/>
    </xf>
    <xf numFmtId="0" fontId="58" fillId="0" borderId="104"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8" fillId="0" borderId="94" xfId="0" applyFont="1" applyFill="1" applyBorder="1" applyAlignment="1" applyProtection="1">
      <alignment horizontal="center" vertical="center" wrapText="1" shrinkToFit="1"/>
    </xf>
    <xf numFmtId="0" fontId="58" fillId="0" borderId="114" xfId="0" applyFont="1" applyFill="1" applyBorder="1" applyAlignment="1" applyProtection="1">
      <alignment horizontal="center" vertical="center" shrinkToFit="1"/>
    </xf>
    <xf numFmtId="0" fontId="58" fillId="0" borderId="105" xfId="0" applyFont="1" applyFill="1" applyBorder="1" applyAlignment="1" applyProtection="1">
      <alignment horizontal="center" vertical="center" shrinkToFit="1"/>
    </xf>
    <xf numFmtId="0" fontId="58" fillId="0" borderId="132" xfId="0" applyFont="1" applyFill="1" applyBorder="1" applyAlignment="1" applyProtection="1">
      <alignment horizontal="center" vertical="center" shrinkToFit="1"/>
    </xf>
    <xf numFmtId="0" fontId="57" fillId="0" borderId="158" xfId="0" applyFont="1" applyFill="1" applyBorder="1" applyAlignment="1" applyProtection="1">
      <alignment horizontal="center" vertical="center"/>
    </xf>
    <xf numFmtId="0" fontId="57" fillId="0" borderId="165" xfId="0" applyFont="1" applyFill="1" applyBorder="1" applyAlignment="1" applyProtection="1">
      <alignment horizontal="center" vertical="center"/>
    </xf>
    <xf numFmtId="0" fontId="58" fillId="0" borderId="0" xfId="0" applyFont="1" applyFill="1" applyBorder="1" applyAlignment="1" applyProtection="1">
      <alignment horizontal="left" vertical="center" wrapText="1" shrinkToFit="1"/>
    </xf>
    <xf numFmtId="0" fontId="57" fillId="0" borderId="113" xfId="0" applyFont="1" applyFill="1" applyBorder="1" applyAlignment="1" applyProtection="1">
      <alignment horizontal="center" vertical="center"/>
    </xf>
    <xf numFmtId="0" fontId="61" fillId="0" borderId="60" xfId="0" applyFont="1" applyFill="1" applyBorder="1" applyAlignment="1" applyProtection="1">
      <alignment horizontal="center" vertical="center" wrapText="1"/>
    </xf>
    <xf numFmtId="0" fontId="58" fillId="0" borderId="109" xfId="0" applyFont="1" applyFill="1" applyBorder="1" applyAlignment="1" applyProtection="1">
      <alignment horizontal="center" vertical="center"/>
    </xf>
    <xf numFmtId="0" fontId="58" fillId="0" borderId="110" xfId="0" applyFont="1" applyFill="1" applyBorder="1" applyAlignment="1" applyProtection="1">
      <alignment horizontal="center" vertical="center"/>
    </xf>
    <xf numFmtId="0" fontId="58" fillId="0" borderId="58" xfId="0" applyFont="1" applyFill="1" applyBorder="1" applyAlignment="1" applyProtection="1">
      <alignment horizontal="center" vertical="center"/>
    </xf>
    <xf numFmtId="0" fontId="58" fillId="0" borderId="60" xfId="0" applyFont="1" applyFill="1" applyBorder="1" applyAlignment="1" applyProtection="1">
      <alignment horizontal="center" vertical="center"/>
    </xf>
    <xf numFmtId="0" fontId="58" fillId="0" borderId="55" xfId="0" applyFont="1" applyFill="1" applyBorder="1" applyAlignment="1" applyProtection="1">
      <alignment horizontal="center" vertical="center"/>
    </xf>
    <xf numFmtId="0" fontId="58" fillId="0" borderId="47" xfId="0" applyFont="1" applyFill="1" applyBorder="1" applyAlignment="1" applyProtection="1">
      <alignment horizontal="center" vertical="center"/>
    </xf>
    <xf numFmtId="0" fontId="61" fillId="0" borderId="94" xfId="0" applyFont="1" applyBorder="1" applyAlignment="1" applyProtection="1">
      <alignment horizontal="center" vertical="center" wrapText="1"/>
    </xf>
    <xf numFmtId="0" fontId="61" fillId="0" borderId="103" xfId="0" applyFont="1" applyBorder="1" applyAlignment="1" applyProtection="1">
      <alignment horizontal="center" vertical="center" wrapText="1"/>
    </xf>
    <xf numFmtId="0" fontId="61" fillId="0" borderId="96"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37" xfId="0" applyFont="1" applyBorder="1" applyAlignment="1" applyProtection="1">
      <alignment horizontal="center" vertical="center" wrapText="1"/>
    </xf>
    <xf numFmtId="0" fontId="61" fillId="0" borderId="138" xfId="0" applyFont="1" applyBorder="1" applyAlignment="1" applyProtection="1">
      <alignment horizontal="center" vertical="center" wrapText="1"/>
    </xf>
    <xf numFmtId="0" fontId="58" fillId="0" borderId="50" xfId="0" applyFont="1" applyFill="1" applyBorder="1" applyAlignment="1" applyProtection="1">
      <alignment horizontal="center" vertical="center" wrapText="1"/>
    </xf>
    <xf numFmtId="0" fontId="58" fillId="0" borderId="55"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37" xfId="0" applyFont="1" applyFill="1" applyBorder="1" applyAlignment="1" applyProtection="1">
      <alignment horizontal="center" vertical="center" shrinkToFit="1"/>
    </xf>
    <xf numFmtId="0" fontId="57" fillId="0" borderId="138" xfId="0" applyFont="1" applyFill="1" applyBorder="1" applyAlignment="1" applyProtection="1">
      <alignment horizontal="center" vertical="center" shrinkToFit="1"/>
    </xf>
    <xf numFmtId="0" fontId="57" fillId="0" borderId="57" xfId="0" applyFont="1" applyBorder="1" applyAlignment="1" applyProtection="1">
      <alignment horizontal="center" vertical="center" shrinkToFit="1"/>
    </xf>
    <xf numFmtId="0" fontId="57" fillId="0" borderId="104" xfId="0" applyFont="1" applyBorder="1" applyAlignment="1" applyProtection="1">
      <alignment horizontal="center" vertical="center" shrinkToFit="1"/>
    </xf>
    <xf numFmtId="184" fontId="57" fillId="52" borderId="52" xfId="0" applyNumberFormat="1" applyFont="1" applyFill="1" applyBorder="1" applyAlignment="1" applyProtection="1">
      <alignment horizontal="center" vertical="center"/>
    </xf>
    <xf numFmtId="0" fontId="57" fillId="52" borderId="116" xfId="0" applyFont="1" applyFill="1" applyBorder="1" applyAlignment="1" applyProtection="1">
      <alignment horizontal="center" vertical="center"/>
    </xf>
    <xf numFmtId="0" fontId="61" fillId="0" borderId="70" xfId="0" applyFont="1" applyFill="1" applyBorder="1" applyAlignment="1" applyProtection="1">
      <alignment horizontal="center" vertical="center" wrapText="1"/>
    </xf>
    <xf numFmtId="0" fontId="61" fillId="0" borderId="73" xfId="0" applyFont="1" applyFill="1" applyBorder="1" applyAlignment="1" applyProtection="1">
      <alignment horizontal="center" vertical="center" wrapText="1"/>
    </xf>
    <xf numFmtId="0" fontId="61" fillId="0" borderId="101" xfId="0" applyFont="1" applyFill="1" applyBorder="1" applyAlignment="1" applyProtection="1">
      <alignment horizontal="center" vertical="center" wrapText="1"/>
    </xf>
    <xf numFmtId="0" fontId="61" fillId="0" borderId="102" xfId="0" applyFont="1" applyFill="1" applyBorder="1" applyAlignment="1" applyProtection="1">
      <alignment horizontal="center" vertical="center" wrapText="1"/>
    </xf>
    <xf numFmtId="0" fontId="61" fillId="0" borderId="111" xfId="0" applyFont="1" applyFill="1" applyBorder="1" applyAlignment="1" applyProtection="1">
      <alignment horizontal="center" vertical="center" wrapText="1"/>
    </xf>
    <xf numFmtId="0" fontId="57" fillId="52" borderId="108" xfId="0" applyFont="1" applyFill="1" applyBorder="1" applyAlignment="1" applyProtection="1">
      <alignment horizontal="center" vertical="center"/>
    </xf>
    <xf numFmtId="0" fontId="61" fillId="0" borderId="153" xfId="0" applyFont="1" applyFill="1" applyBorder="1" applyAlignment="1" applyProtection="1">
      <alignment horizontal="center" vertical="center" wrapText="1" shrinkToFit="1"/>
    </xf>
    <xf numFmtId="0" fontId="61" fillId="0" borderId="155" xfId="0" applyFont="1" applyFill="1" applyBorder="1" applyAlignment="1" applyProtection="1">
      <alignment horizontal="center" vertical="center" wrapText="1" shrinkToFit="1"/>
    </xf>
    <xf numFmtId="0" fontId="61" fillId="0" borderId="47" xfId="0" applyFont="1" applyFill="1" applyBorder="1" applyAlignment="1" applyProtection="1">
      <alignment horizontal="center" vertical="center" wrapText="1" shrinkToFit="1"/>
    </xf>
    <xf numFmtId="0" fontId="61" fillId="0" borderId="156" xfId="0" applyFont="1" applyFill="1" applyBorder="1" applyAlignment="1" applyProtection="1">
      <alignment horizontal="center" vertical="center" wrapText="1" shrinkToFit="1"/>
    </xf>
    <xf numFmtId="0" fontId="57" fillId="0" borderId="101" xfId="0" applyFont="1" applyFill="1" applyBorder="1" applyAlignment="1" applyProtection="1">
      <alignment horizontal="center" vertical="center" shrinkToFit="1"/>
    </xf>
    <xf numFmtId="0" fontId="57" fillId="0" borderId="154" xfId="0" applyFont="1" applyFill="1" applyBorder="1" applyAlignment="1" applyProtection="1">
      <alignment horizontal="center" vertical="center" shrinkToFit="1"/>
    </xf>
    <xf numFmtId="0" fontId="61" fillId="0" borderId="47" xfId="0" applyFont="1" applyFill="1" applyBorder="1" applyAlignment="1" applyProtection="1">
      <alignment horizontal="center" vertical="center" shrinkToFit="1"/>
    </xf>
    <xf numFmtId="0" fontId="57" fillId="0" borderId="94" xfId="0" applyFont="1" applyFill="1" applyBorder="1" applyAlignment="1" applyProtection="1">
      <alignment horizontal="center" vertical="center" wrapText="1" shrinkToFit="1"/>
    </xf>
    <xf numFmtId="0" fontId="57" fillId="0" borderId="113" xfId="0" applyFont="1" applyFill="1" applyBorder="1" applyAlignment="1" applyProtection="1">
      <alignment horizontal="center" vertical="center" shrinkToFit="1"/>
    </xf>
    <xf numFmtId="0" fontId="57" fillId="0" borderId="96"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70" fillId="49"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7" fillId="49" borderId="67" xfId="0" applyFont="1" applyFill="1" applyBorder="1" applyAlignment="1" applyProtection="1">
      <alignment horizontal="center" vertical="center"/>
    </xf>
    <xf numFmtId="0" fontId="57" fillId="49" borderId="68" xfId="0" applyFont="1" applyFill="1" applyBorder="1" applyAlignment="1" applyProtection="1">
      <alignment horizontal="center" vertical="center"/>
    </xf>
    <xf numFmtId="0" fontId="57" fillId="49" borderId="69"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65" fillId="0" borderId="2" xfId="0" applyFont="1" applyFill="1" applyBorder="1" applyAlignment="1">
      <alignment vertical="center" shrinkToFit="1"/>
    </xf>
    <xf numFmtId="0" fontId="65" fillId="51" borderId="2" xfId="0" applyFont="1" applyFill="1" applyBorder="1" applyAlignment="1" applyProtection="1">
      <alignment vertical="center" shrinkToFit="1"/>
      <protection locked="0"/>
    </xf>
    <xf numFmtId="0" fontId="65" fillId="49" borderId="67" xfId="0" applyFont="1" applyFill="1" applyBorder="1" applyAlignment="1">
      <alignment horizontal="center" vertical="center" shrinkToFit="1"/>
    </xf>
    <xf numFmtId="0" fontId="65" fillId="49" borderId="2" xfId="0" applyFont="1" applyFill="1" applyBorder="1" applyAlignment="1">
      <alignment horizontal="center" vertical="center" shrinkToFit="1"/>
    </xf>
    <xf numFmtId="0" fontId="66" fillId="49" borderId="2" xfId="0" applyFont="1" applyFill="1" applyBorder="1" applyAlignment="1">
      <alignment horizontal="center" vertical="center" wrapText="1"/>
    </xf>
    <xf numFmtId="0" fontId="65" fillId="49" borderId="2" xfId="0" applyFont="1" applyFill="1" applyBorder="1" applyAlignment="1">
      <alignment horizontal="center" vertical="center" wrapText="1"/>
    </xf>
    <xf numFmtId="0" fontId="65" fillId="49" borderId="67" xfId="0" applyFont="1" applyFill="1" applyBorder="1" applyAlignment="1">
      <alignment horizontal="center" vertical="center" wrapText="1" shrinkToFit="1"/>
    </xf>
    <xf numFmtId="0" fontId="65" fillId="49" borderId="69" xfId="0" applyFont="1" applyFill="1" applyBorder="1" applyAlignment="1">
      <alignment horizontal="center" vertical="center" shrinkToFit="1"/>
    </xf>
    <xf numFmtId="0" fontId="65" fillId="49" borderId="67" xfId="0" applyFont="1" applyFill="1" applyBorder="1" applyAlignment="1">
      <alignment horizontal="center" vertical="center"/>
    </xf>
    <xf numFmtId="0" fontId="65" fillId="49" borderId="2" xfId="0" applyFont="1" applyFill="1" applyBorder="1" applyAlignment="1">
      <alignment horizontal="center" vertical="center"/>
    </xf>
    <xf numFmtId="0" fontId="73" fillId="0" borderId="0" xfId="212" applyFont="1" applyFill="1" applyAlignment="1" applyProtection="1">
      <alignment vertical="top"/>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74" fillId="0" borderId="0" xfId="69" applyFont="1" applyAlignment="1" applyProtection="1">
      <alignment vertical="center"/>
    </xf>
    <xf numFmtId="0" fontId="75" fillId="0" borderId="0" xfId="212" applyFont="1" applyFill="1" applyAlignment="1" applyProtection="1">
      <alignment horizontal="center" vertical="center" wrapText="1" shrinkToFit="1"/>
    </xf>
    <xf numFmtId="0" fontId="75" fillId="0" borderId="0" xfId="212" applyFont="1" applyFill="1" applyAlignment="1" applyProtection="1">
      <alignment horizontal="center" vertical="center" shrinkToFit="1"/>
    </xf>
    <xf numFmtId="0" fontId="58" fillId="49" borderId="50" xfId="213" applyFont="1" applyFill="1" applyBorder="1" applyAlignment="1" applyProtection="1">
      <alignment horizontal="center" vertical="center" shrinkToFit="1"/>
    </xf>
    <xf numFmtId="0" fontId="58" fillId="49" borderId="51" xfId="213" applyFont="1" applyFill="1" applyBorder="1" applyAlignment="1" applyProtection="1">
      <alignment horizontal="center" vertical="center" shrinkToFit="1"/>
    </xf>
    <xf numFmtId="0" fontId="58" fillId="49" borderId="55" xfId="213" applyFont="1" applyFill="1" applyBorder="1" applyAlignment="1" applyProtection="1">
      <alignment horizontal="center" vertical="center" shrinkToFit="1"/>
    </xf>
    <xf numFmtId="0" fontId="58" fillId="51" borderId="50"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48" borderId="51" xfId="213" applyFont="1" applyFill="1" applyBorder="1" applyAlignment="1" applyProtection="1">
      <alignment horizontal="left" vertical="center" wrapText="1"/>
    </xf>
    <xf numFmtId="0" fontId="57" fillId="51" borderId="51" xfId="213" applyFont="1" applyFill="1" applyBorder="1" applyAlignment="1" applyProtection="1">
      <alignment horizontal="center" vertical="center" shrinkToFit="1"/>
      <protection locked="0"/>
    </xf>
    <xf numFmtId="0" fontId="58" fillId="48" borderId="51" xfId="213" applyFont="1" applyFill="1" applyBorder="1" applyAlignment="1" applyProtection="1">
      <alignment horizontal="center" vertical="center"/>
    </xf>
    <xf numFmtId="0" fontId="58" fillId="48" borderId="55" xfId="213" applyFont="1" applyFill="1" applyBorder="1" applyAlignment="1" applyProtection="1">
      <alignment horizontal="center" vertical="center"/>
    </xf>
    <xf numFmtId="0" fontId="58" fillId="48" borderId="6" xfId="213" applyFont="1" applyFill="1" applyBorder="1" applyAlignment="1" applyProtection="1">
      <alignment horizontal="left" vertical="center" wrapText="1"/>
    </xf>
    <xf numFmtId="0" fontId="57" fillId="49" borderId="50"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5" xfId="213" applyFont="1" applyFill="1" applyBorder="1" applyAlignment="1" applyProtection="1">
      <alignment horizontal="center" vertical="center"/>
    </xf>
    <xf numFmtId="0" fontId="57" fillId="51" borderId="50"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55" xfId="213" applyFont="1" applyFill="1" applyBorder="1" applyAlignment="1" applyProtection="1">
      <alignment horizontal="center" vertical="center" wrapText="1" shrinkToFit="1"/>
      <protection locked="0"/>
    </xf>
    <xf numFmtId="0" fontId="61" fillId="49" borderId="50" xfId="213" applyFont="1" applyFill="1" applyBorder="1" applyAlignment="1" applyProtection="1">
      <alignment horizontal="center" vertical="center" shrinkToFit="1"/>
    </xf>
    <xf numFmtId="0" fontId="61" fillId="49" borderId="51" xfId="213" applyFont="1" applyFill="1" applyBorder="1" applyAlignment="1" applyProtection="1">
      <alignment horizontal="center" vertical="center" shrinkToFit="1"/>
    </xf>
    <xf numFmtId="0" fontId="61" fillId="49" borderId="55" xfId="213" applyFont="1" applyFill="1" applyBorder="1" applyAlignment="1" applyProtection="1">
      <alignment horizontal="center" vertical="center" shrinkToFit="1"/>
    </xf>
    <xf numFmtId="0" fontId="57" fillId="49" borderId="50" xfId="213" applyFont="1" applyFill="1" applyBorder="1" applyAlignment="1" applyProtection="1">
      <alignment horizontal="center" vertical="center" wrapText="1"/>
    </xf>
    <xf numFmtId="0" fontId="60" fillId="49" borderId="50" xfId="213" applyFont="1" applyFill="1" applyBorder="1" applyAlignment="1" applyProtection="1">
      <alignment horizontal="center" vertical="center" shrinkToFit="1"/>
    </xf>
    <xf numFmtId="0" fontId="60" fillId="49" borderId="51" xfId="213" applyFont="1" applyFill="1" applyBorder="1" applyAlignment="1" applyProtection="1">
      <alignment horizontal="center" vertical="center" shrinkToFit="1"/>
    </xf>
    <xf numFmtId="0" fontId="60" fillId="49" borderId="55" xfId="213" applyFont="1" applyFill="1" applyBorder="1" applyAlignment="1" applyProtection="1">
      <alignment horizontal="center" vertical="center" shrinkToFit="1"/>
    </xf>
    <xf numFmtId="0" fontId="60" fillId="49" borderId="67" xfId="213" applyFont="1" applyFill="1" applyBorder="1" applyAlignment="1" applyProtection="1">
      <alignment horizontal="center" vertical="center" shrinkToFit="1"/>
    </xf>
    <xf numFmtId="0" fontId="57" fillId="51" borderId="67" xfId="213" applyFont="1" applyFill="1" applyBorder="1" applyAlignment="1" applyProtection="1">
      <alignment horizontal="center" vertical="center" shrinkToFit="1"/>
      <protection locked="0"/>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left" vertical="top" wrapText="1" shrinkToFit="1"/>
    </xf>
    <xf numFmtId="0" fontId="57" fillId="48" borderId="0" xfId="213" applyFont="1" applyFill="1" applyBorder="1" applyAlignment="1" applyProtection="1">
      <alignment vertical="top" wrapText="1" shrinkToFit="1"/>
    </xf>
    <xf numFmtId="0" fontId="76" fillId="48" borderId="0" xfId="213" applyFont="1" applyFill="1" applyBorder="1" applyAlignment="1" applyProtection="1">
      <alignment horizontal="left" vertical="top" wrapText="1" shrinkToFit="1"/>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33194-034B-4274-ADA4-352CB8313CDC}">
  <dimension ref="A1:CH60"/>
  <sheetViews>
    <sheetView showGridLines="0" tabSelected="1" view="pageBreakPreview" zoomScale="70" zoomScaleNormal="100" zoomScaleSheetLayoutView="70" workbookViewId="0">
      <selection activeCell="AZ8" sqref="AZ8:BG10"/>
    </sheetView>
  </sheetViews>
  <sheetFormatPr defaultColWidth="1.21875" defaultRowHeight="6.75" customHeight="1"/>
  <cols>
    <col min="1" max="61" width="1.21875" style="196"/>
    <col min="62" max="62" width="1.21875" style="196" customWidth="1"/>
    <col min="63" max="65" width="1.21875" style="196"/>
    <col min="66" max="66" width="1.21875" style="196" customWidth="1"/>
    <col min="67" max="16384" width="1.21875" style="196"/>
  </cols>
  <sheetData>
    <row r="1" spans="1:78" ht="19.5" customHeight="1">
      <c r="A1" s="421" t="s">
        <v>152</v>
      </c>
      <c r="B1" s="421"/>
      <c r="C1" s="421"/>
      <c r="D1" s="421"/>
      <c r="E1" s="421"/>
      <c r="F1" s="421"/>
      <c r="G1" s="422"/>
      <c r="H1" s="422"/>
      <c r="I1" s="422"/>
      <c r="J1" s="423"/>
      <c r="K1" s="423"/>
      <c r="L1" s="423"/>
      <c r="M1" s="423"/>
      <c r="N1" s="423"/>
      <c r="O1" s="423"/>
      <c r="P1" s="423"/>
      <c r="Q1" s="423"/>
      <c r="R1" s="424"/>
      <c r="S1" s="424"/>
      <c r="T1" s="424"/>
      <c r="U1" s="424"/>
      <c r="V1" s="189"/>
      <c r="W1" s="189"/>
      <c r="X1" s="189"/>
      <c r="Y1" s="189"/>
      <c r="Z1" s="189"/>
      <c r="AA1" s="189"/>
      <c r="AB1" s="189"/>
      <c r="AC1" s="189"/>
      <c r="AD1" s="189"/>
      <c r="AE1" s="189"/>
      <c r="AF1" s="189"/>
      <c r="AG1" s="189"/>
      <c r="AH1" s="189"/>
      <c r="AI1" s="189"/>
      <c r="AJ1" s="189"/>
      <c r="AK1" s="189"/>
      <c r="AL1" s="189"/>
      <c r="AM1" s="189"/>
      <c r="AN1" s="189"/>
      <c r="AO1" s="190"/>
      <c r="AP1" s="190"/>
      <c r="AQ1" s="190"/>
      <c r="AR1" s="190"/>
      <c r="AS1" s="190"/>
      <c r="AT1" s="190"/>
      <c r="AU1" s="190"/>
      <c r="AV1" s="190"/>
      <c r="AW1" s="190"/>
      <c r="AX1" s="189"/>
      <c r="AY1" s="189"/>
      <c r="AZ1" s="189"/>
      <c r="BA1" s="189"/>
      <c r="BB1" s="189"/>
      <c r="BC1" s="189"/>
      <c r="BD1" s="189"/>
      <c r="BE1" s="189"/>
      <c r="BF1" s="189"/>
      <c r="BG1" s="189"/>
      <c r="BH1" s="189"/>
      <c r="BI1" s="189"/>
      <c r="BJ1" s="191"/>
      <c r="BK1" s="192"/>
      <c r="BL1" s="193"/>
      <c r="BM1" s="193"/>
      <c r="BN1" s="193"/>
      <c r="BO1" s="193"/>
      <c r="BP1" s="193"/>
      <c r="BQ1" s="194"/>
      <c r="BR1" s="194"/>
      <c r="BS1" s="195"/>
      <c r="BT1" s="195"/>
      <c r="BU1" s="195"/>
      <c r="BV1" s="195"/>
      <c r="BW1" s="195"/>
      <c r="BX1" s="195"/>
      <c r="BY1" s="195"/>
    </row>
    <row r="2" spans="1:78" ht="16.5" customHeight="1">
      <c r="A2" s="421"/>
      <c r="B2" s="421"/>
      <c r="C2" s="421"/>
      <c r="D2" s="421"/>
      <c r="E2" s="421"/>
      <c r="F2" s="421"/>
      <c r="G2" s="425" t="s">
        <v>157</v>
      </c>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s="426"/>
      <c r="AO2" s="426"/>
      <c r="AP2" s="426"/>
      <c r="AQ2" s="426"/>
      <c r="AR2" s="426"/>
      <c r="AS2" s="426"/>
      <c r="AT2" s="426"/>
      <c r="AU2" s="426"/>
      <c r="AV2" s="426"/>
      <c r="AW2" s="426"/>
      <c r="AX2" s="426"/>
      <c r="AY2" s="426"/>
      <c r="AZ2" s="426"/>
      <c r="BA2" s="426"/>
      <c r="BB2" s="426"/>
      <c r="BC2" s="426"/>
      <c r="BD2" s="426"/>
      <c r="BE2" s="426"/>
      <c r="BF2" s="426"/>
      <c r="BG2" s="426"/>
      <c r="BH2" s="426"/>
      <c r="BI2" s="426"/>
      <c r="BJ2" s="426"/>
      <c r="BK2" s="426"/>
      <c r="BL2" s="426"/>
      <c r="BM2" s="426"/>
      <c r="BN2" s="426"/>
      <c r="BO2" s="426"/>
      <c r="BP2" s="426"/>
      <c r="BQ2" s="426"/>
      <c r="BR2" s="426"/>
      <c r="BS2" s="426"/>
      <c r="BT2" s="426"/>
      <c r="BU2" s="426"/>
      <c r="BV2" s="426"/>
      <c r="BW2" s="195"/>
      <c r="BX2" s="195"/>
      <c r="BY2" s="195"/>
    </row>
    <row r="3" spans="1:78" ht="16.5" customHeight="1">
      <c r="A3" s="421"/>
      <c r="B3" s="421"/>
      <c r="C3" s="421"/>
      <c r="D3" s="421"/>
      <c r="E3" s="421"/>
      <c r="F3" s="421"/>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c r="AN3" s="426"/>
      <c r="AO3" s="426"/>
      <c r="AP3" s="426"/>
      <c r="AQ3" s="426"/>
      <c r="AR3" s="426"/>
      <c r="AS3" s="426"/>
      <c r="AT3" s="426"/>
      <c r="AU3" s="426"/>
      <c r="AV3" s="426"/>
      <c r="AW3" s="426"/>
      <c r="AX3" s="426"/>
      <c r="AY3" s="426"/>
      <c r="AZ3" s="426"/>
      <c r="BA3" s="426"/>
      <c r="BB3" s="426"/>
      <c r="BC3" s="426"/>
      <c r="BD3" s="426"/>
      <c r="BE3" s="426"/>
      <c r="BF3" s="426"/>
      <c r="BG3" s="426"/>
      <c r="BH3" s="426"/>
      <c r="BI3" s="426"/>
      <c r="BJ3" s="426"/>
      <c r="BK3" s="426"/>
      <c r="BL3" s="426"/>
      <c r="BM3" s="426"/>
      <c r="BN3" s="426"/>
      <c r="BO3" s="426"/>
      <c r="BP3" s="426"/>
      <c r="BQ3" s="426"/>
      <c r="BR3" s="426"/>
      <c r="BS3" s="426"/>
      <c r="BT3" s="426"/>
      <c r="BU3" s="426"/>
      <c r="BV3" s="426"/>
      <c r="BW3" s="195"/>
      <c r="BX3" s="195"/>
      <c r="BY3" s="195"/>
    </row>
    <row r="4" spans="1:78" ht="6.75" customHeight="1">
      <c r="A4" s="189"/>
      <c r="B4" s="189"/>
      <c r="C4" s="189"/>
      <c r="D4" s="189"/>
      <c r="E4" s="189"/>
      <c r="F4" s="189"/>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6"/>
      <c r="BG4" s="426"/>
      <c r="BH4" s="426"/>
      <c r="BI4" s="426"/>
      <c r="BJ4" s="426"/>
      <c r="BK4" s="426"/>
      <c r="BL4" s="426"/>
      <c r="BM4" s="426"/>
      <c r="BN4" s="426"/>
      <c r="BO4" s="426"/>
      <c r="BP4" s="426"/>
      <c r="BQ4" s="426"/>
      <c r="BR4" s="426"/>
      <c r="BS4" s="426"/>
      <c r="BT4" s="426"/>
      <c r="BU4" s="426"/>
      <c r="BV4" s="426"/>
      <c r="BW4" s="195"/>
      <c r="BX4" s="195"/>
      <c r="BY4" s="195"/>
    </row>
    <row r="5" spans="1:78" ht="6.75" customHeight="1">
      <c r="A5" s="189"/>
      <c r="B5" s="189"/>
      <c r="C5" s="189"/>
      <c r="D5" s="189"/>
      <c r="E5" s="189"/>
      <c r="F5" s="189"/>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6"/>
      <c r="AM5" s="426"/>
      <c r="AN5" s="426"/>
      <c r="AO5" s="426"/>
      <c r="AP5" s="426"/>
      <c r="AQ5" s="426"/>
      <c r="AR5" s="426"/>
      <c r="AS5" s="426"/>
      <c r="AT5" s="426"/>
      <c r="AU5" s="426"/>
      <c r="AV5" s="426"/>
      <c r="AW5" s="426"/>
      <c r="AX5" s="426"/>
      <c r="AY5" s="426"/>
      <c r="AZ5" s="426"/>
      <c r="BA5" s="426"/>
      <c r="BB5" s="426"/>
      <c r="BC5" s="426"/>
      <c r="BD5" s="426"/>
      <c r="BE5" s="426"/>
      <c r="BF5" s="426"/>
      <c r="BG5" s="426"/>
      <c r="BH5" s="426"/>
      <c r="BI5" s="426"/>
      <c r="BJ5" s="426"/>
      <c r="BK5" s="426"/>
      <c r="BL5" s="426"/>
      <c r="BM5" s="426"/>
      <c r="BN5" s="426"/>
      <c r="BO5" s="426"/>
      <c r="BP5" s="426"/>
      <c r="BQ5" s="426"/>
      <c r="BR5" s="426"/>
      <c r="BS5" s="426"/>
      <c r="BT5" s="426"/>
      <c r="BU5" s="426"/>
      <c r="BV5" s="426"/>
      <c r="BW5" s="197"/>
      <c r="BX5" s="197"/>
      <c r="BY5" s="197"/>
    </row>
    <row r="6" spans="1:78" ht="6.75" customHeight="1">
      <c r="A6" s="197"/>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c r="AZ6" s="236"/>
      <c r="BA6" s="236"/>
      <c r="BB6" s="236"/>
      <c r="BC6" s="236"/>
      <c r="BD6" s="236"/>
      <c r="BE6" s="236"/>
      <c r="BF6" s="236"/>
      <c r="BG6" s="236"/>
      <c r="BH6" s="236"/>
      <c r="BI6" s="236"/>
      <c r="BJ6" s="236"/>
      <c r="BK6" s="236"/>
      <c r="BL6" s="236"/>
      <c r="BM6" s="236"/>
      <c r="BN6" s="236"/>
      <c r="BO6" s="236"/>
      <c r="BP6" s="236"/>
      <c r="BQ6" s="236"/>
      <c r="BR6" s="236"/>
      <c r="BS6" s="236"/>
      <c r="BT6" s="236"/>
      <c r="BU6" s="236"/>
      <c r="BV6" s="236"/>
      <c r="BW6" s="236"/>
      <c r="BX6" s="236"/>
      <c r="BY6" s="236"/>
    </row>
    <row r="7" spans="1:78" ht="6.75" customHeight="1">
      <c r="A7" s="197"/>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c r="BF7" s="199"/>
      <c r="BG7" s="199"/>
      <c r="BH7" s="199"/>
      <c r="BI7" s="199"/>
      <c r="BJ7" s="199"/>
      <c r="BK7" s="199"/>
      <c r="BL7" s="199"/>
      <c r="BM7" s="199"/>
      <c r="BN7" s="200"/>
      <c r="BO7" s="200"/>
      <c r="BP7" s="200"/>
      <c r="BQ7" s="200"/>
      <c r="BR7" s="200"/>
      <c r="BS7" s="200"/>
      <c r="BT7" s="200"/>
      <c r="BU7" s="200"/>
      <c r="BV7" s="200"/>
      <c r="BW7" s="200"/>
      <c r="BX7" s="200"/>
      <c r="BY7" s="198"/>
    </row>
    <row r="8" spans="1:78" ht="6.75" customHeight="1">
      <c r="A8" s="279" t="s">
        <v>1</v>
      </c>
      <c r="B8" s="279"/>
      <c r="C8" s="279"/>
      <c r="D8" s="279"/>
      <c r="E8" s="279"/>
      <c r="F8" s="279"/>
      <c r="G8" s="279"/>
      <c r="H8" s="279"/>
      <c r="I8" s="279"/>
      <c r="J8" s="279"/>
      <c r="K8" s="279"/>
      <c r="L8" s="279"/>
      <c r="M8" s="279"/>
      <c r="N8" s="279"/>
      <c r="O8" s="279"/>
      <c r="P8" s="279"/>
      <c r="Q8" s="235"/>
      <c r="R8" s="235"/>
      <c r="S8" s="235"/>
      <c r="T8" s="235"/>
      <c r="U8" s="235"/>
      <c r="V8" s="235"/>
      <c r="W8" s="235"/>
      <c r="X8" s="235"/>
      <c r="Y8" s="235"/>
      <c r="Z8" s="235"/>
      <c r="AA8" s="235"/>
      <c r="AB8" s="235"/>
      <c r="AC8" s="235"/>
      <c r="AD8" s="235"/>
      <c r="AE8" s="235"/>
      <c r="AF8" s="235"/>
      <c r="AG8" s="235"/>
      <c r="AH8" s="235"/>
      <c r="AI8" s="235"/>
      <c r="AJ8" s="235"/>
      <c r="AK8" s="235"/>
      <c r="AL8" s="235"/>
      <c r="AM8" s="235"/>
      <c r="AN8" s="427" t="s">
        <v>0</v>
      </c>
      <c r="AO8" s="428"/>
      <c r="AP8" s="428"/>
      <c r="AQ8" s="428"/>
      <c r="AR8" s="428"/>
      <c r="AS8" s="428"/>
      <c r="AT8" s="428"/>
      <c r="AU8" s="428"/>
      <c r="AV8" s="428"/>
      <c r="AW8" s="428"/>
      <c r="AX8" s="428"/>
      <c r="AY8" s="429"/>
      <c r="AZ8" s="430"/>
      <c r="BA8" s="431"/>
      <c r="BB8" s="431"/>
      <c r="BC8" s="431"/>
      <c r="BD8" s="431"/>
      <c r="BE8" s="431"/>
      <c r="BF8" s="431"/>
      <c r="BG8" s="431"/>
      <c r="BH8" s="432" t="s">
        <v>10</v>
      </c>
      <c r="BI8" s="432"/>
      <c r="BJ8" s="433"/>
      <c r="BK8" s="433"/>
      <c r="BL8" s="433"/>
      <c r="BM8" s="433"/>
      <c r="BN8" s="433"/>
      <c r="BO8" s="433"/>
      <c r="BP8" s="434" t="s">
        <v>9</v>
      </c>
      <c r="BQ8" s="434"/>
      <c r="BR8" s="431"/>
      <c r="BS8" s="431"/>
      <c r="BT8" s="431"/>
      <c r="BU8" s="431"/>
      <c r="BV8" s="431"/>
      <c r="BW8" s="431"/>
      <c r="BX8" s="434" t="s">
        <v>8</v>
      </c>
      <c r="BY8" s="435"/>
    </row>
    <row r="9" spans="1:78" ht="6.75" customHeight="1">
      <c r="A9" s="279"/>
      <c r="B9" s="279"/>
      <c r="C9" s="279"/>
      <c r="D9" s="279"/>
      <c r="E9" s="279"/>
      <c r="F9" s="279"/>
      <c r="G9" s="279"/>
      <c r="H9" s="279"/>
      <c r="I9" s="279"/>
      <c r="J9" s="279"/>
      <c r="K9" s="279"/>
      <c r="L9" s="279"/>
      <c r="M9" s="279"/>
      <c r="N9" s="279"/>
      <c r="O9" s="279"/>
      <c r="P9" s="279"/>
      <c r="Q9" s="235"/>
      <c r="R9" s="235"/>
      <c r="S9" s="235"/>
      <c r="T9" s="235"/>
      <c r="U9" s="235"/>
      <c r="V9" s="235"/>
      <c r="W9" s="235"/>
      <c r="X9" s="235"/>
      <c r="Y9" s="235"/>
      <c r="Z9" s="235"/>
      <c r="AA9" s="235"/>
      <c r="AB9" s="235"/>
      <c r="AC9" s="235"/>
      <c r="AD9" s="235"/>
      <c r="AE9" s="235"/>
      <c r="AF9" s="235"/>
      <c r="AG9" s="235"/>
      <c r="AH9" s="235"/>
      <c r="AI9" s="235"/>
      <c r="AJ9" s="235"/>
      <c r="AK9" s="235"/>
      <c r="AL9" s="235"/>
      <c r="AM9" s="235"/>
      <c r="AN9" s="262"/>
      <c r="AO9" s="263"/>
      <c r="AP9" s="263"/>
      <c r="AQ9" s="263"/>
      <c r="AR9" s="263"/>
      <c r="AS9" s="263"/>
      <c r="AT9" s="263"/>
      <c r="AU9" s="263"/>
      <c r="AV9" s="263"/>
      <c r="AW9" s="263"/>
      <c r="AX9" s="263"/>
      <c r="AY9" s="264"/>
      <c r="AZ9" s="245"/>
      <c r="BA9" s="246"/>
      <c r="BB9" s="246"/>
      <c r="BC9" s="246"/>
      <c r="BD9" s="246"/>
      <c r="BE9" s="246"/>
      <c r="BF9" s="246"/>
      <c r="BG9" s="246"/>
      <c r="BH9" s="281"/>
      <c r="BI9" s="281"/>
      <c r="BJ9" s="243"/>
      <c r="BK9" s="243"/>
      <c r="BL9" s="243"/>
      <c r="BM9" s="243"/>
      <c r="BN9" s="243"/>
      <c r="BO9" s="243"/>
      <c r="BP9" s="283"/>
      <c r="BQ9" s="283"/>
      <c r="BR9" s="246"/>
      <c r="BS9" s="246"/>
      <c r="BT9" s="246"/>
      <c r="BU9" s="246"/>
      <c r="BV9" s="246"/>
      <c r="BW9" s="246"/>
      <c r="BX9" s="283"/>
      <c r="BY9" s="284"/>
    </row>
    <row r="10" spans="1:78" ht="6.75" customHeight="1">
      <c r="A10" s="280"/>
      <c r="B10" s="280"/>
      <c r="C10" s="280"/>
      <c r="D10" s="280"/>
      <c r="E10" s="280"/>
      <c r="F10" s="280"/>
      <c r="G10" s="280"/>
      <c r="H10" s="280"/>
      <c r="I10" s="280"/>
      <c r="J10" s="280"/>
      <c r="K10" s="280"/>
      <c r="L10" s="280"/>
      <c r="M10" s="280"/>
      <c r="N10" s="280"/>
      <c r="O10" s="280"/>
      <c r="P10" s="280"/>
      <c r="Q10" s="201"/>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65"/>
      <c r="AO10" s="266"/>
      <c r="AP10" s="266"/>
      <c r="AQ10" s="266"/>
      <c r="AR10" s="266"/>
      <c r="AS10" s="266"/>
      <c r="AT10" s="266"/>
      <c r="AU10" s="266"/>
      <c r="AV10" s="266"/>
      <c r="AW10" s="266"/>
      <c r="AX10" s="266"/>
      <c r="AY10" s="267"/>
      <c r="AZ10" s="247"/>
      <c r="BA10" s="248"/>
      <c r="BB10" s="248"/>
      <c r="BC10" s="248"/>
      <c r="BD10" s="248"/>
      <c r="BE10" s="248"/>
      <c r="BF10" s="248"/>
      <c r="BG10" s="248"/>
      <c r="BH10" s="436"/>
      <c r="BI10" s="436"/>
      <c r="BJ10" s="244"/>
      <c r="BK10" s="244"/>
      <c r="BL10" s="244"/>
      <c r="BM10" s="244"/>
      <c r="BN10" s="244"/>
      <c r="BO10" s="244"/>
      <c r="BP10" s="285"/>
      <c r="BQ10" s="285"/>
      <c r="BR10" s="248"/>
      <c r="BS10" s="248"/>
      <c r="BT10" s="248"/>
      <c r="BU10" s="248"/>
      <c r="BV10" s="248"/>
      <c r="BW10" s="248"/>
      <c r="BX10" s="285"/>
      <c r="BY10" s="286"/>
    </row>
    <row r="11" spans="1:78" ht="9.9" customHeight="1">
      <c r="A11" s="437" t="s">
        <v>2</v>
      </c>
      <c r="B11" s="438"/>
      <c r="C11" s="438"/>
      <c r="D11" s="438"/>
      <c r="E11" s="438"/>
      <c r="F11" s="438"/>
      <c r="G11" s="438"/>
      <c r="H11" s="438"/>
      <c r="I11" s="438"/>
      <c r="J11" s="438"/>
      <c r="K11" s="438"/>
      <c r="L11" s="438"/>
      <c r="M11" s="439"/>
      <c r="N11" s="440"/>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41"/>
      <c r="AN11" s="268" t="s">
        <v>153</v>
      </c>
      <c r="AO11" s="238"/>
      <c r="AP11" s="238"/>
      <c r="AQ11" s="238"/>
      <c r="AR11" s="238"/>
      <c r="AS11" s="238"/>
      <c r="AT11" s="238"/>
      <c r="AU11" s="238"/>
      <c r="AV11" s="238"/>
      <c r="AW11" s="238"/>
      <c r="AX11" s="238"/>
      <c r="AY11" s="239"/>
      <c r="AZ11" s="294" t="s">
        <v>4</v>
      </c>
      <c r="BA11" s="295"/>
      <c r="BB11" s="243"/>
      <c r="BC11" s="243"/>
      <c r="BD11" s="243"/>
      <c r="BE11" s="243"/>
      <c r="BF11" s="243"/>
      <c r="BG11" s="282" t="s">
        <v>5</v>
      </c>
      <c r="BH11" s="282"/>
      <c r="BI11" s="243"/>
      <c r="BJ11" s="243"/>
      <c r="BK11" s="243"/>
      <c r="BL11" s="243"/>
      <c r="BM11" s="243"/>
      <c r="BN11" s="243"/>
      <c r="BO11" s="243"/>
      <c r="BP11" s="243"/>
      <c r="BQ11" s="243"/>
      <c r="BR11" s="243"/>
      <c r="BS11" s="202"/>
      <c r="BT11" s="202"/>
      <c r="BU11" s="202"/>
      <c r="BV11" s="202"/>
      <c r="BW11" s="202"/>
      <c r="BX11" s="202"/>
      <c r="BY11" s="203"/>
      <c r="BZ11" s="204"/>
    </row>
    <row r="12" spans="1:78" ht="9.9" customHeight="1">
      <c r="A12" s="240"/>
      <c r="B12" s="241"/>
      <c r="C12" s="241"/>
      <c r="D12" s="241"/>
      <c r="E12" s="241"/>
      <c r="F12" s="241"/>
      <c r="G12" s="241"/>
      <c r="H12" s="241"/>
      <c r="I12" s="241"/>
      <c r="J12" s="241"/>
      <c r="K12" s="241"/>
      <c r="L12" s="241"/>
      <c r="M12" s="242"/>
      <c r="N12" s="252"/>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53"/>
      <c r="AN12" s="237"/>
      <c r="AO12" s="238"/>
      <c r="AP12" s="238"/>
      <c r="AQ12" s="238"/>
      <c r="AR12" s="238"/>
      <c r="AS12" s="238"/>
      <c r="AT12" s="238"/>
      <c r="AU12" s="238"/>
      <c r="AV12" s="238"/>
      <c r="AW12" s="238"/>
      <c r="AX12" s="238"/>
      <c r="AY12" s="239"/>
      <c r="AZ12" s="294"/>
      <c r="BA12" s="295"/>
      <c r="BB12" s="243"/>
      <c r="BC12" s="243"/>
      <c r="BD12" s="243"/>
      <c r="BE12" s="243"/>
      <c r="BF12" s="243"/>
      <c r="BG12" s="282"/>
      <c r="BH12" s="282"/>
      <c r="BI12" s="243"/>
      <c r="BJ12" s="243"/>
      <c r="BK12" s="243"/>
      <c r="BL12" s="243"/>
      <c r="BM12" s="243"/>
      <c r="BN12" s="243"/>
      <c r="BO12" s="243"/>
      <c r="BP12" s="243"/>
      <c r="BQ12" s="243"/>
      <c r="BR12" s="243"/>
      <c r="BS12" s="202"/>
      <c r="BT12" s="202"/>
      <c r="BU12" s="202"/>
      <c r="BV12" s="202"/>
      <c r="BW12" s="202"/>
      <c r="BX12" s="202"/>
      <c r="BY12" s="203"/>
      <c r="BZ12" s="204"/>
    </row>
    <row r="13" spans="1:78" ht="6.75" customHeight="1">
      <c r="A13" s="437" t="s">
        <v>154</v>
      </c>
      <c r="B13" s="438"/>
      <c r="C13" s="438"/>
      <c r="D13" s="438"/>
      <c r="E13" s="438"/>
      <c r="F13" s="438"/>
      <c r="G13" s="438"/>
      <c r="H13" s="438"/>
      <c r="I13" s="438"/>
      <c r="J13" s="438"/>
      <c r="K13" s="438"/>
      <c r="L13" s="438"/>
      <c r="M13" s="439"/>
      <c r="N13" s="442"/>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3"/>
      <c r="AM13" s="444"/>
      <c r="AN13" s="237"/>
      <c r="AO13" s="238"/>
      <c r="AP13" s="238"/>
      <c r="AQ13" s="238"/>
      <c r="AR13" s="238"/>
      <c r="AS13" s="238"/>
      <c r="AT13" s="238"/>
      <c r="AU13" s="238"/>
      <c r="AV13" s="238"/>
      <c r="AW13" s="238"/>
      <c r="AX13" s="238"/>
      <c r="AY13" s="239"/>
      <c r="AZ13" s="269"/>
      <c r="BA13" s="270"/>
      <c r="BB13" s="270"/>
      <c r="BC13" s="270"/>
      <c r="BD13" s="270"/>
      <c r="BE13" s="270"/>
      <c r="BF13" s="270"/>
      <c r="BG13" s="270"/>
      <c r="BH13" s="270"/>
      <c r="BI13" s="270"/>
      <c r="BJ13" s="270"/>
      <c r="BK13" s="270"/>
      <c r="BL13" s="270"/>
      <c r="BM13" s="270"/>
      <c r="BN13" s="270"/>
      <c r="BO13" s="270"/>
      <c r="BP13" s="270"/>
      <c r="BQ13" s="270"/>
      <c r="BR13" s="270"/>
      <c r="BS13" s="270"/>
      <c r="BT13" s="270"/>
      <c r="BU13" s="270"/>
      <c r="BV13" s="270"/>
      <c r="BW13" s="270"/>
      <c r="BX13" s="270"/>
      <c r="BY13" s="271"/>
      <c r="BZ13" s="204"/>
    </row>
    <row r="14" spans="1:78" ht="6.75" customHeight="1">
      <c r="A14" s="237"/>
      <c r="B14" s="238"/>
      <c r="C14" s="238"/>
      <c r="D14" s="238"/>
      <c r="E14" s="238"/>
      <c r="F14" s="238"/>
      <c r="G14" s="238"/>
      <c r="H14" s="238"/>
      <c r="I14" s="238"/>
      <c r="J14" s="238"/>
      <c r="K14" s="238"/>
      <c r="L14" s="238"/>
      <c r="M14" s="239"/>
      <c r="N14" s="254"/>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6"/>
      <c r="AN14" s="237"/>
      <c r="AO14" s="238"/>
      <c r="AP14" s="238"/>
      <c r="AQ14" s="238"/>
      <c r="AR14" s="238"/>
      <c r="AS14" s="238"/>
      <c r="AT14" s="238"/>
      <c r="AU14" s="238"/>
      <c r="AV14" s="238"/>
      <c r="AW14" s="238"/>
      <c r="AX14" s="238"/>
      <c r="AY14" s="239"/>
      <c r="AZ14" s="269"/>
      <c r="BA14" s="270"/>
      <c r="BB14" s="270"/>
      <c r="BC14" s="270"/>
      <c r="BD14" s="270"/>
      <c r="BE14" s="270"/>
      <c r="BF14" s="270"/>
      <c r="BG14" s="270"/>
      <c r="BH14" s="270"/>
      <c r="BI14" s="270"/>
      <c r="BJ14" s="270"/>
      <c r="BK14" s="270"/>
      <c r="BL14" s="270"/>
      <c r="BM14" s="270"/>
      <c r="BN14" s="270"/>
      <c r="BO14" s="270"/>
      <c r="BP14" s="270"/>
      <c r="BQ14" s="270"/>
      <c r="BR14" s="270"/>
      <c r="BS14" s="270"/>
      <c r="BT14" s="270"/>
      <c r="BU14" s="270"/>
      <c r="BV14" s="270"/>
      <c r="BW14" s="270"/>
      <c r="BX14" s="270"/>
      <c r="BY14" s="271"/>
    </row>
    <row r="15" spans="1:78" ht="6.75" customHeight="1">
      <c r="A15" s="237"/>
      <c r="B15" s="238"/>
      <c r="C15" s="238"/>
      <c r="D15" s="238"/>
      <c r="E15" s="238"/>
      <c r="F15" s="238"/>
      <c r="G15" s="238"/>
      <c r="H15" s="238"/>
      <c r="I15" s="238"/>
      <c r="J15" s="238"/>
      <c r="K15" s="238"/>
      <c r="L15" s="238"/>
      <c r="M15" s="239"/>
      <c r="N15" s="254"/>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6"/>
      <c r="AN15" s="237"/>
      <c r="AO15" s="238"/>
      <c r="AP15" s="238"/>
      <c r="AQ15" s="238"/>
      <c r="AR15" s="238"/>
      <c r="AS15" s="238"/>
      <c r="AT15" s="238"/>
      <c r="AU15" s="238"/>
      <c r="AV15" s="238"/>
      <c r="AW15" s="238"/>
      <c r="AX15" s="238"/>
      <c r="AY15" s="239"/>
      <c r="AZ15" s="269"/>
      <c r="BA15" s="270"/>
      <c r="BB15" s="270"/>
      <c r="BC15" s="270"/>
      <c r="BD15" s="270"/>
      <c r="BE15" s="270"/>
      <c r="BF15" s="270"/>
      <c r="BG15" s="270"/>
      <c r="BH15" s="270"/>
      <c r="BI15" s="270"/>
      <c r="BJ15" s="270"/>
      <c r="BK15" s="270"/>
      <c r="BL15" s="270"/>
      <c r="BM15" s="270"/>
      <c r="BN15" s="270"/>
      <c r="BO15" s="270"/>
      <c r="BP15" s="270"/>
      <c r="BQ15" s="270"/>
      <c r="BR15" s="270"/>
      <c r="BS15" s="270"/>
      <c r="BT15" s="270"/>
      <c r="BU15" s="270"/>
      <c r="BV15" s="270"/>
      <c r="BW15" s="270"/>
      <c r="BX15" s="270"/>
      <c r="BY15" s="271"/>
    </row>
    <row r="16" spans="1:78" ht="6.75" customHeight="1">
      <c r="A16" s="237"/>
      <c r="B16" s="238"/>
      <c r="C16" s="238"/>
      <c r="D16" s="238"/>
      <c r="E16" s="238"/>
      <c r="F16" s="238"/>
      <c r="G16" s="238"/>
      <c r="H16" s="238"/>
      <c r="I16" s="238"/>
      <c r="J16" s="238"/>
      <c r="K16" s="238"/>
      <c r="L16" s="238"/>
      <c r="M16" s="239"/>
      <c r="N16" s="254"/>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6"/>
      <c r="AN16" s="237"/>
      <c r="AO16" s="238"/>
      <c r="AP16" s="238"/>
      <c r="AQ16" s="238"/>
      <c r="AR16" s="238"/>
      <c r="AS16" s="238"/>
      <c r="AT16" s="238"/>
      <c r="AU16" s="238"/>
      <c r="AV16" s="238"/>
      <c r="AW16" s="238"/>
      <c r="AX16" s="238"/>
      <c r="AY16" s="239"/>
      <c r="AZ16" s="269"/>
      <c r="BA16" s="270"/>
      <c r="BB16" s="270"/>
      <c r="BC16" s="270"/>
      <c r="BD16" s="270"/>
      <c r="BE16" s="270"/>
      <c r="BF16" s="270"/>
      <c r="BG16" s="270"/>
      <c r="BH16" s="270"/>
      <c r="BI16" s="270"/>
      <c r="BJ16" s="270"/>
      <c r="BK16" s="270"/>
      <c r="BL16" s="270"/>
      <c r="BM16" s="270"/>
      <c r="BN16" s="270"/>
      <c r="BO16" s="270"/>
      <c r="BP16" s="270"/>
      <c r="BQ16" s="270"/>
      <c r="BR16" s="270"/>
      <c r="BS16" s="270"/>
      <c r="BT16" s="270"/>
      <c r="BU16" s="270"/>
      <c r="BV16" s="270"/>
      <c r="BW16" s="270"/>
      <c r="BX16" s="270"/>
      <c r="BY16" s="271"/>
    </row>
    <row r="17" spans="1:78" ht="6.75" customHeight="1">
      <c r="A17" s="237"/>
      <c r="B17" s="238"/>
      <c r="C17" s="238"/>
      <c r="D17" s="238"/>
      <c r="E17" s="238"/>
      <c r="F17" s="238"/>
      <c r="G17" s="238"/>
      <c r="H17" s="238"/>
      <c r="I17" s="238"/>
      <c r="J17" s="238"/>
      <c r="K17" s="238"/>
      <c r="L17" s="238"/>
      <c r="M17" s="239"/>
      <c r="N17" s="254"/>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6"/>
      <c r="AN17" s="237"/>
      <c r="AO17" s="238"/>
      <c r="AP17" s="238"/>
      <c r="AQ17" s="238"/>
      <c r="AR17" s="238"/>
      <c r="AS17" s="238"/>
      <c r="AT17" s="238"/>
      <c r="AU17" s="238"/>
      <c r="AV17" s="238"/>
      <c r="AW17" s="238"/>
      <c r="AX17" s="238"/>
      <c r="AY17" s="239"/>
      <c r="AZ17" s="269"/>
      <c r="BA17" s="270"/>
      <c r="BB17" s="270"/>
      <c r="BC17" s="270"/>
      <c r="BD17" s="270"/>
      <c r="BE17" s="270"/>
      <c r="BF17" s="270"/>
      <c r="BG17" s="270"/>
      <c r="BH17" s="270"/>
      <c r="BI17" s="270"/>
      <c r="BJ17" s="270"/>
      <c r="BK17" s="270"/>
      <c r="BL17" s="270"/>
      <c r="BM17" s="270"/>
      <c r="BN17" s="270"/>
      <c r="BO17" s="270"/>
      <c r="BP17" s="270"/>
      <c r="BQ17" s="270"/>
      <c r="BR17" s="270"/>
      <c r="BS17" s="270"/>
      <c r="BT17" s="270"/>
      <c r="BU17" s="270"/>
      <c r="BV17" s="270"/>
      <c r="BW17" s="270"/>
      <c r="BX17" s="270"/>
      <c r="BY17" s="271"/>
    </row>
    <row r="18" spans="1:78" ht="6.75" customHeight="1">
      <c r="A18" s="240"/>
      <c r="B18" s="241"/>
      <c r="C18" s="241"/>
      <c r="D18" s="241"/>
      <c r="E18" s="241"/>
      <c r="F18" s="241"/>
      <c r="G18" s="241"/>
      <c r="H18" s="241"/>
      <c r="I18" s="241"/>
      <c r="J18" s="241"/>
      <c r="K18" s="241"/>
      <c r="L18" s="241"/>
      <c r="M18" s="242"/>
      <c r="N18" s="257"/>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9"/>
      <c r="AN18" s="240"/>
      <c r="AO18" s="241"/>
      <c r="AP18" s="241"/>
      <c r="AQ18" s="241"/>
      <c r="AR18" s="241"/>
      <c r="AS18" s="241"/>
      <c r="AT18" s="241"/>
      <c r="AU18" s="241"/>
      <c r="AV18" s="241"/>
      <c r="AW18" s="241"/>
      <c r="AX18" s="241"/>
      <c r="AY18" s="242"/>
      <c r="AZ18" s="272"/>
      <c r="BA18" s="273"/>
      <c r="BB18" s="273"/>
      <c r="BC18" s="273"/>
      <c r="BD18" s="273"/>
      <c r="BE18" s="273"/>
      <c r="BF18" s="273"/>
      <c r="BG18" s="273"/>
      <c r="BH18" s="273"/>
      <c r="BI18" s="273"/>
      <c r="BJ18" s="273"/>
      <c r="BK18" s="273"/>
      <c r="BL18" s="273"/>
      <c r="BM18" s="273"/>
      <c r="BN18" s="273"/>
      <c r="BO18" s="273"/>
      <c r="BP18" s="273"/>
      <c r="BQ18" s="273"/>
      <c r="BR18" s="273"/>
      <c r="BS18" s="273"/>
      <c r="BT18" s="273"/>
      <c r="BU18" s="273"/>
      <c r="BV18" s="273"/>
      <c r="BW18" s="273"/>
      <c r="BX18" s="273"/>
      <c r="BY18" s="274"/>
    </row>
    <row r="19" spans="1:78" ht="9.9" customHeight="1">
      <c r="A19" s="437" t="s">
        <v>2</v>
      </c>
      <c r="B19" s="438"/>
      <c r="C19" s="438"/>
      <c r="D19" s="438"/>
      <c r="E19" s="438"/>
      <c r="F19" s="438"/>
      <c r="G19" s="438"/>
      <c r="H19" s="438"/>
      <c r="I19" s="438"/>
      <c r="J19" s="438"/>
      <c r="K19" s="438"/>
      <c r="L19" s="438"/>
      <c r="M19" s="438"/>
      <c r="N19" s="440"/>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c r="AM19" s="441"/>
      <c r="AN19" s="437" t="s">
        <v>3</v>
      </c>
      <c r="AO19" s="438"/>
      <c r="AP19" s="438"/>
      <c r="AQ19" s="438"/>
      <c r="AR19" s="438"/>
      <c r="AS19" s="438"/>
      <c r="AT19" s="438"/>
      <c r="AU19" s="438"/>
      <c r="AV19" s="438"/>
      <c r="AW19" s="438"/>
      <c r="AX19" s="438"/>
      <c r="AY19" s="439"/>
      <c r="AZ19" s="445" t="s">
        <v>151</v>
      </c>
      <c r="BA19" s="446"/>
      <c r="BB19" s="446"/>
      <c r="BC19" s="446"/>
      <c r="BD19" s="446"/>
      <c r="BE19" s="447"/>
      <c r="BF19" s="440"/>
      <c r="BG19" s="433"/>
      <c r="BH19" s="433"/>
      <c r="BI19" s="433"/>
      <c r="BJ19" s="433"/>
      <c r="BK19" s="433"/>
      <c r="BL19" s="433"/>
      <c r="BM19" s="433"/>
      <c r="BN19" s="433"/>
      <c r="BO19" s="433"/>
      <c r="BP19" s="433"/>
      <c r="BQ19" s="433"/>
      <c r="BR19" s="433"/>
      <c r="BS19" s="433"/>
      <c r="BT19" s="433"/>
      <c r="BU19" s="433"/>
      <c r="BV19" s="433"/>
      <c r="BW19" s="433"/>
      <c r="BX19" s="433"/>
      <c r="BY19" s="441"/>
    </row>
    <row r="20" spans="1:78" ht="9.9" customHeight="1">
      <c r="A20" s="240"/>
      <c r="B20" s="241"/>
      <c r="C20" s="241"/>
      <c r="D20" s="241"/>
      <c r="E20" s="241"/>
      <c r="F20" s="241"/>
      <c r="G20" s="241"/>
      <c r="H20" s="241"/>
      <c r="I20" s="241"/>
      <c r="J20" s="241"/>
      <c r="K20" s="241"/>
      <c r="L20" s="241"/>
      <c r="M20" s="241"/>
      <c r="N20" s="252"/>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53"/>
      <c r="AN20" s="237"/>
      <c r="AO20" s="238"/>
      <c r="AP20" s="238"/>
      <c r="AQ20" s="238"/>
      <c r="AR20" s="238"/>
      <c r="AS20" s="238"/>
      <c r="AT20" s="238"/>
      <c r="AU20" s="238"/>
      <c r="AV20" s="238"/>
      <c r="AW20" s="238"/>
      <c r="AX20" s="238"/>
      <c r="AY20" s="239"/>
      <c r="AZ20" s="275"/>
      <c r="BA20" s="276"/>
      <c r="BB20" s="276"/>
      <c r="BC20" s="276"/>
      <c r="BD20" s="276"/>
      <c r="BE20" s="277"/>
      <c r="BF20" s="252"/>
      <c r="BG20" s="244"/>
      <c r="BH20" s="244"/>
      <c r="BI20" s="244"/>
      <c r="BJ20" s="244"/>
      <c r="BK20" s="244"/>
      <c r="BL20" s="244"/>
      <c r="BM20" s="244"/>
      <c r="BN20" s="244"/>
      <c r="BO20" s="244"/>
      <c r="BP20" s="244"/>
      <c r="BQ20" s="244"/>
      <c r="BR20" s="244"/>
      <c r="BS20" s="244"/>
      <c r="BT20" s="244"/>
      <c r="BU20" s="244"/>
      <c r="BV20" s="244"/>
      <c r="BW20" s="244"/>
      <c r="BX20" s="244"/>
      <c r="BY20" s="253"/>
    </row>
    <row r="21" spans="1:78" ht="9.9" customHeight="1">
      <c r="A21" s="448" t="s">
        <v>76</v>
      </c>
      <c r="B21" s="438"/>
      <c r="C21" s="438"/>
      <c r="D21" s="438"/>
      <c r="E21" s="438"/>
      <c r="F21" s="438"/>
      <c r="G21" s="438"/>
      <c r="H21" s="438"/>
      <c r="I21" s="438"/>
      <c r="J21" s="438"/>
      <c r="K21" s="438"/>
      <c r="L21" s="438"/>
      <c r="M21" s="439"/>
      <c r="N21" s="440"/>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41"/>
      <c r="AN21" s="237"/>
      <c r="AO21" s="238"/>
      <c r="AP21" s="238"/>
      <c r="AQ21" s="238"/>
      <c r="AR21" s="238"/>
      <c r="AS21" s="238"/>
      <c r="AT21" s="238"/>
      <c r="AU21" s="238"/>
      <c r="AV21" s="238"/>
      <c r="AW21" s="238"/>
      <c r="AX21" s="238"/>
      <c r="AY21" s="239"/>
      <c r="AZ21" s="449" t="s">
        <v>6</v>
      </c>
      <c r="BA21" s="450"/>
      <c r="BB21" s="450"/>
      <c r="BC21" s="450"/>
      <c r="BD21" s="450"/>
      <c r="BE21" s="451"/>
      <c r="BF21" s="440"/>
      <c r="BG21" s="433"/>
      <c r="BH21" s="433"/>
      <c r="BI21" s="433"/>
      <c r="BJ21" s="433"/>
      <c r="BK21" s="433"/>
      <c r="BL21" s="433"/>
      <c r="BM21" s="433"/>
      <c r="BN21" s="433"/>
      <c r="BO21" s="433"/>
      <c r="BP21" s="433"/>
      <c r="BQ21" s="433"/>
      <c r="BR21" s="433"/>
      <c r="BS21" s="433"/>
      <c r="BT21" s="433"/>
      <c r="BU21" s="433"/>
      <c r="BV21" s="433"/>
      <c r="BW21" s="433"/>
      <c r="BX21" s="433"/>
      <c r="BY21" s="441"/>
    </row>
    <row r="22" spans="1:78" ht="9.9" customHeight="1">
      <c r="A22" s="237"/>
      <c r="B22" s="238"/>
      <c r="C22" s="238"/>
      <c r="D22" s="238"/>
      <c r="E22" s="238"/>
      <c r="F22" s="238"/>
      <c r="G22" s="238"/>
      <c r="H22" s="238"/>
      <c r="I22" s="238"/>
      <c r="J22" s="238"/>
      <c r="K22" s="238"/>
      <c r="L22" s="238"/>
      <c r="M22" s="239"/>
      <c r="N22" s="260"/>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61"/>
      <c r="AN22" s="237"/>
      <c r="AO22" s="238"/>
      <c r="AP22" s="238"/>
      <c r="AQ22" s="238"/>
      <c r="AR22" s="238"/>
      <c r="AS22" s="238"/>
      <c r="AT22" s="238"/>
      <c r="AU22" s="238"/>
      <c r="AV22" s="238"/>
      <c r="AW22" s="238"/>
      <c r="AX22" s="238"/>
      <c r="AY22" s="239"/>
      <c r="AZ22" s="249"/>
      <c r="BA22" s="250"/>
      <c r="BB22" s="250"/>
      <c r="BC22" s="250"/>
      <c r="BD22" s="250"/>
      <c r="BE22" s="251"/>
      <c r="BF22" s="252"/>
      <c r="BG22" s="244"/>
      <c r="BH22" s="244"/>
      <c r="BI22" s="244"/>
      <c r="BJ22" s="244"/>
      <c r="BK22" s="244"/>
      <c r="BL22" s="244"/>
      <c r="BM22" s="244"/>
      <c r="BN22" s="244"/>
      <c r="BO22" s="244"/>
      <c r="BP22" s="244"/>
      <c r="BQ22" s="244"/>
      <c r="BR22" s="244"/>
      <c r="BS22" s="244"/>
      <c r="BT22" s="244"/>
      <c r="BU22" s="244"/>
      <c r="BV22" s="244"/>
      <c r="BW22" s="244"/>
      <c r="BX22" s="244"/>
      <c r="BY22" s="253"/>
    </row>
    <row r="23" spans="1:78" ht="9.9" customHeight="1">
      <c r="A23" s="237"/>
      <c r="B23" s="238"/>
      <c r="C23" s="238"/>
      <c r="D23" s="238"/>
      <c r="E23" s="238"/>
      <c r="F23" s="238"/>
      <c r="G23" s="238"/>
      <c r="H23" s="238"/>
      <c r="I23" s="238"/>
      <c r="J23" s="238"/>
      <c r="K23" s="238"/>
      <c r="L23" s="238"/>
      <c r="M23" s="239"/>
      <c r="N23" s="260"/>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61"/>
      <c r="AN23" s="237"/>
      <c r="AO23" s="238"/>
      <c r="AP23" s="238"/>
      <c r="AQ23" s="238"/>
      <c r="AR23" s="238"/>
      <c r="AS23" s="238"/>
      <c r="AT23" s="238"/>
      <c r="AU23" s="238"/>
      <c r="AV23" s="238"/>
      <c r="AW23" s="238"/>
      <c r="AX23" s="238"/>
      <c r="AY23" s="239"/>
      <c r="AZ23" s="278" t="s">
        <v>11</v>
      </c>
      <c r="BA23" s="278"/>
      <c r="BB23" s="278"/>
      <c r="BC23" s="278"/>
      <c r="BD23" s="278"/>
      <c r="BE23" s="278"/>
      <c r="BF23" s="293"/>
      <c r="BG23" s="293"/>
      <c r="BH23" s="293"/>
      <c r="BI23" s="293"/>
      <c r="BJ23" s="293"/>
      <c r="BK23" s="293"/>
      <c r="BL23" s="293"/>
      <c r="BM23" s="293"/>
      <c r="BN23" s="293"/>
      <c r="BO23" s="293"/>
      <c r="BP23" s="293"/>
      <c r="BQ23" s="293"/>
      <c r="BR23" s="293"/>
      <c r="BS23" s="293"/>
      <c r="BT23" s="293"/>
      <c r="BU23" s="293"/>
      <c r="BV23" s="293"/>
      <c r="BW23" s="293"/>
      <c r="BX23" s="293"/>
      <c r="BY23" s="293"/>
    </row>
    <row r="24" spans="1:78" ht="9.9" customHeight="1">
      <c r="A24" s="237"/>
      <c r="B24" s="238"/>
      <c r="C24" s="238"/>
      <c r="D24" s="238"/>
      <c r="E24" s="238"/>
      <c r="F24" s="238"/>
      <c r="G24" s="238"/>
      <c r="H24" s="238"/>
      <c r="I24" s="238"/>
      <c r="J24" s="238"/>
      <c r="K24" s="238"/>
      <c r="L24" s="238"/>
      <c r="M24" s="239"/>
      <c r="N24" s="260"/>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61"/>
      <c r="AN24" s="237"/>
      <c r="AO24" s="238"/>
      <c r="AP24" s="238"/>
      <c r="AQ24" s="238"/>
      <c r="AR24" s="238"/>
      <c r="AS24" s="238"/>
      <c r="AT24" s="238"/>
      <c r="AU24" s="238"/>
      <c r="AV24" s="238"/>
      <c r="AW24" s="238"/>
      <c r="AX24" s="238"/>
      <c r="AY24" s="239"/>
      <c r="AZ24" s="278"/>
      <c r="BA24" s="278"/>
      <c r="BB24" s="278"/>
      <c r="BC24" s="278"/>
      <c r="BD24" s="278"/>
      <c r="BE24" s="278"/>
      <c r="BF24" s="293"/>
      <c r="BG24" s="293"/>
      <c r="BH24" s="293"/>
      <c r="BI24" s="293"/>
      <c r="BJ24" s="293"/>
      <c r="BK24" s="293"/>
      <c r="BL24" s="293"/>
      <c r="BM24" s="293"/>
      <c r="BN24" s="293"/>
      <c r="BO24" s="293"/>
      <c r="BP24" s="293"/>
      <c r="BQ24" s="293"/>
      <c r="BR24" s="293"/>
      <c r="BS24" s="293"/>
      <c r="BT24" s="293"/>
      <c r="BU24" s="293"/>
      <c r="BV24" s="293"/>
      <c r="BW24" s="293"/>
      <c r="BX24" s="293"/>
      <c r="BY24" s="293"/>
    </row>
    <row r="25" spans="1:78" ht="9.9" customHeight="1">
      <c r="A25" s="237"/>
      <c r="B25" s="238"/>
      <c r="C25" s="238"/>
      <c r="D25" s="238"/>
      <c r="E25" s="238"/>
      <c r="F25" s="238"/>
      <c r="G25" s="238"/>
      <c r="H25" s="238"/>
      <c r="I25" s="238"/>
      <c r="J25" s="238"/>
      <c r="K25" s="238"/>
      <c r="L25" s="238"/>
      <c r="M25" s="239"/>
      <c r="N25" s="260"/>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61"/>
      <c r="AN25" s="237"/>
      <c r="AO25" s="238"/>
      <c r="AP25" s="238"/>
      <c r="AQ25" s="238"/>
      <c r="AR25" s="238"/>
      <c r="AS25" s="238"/>
      <c r="AT25" s="238"/>
      <c r="AU25" s="238"/>
      <c r="AV25" s="238"/>
      <c r="AW25" s="238"/>
      <c r="AX25" s="238"/>
      <c r="AY25" s="239"/>
      <c r="AZ25" s="278" t="s">
        <v>7</v>
      </c>
      <c r="BA25" s="278"/>
      <c r="BB25" s="278"/>
      <c r="BC25" s="278"/>
      <c r="BD25" s="278"/>
      <c r="BE25" s="278"/>
      <c r="BF25" s="293"/>
      <c r="BG25" s="293"/>
      <c r="BH25" s="293"/>
      <c r="BI25" s="293"/>
      <c r="BJ25" s="293"/>
      <c r="BK25" s="293"/>
      <c r="BL25" s="293"/>
      <c r="BM25" s="293"/>
      <c r="BN25" s="293"/>
      <c r="BO25" s="293"/>
      <c r="BP25" s="293"/>
      <c r="BQ25" s="293"/>
      <c r="BR25" s="293"/>
      <c r="BS25" s="293"/>
      <c r="BT25" s="293"/>
      <c r="BU25" s="293"/>
      <c r="BV25" s="293"/>
      <c r="BW25" s="293"/>
      <c r="BX25" s="293"/>
      <c r="BY25" s="293"/>
    </row>
    <row r="26" spans="1:78" ht="9.9" customHeight="1">
      <c r="A26" s="237"/>
      <c r="B26" s="238"/>
      <c r="C26" s="238"/>
      <c r="D26" s="238"/>
      <c r="E26" s="238"/>
      <c r="F26" s="238"/>
      <c r="G26" s="238"/>
      <c r="H26" s="238"/>
      <c r="I26" s="238"/>
      <c r="J26" s="238"/>
      <c r="K26" s="238"/>
      <c r="L26" s="238"/>
      <c r="M26" s="239"/>
      <c r="N26" s="260"/>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61"/>
      <c r="AN26" s="237"/>
      <c r="AO26" s="238"/>
      <c r="AP26" s="238"/>
      <c r="AQ26" s="238"/>
      <c r="AR26" s="238"/>
      <c r="AS26" s="238"/>
      <c r="AT26" s="238"/>
      <c r="AU26" s="238"/>
      <c r="AV26" s="238"/>
      <c r="AW26" s="238"/>
      <c r="AX26" s="238"/>
      <c r="AY26" s="239"/>
      <c r="AZ26" s="452"/>
      <c r="BA26" s="452"/>
      <c r="BB26" s="452"/>
      <c r="BC26" s="452"/>
      <c r="BD26" s="452"/>
      <c r="BE26" s="452"/>
      <c r="BF26" s="453"/>
      <c r="BG26" s="453"/>
      <c r="BH26" s="453"/>
      <c r="BI26" s="453"/>
      <c r="BJ26" s="453"/>
      <c r="BK26" s="453"/>
      <c r="BL26" s="453"/>
      <c r="BM26" s="453"/>
      <c r="BN26" s="453"/>
      <c r="BO26" s="453"/>
      <c r="BP26" s="453"/>
      <c r="BQ26" s="453"/>
      <c r="BR26" s="453"/>
      <c r="BS26" s="453"/>
      <c r="BT26" s="453"/>
      <c r="BU26" s="453"/>
      <c r="BV26" s="453"/>
      <c r="BW26" s="453"/>
      <c r="BX26" s="453"/>
      <c r="BY26" s="453"/>
      <c r="BZ26" s="205"/>
    </row>
    <row r="27" spans="1:78" ht="6.75" customHeight="1">
      <c r="A27" s="454"/>
      <c r="B27" s="454"/>
      <c r="C27" s="454"/>
      <c r="D27" s="454"/>
      <c r="E27" s="454"/>
      <c r="F27" s="454"/>
      <c r="G27" s="454"/>
      <c r="H27" s="454"/>
      <c r="I27" s="454"/>
      <c r="J27" s="454"/>
      <c r="K27" s="454"/>
      <c r="L27" s="454"/>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454"/>
      <c r="AM27" s="454"/>
      <c r="AN27" s="454"/>
      <c r="AO27" s="454"/>
      <c r="AP27" s="454"/>
      <c r="AQ27" s="454"/>
      <c r="AR27" s="454"/>
      <c r="AS27" s="454"/>
      <c r="AT27" s="454"/>
      <c r="AU27" s="454"/>
      <c r="AV27" s="454"/>
      <c r="AW27" s="454"/>
      <c r="AX27" s="454"/>
      <c r="AY27" s="454"/>
      <c r="AZ27" s="454"/>
      <c r="BA27" s="454"/>
      <c r="BB27" s="454"/>
      <c r="BC27" s="454"/>
      <c r="BD27" s="454"/>
      <c r="BE27" s="454"/>
      <c r="BF27" s="454"/>
      <c r="BG27" s="454"/>
      <c r="BH27" s="454"/>
      <c r="BI27" s="454"/>
      <c r="BJ27" s="454"/>
      <c r="BK27" s="454"/>
      <c r="BL27" s="454"/>
      <c r="BM27" s="454"/>
      <c r="BN27" s="454"/>
      <c r="BO27" s="454"/>
      <c r="BP27" s="454"/>
      <c r="BQ27" s="454"/>
      <c r="BR27" s="454"/>
      <c r="BS27" s="454"/>
      <c r="BT27" s="454"/>
      <c r="BU27" s="454"/>
      <c r="BV27" s="454"/>
      <c r="BW27" s="454"/>
      <c r="BX27" s="454"/>
      <c r="BY27" s="454"/>
      <c r="BZ27" s="205"/>
    </row>
    <row r="28" spans="1:78" ht="8.25" customHeight="1">
      <c r="A28" s="202"/>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c r="BA28" s="202"/>
      <c r="BB28" s="202"/>
      <c r="BC28" s="202"/>
      <c r="BD28" s="202"/>
      <c r="BE28" s="202"/>
      <c r="BF28" s="202"/>
      <c r="BG28" s="202"/>
      <c r="BH28" s="202"/>
      <c r="BI28" s="202"/>
      <c r="BJ28" s="202"/>
      <c r="BK28" s="202"/>
      <c r="BL28" s="202"/>
      <c r="BM28" s="202"/>
      <c r="BN28" s="202"/>
      <c r="BO28" s="202"/>
      <c r="BP28" s="202"/>
      <c r="BQ28" s="202"/>
      <c r="BR28" s="202"/>
      <c r="BS28" s="202"/>
      <c r="BT28" s="202"/>
      <c r="BU28" s="202"/>
      <c r="BV28" s="202"/>
      <c r="BW28" s="202"/>
      <c r="BX28" s="202"/>
      <c r="BY28" s="202"/>
      <c r="BZ28" s="205"/>
    </row>
    <row r="29" spans="1:78" ht="7.5" customHeight="1">
      <c r="A29" s="291" t="s">
        <v>17</v>
      </c>
      <c r="B29" s="291"/>
      <c r="C29" s="291"/>
      <c r="D29" s="291"/>
      <c r="E29" s="291"/>
      <c r="F29" s="291"/>
      <c r="G29" s="291"/>
      <c r="H29" s="291"/>
      <c r="I29" s="291"/>
      <c r="J29" s="291"/>
      <c r="K29" s="291"/>
      <c r="L29" s="291"/>
      <c r="M29" s="291"/>
      <c r="N29" s="291"/>
      <c r="O29" s="291"/>
      <c r="P29" s="291"/>
      <c r="Q29" s="234"/>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c r="BS29" s="202"/>
      <c r="BT29" s="202"/>
      <c r="BU29" s="202"/>
      <c r="BV29" s="202"/>
      <c r="BW29" s="202"/>
      <c r="BX29" s="202"/>
      <c r="BY29" s="202"/>
      <c r="BZ29" s="206"/>
    </row>
    <row r="30" spans="1:78" ht="6.75" customHeight="1">
      <c r="A30" s="291"/>
      <c r="B30" s="291"/>
      <c r="C30" s="291"/>
      <c r="D30" s="291"/>
      <c r="E30" s="291"/>
      <c r="F30" s="291"/>
      <c r="G30" s="291"/>
      <c r="H30" s="291"/>
      <c r="I30" s="291"/>
      <c r="J30" s="291"/>
      <c r="K30" s="291"/>
      <c r="L30" s="291"/>
      <c r="M30" s="291"/>
      <c r="N30" s="291"/>
      <c r="O30" s="291"/>
      <c r="P30" s="291"/>
      <c r="Q30" s="234"/>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c r="BH30" s="202"/>
      <c r="BI30" s="202"/>
      <c r="BJ30" s="202"/>
      <c r="BK30" s="202"/>
      <c r="BL30" s="202"/>
      <c r="BM30" s="202"/>
      <c r="BN30" s="202"/>
      <c r="BO30" s="202"/>
      <c r="BP30" s="202"/>
      <c r="BQ30" s="202"/>
      <c r="BR30" s="202"/>
      <c r="BS30" s="202"/>
      <c r="BT30" s="202"/>
      <c r="BU30" s="202"/>
      <c r="BV30" s="202"/>
      <c r="BW30" s="202"/>
      <c r="BX30" s="202"/>
      <c r="BY30" s="202"/>
      <c r="BZ30" s="206"/>
    </row>
    <row r="31" spans="1:78" ht="6.75" customHeight="1" thickBot="1">
      <c r="A31" s="292"/>
      <c r="B31" s="292"/>
      <c r="C31" s="292"/>
      <c r="D31" s="292"/>
      <c r="E31" s="292"/>
      <c r="F31" s="292"/>
      <c r="G31" s="292"/>
      <c r="H31" s="292"/>
      <c r="I31" s="292"/>
      <c r="J31" s="292"/>
      <c r="K31" s="292"/>
      <c r="L31" s="292"/>
      <c r="M31" s="292"/>
      <c r="N31" s="292"/>
      <c r="O31" s="292"/>
      <c r="P31" s="292"/>
      <c r="Q31" s="234"/>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c r="BS31" s="202"/>
      <c r="BT31" s="202"/>
      <c r="BU31" s="202"/>
      <c r="BV31" s="202"/>
      <c r="BW31" s="202"/>
      <c r="BX31" s="202"/>
      <c r="BY31" s="202"/>
      <c r="BZ31" s="206"/>
    </row>
    <row r="32" spans="1:78" ht="30.75" customHeight="1" thickBot="1">
      <c r="A32" s="296" t="s">
        <v>25</v>
      </c>
      <c r="B32" s="297"/>
      <c r="C32" s="297"/>
      <c r="D32" s="297"/>
      <c r="E32" s="297"/>
      <c r="F32" s="297"/>
      <c r="G32" s="297"/>
      <c r="H32" s="297"/>
      <c r="I32" s="297"/>
      <c r="J32" s="297"/>
      <c r="K32" s="297"/>
      <c r="L32" s="297"/>
      <c r="M32" s="297"/>
      <c r="N32" s="288">
        <f>'支給申請額算定シート '!C60</f>
        <v>0</v>
      </c>
      <c r="O32" s="289"/>
      <c r="P32" s="289"/>
      <c r="Q32" s="289"/>
      <c r="R32" s="289"/>
      <c r="S32" s="289"/>
      <c r="T32" s="289"/>
      <c r="U32" s="289"/>
      <c r="V32" s="289"/>
      <c r="W32" s="290"/>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S32" s="207"/>
      <c r="BT32" s="207"/>
      <c r="BU32" s="207"/>
      <c r="BV32" s="207"/>
      <c r="BW32" s="207"/>
      <c r="BX32" s="207"/>
      <c r="BY32" s="207"/>
      <c r="BZ32" s="208"/>
    </row>
    <row r="33" spans="1:86" ht="6.75" customHeight="1">
      <c r="A33" s="207"/>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S33" s="207"/>
      <c r="BT33" s="207"/>
      <c r="BU33" s="207"/>
      <c r="BV33" s="207"/>
      <c r="BW33" s="207"/>
      <c r="BX33" s="207"/>
      <c r="BY33" s="207"/>
      <c r="BZ33" s="208"/>
    </row>
    <row r="34" spans="1:86" ht="8.25" customHeight="1">
      <c r="A34" s="210"/>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0"/>
      <c r="BS34" s="210"/>
      <c r="BT34" s="210"/>
      <c r="BU34" s="210"/>
      <c r="BV34" s="210"/>
      <c r="BW34" s="210"/>
      <c r="BX34" s="210"/>
      <c r="BY34" s="210"/>
      <c r="BZ34" s="198"/>
    </row>
    <row r="35" spans="1:86" ht="8.25" customHeight="1">
      <c r="A35" s="287" t="s">
        <v>155</v>
      </c>
      <c r="B35" s="287"/>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7"/>
      <c r="BG35" s="287"/>
      <c r="BH35" s="287"/>
      <c r="BI35" s="287"/>
      <c r="BJ35" s="287"/>
      <c r="BK35" s="287"/>
      <c r="BL35" s="287"/>
      <c r="BM35" s="287"/>
      <c r="BN35" s="287"/>
      <c r="BO35" s="287"/>
      <c r="BP35" s="287"/>
      <c r="BQ35" s="287"/>
      <c r="BR35" s="287"/>
      <c r="BS35" s="287"/>
      <c r="BT35" s="287"/>
      <c r="BU35" s="287"/>
      <c r="BV35" s="287"/>
      <c r="BW35" s="287"/>
      <c r="BX35" s="287"/>
      <c r="BY35" s="209"/>
      <c r="BZ35" s="198"/>
    </row>
    <row r="36" spans="1:86" ht="8.25" customHeight="1">
      <c r="A36" s="287"/>
      <c r="B36" s="287"/>
      <c r="C36" s="287"/>
      <c r="D36" s="287"/>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7"/>
      <c r="BG36" s="287"/>
      <c r="BH36" s="287"/>
      <c r="BI36" s="287"/>
      <c r="BJ36" s="287"/>
      <c r="BK36" s="287"/>
      <c r="BL36" s="287"/>
      <c r="BM36" s="287"/>
      <c r="BN36" s="287"/>
      <c r="BO36" s="287"/>
      <c r="BP36" s="287"/>
      <c r="BQ36" s="287"/>
      <c r="BR36" s="287"/>
      <c r="BS36" s="287"/>
      <c r="BT36" s="287"/>
      <c r="BU36" s="287"/>
      <c r="BV36" s="287"/>
      <c r="BW36" s="287"/>
      <c r="BX36" s="287"/>
      <c r="BY36" s="209"/>
      <c r="BZ36" s="198"/>
    </row>
    <row r="37" spans="1:86" ht="8.25" customHeight="1">
      <c r="A37" s="287"/>
      <c r="B37" s="287"/>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7"/>
      <c r="BR37" s="287"/>
      <c r="BS37" s="287"/>
      <c r="BT37" s="287"/>
      <c r="BU37" s="287"/>
      <c r="BV37" s="287"/>
      <c r="BW37" s="287"/>
      <c r="BX37" s="287"/>
      <c r="BY37" s="209"/>
      <c r="BZ37" s="198"/>
    </row>
    <row r="38" spans="1:86" ht="25.5" customHeight="1">
      <c r="A38" s="455" t="s">
        <v>156</v>
      </c>
      <c r="B38" s="455"/>
      <c r="C38" s="455"/>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5"/>
      <c r="AJ38" s="455"/>
      <c r="AK38" s="455"/>
      <c r="AL38" s="455"/>
      <c r="AM38" s="455"/>
      <c r="AN38" s="455"/>
      <c r="AO38" s="455"/>
      <c r="AP38" s="455"/>
      <c r="AQ38" s="455"/>
      <c r="AR38" s="455"/>
      <c r="AS38" s="455"/>
      <c r="AT38" s="455"/>
      <c r="AU38" s="455"/>
      <c r="AV38" s="455"/>
      <c r="AW38" s="455"/>
      <c r="AX38" s="455"/>
      <c r="AY38" s="455"/>
      <c r="AZ38" s="455"/>
      <c r="BA38" s="455"/>
      <c r="BB38" s="455"/>
      <c r="BC38" s="455"/>
      <c r="BD38" s="455"/>
      <c r="BE38" s="455"/>
      <c r="BF38" s="455"/>
      <c r="BG38" s="455"/>
      <c r="BH38" s="455"/>
      <c r="BI38" s="455"/>
      <c r="BJ38" s="455"/>
      <c r="BK38" s="455"/>
      <c r="BL38" s="455"/>
      <c r="BM38" s="455"/>
      <c r="BN38" s="455"/>
      <c r="BO38" s="455"/>
      <c r="BP38" s="455"/>
      <c r="BQ38" s="455"/>
      <c r="BR38" s="455"/>
      <c r="BS38" s="455"/>
      <c r="BT38" s="455"/>
      <c r="BU38" s="455"/>
      <c r="BV38" s="455"/>
      <c r="BW38" s="455"/>
      <c r="BX38" s="455"/>
      <c r="BY38" s="455"/>
      <c r="BZ38" s="198"/>
    </row>
    <row r="39" spans="1:86" ht="60" customHeight="1">
      <c r="A39" s="456"/>
      <c r="B39" s="457"/>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457"/>
      <c r="AF39" s="457"/>
      <c r="AG39" s="457"/>
      <c r="AH39" s="457"/>
      <c r="AI39" s="457"/>
      <c r="AJ39" s="457"/>
      <c r="AK39" s="457"/>
      <c r="AL39" s="457"/>
      <c r="AM39" s="457"/>
      <c r="AN39" s="457"/>
      <c r="AO39" s="457"/>
      <c r="AP39" s="457"/>
      <c r="AQ39" s="457"/>
      <c r="AR39" s="457"/>
      <c r="AS39" s="457"/>
      <c r="AT39" s="457"/>
      <c r="AU39" s="457"/>
      <c r="AV39" s="457"/>
      <c r="AW39" s="457"/>
      <c r="AX39" s="457"/>
      <c r="AY39" s="457"/>
      <c r="AZ39" s="457"/>
      <c r="BA39" s="457"/>
      <c r="BB39" s="457"/>
      <c r="BC39" s="457"/>
      <c r="BD39" s="457"/>
      <c r="BE39" s="457"/>
      <c r="BF39" s="457"/>
      <c r="BG39" s="457"/>
      <c r="BH39" s="457"/>
      <c r="BI39" s="457"/>
      <c r="BJ39" s="457"/>
      <c r="BK39" s="457"/>
      <c r="BL39" s="457"/>
      <c r="BM39" s="457"/>
      <c r="BN39" s="457"/>
      <c r="BO39" s="457"/>
      <c r="BP39" s="457"/>
      <c r="BQ39" s="457"/>
      <c r="BR39" s="457"/>
      <c r="BS39" s="457"/>
      <c r="BT39" s="457"/>
      <c r="BU39" s="457"/>
      <c r="BV39" s="457"/>
      <c r="BW39" s="457"/>
      <c r="BX39" s="457"/>
      <c r="BY39" s="456"/>
      <c r="BZ39" s="198"/>
    </row>
    <row r="40" spans="1:86" ht="3" customHeight="1">
      <c r="A40" s="456"/>
      <c r="B40" s="456"/>
      <c r="C40" s="456"/>
      <c r="D40" s="456"/>
      <c r="E40" s="456"/>
      <c r="F40" s="456"/>
      <c r="G40" s="456"/>
      <c r="H40" s="456"/>
      <c r="I40" s="456"/>
      <c r="J40" s="456"/>
      <c r="K40" s="456"/>
      <c r="L40" s="456"/>
      <c r="M40" s="456"/>
      <c r="N40" s="456"/>
      <c r="O40" s="456"/>
      <c r="P40" s="456"/>
      <c r="Q40" s="456"/>
      <c r="R40" s="456"/>
      <c r="S40" s="456"/>
      <c r="T40" s="456"/>
      <c r="U40" s="456"/>
      <c r="V40" s="456"/>
      <c r="W40" s="456"/>
      <c r="X40" s="456"/>
      <c r="Y40" s="456"/>
      <c r="Z40" s="456"/>
      <c r="AA40" s="456"/>
      <c r="AB40" s="456"/>
      <c r="AC40" s="456"/>
      <c r="AD40" s="456"/>
      <c r="AE40" s="456"/>
      <c r="AF40" s="456"/>
      <c r="AG40" s="456"/>
      <c r="AH40" s="456"/>
      <c r="AI40" s="456"/>
      <c r="AJ40" s="456"/>
      <c r="AK40" s="456"/>
      <c r="AL40" s="456"/>
      <c r="AM40" s="456"/>
      <c r="AN40" s="456"/>
      <c r="AO40" s="456"/>
      <c r="AP40" s="456"/>
      <c r="AQ40" s="456"/>
      <c r="AR40" s="456"/>
      <c r="AS40" s="456"/>
      <c r="AT40" s="456"/>
      <c r="AU40" s="456"/>
      <c r="AV40" s="456"/>
      <c r="AW40" s="456"/>
      <c r="AX40" s="456"/>
      <c r="AY40" s="456"/>
      <c r="AZ40" s="456"/>
      <c r="BA40" s="456"/>
      <c r="BB40" s="456"/>
      <c r="BC40" s="456"/>
      <c r="BD40" s="456"/>
      <c r="BE40" s="456"/>
      <c r="BF40" s="456"/>
      <c r="BG40" s="456"/>
      <c r="BH40" s="456"/>
      <c r="BI40" s="456"/>
      <c r="BJ40" s="456"/>
      <c r="BK40" s="456"/>
      <c r="BL40" s="456"/>
      <c r="BM40" s="456"/>
      <c r="BN40" s="456"/>
      <c r="BO40" s="456"/>
      <c r="BP40" s="456"/>
      <c r="BQ40" s="456"/>
      <c r="BR40" s="456"/>
      <c r="BS40" s="456"/>
      <c r="BT40" s="456"/>
      <c r="BU40" s="456"/>
      <c r="BV40" s="456"/>
      <c r="BW40" s="456"/>
      <c r="BX40" s="456"/>
      <c r="BY40" s="456"/>
      <c r="BZ40" s="198"/>
    </row>
    <row r="41" spans="1:86" ht="3" customHeight="1">
      <c r="A41" s="456"/>
      <c r="B41" s="456"/>
      <c r="C41" s="456"/>
      <c r="D41" s="456"/>
      <c r="E41" s="456"/>
      <c r="F41" s="456"/>
      <c r="G41" s="456"/>
      <c r="H41" s="456"/>
      <c r="I41" s="456"/>
      <c r="J41" s="456"/>
      <c r="K41" s="456"/>
      <c r="L41" s="456"/>
      <c r="M41" s="456"/>
      <c r="N41" s="456"/>
      <c r="O41" s="456"/>
      <c r="P41" s="456"/>
      <c r="Q41" s="456"/>
      <c r="R41" s="456"/>
      <c r="S41" s="456"/>
      <c r="T41" s="456"/>
      <c r="U41" s="456"/>
      <c r="V41" s="456"/>
      <c r="W41" s="456"/>
      <c r="X41" s="456"/>
      <c r="Y41" s="456"/>
      <c r="Z41" s="456"/>
      <c r="AA41" s="456"/>
      <c r="AB41" s="456"/>
      <c r="AC41" s="456"/>
      <c r="AD41" s="456"/>
      <c r="AE41" s="456"/>
      <c r="AF41" s="456"/>
      <c r="AG41" s="456"/>
      <c r="AH41" s="456"/>
      <c r="AI41" s="456"/>
      <c r="AJ41" s="456"/>
      <c r="AK41" s="456"/>
      <c r="AL41" s="456"/>
      <c r="AM41" s="456"/>
      <c r="AN41" s="456"/>
      <c r="AO41" s="456"/>
      <c r="AP41" s="456"/>
      <c r="AQ41" s="456"/>
      <c r="AR41" s="456"/>
      <c r="AS41" s="456"/>
      <c r="AT41" s="456"/>
      <c r="AU41" s="456"/>
      <c r="AV41" s="456"/>
      <c r="AW41" s="456"/>
      <c r="AX41" s="456"/>
      <c r="AY41" s="456"/>
      <c r="AZ41" s="456"/>
      <c r="BA41" s="456"/>
      <c r="BB41" s="456"/>
      <c r="BC41" s="456"/>
      <c r="BD41" s="456"/>
      <c r="BE41" s="456"/>
      <c r="BF41" s="456"/>
      <c r="BG41" s="456"/>
      <c r="BH41" s="456"/>
      <c r="BI41" s="456"/>
      <c r="BJ41" s="456"/>
      <c r="BK41" s="456"/>
      <c r="BL41" s="456"/>
      <c r="BM41" s="456"/>
      <c r="BN41" s="456"/>
      <c r="BO41" s="456"/>
      <c r="BP41" s="456"/>
      <c r="BQ41" s="456"/>
      <c r="BR41" s="456"/>
      <c r="BS41" s="456"/>
      <c r="BT41" s="456"/>
      <c r="BU41" s="456"/>
      <c r="BV41" s="456"/>
      <c r="BW41" s="456"/>
      <c r="BX41" s="456"/>
      <c r="BY41" s="456"/>
      <c r="BZ41" s="198"/>
    </row>
    <row r="42" spans="1:86" ht="4.5" customHeight="1">
      <c r="A42" s="456"/>
      <c r="B42" s="456"/>
      <c r="C42" s="456"/>
      <c r="D42" s="456"/>
      <c r="E42" s="456"/>
      <c r="F42" s="456"/>
      <c r="G42" s="456"/>
      <c r="H42" s="456"/>
      <c r="I42" s="456"/>
      <c r="J42" s="456"/>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456"/>
      <c r="AK42" s="456"/>
      <c r="AL42" s="456"/>
      <c r="AM42" s="456"/>
      <c r="AN42" s="456"/>
      <c r="AO42" s="456"/>
      <c r="AP42" s="456"/>
      <c r="AQ42" s="456"/>
      <c r="AR42" s="456"/>
      <c r="AS42" s="456"/>
      <c r="AT42" s="456"/>
      <c r="AU42" s="456"/>
      <c r="AV42" s="456"/>
      <c r="AW42" s="456"/>
      <c r="AX42" s="456"/>
      <c r="AY42" s="456"/>
      <c r="AZ42" s="456"/>
      <c r="BA42" s="456"/>
      <c r="BB42" s="456"/>
      <c r="BC42" s="456"/>
      <c r="BD42" s="456"/>
      <c r="BE42" s="456"/>
      <c r="BF42" s="456"/>
      <c r="BG42" s="456"/>
      <c r="BH42" s="456"/>
      <c r="BI42" s="456"/>
      <c r="BJ42" s="456"/>
      <c r="BK42" s="456"/>
      <c r="BL42" s="456"/>
      <c r="BM42" s="456"/>
      <c r="BN42" s="456"/>
      <c r="BO42" s="456"/>
      <c r="BP42" s="456"/>
      <c r="BQ42" s="456"/>
      <c r="BR42" s="456"/>
      <c r="BS42" s="456"/>
      <c r="BT42" s="456"/>
      <c r="BU42" s="456"/>
      <c r="BV42" s="456"/>
      <c r="BW42" s="456"/>
      <c r="BX42" s="456"/>
      <c r="BY42" s="456"/>
      <c r="BZ42" s="211"/>
    </row>
    <row r="43" spans="1:86" ht="6.75" customHeight="1">
      <c r="A43" s="456"/>
      <c r="B43" s="456"/>
      <c r="C43" s="456"/>
      <c r="D43" s="456"/>
      <c r="E43" s="456"/>
      <c r="F43" s="456"/>
      <c r="G43" s="456"/>
      <c r="H43" s="456"/>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6"/>
      <c r="AI43" s="456"/>
      <c r="AJ43" s="456"/>
      <c r="AK43" s="456"/>
      <c r="AL43" s="456"/>
      <c r="AM43" s="456"/>
      <c r="AN43" s="456"/>
      <c r="AO43" s="456"/>
      <c r="AP43" s="456"/>
      <c r="AQ43" s="456"/>
      <c r="AR43" s="456"/>
      <c r="AS43" s="456"/>
      <c r="AT43" s="456"/>
      <c r="AU43" s="456"/>
      <c r="AV43" s="456"/>
      <c r="AW43" s="456"/>
      <c r="AX43" s="456"/>
      <c r="AY43" s="456"/>
      <c r="AZ43" s="456"/>
      <c r="BA43" s="456"/>
      <c r="BB43" s="456"/>
      <c r="BC43" s="456"/>
      <c r="BD43" s="456"/>
      <c r="BE43" s="456"/>
      <c r="BF43" s="456"/>
      <c r="BG43" s="456"/>
      <c r="BH43" s="456"/>
      <c r="BI43" s="456"/>
      <c r="BJ43" s="456"/>
      <c r="BK43" s="456"/>
      <c r="BL43" s="456"/>
      <c r="BM43" s="456"/>
      <c r="BN43" s="456"/>
      <c r="BO43" s="456"/>
      <c r="BP43" s="456"/>
      <c r="BQ43" s="456"/>
      <c r="BR43" s="456"/>
      <c r="BS43" s="456"/>
      <c r="BT43" s="456"/>
      <c r="BU43" s="456"/>
      <c r="BV43" s="456"/>
      <c r="BW43" s="456"/>
      <c r="BX43" s="456"/>
      <c r="BY43" s="456"/>
      <c r="BZ43" s="212"/>
    </row>
    <row r="44" spans="1:86" ht="6.75" customHeight="1">
      <c r="A44" s="456"/>
      <c r="B44" s="456"/>
      <c r="C44" s="456"/>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456"/>
      <c r="AM44" s="456"/>
      <c r="AN44" s="456"/>
      <c r="AO44" s="456"/>
      <c r="AP44" s="456"/>
      <c r="AQ44" s="456"/>
      <c r="AR44" s="456"/>
      <c r="AS44" s="456"/>
      <c r="AT44" s="456"/>
      <c r="AU44" s="456"/>
      <c r="AV44" s="456"/>
      <c r="AW44" s="456"/>
      <c r="AX44" s="456"/>
      <c r="AY44" s="456"/>
      <c r="AZ44" s="456"/>
      <c r="BA44" s="456"/>
      <c r="BB44" s="456"/>
      <c r="BC44" s="456"/>
      <c r="BD44" s="456"/>
      <c r="BE44" s="456"/>
      <c r="BF44" s="456"/>
      <c r="BG44" s="456"/>
      <c r="BH44" s="456"/>
      <c r="BI44" s="456"/>
      <c r="BJ44" s="456"/>
      <c r="BK44" s="456"/>
      <c r="BL44" s="456"/>
      <c r="BM44" s="456"/>
      <c r="BN44" s="456"/>
      <c r="BO44" s="456"/>
      <c r="BP44" s="456"/>
      <c r="BQ44" s="456"/>
      <c r="BR44" s="456"/>
      <c r="BS44" s="456"/>
      <c r="BT44" s="456"/>
      <c r="BU44" s="456"/>
      <c r="BV44" s="456"/>
      <c r="BW44" s="456"/>
      <c r="BX44" s="456"/>
      <c r="BY44" s="456"/>
      <c r="BZ44" s="198"/>
    </row>
    <row r="45" spans="1:86" ht="6" customHeight="1">
      <c r="A45" s="456"/>
      <c r="B45" s="456"/>
      <c r="C45" s="456"/>
      <c r="D45" s="456"/>
      <c r="E45" s="456"/>
      <c r="F45" s="456"/>
      <c r="G45" s="456"/>
      <c r="H45" s="456"/>
      <c r="I45" s="456"/>
      <c r="J45" s="456"/>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6"/>
      <c r="AK45" s="456"/>
      <c r="AL45" s="456"/>
      <c r="AM45" s="456"/>
      <c r="AN45" s="456"/>
      <c r="AO45" s="456"/>
      <c r="AP45" s="456"/>
      <c r="AQ45" s="456"/>
      <c r="AR45" s="456"/>
      <c r="AS45" s="456"/>
      <c r="AT45" s="456"/>
      <c r="AU45" s="456"/>
      <c r="AV45" s="456"/>
      <c r="AW45" s="456"/>
      <c r="AX45" s="456"/>
      <c r="AY45" s="456"/>
      <c r="AZ45" s="456"/>
      <c r="BA45" s="456"/>
      <c r="BB45" s="456"/>
      <c r="BC45" s="456"/>
      <c r="BD45" s="456"/>
      <c r="BE45" s="456"/>
      <c r="BF45" s="456"/>
      <c r="BG45" s="456"/>
      <c r="BH45" s="456"/>
      <c r="BI45" s="456"/>
      <c r="BJ45" s="456"/>
      <c r="BK45" s="456"/>
      <c r="BL45" s="456"/>
      <c r="BM45" s="456"/>
      <c r="BN45" s="456"/>
      <c r="BO45" s="456"/>
      <c r="BP45" s="456"/>
      <c r="BQ45" s="456"/>
      <c r="BR45" s="456"/>
      <c r="BS45" s="456"/>
      <c r="BT45" s="456"/>
      <c r="BU45" s="456"/>
      <c r="BV45" s="456"/>
      <c r="BW45" s="456"/>
      <c r="BX45" s="456"/>
      <c r="BY45" s="456"/>
      <c r="BZ45" s="198"/>
    </row>
    <row r="46" spans="1:86" s="205" customFormat="1" ht="6" customHeight="1">
      <c r="A46" s="456"/>
      <c r="B46" s="456"/>
      <c r="C46" s="456"/>
      <c r="D46" s="456"/>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456"/>
      <c r="AH46" s="456"/>
      <c r="AI46" s="456"/>
      <c r="AJ46" s="456"/>
      <c r="AK46" s="456"/>
      <c r="AL46" s="456"/>
      <c r="AM46" s="456"/>
      <c r="AN46" s="456"/>
      <c r="AO46" s="456"/>
      <c r="AP46" s="456"/>
      <c r="AQ46" s="456"/>
      <c r="AR46" s="456"/>
      <c r="AS46" s="456"/>
      <c r="AT46" s="456"/>
      <c r="AU46" s="456"/>
      <c r="AV46" s="456"/>
      <c r="AW46" s="456"/>
      <c r="AX46" s="456"/>
      <c r="AY46" s="456"/>
      <c r="AZ46" s="456"/>
      <c r="BA46" s="456"/>
      <c r="BB46" s="456"/>
      <c r="BC46" s="456"/>
      <c r="BD46" s="456"/>
      <c r="BE46" s="456"/>
      <c r="BF46" s="456"/>
      <c r="BG46" s="456"/>
      <c r="BH46" s="456"/>
      <c r="BI46" s="456"/>
      <c r="BJ46" s="456"/>
      <c r="BK46" s="456"/>
      <c r="BL46" s="456"/>
      <c r="BM46" s="456"/>
      <c r="BN46" s="456"/>
      <c r="BO46" s="456"/>
      <c r="BP46" s="456"/>
      <c r="BQ46" s="456"/>
      <c r="BR46" s="456"/>
      <c r="BS46" s="456"/>
      <c r="BT46" s="456"/>
      <c r="BU46" s="456"/>
      <c r="BV46" s="456"/>
      <c r="BW46" s="456"/>
      <c r="BX46" s="456"/>
      <c r="BY46" s="456"/>
      <c r="BZ46" s="212"/>
      <c r="CD46" s="196"/>
      <c r="CE46" s="196"/>
      <c r="CF46" s="196"/>
      <c r="CG46" s="196"/>
      <c r="CH46" s="196"/>
    </row>
    <row r="47" spans="1:86" ht="6" customHeight="1">
      <c r="A47" s="456"/>
      <c r="B47" s="456"/>
      <c r="C47" s="456"/>
      <c r="D47" s="456"/>
      <c r="E47" s="456"/>
      <c r="F47" s="456"/>
      <c r="G47" s="456"/>
      <c r="H47" s="456"/>
      <c r="I47" s="456"/>
      <c r="J47" s="456"/>
      <c r="K47" s="456"/>
      <c r="L47" s="456"/>
      <c r="M47" s="456"/>
      <c r="N47" s="456"/>
      <c r="O47" s="456"/>
      <c r="P47" s="456"/>
      <c r="Q47" s="456"/>
      <c r="R47" s="456"/>
      <c r="S47" s="456"/>
      <c r="T47" s="456"/>
      <c r="U47" s="456"/>
      <c r="V47" s="456"/>
      <c r="W47" s="456"/>
      <c r="X47" s="456"/>
      <c r="Y47" s="456"/>
      <c r="Z47" s="456"/>
      <c r="AA47" s="456"/>
      <c r="AB47" s="456"/>
      <c r="AC47" s="456"/>
      <c r="AD47" s="456"/>
      <c r="AE47" s="456"/>
      <c r="AF47" s="456"/>
      <c r="AG47" s="456"/>
      <c r="AH47" s="456"/>
      <c r="AI47" s="456"/>
      <c r="AJ47" s="456"/>
      <c r="AK47" s="456"/>
      <c r="AL47" s="456"/>
      <c r="AM47" s="456"/>
      <c r="AN47" s="456"/>
      <c r="AO47" s="456"/>
      <c r="AP47" s="456"/>
      <c r="AQ47" s="456"/>
      <c r="AR47" s="456"/>
      <c r="AS47" s="456"/>
      <c r="AT47" s="456"/>
      <c r="AU47" s="456"/>
      <c r="AV47" s="456"/>
      <c r="AW47" s="456"/>
      <c r="AX47" s="456"/>
      <c r="AY47" s="456"/>
      <c r="AZ47" s="456"/>
      <c r="BA47" s="456"/>
      <c r="BB47" s="456"/>
      <c r="BC47" s="456"/>
      <c r="BD47" s="456"/>
      <c r="BE47" s="456"/>
      <c r="BF47" s="456"/>
      <c r="BG47" s="456"/>
      <c r="BH47" s="456"/>
      <c r="BI47" s="456"/>
      <c r="BJ47" s="456"/>
      <c r="BK47" s="456"/>
      <c r="BL47" s="456"/>
      <c r="BM47" s="456"/>
      <c r="BN47" s="456"/>
      <c r="BO47" s="456"/>
      <c r="BP47" s="456"/>
      <c r="BQ47" s="456"/>
      <c r="BR47" s="456"/>
      <c r="BS47" s="456"/>
      <c r="BT47" s="456"/>
      <c r="BU47" s="456"/>
      <c r="BV47" s="456"/>
      <c r="BW47" s="456"/>
      <c r="BX47" s="456"/>
      <c r="BY47" s="456"/>
      <c r="BZ47" s="198"/>
    </row>
    <row r="48" spans="1:86" ht="9" customHeight="1">
      <c r="A48" s="456"/>
      <c r="B48" s="456"/>
      <c r="C48" s="456"/>
      <c r="D48" s="456"/>
      <c r="E48" s="456"/>
      <c r="F48" s="456"/>
      <c r="G48" s="456"/>
      <c r="H48" s="456"/>
      <c r="I48" s="456"/>
      <c r="J48" s="456"/>
      <c r="K48" s="456"/>
      <c r="L48" s="456"/>
      <c r="M48" s="456"/>
      <c r="N48" s="456"/>
      <c r="O48" s="456"/>
      <c r="P48" s="456"/>
      <c r="Q48" s="456"/>
      <c r="R48" s="456"/>
      <c r="S48" s="456"/>
      <c r="T48" s="456"/>
      <c r="U48" s="456"/>
      <c r="V48" s="456"/>
      <c r="W48" s="456"/>
      <c r="X48" s="456"/>
      <c r="Y48" s="456"/>
      <c r="Z48" s="456"/>
      <c r="AA48" s="456"/>
      <c r="AB48" s="456"/>
      <c r="AC48" s="456"/>
      <c r="AD48" s="456"/>
      <c r="AE48" s="456"/>
      <c r="AF48" s="456"/>
      <c r="AG48" s="456"/>
      <c r="AH48" s="456"/>
      <c r="AI48" s="456"/>
      <c r="AJ48" s="456"/>
      <c r="AK48" s="456"/>
      <c r="AL48" s="456"/>
      <c r="AM48" s="456"/>
      <c r="AN48" s="456"/>
      <c r="AO48" s="456"/>
      <c r="AP48" s="456"/>
      <c r="AQ48" s="456"/>
      <c r="AR48" s="456"/>
      <c r="AS48" s="456"/>
      <c r="AT48" s="456"/>
      <c r="AU48" s="456"/>
      <c r="AV48" s="456"/>
      <c r="AW48" s="456"/>
      <c r="AX48" s="456"/>
      <c r="AY48" s="456"/>
      <c r="AZ48" s="456"/>
      <c r="BA48" s="456"/>
      <c r="BB48" s="456"/>
      <c r="BC48" s="456"/>
      <c r="BD48" s="456"/>
      <c r="BE48" s="456"/>
      <c r="BF48" s="456"/>
      <c r="BG48" s="456"/>
      <c r="BH48" s="456"/>
      <c r="BI48" s="456"/>
      <c r="BJ48" s="456"/>
      <c r="BK48" s="456"/>
      <c r="BL48" s="456"/>
      <c r="BM48" s="456"/>
      <c r="BN48" s="456"/>
      <c r="BO48" s="456"/>
      <c r="BP48" s="456"/>
      <c r="BQ48" s="456"/>
      <c r="BR48" s="456"/>
      <c r="BS48" s="456"/>
      <c r="BT48" s="456"/>
      <c r="BU48" s="456"/>
      <c r="BV48" s="456"/>
      <c r="BW48" s="456"/>
      <c r="BX48" s="456"/>
      <c r="BY48" s="456"/>
      <c r="BZ48" s="198"/>
    </row>
    <row r="49" spans="1:78" ht="6" customHeight="1">
      <c r="A49" s="456"/>
      <c r="B49" s="456"/>
      <c r="C49" s="456"/>
      <c r="D49" s="456"/>
      <c r="E49" s="456"/>
      <c r="F49" s="456"/>
      <c r="G49" s="456"/>
      <c r="H49" s="456"/>
      <c r="I49" s="456"/>
      <c r="J49" s="456"/>
      <c r="K49" s="456"/>
      <c r="L49" s="456"/>
      <c r="M49" s="456"/>
      <c r="N49" s="456"/>
      <c r="O49" s="456"/>
      <c r="P49" s="456"/>
      <c r="Q49" s="456"/>
      <c r="R49" s="456"/>
      <c r="S49" s="456"/>
      <c r="T49" s="456"/>
      <c r="U49" s="456"/>
      <c r="V49" s="456"/>
      <c r="W49" s="456"/>
      <c r="X49" s="456"/>
      <c r="Y49" s="456"/>
      <c r="Z49" s="456"/>
      <c r="AA49" s="456"/>
      <c r="AB49" s="456"/>
      <c r="AC49" s="456"/>
      <c r="AD49" s="456"/>
      <c r="AE49" s="456"/>
      <c r="AF49" s="456"/>
      <c r="AG49" s="456"/>
      <c r="AH49" s="456"/>
      <c r="AI49" s="456"/>
      <c r="AJ49" s="456"/>
      <c r="AK49" s="456"/>
      <c r="AL49" s="456"/>
      <c r="AM49" s="456"/>
      <c r="AN49" s="456"/>
      <c r="AO49" s="456"/>
      <c r="AP49" s="456"/>
      <c r="AQ49" s="456"/>
      <c r="AR49" s="456"/>
      <c r="AS49" s="456"/>
      <c r="AT49" s="456"/>
      <c r="AU49" s="456"/>
      <c r="AV49" s="456"/>
      <c r="AW49" s="456"/>
      <c r="AX49" s="456"/>
      <c r="AY49" s="456"/>
      <c r="AZ49" s="456"/>
      <c r="BA49" s="456"/>
      <c r="BB49" s="456"/>
      <c r="BC49" s="456"/>
      <c r="BD49" s="456"/>
      <c r="BE49" s="456"/>
      <c r="BF49" s="456"/>
      <c r="BG49" s="456"/>
      <c r="BH49" s="456"/>
      <c r="BI49" s="456"/>
      <c r="BJ49" s="456"/>
      <c r="BK49" s="456"/>
      <c r="BL49" s="456"/>
      <c r="BM49" s="456"/>
      <c r="BN49" s="456"/>
      <c r="BO49" s="456"/>
      <c r="BP49" s="456"/>
      <c r="BQ49" s="456"/>
      <c r="BR49" s="456"/>
      <c r="BS49" s="456"/>
      <c r="BT49" s="456"/>
      <c r="BU49" s="456"/>
      <c r="BV49" s="456"/>
      <c r="BW49" s="456"/>
      <c r="BX49" s="456"/>
      <c r="BY49" s="456"/>
      <c r="BZ49" s="198"/>
    </row>
    <row r="50" spans="1:78" ht="6" customHeight="1">
      <c r="A50" s="456"/>
      <c r="B50" s="456"/>
      <c r="C50" s="456"/>
      <c r="D50" s="456"/>
      <c r="E50" s="456"/>
      <c r="F50" s="456"/>
      <c r="G50" s="456"/>
      <c r="H50" s="456"/>
      <c r="I50" s="456"/>
      <c r="J50" s="456"/>
      <c r="K50" s="456"/>
      <c r="L50" s="456"/>
      <c r="M50" s="456"/>
      <c r="N50" s="456"/>
      <c r="O50" s="456"/>
      <c r="P50" s="456"/>
      <c r="Q50" s="456"/>
      <c r="R50" s="456"/>
      <c r="S50" s="456"/>
      <c r="T50" s="456"/>
      <c r="U50" s="456"/>
      <c r="V50" s="456"/>
      <c r="W50" s="456"/>
      <c r="X50" s="456"/>
      <c r="Y50" s="456"/>
      <c r="Z50" s="456"/>
      <c r="AA50" s="456"/>
      <c r="AB50" s="456"/>
      <c r="AC50" s="456"/>
      <c r="AD50" s="456"/>
      <c r="AE50" s="456"/>
      <c r="AF50" s="456"/>
      <c r="AG50" s="456"/>
      <c r="AH50" s="456"/>
      <c r="AI50" s="456"/>
      <c r="AJ50" s="456"/>
      <c r="AK50" s="456"/>
      <c r="AL50" s="456"/>
      <c r="AM50" s="456"/>
      <c r="AN50" s="456"/>
      <c r="AO50" s="456"/>
      <c r="AP50" s="456"/>
      <c r="AQ50" s="456"/>
      <c r="AR50" s="456"/>
      <c r="AS50" s="456"/>
      <c r="AT50" s="456"/>
      <c r="AU50" s="456"/>
      <c r="AV50" s="456"/>
      <c r="AW50" s="456"/>
      <c r="AX50" s="456"/>
      <c r="AY50" s="456"/>
      <c r="AZ50" s="456"/>
      <c r="BA50" s="456"/>
      <c r="BB50" s="456"/>
      <c r="BC50" s="456"/>
      <c r="BD50" s="456"/>
      <c r="BE50" s="456"/>
      <c r="BF50" s="456"/>
      <c r="BG50" s="456"/>
      <c r="BH50" s="456"/>
      <c r="BI50" s="456"/>
      <c r="BJ50" s="456"/>
      <c r="BK50" s="456"/>
      <c r="BL50" s="456"/>
      <c r="BM50" s="456"/>
      <c r="BN50" s="456"/>
      <c r="BO50" s="456"/>
      <c r="BP50" s="456"/>
      <c r="BQ50" s="456"/>
      <c r="BR50" s="456"/>
      <c r="BS50" s="456"/>
      <c r="BT50" s="456"/>
      <c r="BU50" s="456"/>
      <c r="BV50" s="456"/>
      <c r="BW50" s="456"/>
      <c r="BX50" s="456"/>
      <c r="BY50" s="456"/>
      <c r="BZ50" s="198"/>
    </row>
    <row r="51" spans="1:78" ht="6" customHeight="1">
      <c r="A51" s="456"/>
      <c r="B51" s="456"/>
      <c r="C51" s="456"/>
      <c r="D51" s="456"/>
      <c r="E51" s="456"/>
      <c r="F51" s="456"/>
      <c r="G51" s="456"/>
      <c r="H51" s="456"/>
      <c r="I51" s="456"/>
      <c r="J51" s="456"/>
      <c r="K51" s="456"/>
      <c r="L51" s="456"/>
      <c r="M51" s="456"/>
      <c r="N51" s="456"/>
      <c r="O51" s="456"/>
      <c r="P51" s="456"/>
      <c r="Q51" s="456"/>
      <c r="R51" s="456"/>
      <c r="S51" s="456"/>
      <c r="T51" s="456"/>
      <c r="U51" s="456"/>
      <c r="V51" s="456"/>
      <c r="W51" s="456"/>
      <c r="X51" s="456"/>
      <c r="Y51" s="456"/>
      <c r="Z51" s="456"/>
      <c r="AA51" s="456"/>
      <c r="AB51" s="456"/>
      <c r="AC51" s="456"/>
      <c r="AD51" s="456"/>
      <c r="AE51" s="456"/>
      <c r="AF51" s="456"/>
      <c r="AG51" s="456"/>
      <c r="AH51" s="456"/>
      <c r="AI51" s="456"/>
      <c r="AJ51" s="456"/>
      <c r="AK51" s="456"/>
      <c r="AL51" s="456"/>
      <c r="AM51" s="456"/>
      <c r="AN51" s="456"/>
      <c r="AO51" s="456"/>
      <c r="AP51" s="456"/>
      <c r="AQ51" s="456"/>
      <c r="AR51" s="456"/>
      <c r="AS51" s="456"/>
      <c r="AT51" s="456"/>
      <c r="AU51" s="456"/>
      <c r="AV51" s="456"/>
      <c r="AW51" s="456"/>
      <c r="AX51" s="456"/>
      <c r="AY51" s="456"/>
      <c r="AZ51" s="456"/>
      <c r="BA51" s="456"/>
      <c r="BB51" s="456"/>
      <c r="BC51" s="456"/>
      <c r="BD51" s="456"/>
      <c r="BE51" s="456"/>
      <c r="BF51" s="456"/>
      <c r="BG51" s="456"/>
      <c r="BH51" s="456"/>
      <c r="BI51" s="456"/>
      <c r="BJ51" s="456"/>
      <c r="BK51" s="456"/>
      <c r="BL51" s="456"/>
      <c r="BM51" s="456"/>
      <c r="BN51" s="456"/>
      <c r="BO51" s="456"/>
      <c r="BP51" s="456"/>
      <c r="BQ51" s="456"/>
      <c r="BR51" s="456"/>
      <c r="BS51" s="456"/>
      <c r="BT51" s="456"/>
      <c r="BU51" s="456"/>
      <c r="BV51" s="456"/>
      <c r="BW51" s="456"/>
      <c r="BX51" s="456"/>
      <c r="BY51" s="456"/>
      <c r="BZ51" s="198"/>
    </row>
    <row r="52" spans="1:78" ht="6.75" customHeight="1">
      <c r="A52" s="456"/>
      <c r="B52" s="456"/>
      <c r="C52" s="456"/>
      <c r="D52" s="456"/>
      <c r="E52" s="456"/>
      <c r="F52" s="456"/>
      <c r="G52" s="456"/>
      <c r="H52" s="456"/>
      <c r="I52" s="456"/>
      <c r="J52" s="456"/>
      <c r="K52" s="456"/>
      <c r="L52" s="456"/>
      <c r="M52" s="456"/>
      <c r="N52" s="456"/>
      <c r="O52" s="456"/>
      <c r="P52" s="456"/>
      <c r="Q52" s="456"/>
      <c r="R52" s="456"/>
      <c r="S52" s="456"/>
      <c r="T52" s="456"/>
      <c r="U52" s="456"/>
      <c r="V52" s="456"/>
      <c r="W52" s="456"/>
      <c r="X52" s="456"/>
      <c r="Y52" s="456"/>
      <c r="Z52" s="456"/>
      <c r="AA52" s="456"/>
      <c r="AB52" s="456"/>
      <c r="AC52" s="456"/>
      <c r="AD52" s="456"/>
      <c r="AE52" s="456"/>
      <c r="AF52" s="456"/>
      <c r="AG52" s="456"/>
      <c r="AH52" s="456"/>
      <c r="AI52" s="456"/>
      <c r="AJ52" s="456"/>
      <c r="AK52" s="456"/>
      <c r="AL52" s="456"/>
      <c r="AM52" s="456"/>
      <c r="AN52" s="456"/>
      <c r="AO52" s="456"/>
      <c r="AP52" s="456"/>
      <c r="AQ52" s="456"/>
      <c r="AR52" s="456"/>
      <c r="AS52" s="456"/>
      <c r="AT52" s="456"/>
      <c r="AU52" s="456"/>
      <c r="AV52" s="456"/>
      <c r="AW52" s="456"/>
      <c r="AX52" s="456"/>
      <c r="AY52" s="456"/>
      <c r="AZ52" s="456"/>
      <c r="BA52" s="456"/>
      <c r="BB52" s="456"/>
      <c r="BC52" s="456"/>
      <c r="BD52" s="456"/>
      <c r="BE52" s="456"/>
      <c r="BF52" s="456"/>
      <c r="BG52" s="456"/>
      <c r="BH52" s="456"/>
      <c r="BI52" s="456"/>
      <c r="BJ52" s="456"/>
      <c r="BK52" s="456"/>
      <c r="BL52" s="456"/>
      <c r="BM52" s="456"/>
      <c r="BN52" s="456"/>
      <c r="BO52" s="456"/>
      <c r="BP52" s="456"/>
      <c r="BQ52" s="456"/>
      <c r="BR52" s="456"/>
      <c r="BS52" s="456"/>
      <c r="BT52" s="456"/>
      <c r="BU52" s="456"/>
      <c r="BV52" s="456"/>
      <c r="BW52" s="456"/>
      <c r="BX52" s="456"/>
      <c r="BY52" s="456"/>
      <c r="BZ52" s="198"/>
    </row>
    <row r="53" spans="1:78" ht="6.75" customHeight="1">
      <c r="A53" s="456"/>
      <c r="B53" s="456"/>
      <c r="C53" s="456"/>
      <c r="D53" s="456"/>
      <c r="E53" s="456"/>
      <c r="F53" s="456"/>
      <c r="G53" s="456"/>
      <c r="H53" s="456"/>
      <c r="I53" s="456"/>
      <c r="J53" s="456"/>
      <c r="K53" s="456"/>
      <c r="L53" s="456"/>
      <c r="M53" s="456"/>
      <c r="N53" s="456"/>
      <c r="O53" s="456"/>
      <c r="P53" s="456"/>
      <c r="Q53" s="456"/>
      <c r="R53" s="456"/>
      <c r="S53" s="456"/>
      <c r="T53" s="456"/>
      <c r="U53" s="456"/>
      <c r="V53" s="456"/>
      <c r="W53" s="456"/>
      <c r="X53" s="456"/>
      <c r="Y53" s="456"/>
      <c r="Z53" s="456"/>
      <c r="AA53" s="456"/>
      <c r="AB53" s="456"/>
      <c r="AC53" s="456"/>
      <c r="AD53" s="456"/>
      <c r="AE53" s="456"/>
      <c r="AF53" s="456"/>
      <c r="AG53" s="456"/>
      <c r="AH53" s="456"/>
      <c r="AI53" s="456"/>
      <c r="AJ53" s="456"/>
      <c r="AK53" s="456"/>
      <c r="AL53" s="456"/>
      <c r="AM53" s="456"/>
      <c r="AN53" s="456"/>
      <c r="AO53" s="456"/>
      <c r="AP53" s="456"/>
      <c r="AQ53" s="456"/>
      <c r="AR53" s="456"/>
      <c r="AS53" s="456"/>
      <c r="AT53" s="456"/>
      <c r="AU53" s="456"/>
      <c r="AV53" s="456"/>
      <c r="AW53" s="456"/>
      <c r="AX53" s="456"/>
      <c r="AY53" s="456"/>
      <c r="AZ53" s="456"/>
      <c r="BA53" s="456"/>
      <c r="BB53" s="456"/>
      <c r="BC53" s="456"/>
      <c r="BD53" s="456"/>
      <c r="BE53" s="456"/>
      <c r="BF53" s="456"/>
      <c r="BG53" s="456"/>
      <c r="BH53" s="456"/>
      <c r="BI53" s="456"/>
      <c r="BJ53" s="456"/>
      <c r="BK53" s="456"/>
      <c r="BL53" s="456"/>
      <c r="BM53" s="456"/>
      <c r="BN53" s="456"/>
      <c r="BO53" s="456"/>
      <c r="BP53" s="456"/>
      <c r="BQ53" s="456"/>
      <c r="BR53" s="456"/>
      <c r="BS53" s="456"/>
      <c r="BT53" s="456"/>
      <c r="BU53" s="456"/>
      <c r="BV53" s="456"/>
      <c r="BW53" s="456"/>
      <c r="BX53" s="456"/>
      <c r="BY53" s="456"/>
      <c r="BZ53" s="198"/>
    </row>
    <row r="54" spans="1:78" ht="6.75" customHeight="1">
      <c r="A54" s="456"/>
      <c r="B54" s="456"/>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6"/>
      <c r="BJ54" s="456"/>
      <c r="BK54" s="456"/>
      <c r="BL54" s="456"/>
      <c r="BM54" s="456"/>
      <c r="BN54" s="456"/>
      <c r="BO54" s="456"/>
      <c r="BP54" s="456"/>
      <c r="BQ54" s="456"/>
      <c r="BR54" s="456"/>
      <c r="BS54" s="456"/>
      <c r="BT54" s="456"/>
      <c r="BU54" s="456"/>
      <c r="BV54" s="456"/>
      <c r="BW54" s="456"/>
      <c r="BX54" s="456"/>
      <c r="BY54" s="456"/>
      <c r="BZ54" s="198"/>
    </row>
    <row r="55" spans="1:78" ht="6.75" customHeight="1">
      <c r="A55" s="456"/>
      <c r="B55" s="456"/>
      <c r="C55" s="456"/>
      <c r="D55" s="456"/>
      <c r="E55" s="456"/>
      <c r="F55" s="456"/>
      <c r="G55" s="456"/>
      <c r="H55" s="456"/>
      <c r="I55" s="456"/>
      <c r="J55" s="456"/>
      <c r="K55" s="456"/>
      <c r="L55" s="456"/>
      <c r="M55" s="456"/>
      <c r="N55" s="456"/>
      <c r="O55" s="456"/>
      <c r="P55" s="456"/>
      <c r="Q55" s="456"/>
      <c r="R55" s="456"/>
      <c r="S55" s="456"/>
      <c r="T55" s="456"/>
      <c r="U55" s="456"/>
      <c r="V55" s="456"/>
      <c r="W55" s="456"/>
      <c r="X55" s="456"/>
      <c r="Y55" s="456"/>
      <c r="Z55" s="456"/>
      <c r="AA55" s="456"/>
      <c r="AB55" s="456"/>
      <c r="AC55" s="456"/>
      <c r="AD55" s="456"/>
      <c r="AE55" s="456"/>
      <c r="AF55" s="456"/>
      <c r="AG55" s="456"/>
      <c r="AH55" s="456"/>
      <c r="AI55" s="456"/>
      <c r="AJ55" s="456"/>
      <c r="AK55" s="456"/>
      <c r="AL55" s="456"/>
      <c r="AM55" s="456"/>
      <c r="AN55" s="456"/>
      <c r="AO55" s="456"/>
      <c r="AP55" s="456"/>
      <c r="AQ55" s="456"/>
      <c r="AR55" s="456"/>
      <c r="AS55" s="456"/>
      <c r="AT55" s="456"/>
      <c r="AU55" s="456"/>
      <c r="AV55" s="456"/>
      <c r="AW55" s="456"/>
      <c r="AX55" s="456"/>
      <c r="AY55" s="456"/>
      <c r="AZ55" s="456"/>
      <c r="BA55" s="456"/>
      <c r="BB55" s="456"/>
      <c r="BC55" s="456"/>
      <c r="BD55" s="456"/>
      <c r="BE55" s="456"/>
      <c r="BF55" s="456"/>
      <c r="BG55" s="456"/>
      <c r="BH55" s="456"/>
      <c r="BI55" s="456"/>
      <c r="BJ55" s="456"/>
      <c r="BK55" s="456"/>
      <c r="BL55" s="456"/>
      <c r="BM55" s="456"/>
      <c r="BN55" s="456"/>
      <c r="BO55" s="456"/>
      <c r="BP55" s="456"/>
      <c r="BQ55" s="456"/>
      <c r="BR55" s="456"/>
      <c r="BS55" s="456"/>
      <c r="BT55" s="456"/>
      <c r="BU55" s="456"/>
      <c r="BV55" s="456"/>
      <c r="BW55" s="456"/>
      <c r="BX55" s="456"/>
      <c r="BY55" s="456"/>
      <c r="BZ55" s="198"/>
    </row>
    <row r="56" spans="1:78" ht="6.75" customHeight="1">
      <c r="A56" s="456"/>
      <c r="B56" s="456"/>
      <c r="C56" s="456"/>
      <c r="D56" s="456"/>
      <c r="E56" s="456"/>
      <c r="F56" s="456"/>
      <c r="G56" s="456"/>
      <c r="H56" s="456"/>
      <c r="I56" s="456"/>
      <c r="J56" s="456"/>
      <c r="K56" s="456"/>
      <c r="L56" s="456"/>
      <c r="M56" s="456"/>
      <c r="N56" s="456"/>
      <c r="O56" s="456"/>
      <c r="P56" s="456"/>
      <c r="Q56" s="456"/>
      <c r="R56" s="456"/>
      <c r="S56" s="456"/>
      <c r="T56" s="456"/>
      <c r="U56" s="456"/>
      <c r="V56" s="456"/>
      <c r="W56" s="456"/>
      <c r="X56" s="456"/>
      <c r="Y56" s="456"/>
      <c r="Z56" s="456"/>
      <c r="AA56" s="456"/>
      <c r="AB56" s="456"/>
      <c r="AC56" s="456"/>
      <c r="AD56" s="456"/>
      <c r="AE56" s="456"/>
      <c r="AF56" s="456"/>
      <c r="AG56" s="456"/>
      <c r="AH56" s="456"/>
      <c r="AI56" s="456"/>
      <c r="AJ56" s="456"/>
      <c r="AK56" s="456"/>
      <c r="AL56" s="456"/>
      <c r="AM56" s="456"/>
      <c r="AN56" s="456"/>
      <c r="AO56" s="456"/>
      <c r="AP56" s="456"/>
      <c r="AQ56" s="456"/>
      <c r="AR56" s="456"/>
      <c r="AS56" s="456"/>
      <c r="AT56" s="456"/>
      <c r="AU56" s="456"/>
      <c r="AV56" s="456"/>
      <c r="AW56" s="456"/>
      <c r="AX56" s="456"/>
      <c r="AY56" s="456"/>
      <c r="AZ56" s="456"/>
      <c r="BA56" s="456"/>
      <c r="BB56" s="456"/>
      <c r="BC56" s="456"/>
      <c r="BD56" s="456"/>
      <c r="BE56" s="456"/>
      <c r="BF56" s="456"/>
      <c r="BG56" s="456"/>
      <c r="BH56" s="456"/>
      <c r="BI56" s="456"/>
      <c r="BJ56" s="456"/>
      <c r="BK56" s="456"/>
      <c r="BL56" s="456"/>
      <c r="BM56" s="456"/>
      <c r="BN56" s="456"/>
      <c r="BO56" s="456"/>
      <c r="BP56" s="456"/>
      <c r="BQ56" s="456"/>
      <c r="BR56" s="456"/>
      <c r="BS56" s="456"/>
      <c r="BT56" s="456"/>
      <c r="BU56" s="456"/>
      <c r="BV56" s="456"/>
      <c r="BW56" s="456"/>
      <c r="BX56" s="456"/>
      <c r="BY56" s="456"/>
      <c r="BZ56" s="198"/>
    </row>
    <row r="57" spans="1:78" ht="6.75" customHeight="1">
      <c r="A57" s="456"/>
      <c r="B57" s="456"/>
      <c r="C57" s="456"/>
      <c r="D57" s="456"/>
      <c r="E57" s="456"/>
      <c r="F57" s="456"/>
      <c r="G57" s="456"/>
      <c r="H57" s="456"/>
      <c r="I57" s="456"/>
      <c r="J57" s="456"/>
      <c r="K57" s="456"/>
      <c r="L57" s="456"/>
      <c r="M57" s="456"/>
      <c r="N57" s="456"/>
      <c r="O57" s="456"/>
      <c r="P57" s="456"/>
      <c r="Q57" s="456"/>
      <c r="R57" s="456"/>
      <c r="S57" s="456"/>
      <c r="T57" s="456"/>
      <c r="U57" s="456"/>
      <c r="V57" s="456"/>
      <c r="W57" s="456"/>
      <c r="X57" s="456"/>
      <c r="Y57" s="456"/>
      <c r="Z57" s="456"/>
      <c r="AA57" s="456"/>
      <c r="AB57" s="456"/>
      <c r="AC57" s="456"/>
      <c r="AD57" s="456"/>
      <c r="AE57" s="456"/>
      <c r="AF57" s="456"/>
      <c r="AG57" s="456"/>
      <c r="AH57" s="456"/>
      <c r="AI57" s="456"/>
      <c r="AJ57" s="456"/>
      <c r="AK57" s="456"/>
      <c r="AL57" s="456"/>
      <c r="AM57" s="456"/>
      <c r="AN57" s="456"/>
      <c r="AO57" s="456"/>
      <c r="AP57" s="456"/>
      <c r="AQ57" s="456"/>
      <c r="AR57" s="456"/>
      <c r="AS57" s="456"/>
      <c r="AT57" s="456"/>
      <c r="AU57" s="456"/>
      <c r="AV57" s="456"/>
      <c r="AW57" s="456"/>
      <c r="AX57" s="456"/>
      <c r="AY57" s="456"/>
      <c r="AZ57" s="456"/>
      <c r="BA57" s="456"/>
      <c r="BB57" s="456"/>
      <c r="BC57" s="456"/>
      <c r="BD57" s="456"/>
      <c r="BE57" s="456"/>
      <c r="BF57" s="456"/>
      <c r="BG57" s="456"/>
      <c r="BH57" s="456"/>
      <c r="BI57" s="456"/>
      <c r="BJ57" s="456"/>
      <c r="BK57" s="456"/>
      <c r="BL57" s="456"/>
      <c r="BM57" s="456"/>
      <c r="BN57" s="456"/>
      <c r="BO57" s="456"/>
      <c r="BP57" s="456"/>
      <c r="BQ57" s="456"/>
      <c r="BR57" s="456"/>
      <c r="BS57" s="456"/>
      <c r="BT57" s="456"/>
      <c r="BU57" s="456"/>
      <c r="BV57" s="456"/>
      <c r="BW57" s="456"/>
      <c r="BX57" s="456"/>
      <c r="BY57" s="456"/>
      <c r="BZ57" s="198"/>
    </row>
    <row r="58" spans="1:78" ht="6.75" customHeight="1">
      <c r="A58" s="456"/>
      <c r="B58" s="456"/>
      <c r="C58" s="456"/>
      <c r="D58" s="456"/>
      <c r="E58" s="456"/>
      <c r="F58" s="456"/>
      <c r="G58" s="456"/>
      <c r="H58" s="456"/>
      <c r="I58" s="456"/>
      <c r="J58" s="456"/>
      <c r="K58" s="456"/>
      <c r="L58" s="456"/>
      <c r="M58" s="456"/>
      <c r="N58" s="456"/>
      <c r="O58" s="456"/>
      <c r="P58" s="456"/>
      <c r="Q58" s="456"/>
      <c r="R58" s="456"/>
      <c r="S58" s="456"/>
      <c r="T58" s="456"/>
      <c r="U58" s="456"/>
      <c r="V58" s="456"/>
      <c r="W58" s="456"/>
      <c r="X58" s="456"/>
      <c r="Y58" s="456"/>
      <c r="Z58" s="456"/>
      <c r="AA58" s="456"/>
      <c r="AB58" s="456"/>
      <c r="AC58" s="456"/>
      <c r="AD58" s="456"/>
      <c r="AE58" s="456"/>
      <c r="AF58" s="456"/>
      <c r="AG58" s="456"/>
      <c r="AH58" s="456"/>
      <c r="AI58" s="456"/>
      <c r="AJ58" s="456"/>
      <c r="AK58" s="456"/>
      <c r="AL58" s="456"/>
      <c r="AM58" s="456"/>
      <c r="AN58" s="456"/>
      <c r="AO58" s="456"/>
      <c r="AP58" s="456"/>
      <c r="AQ58" s="456"/>
      <c r="AR58" s="456"/>
      <c r="AS58" s="456"/>
      <c r="AT58" s="456"/>
      <c r="AU58" s="456"/>
      <c r="AV58" s="456"/>
      <c r="AW58" s="456"/>
      <c r="AX58" s="456"/>
      <c r="AY58" s="456"/>
      <c r="AZ58" s="456"/>
      <c r="BA58" s="456"/>
      <c r="BB58" s="456"/>
      <c r="BC58" s="456"/>
      <c r="BD58" s="456"/>
      <c r="BE58" s="456"/>
      <c r="BF58" s="456"/>
      <c r="BG58" s="456"/>
      <c r="BH58" s="456"/>
      <c r="BI58" s="456"/>
      <c r="BJ58" s="456"/>
      <c r="BK58" s="456"/>
      <c r="BL58" s="456"/>
      <c r="BM58" s="456"/>
      <c r="BN58" s="456"/>
      <c r="BO58" s="456"/>
      <c r="BP58" s="456"/>
      <c r="BQ58" s="456"/>
      <c r="BR58" s="456"/>
      <c r="BS58" s="456"/>
      <c r="BT58" s="456"/>
      <c r="BU58" s="456"/>
      <c r="BV58" s="456"/>
      <c r="BW58" s="456"/>
      <c r="BX58" s="456"/>
      <c r="BY58" s="456"/>
      <c r="BZ58" s="198"/>
    </row>
    <row r="59" spans="1:78" s="205" customFormat="1" ht="5.25" customHeight="1">
      <c r="A59" s="207"/>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7"/>
      <c r="AR59" s="207"/>
      <c r="AS59" s="207"/>
      <c r="AT59" s="207"/>
      <c r="AU59" s="207"/>
      <c r="AV59" s="207"/>
      <c r="AW59" s="207"/>
      <c r="AX59" s="207"/>
      <c r="AY59" s="207"/>
      <c r="AZ59" s="207"/>
      <c r="BA59" s="207"/>
      <c r="BB59" s="207"/>
      <c r="BC59" s="207"/>
      <c r="BD59" s="207"/>
      <c r="BE59" s="207"/>
      <c r="BF59" s="207"/>
      <c r="BG59" s="207"/>
      <c r="BH59" s="207"/>
      <c r="BI59" s="207"/>
      <c r="BJ59" s="207"/>
      <c r="BK59" s="207"/>
      <c r="BL59" s="207"/>
      <c r="BM59" s="207"/>
      <c r="BN59" s="207"/>
      <c r="BO59" s="207"/>
      <c r="BP59" s="207"/>
      <c r="BQ59" s="207"/>
      <c r="BR59" s="207"/>
      <c r="BS59" s="207"/>
      <c r="BT59" s="207"/>
      <c r="BU59" s="207"/>
      <c r="BV59" s="207"/>
      <c r="BW59" s="207"/>
      <c r="BX59" s="207"/>
      <c r="BY59" s="207"/>
      <c r="BZ59" s="212"/>
    </row>
    <row r="60" spans="1:78" s="205" customFormat="1" ht="5.25" customHeight="1">
      <c r="A60" s="207"/>
      <c r="B60" s="207"/>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7"/>
      <c r="AR60" s="207"/>
      <c r="AS60" s="207"/>
      <c r="AT60" s="207"/>
      <c r="AU60" s="207"/>
      <c r="AV60" s="207"/>
      <c r="AW60" s="207"/>
      <c r="AX60" s="207"/>
      <c r="AY60" s="207"/>
      <c r="AZ60" s="207"/>
      <c r="BA60" s="207"/>
      <c r="BB60" s="207"/>
      <c r="BC60" s="207"/>
      <c r="BD60" s="207"/>
      <c r="BE60" s="207"/>
      <c r="BF60" s="207"/>
      <c r="BG60" s="207"/>
      <c r="BH60" s="207"/>
      <c r="BI60" s="207"/>
      <c r="BJ60" s="207"/>
      <c r="BK60" s="207"/>
      <c r="BL60" s="207"/>
      <c r="BM60" s="207"/>
      <c r="BN60" s="207"/>
      <c r="BO60" s="207"/>
      <c r="BP60" s="207"/>
      <c r="BQ60" s="207"/>
      <c r="BR60" s="207"/>
      <c r="BS60" s="207"/>
      <c r="BT60" s="207"/>
      <c r="BU60" s="207"/>
      <c r="BV60" s="207"/>
      <c r="BW60" s="207"/>
      <c r="BX60" s="207"/>
      <c r="BY60" s="207"/>
      <c r="BZ60" s="212"/>
    </row>
  </sheetData>
  <sheetProtection password="FCC1" sheet="1" formatCells="0" selectLockedCells="1"/>
  <mergeCells count="40">
    <mergeCell ref="A35:BX37"/>
    <mergeCell ref="A38:BY38"/>
    <mergeCell ref="B39:BX39"/>
    <mergeCell ref="AZ23:BE24"/>
    <mergeCell ref="BF23:BY24"/>
    <mergeCell ref="AZ25:BE26"/>
    <mergeCell ref="BF25:BY26"/>
    <mergeCell ref="A29:P31"/>
    <mergeCell ref="A32:M32"/>
    <mergeCell ref="N32:W32"/>
    <mergeCell ref="AZ13:BY18"/>
    <mergeCell ref="A19:M20"/>
    <mergeCell ref="N19:AM20"/>
    <mergeCell ref="AN19:AY26"/>
    <mergeCell ref="AZ19:BE20"/>
    <mergeCell ref="BF19:BY20"/>
    <mergeCell ref="A21:M26"/>
    <mergeCell ref="N21:AM26"/>
    <mergeCell ref="AZ21:BE22"/>
    <mergeCell ref="BF21:BY22"/>
    <mergeCell ref="BX8:BY10"/>
    <mergeCell ref="A11:M12"/>
    <mergeCell ref="N11:AM12"/>
    <mergeCell ref="AN11:AY18"/>
    <mergeCell ref="AZ11:BA12"/>
    <mergeCell ref="BB11:BF12"/>
    <mergeCell ref="BG11:BH12"/>
    <mergeCell ref="BI11:BR12"/>
    <mergeCell ref="A13:M18"/>
    <mergeCell ref="N13:AM18"/>
    <mergeCell ref="A1:F3"/>
    <mergeCell ref="G2:BV5"/>
    <mergeCell ref="B6:BY6"/>
    <mergeCell ref="A8:P10"/>
    <mergeCell ref="AN8:AY10"/>
    <mergeCell ref="AZ8:BG10"/>
    <mergeCell ref="BH8:BI10"/>
    <mergeCell ref="BJ8:BO10"/>
    <mergeCell ref="BP8:BQ10"/>
    <mergeCell ref="BR8:BW10"/>
  </mergeCells>
  <phoneticPr fontId="1"/>
  <dataValidations count="2">
    <dataValidation imeMode="disabled" allowBlank="1" showInputMessage="1" showErrorMessage="1" sqref="AZ8:BG10 BJ8:BO10 BR8:BW10 BB11:BF12 BI11:BR12 BF21:BY26" xr:uid="{2B34EE92-2475-40BD-92A9-81111ED7EF33}"/>
    <dataValidation imeMode="fullKatakana" allowBlank="1" showInputMessage="1" showErrorMessage="1" sqref="N11:AM12 N19:AM20" xr:uid="{3DADA1CC-EB06-412B-ACE6-5270CEF259C8}"/>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2"/>
  <sheetViews>
    <sheetView showGridLines="0" view="pageBreakPreview" topLeftCell="A31" zoomScale="85" zoomScaleNormal="85" zoomScaleSheetLayoutView="85" workbookViewId="0">
      <selection activeCell="F34" sqref="F34"/>
    </sheetView>
  </sheetViews>
  <sheetFormatPr defaultColWidth="9" defaultRowHeight="17.399999999999999"/>
  <cols>
    <col min="1" max="1" width="5.44140625" style="86" customWidth="1"/>
    <col min="2" max="2" width="27.33203125" style="86" customWidth="1"/>
    <col min="3" max="8" width="10.77734375" style="86" customWidth="1"/>
    <col min="9" max="9" width="16.44140625" style="86" customWidth="1"/>
    <col min="10" max="10" width="9" style="86" hidden="1" customWidth="1"/>
    <col min="11" max="11" width="5.88671875" style="86" hidden="1" customWidth="1"/>
    <col min="12" max="12" width="9.6640625" style="86" hidden="1" customWidth="1"/>
    <col min="13" max="19" width="11.6640625" style="86" hidden="1" customWidth="1"/>
    <col min="20" max="20" width="11.6640625" style="86" customWidth="1"/>
    <col min="21" max="16384" width="9" style="86"/>
  </cols>
  <sheetData>
    <row r="1" spans="1:20" ht="34.5" customHeight="1" thickBot="1">
      <c r="A1" s="85" t="s">
        <v>18</v>
      </c>
    </row>
    <row r="2" spans="1:20" ht="14.1" customHeight="1" thickBot="1">
      <c r="A2" s="323">
        <v>1</v>
      </c>
      <c r="B2" s="337" t="s">
        <v>105</v>
      </c>
      <c r="C2" s="331" t="s">
        <v>12</v>
      </c>
      <c r="D2" s="333" t="s">
        <v>13</v>
      </c>
      <c r="E2" s="335" t="s">
        <v>14</v>
      </c>
      <c r="F2" s="314" t="s">
        <v>16</v>
      </c>
      <c r="G2" s="340" t="s">
        <v>15</v>
      </c>
      <c r="H2" s="329" t="s">
        <v>19</v>
      </c>
      <c r="I2" s="87"/>
      <c r="N2" s="86" t="s">
        <v>114</v>
      </c>
    </row>
    <row r="3" spans="1:20" ht="14.1" customHeight="1" thickBot="1">
      <c r="A3" s="323"/>
      <c r="B3" s="338"/>
      <c r="C3" s="332"/>
      <c r="D3" s="334"/>
      <c r="E3" s="335"/>
      <c r="F3" s="315"/>
      <c r="G3" s="316"/>
      <c r="H3" s="330"/>
      <c r="I3" s="88" t="s">
        <v>48</v>
      </c>
      <c r="N3" s="386" t="s">
        <v>81</v>
      </c>
      <c r="O3" s="358" t="s">
        <v>83</v>
      </c>
      <c r="P3" s="358"/>
      <c r="Q3" s="89" t="s">
        <v>84</v>
      </c>
    </row>
    <row r="4" spans="1:20" ht="24.9" customHeight="1">
      <c r="A4" s="323"/>
      <c r="B4" s="90" t="s">
        <v>31</v>
      </c>
      <c r="C4" s="14"/>
      <c r="D4" s="15"/>
      <c r="E4" s="16"/>
      <c r="F4" s="17"/>
      <c r="G4" s="18"/>
      <c r="H4" s="91">
        <f>SUM(C4:G4)</f>
        <v>0</v>
      </c>
      <c r="I4" s="92">
        <f>H4-E4-G4</f>
        <v>0</v>
      </c>
      <c r="K4" s="351" t="s">
        <v>67</v>
      </c>
      <c r="L4" s="352"/>
      <c r="N4" s="387"/>
      <c r="O4" s="384" t="s">
        <v>50</v>
      </c>
      <c r="P4" s="385" t="s">
        <v>82</v>
      </c>
      <c r="Q4" s="359" t="s">
        <v>85</v>
      </c>
    </row>
    <row r="5" spans="1:20" ht="24.9" customHeight="1" thickBot="1">
      <c r="A5" s="323"/>
      <c r="B5" s="93" t="s">
        <v>68</v>
      </c>
      <c r="C5" s="34"/>
      <c r="D5" s="35"/>
      <c r="E5" s="36"/>
      <c r="F5" s="37"/>
      <c r="G5" s="38"/>
      <c r="H5" s="94">
        <f>SUM(C5:G5)</f>
        <v>0</v>
      </c>
      <c r="I5" s="95">
        <f>H5-E5-G5</f>
        <v>0</v>
      </c>
      <c r="K5" s="353"/>
      <c r="L5" s="354"/>
      <c r="N5" s="388"/>
      <c r="O5" s="384"/>
      <c r="P5" s="385"/>
      <c r="Q5" s="359"/>
    </row>
    <row r="6" spans="1:20" ht="24.9" customHeight="1" thickTop="1" thickBot="1">
      <c r="A6" s="323"/>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347" t="str">
        <f>IF(I4&lt;I5,"①","②")</f>
        <v>②</v>
      </c>
      <c r="L6" s="348"/>
      <c r="N6" s="98" t="b">
        <f>IF(OR(AND(O6,P6),Q6),TRUE)</f>
        <v>1</v>
      </c>
      <c r="O6" s="99" t="b">
        <f>IF(I6&lt;&gt;0,TRUE)</f>
        <v>0</v>
      </c>
      <c r="P6" s="100" t="b">
        <f>IF(I6&gt;I13,TRUE)</f>
        <v>0</v>
      </c>
      <c r="Q6" s="101" t="b">
        <f>IF(AND(H6=0,H13=0),TRUE)</f>
        <v>1</v>
      </c>
    </row>
    <row r="7" spans="1:20" ht="54" customHeight="1">
      <c r="A7" s="357" t="s">
        <v>146</v>
      </c>
      <c r="B7" s="327"/>
      <c r="C7" s="327"/>
      <c r="D7" s="327"/>
      <c r="E7" s="327"/>
      <c r="F7" s="327"/>
      <c r="G7" s="327"/>
      <c r="H7" s="327"/>
      <c r="I7" s="327"/>
    </row>
    <row r="8" spans="1:20" ht="18" thickBot="1">
      <c r="A8" s="327" t="s">
        <v>86</v>
      </c>
      <c r="B8" s="327"/>
      <c r="C8" s="327"/>
      <c r="D8" s="327"/>
      <c r="E8" s="327"/>
      <c r="F8" s="327"/>
      <c r="G8" s="327"/>
      <c r="H8" s="327"/>
      <c r="I8" s="327"/>
      <c r="M8" s="86" t="s">
        <v>77</v>
      </c>
    </row>
    <row r="9" spans="1:20">
      <c r="A9" s="327" t="s">
        <v>147</v>
      </c>
      <c r="B9" s="327"/>
      <c r="C9" s="327"/>
      <c r="D9" s="327"/>
      <c r="E9" s="327"/>
      <c r="F9" s="327"/>
      <c r="G9" s="327"/>
      <c r="H9" s="327"/>
      <c r="I9" s="327"/>
      <c r="K9" s="341" t="s">
        <v>88</v>
      </c>
      <c r="L9" s="342"/>
      <c r="M9" s="349" t="s">
        <v>12</v>
      </c>
      <c r="N9" s="349" t="s">
        <v>13</v>
      </c>
      <c r="O9" s="349" t="s">
        <v>14</v>
      </c>
      <c r="P9" s="362" t="s">
        <v>16</v>
      </c>
      <c r="Q9" s="360" t="s">
        <v>27</v>
      </c>
      <c r="R9" s="365" t="s">
        <v>19</v>
      </c>
      <c r="S9" s="102"/>
    </row>
    <row r="10" spans="1:20" ht="14.1" customHeight="1" thickBot="1">
      <c r="K10" s="343"/>
      <c r="L10" s="344"/>
      <c r="M10" s="350"/>
      <c r="N10" s="350"/>
      <c r="O10" s="350"/>
      <c r="P10" s="363"/>
      <c r="Q10" s="361"/>
      <c r="R10" s="365"/>
      <c r="S10" s="103" t="s">
        <v>49</v>
      </c>
    </row>
    <row r="11" spans="1:20" ht="12" customHeight="1" thickBot="1">
      <c r="A11" s="323">
        <v>2</v>
      </c>
      <c r="B11" s="336" t="s">
        <v>112</v>
      </c>
      <c r="C11" s="331" t="s">
        <v>12</v>
      </c>
      <c r="D11" s="333" t="s">
        <v>13</v>
      </c>
      <c r="E11" s="335" t="s">
        <v>14</v>
      </c>
      <c r="F11" s="314" t="s">
        <v>16</v>
      </c>
      <c r="G11" s="316" t="s">
        <v>27</v>
      </c>
      <c r="H11" s="329" t="s">
        <v>19</v>
      </c>
      <c r="I11" s="87"/>
      <c r="K11" s="345"/>
      <c r="L11" s="346"/>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323"/>
      <c r="B12" s="336"/>
      <c r="C12" s="332"/>
      <c r="D12" s="334"/>
      <c r="E12" s="335"/>
      <c r="F12" s="315"/>
      <c r="G12" s="316"/>
      <c r="H12" s="330"/>
      <c r="I12" s="88" t="s">
        <v>20</v>
      </c>
      <c r="K12" s="355" t="s">
        <v>122</v>
      </c>
      <c r="L12" s="218" t="s">
        <v>120</v>
      </c>
      <c r="M12" s="225">
        <f>IF(M11&gt;0,M11*-1,0)</f>
        <v>0</v>
      </c>
      <c r="N12" s="225">
        <f>IF(N11&gt;0,N11*-1,0)</f>
        <v>0</v>
      </c>
      <c r="O12" s="225">
        <f>IF(O11&gt;0,O11*-1,0)</f>
        <v>0</v>
      </c>
      <c r="P12" s="226">
        <f>IF(P11&gt;0,P11*-1,0)</f>
        <v>0</v>
      </c>
      <c r="Q12" s="221"/>
      <c r="R12" s="222"/>
      <c r="S12" s="223">
        <f>IF(S11&gt;0,S11*-1,0)</f>
        <v>0</v>
      </c>
    </row>
    <row r="13" spans="1:20" ht="24.9" customHeight="1" thickBot="1">
      <c r="A13" s="323"/>
      <c r="B13" s="336"/>
      <c r="C13" s="21"/>
      <c r="D13" s="22"/>
      <c r="E13" s="23"/>
      <c r="F13" s="24"/>
      <c r="G13" s="20">
        <v>0</v>
      </c>
      <c r="H13" s="108">
        <f>SUM(C13:G13)</f>
        <v>0</v>
      </c>
      <c r="I13" s="109">
        <f>H13-E13-G13</f>
        <v>0</v>
      </c>
      <c r="K13" s="356"/>
      <c r="L13" s="227" t="s">
        <v>121</v>
      </c>
      <c r="M13" s="228">
        <f>IF(M11&lt;0,M11*-1,0)</f>
        <v>0</v>
      </c>
      <c r="N13" s="228">
        <f>IF(N11&lt;0,N11*-1,0)</f>
        <v>0</v>
      </c>
      <c r="O13" s="228">
        <f>IF(O11&lt;0,O11*-1,0)</f>
        <v>0</v>
      </c>
      <c r="P13" s="229">
        <f>IF(P11&lt;0,P11*-1,0)</f>
        <v>0</v>
      </c>
      <c r="Q13" s="220"/>
      <c r="R13" s="219"/>
      <c r="S13" s="224">
        <f>IF(S11&lt;0,S11*-1,0)</f>
        <v>0</v>
      </c>
    </row>
    <row r="14" spans="1:20" ht="14.1" customHeight="1" thickBot="1">
      <c r="I14" s="111" t="s">
        <v>37</v>
      </c>
      <c r="R14" s="120"/>
      <c r="S14" s="121"/>
      <c r="T14" s="112"/>
    </row>
    <row r="15" spans="1:20" s="112" customFormat="1" ht="12.6" customHeight="1" thickBot="1">
      <c r="A15" s="404">
        <v>3</v>
      </c>
      <c r="B15" s="309" t="s">
        <v>129</v>
      </c>
      <c r="C15" s="321" t="s">
        <v>12</v>
      </c>
      <c r="D15" s="319" t="s">
        <v>13</v>
      </c>
      <c r="E15" s="317" t="s">
        <v>14</v>
      </c>
      <c r="F15" s="324" t="s">
        <v>16</v>
      </c>
      <c r="G15" s="325" t="s">
        <v>38</v>
      </c>
      <c r="H15" s="113"/>
      <c r="I15" s="113"/>
      <c r="K15" s="215" t="s">
        <v>124</v>
      </c>
      <c r="L15" s="114"/>
      <c r="M15" s="115"/>
      <c r="N15" s="115"/>
      <c r="O15" s="115"/>
      <c r="P15" s="115"/>
      <c r="Q15" s="114"/>
      <c r="R15" s="86"/>
      <c r="S15" s="86"/>
    </row>
    <row r="16" spans="1:20" s="112" customFormat="1" ht="12.6" customHeight="1">
      <c r="A16" s="405"/>
      <c r="B16" s="310"/>
      <c r="C16" s="322"/>
      <c r="D16" s="320"/>
      <c r="E16" s="318"/>
      <c r="F16" s="318"/>
      <c r="G16" s="326"/>
      <c r="H16" s="116"/>
      <c r="I16" s="116"/>
      <c r="K16" s="380" t="s">
        <v>125</v>
      </c>
      <c r="L16" s="381"/>
      <c r="M16" s="118" t="s">
        <v>62</v>
      </c>
      <c r="N16" s="118" t="s">
        <v>63</v>
      </c>
      <c r="O16" s="118" t="s">
        <v>64</v>
      </c>
      <c r="P16" s="119" t="s">
        <v>65</v>
      </c>
      <c r="Q16" s="114"/>
    </row>
    <row r="17" spans="1:20" s="112" customFormat="1" ht="24.9" customHeight="1">
      <c r="A17" s="405"/>
      <c r="B17" s="310"/>
      <c r="C17" s="25"/>
      <c r="D17" s="26"/>
      <c r="E17" s="27"/>
      <c r="F17" s="28"/>
      <c r="G17" s="117">
        <f>SUM(C17,D17,F17)</f>
        <v>0</v>
      </c>
      <c r="H17" s="113"/>
      <c r="I17" s="113"/>
      <c r="K17" s="307" t="s">
        <v>123</v>
      </c>
      <c r="L17" s="308"/>
      <c r="M17" s="230">
        <f>IF(C17&lt;0,C17,0)</f>
        <v>0</v>
      </c>
      <c r="N17" s="230">
        <f t="shared" ref="N17:P17" si="1">IF(D17&lt;0,D17,0)</f>
        <v>0</v>
      </c>
      <c r="O17" s="230">
        <f t="shared" si="1"/>
        <v>0</v>
      </c>
      <c r="P17" s="231">
        <f t="shared" si="1"/>
        <v>0</v>
      </c>
      <c r="Q17" s="114"/>
      <c r="R17" s="120"/>
      <c r="S17" s="121"/>
    </row>
    <row r="18" spans="1:20" s="112" customFormat="1" ht="18" thickBot="1">
      <c r="A18" s="406"/>
      <c r="B18" s="122" t="s">
        <v>130</v>
      </c>
      <c r="C18" s="30"/>
      <c r="D18" s="31"/>
      <c r="E18" s="32"/>
      <c r="F18" s="33"/>
      <c r="G18" s="123">
        <f>SUM(C18,D18,F18)</f>
        <v>0</v>
      </c>
      <c r="H18" s="113"/>
      <c r="I18" s="113"/>
      <c r="K18" s="378" t="s">
        <v>89</v>
      </c>
      <c r="L18" s="379"/>
      <c r="M18" s="124">
        <f>IF(C17&gt;0,C17,0)</f>
        <v>0</v>
      </c>
      <c r="N18" s="124">
        <f t="shared" ref="N18:P18" si="2">IF(D17&gt;0,D17,0)</f>
        <v>0</v>
      </c>
      <c r="O18" s="124">
        <f t="shared" si="2"/>
        <v>0</v>
      </c>
      <c r="P18" s="125">
        <f t="shared" si="2"/>
        <v>0</v>
      </c>
      <c r="Q18" s="114"/>
      <c r="R18" s="86"/>
      <c r="S18" s="86"/>
    </row>
    <row r="19" spans="1:20" s="112" customFormat="1" ht="13.5" customHeight="1">
      <c r="A19" s="339" t="s">
        <v>150</v>
      </c>
      <c r="B19" s="339"/>
      <c r="C19" s="339"/>
      <c r="D19" s="339"/>
      <c r="E19" s="339"/>
      <c r="F19" s="339"/>
      <c r="G19" s="339"/>
      <c r="H19" s="339"/>
      <c r="I19" s="339"/>
      <c r="T19" s="86"/>
    </row>
    <row r="20" spans="1:20" s="112" customFormat="1" ht="38.25" customHeight="1" thickBot="1">
      <c r="A20" s="339"/>
      <c r="B20" s="339"/>
      <c r="C20" s="339"/>
      <c r="D20" s="339"/>
      <c r="E20" s="339"/>
      <c r="F20" s="339"/>
      <c r="G20" s="339"/>
      <c r="H20" s="339"/>
      <c r="I20" s="339"/>
      <c r="T20" s="86"/>
    </row>
    <row r="21" spans="1:20" s="112" customFormat="1" ht="13.5" customHeight="1">
      <c r="A21" s="86"/>
      <c r="B21" s="86"/>
      <c r="C21" s="86"/>
      <c r="D21" s="86"/>
      <c r="E21" s="86"/>
      <c r="F21" s="86"/>
      <c r="G21" s="86"/>
      <c r="H21" s="86"/>
      <c r="I21" s="86"/>
      <c r="K21" s="366" t="s">
        <v>52</v>
      </c>
      <c r="L21" s="367"/>
      <c r="M21" s="126" t="s">
        <v>133</v>
      </c>
      <c r="N21" s="127" t="s">
        <v>134</v>
      </c>
      <c r="O21" s="128" t="s">
        <v>128</v>
      </c>
      <c r="P21" s="397" t="s">
        <v>58</v>
      </c>
      <c r="Q21" s="398"/>
      <c r="R21" s="129"/>
      <c r="S21" s="130"/>
      <c r="T21" s="86"/>
    </row>
    <row r="22" spans="1:20" s="112" customFormat="1" ht="24.9" customHeight="1">
      <c r="A22" s="323">
        <v>4</v>
      </c>
      <c r="B22" s="313" t="s">
        <v>36</v>
      </c>
      <c r="C22" s="131" t="s">
        <v>14</v>
      </c>
      <c r="D22" s="131" t="s">
        <v>23</v>
      </c>
      <c r="E22" s="131" t="s">
        <v>19</v>
      </c>
      <c r="F22" s="86"/>
      <c r="G22" s="86"/>
      <c r="H22" s="86"/>
      <c r="I22" s="86"/>
      <c r="K22" s="368"/>
      <c r="L22" s="369"/>
      <c r="M22" s="132" t="s">
        <v>54</v>
      </c>
      <c r="N22" s="133" t="s">
        <v>53</v>
      </c>
      <c r="O22" s="134" t="s">
        <v>55</v>
      </c>
      <c r="P22" s="399"/>
      <c r="Q22" s="400"/>
      <c r="R22" s="135" t="s">
        <v>56</v>
      </c>
      <c r="S22" s="136" t="s">
        <v>57</v>
      </c>
      <c r="T22" s="86"/>
    </row>
    <row r="23" spans="1:20" s="112" customFormat="1" ht="24.9" customHeight="1" thickBot="1">
      <c r="A23" s="323"/>
      <c r="B23" s="313"/>
      <c r="C23" s="104">
        <f>IF(E6&lt;E13,P24,0)</f>
        <v>0</v>
      </c>
      <c r="D23" s="29"/>
      <c r="E23" s="104">
        <f>SUM(C23:D23)</f>
        <v>0</v>
      </c>
      <c r="F23" s="86"/>
      <c r="G23" s="86"/>
      <c r="H23" s="86"/>
      <c r="I23" s="86"/>
      <c r="K23" s="368"/>
      <c r="L23" s="369"/>
      <c r="M23" s="137" t="s">
        <v>126</v>
      </c>
      <c r="N23" s="138" t="s">
        <v>127</v>
      </c>
      <c r="O23" s="139" t="s">
        <v>115</v>
      </c>
      <c r="P23" s="399"/>
      <c r="Q23" s="400"/>
      <c r="R23" s="140" t="s">
        <v>59</v>
      </c>
      <c r="S23" s="141" t="s">
        <v>51</v>
      </c>
      <c r="T23" s="86"/>
    </row>
    <row r="24" spans="1:20" ht="13.5" customHeight="1" thickBot="1">
      <c r="K24" s="370"/>
      <c r="L24" s="371"/>
      <c r="M24" s="142">
        <f>I6-I13</f>
        <v>0</v>
      </c>
      <c r="N24" s="143">
        <f>G17</f>
        <v>0</v>
      </c>
      <c r="O24" s="144">
        <f>IF(M24&gt;N24,M24-N24,0)</f>
        <v>0</v>
      </c>
      <c r="P24" s="382">
        <f>MIN(R24:S24)</f>
        <v>0</v>
      </c>
      <c r="Q24" s="383"/>
      <c r="R24" s="145">
        <f>O24-D23</f>
        <v>0</v>
      </c>
      <c r="S24" s="146">
        <f>E13+E17-E6</f>
        <v>0</v>
      </c>
    </row>
    <row r="25" spans="1:20" ht="12.6" customHeight="1" thickBot="1">
      <c r="A25" s="323">
        <v>5</v>
      </c>
      <c r="B25" s="336" t="s">
        <v>78</v>
      </c>
      <c r="C25" s="331" t="s">
        <v>12</v>
      </c>
      <c r="D25" s="333" t="s">
        <v>13</v>
      </c>
      <c r="E25" s="335" t="s">
        <v>14</v>
      </c>
      <c r="F25" s="314" t="s">
        <v>16</v>
      </c>
      <c r="G25" s="316" t="s">
        <v>15</v>
      </c>
      <c r="H25" s="329" t="s">
        <v>19</v>
      </c>
      <c r="I25" s="87"/>
    </row>
    <row r="26" spans="1:20" ht="12.6" customHeight="1">
      <c r="A26" s="323"/>
      <c r="B26" s="336"/>
      <c r="C26" s="332"/>
      <c r="D26" s="334"/>
      <c r="E26" s="335"/>
      <c r="F26" s="315"/>
      <c r="G26" s="316"/>
      <c r="H26" s="330"/>
      <c r="I26" s="88" t="s">
        <v>20</v>
      </c>
    </row>
    <row r="27" spans="1:20" ht="24.9" customHeight="1" thickBot="1">
      <c r="A27" s="323"/>
      <c r="B27" s="336"/>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 customHeight="1">
      <c r="A29" s="323">
        <v>6</v>
      </c>
      <c r="B29" s="311" t="s">
        <v>148</v>
      </c>
      <c r="C29" s="153" t="s">
        <v>117</v>
      </c>
      <c r="E29" s="154" t="s">
        <v>79</v>
      </c>
      <c r="F29" s="153" t="s">
        <v>118</v>
      </c>
      <c r="G29" s="153" t="s">
        <v>61</v>
      </c>
      <c r="H29" s="232" t="s">
        <v>132</v>
      </c>
      <c r="I29" s="155" t="s">
        <v>60</v>
      </c>
    </row>
    <row r="30" spans="1:20" ht="24.9" customHeight="1" thickBot="1">
      <c r="A30" s="323"/>
      <c r="B30" s="312"/>
      <c r="C30" s="29"/>
      <c r="E30" s="104">
        <f>I27</f>
        <v>0</v>
      </c>
      <c r="F30" s="104">
        <f>E23</f>
        <v>0</v>
      </c>
      <c r="G30" s="104">
        <f>C30</f>
        <v>0</v>
      </c>
      <c r="H30" s="216">
        <f>IF(C18&gt;0,C18,0)+IF(D18&gt;0,D18,0)+IF(F18&gt;0,F18,0)</f>
        <v>0</v>
      </c>
      <c r="I30" s="150">
        <f>IF(E30-F30-G30-H30&lt;0,0,E30-F30-G30-H30)</f>
        <v>0</v>
      </c>
    </row>
    <row r="31" spans="1:20" ht="13.5" customHeight="1" thickBot="1">
      <c r="I31" s="152"/>
    </row>
    <row r="32" spans="1:20" ht="14.1" customHeight="1" thickBot="1">
      <c r="A32" s="323">
        <v>7</v>
      </c>
      <c r="B32" s="337" t="s">
        <v>106</v>
      </c>
      <c r="C32" s="331" t="s">
        <v>12</v>
      </c>
      <c r="D32" s="333" t="s">
        <v>13</v>
      </c>
      <c r="E32" s="335" t="s">
        <v>14</v>
      </c>
      <c r="F32" s="314" t="s">
        <v>16</v>
      </c>
      <c r="G32" s="316" t="s">
        <v>15</v>
      </c>
      <c r="H32" s="329" t="s">
        <v>19</v>
      </c>
      <c r="I32" s="87"/>
      <c r="K32" s="372" t="s">
        <v>104</v>
      </c>
      <c r="L32" s="373"/>
      <c r="M32" s="350" t="s">
        <v>12</v>
      </c>
      <c r="N32" s="350" t="s">
        <v>13</v>
      </c>
      <c r="O32" s="350" t="s">
        <v>14</v>
      </c>
      <c r="P32" s="350" t="s">
        <v>16</v>
      </c>
      <c r="Q32" s="364" t="s">
        <v>27</v>
      </c>
      <c r="R32" s="365" t="s">
        <v>19</v>
      </c>
      <c r="S32" s="102"/>
    </row>
    <row r="33" spans="1:19" ht="14.1" customHeight="1">
      <c r="A33" s="323"/>
      <c r="B33" s="338"/>
      <c r="C33" s="332"/>
      <c r="D33" s="334"/>
      <c r="E33" s="335"/>
      <c r="F33" s="315"/>
      <c r="G33" s="316"/>
      <c r="H33" s="330"/>
      <c r="I33" s="88" t="s">
        <v>20</v>
      </c>
      <c r="K33" s="374"/>
      <c r="L33" s="375"/>
      <c r="M33" s="350"/>
      <c r="N33" s="350"/>
      <c r="O33" s="350"/>
      <c r="P33" s="350"/>
      <c r="Q33" s="346"/>
      <c r="R33" s="365"/>
      <c r="S33" s="103" t="s">
        <v>49</v>
      </c>
    </row>
    <row r="34" spans="1:19" ht="24.9" customHeight="1">
      <c r="A34" s="323"/>
      <c r="B34" s="156" t="s">
        <v>31</v>
      </c>
      <c r="C34" s="60"/>
      <c r="D34" s="61"/>
      <c r="E34" s="62"/>
      <c r="F34" s="63"/>
      <c r="G34" s="64"/>
      <c r="H34" s="107">
        <f>SUM(C34:G34)</f>
        <v>0</v>
      </c>
      <c r="I34" s="157">
        <f>H34-E34-G34</f>
        <v>0</v>
      </c>
      <c r="K34" s="376"/>
      <c r="L34" s="377"/>
      <c r="M34" s="104">
        <f>C13-C34</f>
        <v>0</v>
      </c>
      <c r="N34" s="104">
        <f t="shared" ref="N34:S34" si="3">D13-D34</f>
        <v>0</v>
      </c>
      <c r="O34" s="104">
        <f t="shared" si="3"/>
        <v>0</v>
      </c>
      <c r="P34" s="104">
        <f t="shared" si="3"/>
        <v>0</v>
      </c>
      <c r="Q34" s="106">
        <f t="shared" si="3"/>
        <v>0</v>
      </c>
      <c r="R34" s="107">
        <f t="shared" si="3"/>
        <v>0</v>
      </c>
      <c r="S34" s="104">
        <f t="shared" si="3"/>
        <v>0</v>
      </c>
    </row>
    <row r="35" spans="1:19" ht="24.9" customHeight="1" thickBot="1">
      <c r="A35" s="323"/>
      <c r="B35" s="158" t="s">
        <v>70</v>
      </c>
      <c r="C35" s="65"/>
      <c r="D35" s="66"/>
      <c r="E35" s="62"/>
      <c r="F35" s="67"/>
      <c r="G35" s="64"/>
      <c r="H35" s="107">
        <f>SUM(C35:G35)</f>
        <v>0</v>
      </c>
      <c r="I35" s="150">
        <f>H35-E35-G35</f>
        <v>0</v>
      </c>
    </row>
    <row r="36" spans="1:19" ht="18.75" customHeight="1">
      <c r="A36" s="327" t="s">
        <v>144</v>
      </c>
      <c r="B36" s="327"/>
      <c r="C36" s="327"/>
      <c r="D36" s="327"/>
      <c r="E36" s="327"/>
      <c r="F36" s="327"/>
      <c r="G36" s="327"/>
      <c r="H36" s="327"/>
      <c r="I36" s="327"/>
    </row>
    <row r="37" spans="1:19" ht="13.5" customHeight="1" thickBot="1"/>
    <row r="38" spans="1:19" ht="33" customHeight="1">
      <c r="A38" s="323">
        <v>8</v>
      </c>
      <c r="B38" s="159" t="s">
        <v>30</v>
      </c>
      <c r="C38" s="131" t="s">
        <v>12</v>
      </c>
      <c r="D38" s="131" t="s">
        <v>13</v>
      </c>
      <c r="E38" s="131" t="s">
        <v>16</v>
      </c>
      <c r="F38" s="131" t="s">
        <v>19</v>
      </c>
      <c r="M38" s="217"/>
      <c r="N38" s="214" t="s">
        <v>103</v>
      </c>
      <c r="O38" s="214" t="s">
        <v>102</v>
      </c>
      <c r="Q38" s="394" t="s">
        <v>100</v>
      </c>
      <c r="R38" s="395"/>
      <c r="S38" s="160" t="s">
        <v>101</v>
      </c>
    </row>
    <row r="39" spans="1:19" ht="24.9" customHeight="1">
      <c r="A39" s="323"/>
      <c r="B39" s="161" t="s">
        <v>71</v>
      </c>
      <c r="C39" s="68"/>
      <c r="D39" s="68"/>
      <c r="E39" s="68"/>
      <c r="F39" s="162">
        <f>SUM(C39:E39)</f>
        <v>0</v>
      </c>
      <c r="N39" s="110">
        <f>IF(AND(I34&lt;&gt;I35,H50="Ｂ"),E50,E49)</f>
        <v>0</v>
      </c>
      <c r="O39" s="213">
        <f>IF(AND(I34&lt;&gt;I35,H50="Ｂ"),C50,C49)</f>
        <v>0</v>
      </c>
      <c r="Q39" s="163">
        <v>0</v>
      </c>
      <c r="R39" s="19" t="s">
        <v>95</v>
      </c>
      <c r="S39" s="105">
        <v>1140</v>
      </c>
    </row>
    <row r="40" spans="1:19" ht="24.9" customHeight="1">
      <c r="A40" s="323"/>
      <c r="B40" s="161" t="s">
        <v>72</v>
      </c>
      <c r="C40" s="68"/>
      <c r="D40" s="68"/>
      <c r="E40" s="68"/>
      <c r="F40" s="162">
        <f>SUM(C40:E40)</f>
        <v>0</v>
      </c>
      <c r="Q40" s="163">
        <v>0.5</v>
      </c>
      <c r="R40" s="19" t="s">
        <v>96</v>
      </c>
      <c r="S40" s="105">
        <v>1368</v>
      </c>
    </row>
    <row r="41" spans="1:19" ht="24" customHeight="1">
      <c r="A41" s="402" t="s">
        <v>145</v>
      </c>
      <c r="B41" s="403"/>
      <c r="C41" s="403"/>
      <c r="D41" s="403"/>
      <c r="E41" s="403"/>
      <c r="F41" s="403"/>
      <c r="G41" s="403"/>
      <c r="H41" s="403"/>
      <c r="I41" s="403"/>
      <c r="Q41" s="163">
        <v>0.6</v>
      </c>
      <c r="R41" s="19" t="s">
        <v>97</v>
      </c>
      <c r="S41" s="105">
        <v>1596</v>
      </c>
    </row>
    <row r="42" spans="1:19" ht="24" customHeight="1">
      <c r="A42" s="403"/>
      <c r="B42" s="403"/>
      <c r="C42" s="403"/>
      <c r="D42" s="403"/>
      <c r="E42" s="403"/>
      <c r="F42" s="403"/>
      <c r="G42" s="403"/>
      <c r="H42" s="403"/>
      <c r="I42" s="403"/>
      <c r="Q42" s="163">
        <v>0.7</v>
      </c>
      <c r="R42" s="19" t="s">
        <v>98</v>
      </c>
      <c r="S42" s="105">
        <v>1824</v>
      </c>
    </row>
    <row r="43" spans="1:19" ht="22.5" customHeight="1">
      <c r="A43" s="403"/>
      <c r="B43" s="403"/>
      <c r="C43" s="403"/>
      <c r="D43" s="403"/>
      <c r="E43" s="403"/>
      <c r="F43" s="403"/>
      <c r="G43" s="403"/>
      <c r="H43" s="403"/>
      <c r="I43" s="403"/>
      <c r="Q43" s="163">
        <v>0.8</v>
      </c>
      <c r="R43" s="19" t="s">
        <v>99</v>
      </c>
      <c r="S43" s="105">
        <v>2052</v>
      </c>
    </row>
    <row r="44" spans="1:19" ht="22.5" customHeight="1" thickBot="1">
      <c r="A44" s="403"/>
      <c r="B44" s="403"/>
      <c r="C44" s="403"/>
      <c r="D44" s="403"/>
      <c r="E44" s="403"/>
      <c r="F44" s="403"/>
      <c r="G44" s="403"/>
      <c r="H44" s="403"/>
      <c r="I44" s="403"/>
      <c r="Q44" s="164">
        <v>0.9</v>
      </c>
      <c r="R44" s="165"/>
      <c r="S44" s="148">
        <v>2280</v>
      </c>
    </row>
    <row r="45" spans="1:19" ht="22.5" customHeight="1">
      <c r="A45" s="403"/>
      <c r="B45" s="403"/>
      <c r="C45" s="403"/>
      <c r="D45" s="403"/>
      <c r="E45" s="403"/>
      <c r="F45" s="403"/>
      <c r="G45" s="403"/>
      <c r="H45" s="403"/>
      <c r="I45" s="403"/>
    </row>
    <row r="46" spans="1:19">
      <c r="A46" s="327" t="s">
        <v>113</v>
      </c>
      <c r="B46" s="327"/>
      <c r="C46" s="327"/>
      <c r="D46" s="327"/>
      <c r="E46" s="327"/>
      <c r="F46" s="327"/>
      <c r="G46" s="327"/>
      <c r="H46" s="327"/>
      <c r="I46" s="327"/>
    </row>
    <row r="47" spans="1:19" ht="13.5" customHeight="1"/>
    <row r="48" spans="1:19" ht="24.9" customHeight="1">
      <c r="A48" s="404">
        <v>9</v>
      </c>
      <c r="B48" s="166" t="s">
        <v>34</v>
      </c>
      <c r="C48" s="328" t="s">
        <v>29</v>
      </c>
      <c r="D48" s="328"/>
      <c r="E48" s="328" t="s">
        <v>28</v>
      </c>
      <c r="F48" s="328"/>
      <c r="H48" s="407" t="s">
        <v>35</v>
      </c>
      <c r="I48" s="167"/>
    </row>
    <row r="49" spans="1:18" ht="24.9" customHeight="1">
      <c r="A49" s="405"/>
      <c r="B49" s="168" t="s">
        <v>33</v>
      </c>
      <c r="C49" s="409">
        <f>IFERROR(ROUNDDOWN(F39/I34*1/365,3),0)</f>
        <v>0</v>
      </c>
      <c r="D49" s="409"/>
      <c r="E49" s="410">
        <f>ROUNDDOWN(C49*I34,0)</f>
        <v>0</v>
      </c>
      <c r="F49" s="410"/>
      <c r="G49" s="86" t="s">
        <v>32</v>
      </c>
      <c r="H49" s="408"/>
      <c r="I49" s="169" t="s">
        <v>45</v>
      </c>
    </row>
    <row r="50" spans="1:18" ht="24.9" customHeight="1">
      <c r="A50" s="406"/>
      <c r="B50" s="168" t="s">
        <v>69</v>
      </c>
      <c r="C50" s="409">
        <f>IFERROR(ROUNDDOWN(F40/I35*1/365,3),0)</f>
        <v>0</v>
      </c>
      <c r="D50" s="409"/>
      <c r="E50" s="410">
        <f>ROUNDDOWN(C50*I35,0)</f>
        <v>0</v>
      </c>
      <c r="F50" s="410"/>
      <c r="G50" s="86" t="s">
        <v>32</v>
      </c>
      <c r="H50" s="172" t="s">
        <v>119</v>
      </c>
      <c r="I50" s="169" t="s">
        <v>46</v>
      </c>
    </row>
    <row r="51" spans="1:18" ht="13.5" customHeight="1"/>
    <row r="52" spans="1:18" ht="26.1" customHeight="1" thickBot="1">
      <c r="A52" s="323">
        <v>10</v>
      </c>
      <c r="B52" s="401" t="s">
        <v>110</v>
      </c>
      <c r="C52" s="131" t="s">
        <v>21</v>
      </c>
      <c r="D52" s="131" t="s">
        <v>66</v>
      </c>
      <c r="E52" s="173" t="s">
        <v>22</v>
      </c>
      <c r="L52" s="86" t="s">
        <v>87</v>
      </c>
    </row>
    <row r="53" spans="1:18" ht="26.1" customHeight="1">
      <c r="A53" s="323"/>
      <c r="B53" s="401"/>
      <c r="C53" s="174">
        <f>VLOOKUP(O39,Q39:S44,3)</f>
        <v>1140</v>
      </c>
      <c r="D53" s="110">
        <f>IF(I6&lt;N39,0,IF(I6-N39&gt;I30+C30,I30,IF(I6-N39-C30&gt;0,I6-N39-C30,0)))</f>
        <v>0</v>
      </c>
      <c r="E53" s="174">
        <f>C53*D53</f>
        <v>0</v>
      </c>
      <c r="L53" s="300" t="s">
        <v>74</v>
      </c>
      <c r="M53" s="301"/>
      <c r="N53" s="304" t="s">
        <v>107</v>
      </c>
      <c r="O53" s="305" t="s">
        <v>73</v>
      </c>
    </row>
    <row r="54" spans="1:18" ht="13.5" customHeight="1">
      <c r="L54" s="302"/>
      <c r="M54" s="303"/>
      <c r="N54" s="303"/>
      <c r="O54" s="306"/>
    </row>
    <row r="55" spans="1:18" ht="26.1" customHeight="1" thickBot="1">
      <c r="A55" s="323">
        <v>11</v>
      </c>
      <c r="B55" s="401" t="s">
        <v>111</v>
      </c>
      <c r="C55" s="131" t="s">
        <v>21</v>
      </c>
      <c r="D55" s="131" t="s">
        <v>66</v>
      </c>
      <c r="E55" s="173" t="s">
        <v>22</v>
      </c>
      <c r="L55" s="298">
        <f>I4*0.9</f>
        <v>0</v>
      </c>
      <c r="M55" s="299"/>
      <c r="N55" s="170">
        <f>I13</f>
        <v>0</v>
      </c>
      <c r="O55" s="171" t="b">
        <f>IF(L55&gt;=N55,TRUE)</f>
        <v>1</v>
      </c>
    </row>
    <row r="56" spans="1:18" ht="26.1" customHeight="1">
      <c r="A56" s="323"/>
      <c r="B56" s="401"/>
      <c r="C56" s="174">
        <f>S44</f>
        <v>2280</v>
      </c>
      <c r="D56" s="104">
        <f>I30-D53</f>
        <v>0</v>
      </c>
      <c r="E56" s="174">
        <f>C56*D56</f>
        <v>0</v>
      </c>
      <c r="L56" s="175"/>
      <c r="M56" s="175"/>
      <c r="N56" s="176"/>
    </row>
    <row r="57" spans="1:18" ht="13.5" customHeight="1" thickBot="1">
      <c r="L57" s="86" t="s">
        <v>131</v>
      </c>
    </row>
    <row r="58" spans="1:18" ht="30" customHeight="1">
      <c r="A58" s="177" t="s">
        <v>26</v>
      </c>
      <c r="B58" s="178" t="s">
        <v>80</v>
      </c>
      <c r="C58" s="103" t="str">
        <f>IF(AND(O55,Q60),"○","×")</f>
        <v>○</v>
      </c>
      <c r="L58" s="300" t="s">
        <v>75</v>
      </c>
      <c r="M58" s="301"/>
      <c r="N58" s="390" t="s">
        <v>93</v>
      </c>
      <c r="O58" s="179"/>
      <c r="P58" s="179"/>
      <c r="Q58" s="390" t="s">
        <v>109</v>
      </c>
      <c r="R58" s="391"/>
    </row>
    <row r="59" spans="1:18" ht="14.1" customHeight="1" thickBot="1">
      <c r="L59" s="302"/>
      <c r="M59" s="303"/>
      <c r="N59" s="396"/>
      <c r="O59" s="180" t="s">
        <v>94</v>
      </c>
      <c r="P59" s="181" t="s">
        <v>108</v>
      </c>
      <c r="Q59" s="392"/>
      <c r="R59" s="393"/>
    </row>
    <row r="60" spans="1:18" ht="30" customHeight="1" thickBot="1">
      <c r="A60" s="182">
        <v>12</v>
      </c>
      <c r="B60" s="183" t="s">
        <v>24</v>
      </c>
      <c r="C60" s="184">
        <f>IF(C58="○",E53+E56,"－")</f>
        <v>0</v>
      </c>
      <c r="F60" s="120"/>
      <c r="G60" s="185"/>
      <c r="L60" s="298">
        <f>I4*10%</f>
        <v>0</v>
      </c>
      <c r="M60" s="299"/>
      <c r="N60" s="186">
        <f>S34*-1</f>
        <v>0</v>
      </c>
      <c r="O60" s="187">
        <f>G17</f>
        <v>0</v>
      </c>
      <c r="P60" s="188">
        <f>N60-O60</f>
        <v>0</v>
      </c>
      <c r="Q60" s="389" t="b">
        <f>IF(L60&lt;=P60,TRUE)</f>
        <v>1</v>
      </c>
      <c r="R60" s="348"/>
    </row>
    <row r="61" spans="1:18" ht="14.1" customHeight="1"/>
    <row r="62" spans="1:18" ht="22.5" customHeight="1"/>
  </sheetData>
  <sheetProtection password="FCC1" sheet="1" selectLockedCells="1"/>
  <mergeCells count="101">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L55:M55"/>
    <mergeCell ref="L53:M54"/>
    <mergeCell ref="N53:N54"/>
    <mergeCell ref="O53:O54"/>
    <mergeCell ref="K17:L17"/>
    <mergeCell ref="B15:B17"/>
    <mergeCell ref="B29:B30"/>
    <mergeCell ref="B22:B23"/>
    <mergeCell ref="F25:F26"/>
    <mergeCell ref="G25:G26"/>
    <mergeCell ref="E15:E16"/>
    <mergeCell ref="D15:D16"/>
    <mergeCell ref="C15:C16"/>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xr:uid="{00000000-0002-0000-0100-000000000000}"/>
    <dataValidation type="whole" imeMode="disabled" operator="greaterThanOrEqual" allowBlank="1" showInputMessage="1" showErrorMessage="1" error="0以上の値を入力してください。" sqref="C4:G5 C13:F13 C39:E40" xr:uid="{00000000-0002-0000-0100-000001000000}">
      <formula1>0</formula1>
    </dataValidation>
    <dataValidation type="whole" imeMode="disabled" operator="greaterThanOrEqual" allowBlank="1" showInputMessage="1" showErrorMessage="1" error="平成30年度病床機能報告における稼働病床数未満の数値は入力できません。" sqref="C34:G34" xr:uid="{00000000-0002-0000-0100-000002000000}">
      <formula1>C4</formula1>
    </dataValidation>
    <dataValidation type="whole" imeMode="disabled" operator="greaterThanOrEqual" allowBlank="1" showInputMessage="1" showErrorMessage="1" error="令和２年４月１日時点における稼働病床数未満の数値は入力できません。" sqref="C35:G35" xr:uid="{00000000-0002-0000-0100-000003000000}">
      <formula1>C5</formula1>
    </dataValidation>
    <dataValidation type="list" allowBlank="1" showInputMessage="1" showErrorMessage="1" sqref="H50" xr:uid="{00000000-0002-0000-0100-000004000000}">
      <formula1>IF($I$34&lt;&gt;$I$35,INDIRECT("I49:I50"),INDIRECT("I49"))</formula1>
    </dataValidation>
    <dataValidation type="whole" imeMode="disabled" allowBlank="1" showInputMessage="1" showErrorMessage="1" error="対象３区分の減少病床数の合計（融通分を除く）を超える転換はできません。" sqref="D23" xr:uid="{00000000-0002-0000-0100-000005000000}">
      <formula1>0</formula1>
      <formula2>O24</formula2>
    </dataValidation>
    <dataValidation type="whole" imeMode="disabled" allowBlank="1" showInputMessage="1" showErrorMessage="1" error="0以上かつ対象３区分の減少病床数の合計以内の値を入力してください。" sqref="C30" xr:uid="{00000000-0002-0000-0100-00000600000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xr:uid="{00000000-0002-0000-0100-000007000000}">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xr:uid="{00000000-0002-0000-0100-000008000000}">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xr:uid="{00000000-0002-0000-0100-000009000000}">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xr:uid="{00000000-0002-0000-0100-00000A000000}">
      <formula1>M12</formula1>
      <formula2>M13</formula2>
    </dataValidation>
    <dataValidation type="whole" imeMode="disabled" allowBlank="1" showInputMessage="1" showErrorMessage="1" error="病床融通数以内の値を入力してください。" sqref="C18:F18" xr:uid="{00000000-0002-0000-0100-00000B000000}">
      <formula1>M17</formula1>
      <formula2>M18</formula2>
    </dataValidation>
  </dataValidations>
  <pageMargins left="0.70866141732283472" right="0.70866141732283472" top="0.39370078740157483" bottom="0.39370078740157483" header="0.31496062992125984" footer="0.31496062992125984"/>
  <pageSetup paperSize="9" scale="6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50"/>
  <sheetViews>
    <sheetView showGridLines="0" view="pageBreakPreview" zoomScale="70" zoomScaleNormal="85" zoomScaleSheetLayoutView="70" workbookViewId="0">
      <selection activeCell="K12" sqref="K12"/>
    </sheetView>
  </sheetViews>
  <sheetFormatPr defaultRowHeight="13.2"/>
  <cols>
    <col min="1" max="1" width="5.6640625" customWidth="1"/>
    <col min="2" max="6" width="10.6640625" customWidth="1"/>
    <col min="7" max="11" width="7.6640625" customWidth="1"/>
    <col min="12" max="12" width="10.6640625" customWidth="1"/>
    <col min="13" max="17" width="7.6640625" customWidth="1"/>
    <col min="18" max="18" width="10.6640625" customWidth="1"/>
    <col min="19" max="22" width="7.6640625" customWidth="1"/>
    <col min="23" max="23" width="10.6640625" customWidth="1"/>
    <col min="24" max="25" width="7.6640625" customWidth="1"/>
  </cols>
  <sheetData>
    <row r="1" spans="1:25" ht="34.5" customHeight="1">
      <c r="A1" s="44" t="s">
        <v>116</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415" t="s">
        <v>39</v>
      </c>
      <c r="B2" s="416" t="s">
        <v>91</v>
      </c>
      <c r="C2" s="416"/>
      <c r="D2" s="416"/>
      <c r="E2" s="417" t="s">
        <v>44</v>
      </c>
      <c r="F2" s="417" t="s">
        <v>43</v>
      </c>
      <c r="G2" s="413"/>
      <c r="H2" s="413"/>
      <c r="I2" s="413"/>
      <c r="J2" s="413"/>
      <c r="K2" s="413"/>
      <c r="L2" s="417" t="s">
        <v>47</v>
      </c>
      <c r="M2" s="413"/>
      <c r="N2" s="413"/>
      <c r="O2" s="413"/>
      <c r="P2" s="413"/>
      <c r="Q2" s="413"/>
      <c r="R2" s="419" t="s">
        <v>90</v>
      </c>
      <c r="S2" s="420"/>
      <c r="T2" s="420"/>
      <c r="U2" s="420"/>
      <c r="V2" s="420"/>
      <c r="W2" s="413" t="s">
        <v>42</v>
      </c>
      <c r="X2" s="414"/>
      <c r="Y2" s="414"/>
    </row>
    <row r="3" spans="1:25" s="5" customFormat="1" ht="93.75" customHeight="1">
      <c r="A3" s="415"/>
      <c r="B3" s="416"/>
      <c r="C3" s="416"/>
      <c r="D3" s="416"/>
      <c r="E3" s="418"/>
      <c r="F3" s="46" t="s">
        <v>40</v>
      </c>
      <c r="G3" s="47" t="s">
        <v>12</v>
      </c>
      <c r="H3" s="48" t="s">
        <v>13</v>
      </c>
      <c r="I3" s="48" t="s">
        <v>14</v>
      </c>
      <c r="J3" s="48" t="s">
        <v>16</v>
      </c>
      <c r="K3" s="49" t="s">
        <v>15</v>
      </c>
      <c r="L3" s="50" t="s">
        <v>40</v>
      </c>
      <c r="M3" s="47" t="s">
        <v>12</v>
      </c>
      <c r="N3" s="48" t="s">
        <v>13</v>
      </c>
      <c r="O3" s="48" t="s">
        <v>14</v>
      </c>
      <c r="P3" s="51" t="s">
        <v>16</v>
      </c>
      <c r="Q3" s="49" t="s">
        <v>27</v>
      </c>
      <c r="R3" s="50" t="s">
        <v>40</v>
      </c>
      <c r="S3" s="47" t="s">
        <v>12</v>
      </c>
      <c r="T3" s="48" t="s">
        <v>13</v>
      </c>
      <c r="U3" s="48" t="s">
        <v>14</v>
      </c>
      <c r="V3" s="49" t="s">
        <v>16</v>
      </c>
      <c r="W3" s="50" t="s">
        <v>40</v>
      </c>
      <c r="X3" s="48" t="s">
        <v>14</v>
      </c>
      <c r="Y3" s="49" t="s">
        <v>41</v>
      </c>
    </row>
    <row r="4" spans="1:25" ht="27" customHeight="1">
      <c r="A4" s="52">
        <v>1</v>
      </c>
      <c r="B4" s="411" t="e">
        <f>#REF!&amp;""</f>
        <v>#REF!</v>
      </c>
      <c r="C4" s="411"/>
      <c r="D4" s="411"/>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412"/>
      <c r="C5" s="412"/>
      <c r="D5" s="412"/>
      <c r="E5" s="53"/>
      <c r="F5" s="69">
        <f t="shared" ref="F5:F13" si="2">SUM(G5:K5)</f>
        <v>0</v>
      </c>
      <c r="G5" s="75"/>
      <c r="H5" s="76"/>
      <c r="I5" s="76"/>
      <c r="J5" s="76"/>
      <c r="K5" s="77"/>
      <c r="L5" s="73">
        <f t="shared" si="0"/>
        <v>0</v>
      </c>
      <c r="M5" s="75"/>
      <c r="N5" s="76"/>
      <c r="O5" s="76"/>
      <c r="P5" s="78"/>
      <c r="Q5" s="233">
        <v>0</v>
      </c>
      <c r="R5" s="73">
        <f t="shared" ref="R5:R13" si="3">SUM(S5:V5)</f>
        <v>0</v>
      </c>
      <c r="S5" s="75"/>
      <c r="T5" s="76"/>
      <c r="U5" s="76"/>
      <c r="V5" s="77"/>
      <c r="W5" s="73">
        <f t="shared" si="1"/>
        <v>0</v>
      </c>
      <c r="X5" s="76"/>
      <c r="Y5" s="77"/>
    </row>
    <row r="6" spans="1:25" ht="27" customHeight="1">
      <c r="A6" s="52">
        <v>3</v>
      </c>
      <c r="B6" s="412"/>
      <c r="C6" s="412"/>
      <c r="D6" s="412"/>
      <c r="E6" s="53"/>
      <c r="F6" s="69">
        <f t="shared" si="2"/>
        <v>0</v>
      </c>
      <c r="G6" s="75"/>
      <c r="H6" s="76"/>
      <c r="I6" s="76"/>
      <c r="J6" s="76"/>
      <c r="K6" s="77"/>
      <c r="L6" s="73">
        <f t="shared" si="0"/>
        <v>0</v>
      </c>
      <c r="M6" s="75"/>
      <c r="N6" s="76"/>
      <c r="O6" s="76"/>
      <c r="P6" s="78"/>
      <c r="Q6" s="233">
        <v>0</v>
      </c>
      <c r="R6" s="73">
        <f t="shared" si="3"/>
        <v>0</v>
      </c>
      <c r="S6" s="75"/>
      <c r="T6" s="76"/>
      <c r="U6" s="76"/>
      <c r="V6" s="77"/>
      <c r="W6" s="73">
        <f t="shared" si="1"/>
        <v>0</v>
      </c>
      <c r="X6" s="76"/>
      <c r="Y6" s="77"/>
    </row>
    <row r="7" spans="1:25" ht="27" customHeight="1">
      <c r="A7" s="52">
        <v>4</v>
      </c>
      <c r="B7" s="412"/>
      <c r="C7" s="412"/>
      <c r="D7" s="412"/>
      <c r="E7" s="53"/>
      <c r="F7" s="69">
        <f t="shared" si="2"/>
        <v>0</v>
      </c>
      <c r="G7" s="75"/>
      <c r="H7" s="76"/>
      <c r="I7" s="76"/>
      <c r="J7" s="76"/>
      <c r="K7" s="77"/>
      <c r="L7" s="73">
        <f t="shared" si="0"/>
        <v>0</v>
      </c>
      <c r="M7" s="75"/>
      <c r="N7" s="76"/>
      <c r="O7" s="76"/>
      <c r="P7" s="78"/>
      <c r="Q7" s="233">
        <v>0</v>
      </c>
      <c r="R7" s="73">
        <f t="shared" si="3"/>
        <v>0</v>
      </c>
      <c r="S7" s="75"/>
      <c r="T7" s="76"/>
      <c r="U7" s="76"/>
      <c r="V7" s="77"/>
      <c r="W7" s="73">
        <f t="shared" si="1"/>
        <v>0</v>
      </c>
      <c r="X7" s="76"/>
      <c r="Y7" s="77"/>
    </row>
    <row r="8" spans="1:25" ht="27" customHeight="1">
      <c r="A8" s="52">
        <v>5</v>
      </c>
      <c r="B8" s="412"/>
      <c r="C8" s="412"/>
      <c r="D8" s="412"/>
      <c r="E8" s="53"/>
      <c r="F8" s="69">
        <f t="shared" si="2"/>
        <v>0</v>
      </c>
      <c r="G8" s="75"/>
      <c r="H8" s="76"/>
      <c r="I8" s="76"/>
      <c r="J8" s="76"/>
      <c r="K8" s="77"/>
      <c r="L8" s="73">
        <f t="shared" si="0"/>
        <v>0</v>
      </c>
      <c r="M8" s="75"/>
      <c r="N8" s="76"/>
      <c r="O8" s="76"/>
      <c r="P8" s="78"/>
      <c r="Q8" s="233">
        <v>0</v>
      </c>
      <c r="R8" s="73">
        <f t="shared" si="3"/>
        <v>0</v>
      </c>
      <c r="S8" s="75"/>
      <c r="T8" s="76"/>
      <c r="U8" s="76"/>
      <c r="V8" s="77"/>
      <c r="W8" s="73">
        <f t="shared" si="1"/>
        <v>0</v>
      </c>
      <c r="X8" s="76"/>
      <c r="Y8" s="77"/>
    </row>
    <row r="9" spans="1:25" ht="27" customHeight="1">
      <c r="A9" s="52">
        <v>6</v>
      </c>
      <c r="B9" s="412"/>
      <c r="C9" s="412"/>
      <c r="D9" s="412"/>
      <c r="E9" s="53"/>
      <c r="F9" s="69">
        <f t="shared" si="2"/>
        <v>0</v>
      </c>
      <c r="G9" s="75"/>
      <c r="H9" s="76"/>
      <c r="I9" s="76"/>
      <c r="J9" s="76"/>
      <c r="K9" s="77"/>
      <c r="L9" s="73">
        <f t="shared" si="0"/>
        <v>0</v>
      </c>
      <c r="M9" s="75"/>
      <c r="N9" s="76"/>
      <c r="O9" s="76"/>
      <c r="P9" s="78"/>
      <c r="Q9" s="233">
        <v>0</v>
      </c>
      <c r="R9" s="73">
        <f t="shared" si="3"/>
        <v>0</v>
      </c>
      <c r="S9" s="75"/>
      <c r="T9" s="76"/>
      <c r="U9" s="76"/>
      <c r="V9" s="77"/>
      <c r="W9" s="73">
        <f t="shared" si="1"/>
        <v>0</v>
      </c>
      <c r="X9" s="76"/>
      <c r="Y9" s="77"/>
    </row>
    <row r="10" spans="1:25" ht="27" customHeight="1">
      <c r="A10" s="52">
        <v>7</v>
      </c>
      <c r="B10" s="412"/>
      <c r="C10" s="412"/>
      <c r="D10" s="412"/>
      <c r="E10" s="53"/>
      <c r="F10" s="69">
        <f t="shared" si="2"/>
        <v>0</v>
      </c>
      <c r="G10" s="75"/>
      <c r="H10" s="76"/>
      <c r="I10" s="76"/>
      <c r="J10" s="76"/>
      <c r="K10" s="77"/>
      <c r="L10" s="73">
        <f t="shared" si="0"/>
        <v>0</v>
      </c>
      <c r="M10" s="75"/>
      <c r="N10" s="76"/>
      <c r="O10" s="76"/>
      <c r="P10" s="78"/>
      <c r="Q10" s="233">
        <v>0</v>
      </c>
      <c r="R10" s="73">
        <f t="shared" si="3"/>
        <v>0</v>
      </c>
      <c r="S10" s="75"/>
      <c r="T10" s="76"/>
      <c r="U10" s="76"/>
      <c r="V10" s="77"/>
      <c r="W10" s="73">
        <f t="shared" si="1"/>
        <v>0</v>
      </c>
      <c r="X10" s="76"/>
      <c r="Y10" s="77"/>
    </row>
    <row r="11" spans="1:25" ht="27" customHeight="1">
      <c r="A11" s="52">
        <v>8</v>
      </c>
      <c r="B11" s="412"/>
      <c r="C11" s="412"/>
      <c r="D11" s="412"/>
      <c r="E11" s="53"/>
      <c r="F11" s="69">
        <f t="shared" si="2"/>
        <v>0</v>
      </c>
      <c r="G11" s="75"/>
      <c r="H11" s="76"/>
      <c r="I11" s="76"/>
      <c r="J11" s="76"/>
      <c r="K11" s="77"/>
      <c r="L11" s="73">
        <f t="shared" si="0"/>
        <v>0</v>
      </c>
      <c r="M11" s="75"/>
      <c r="N11" s="76"/>
      <c r="O11" s="76"/>
      <c r="P11" s="78"/>
      <c r="Q11" s="233">
        <v>0</v>
      </c>
      <c r="R11" s="73">
        <f t="shared" si="3"/>
        <v>0</v>
      </c>
      <c r="S11" s="75"/>
      <c r="T11" s="76"/>
      <c r="U11" s="76"/>
      <c r="V11" s="77"/>
      <c r="W11" s="73">
        <f t="shared" si="1"/>
        <v>0</v>
      </c>
      <c r="X11" s="76"/>
      <c r="Y11" s="77"/>
    </row>
    <row r="12" spans="1:25" ht="27" customHeight="1">
      <c r="A12" s="52">
        <v>9</v>
      </c>
      <c r="B12" s="412"/>
      <c r="C12" s="412"/>
      <c r="D12" s="412"/>
      <c r="E12" s="53"/>
      <c r="F12" s="69">
        <f t="shared" si="2"/>
        <v>0</v>
      </c>
      <c r="G12" s="75"/>
      <c r="H12" s="76"/>
      <c r="I12" s="76"/>
      <c r="J12" s="76"/>
      <c r="K12" s="77"/>
      <c r="L12" s="73">
        <f t="shared" si="0"/>
        <v>0</v>
      </c>
      <c r="M12" s="75"/>
      <c r="N12" s="76"/>
      <c r="O12" s="76"/>
      <c r="P12" s="78"/>
      <c r="Q12" s="233">
        <v>0</v>
      </c>
      <c r="R12" s="73">
        <f t="shared" si="3"/>
        <v>0</v>
      </c>
      <c r="S12" s="75"/>
      <c r="T12" s="76"/>
      <c r="U12" s="76"/>
      <c r="V12" s="77"/>
      <c r="W12" s="73">
        <f t="shared" si="1"/>
        <v>0</v>
      </c>
      <c r="X12" s="76"/>
      <c r="Y12" s="77"/>
    </row>
    <row r="13" spans="1:25" ht="27" customHeight="1" thickBot="1">
      <c r="A13" s="52">
        <v>10</v>
      </c>
      <c r="B13" s="412"/>
      <c r="C13" s="412"/>
      <c r="D13" s="412"/>
      <c r="E13" s="53"/>
      <c r="F13" s="69">
        <f t="shared" si="2"/>
        <v>0</v>
      </c>
      <c r="G13" s="75"/>
      <c r="H13" s="76"/>
      <c r="I13" s="76"/>
      <c r="J13" s="76"/>
      <c r="K13" s="77"/>
      <c r="L13" s="73">
        <f t="shared" si="0"/>
        <v>0</v>
      </c>
      <c r="M13" s="75"/>
      <c r="N13" s="76"/>
      <c r="O13" s="76"/>
      <c r="P13" s="78"/>
      <c r="Q13" s="233">
        <v>0</v>
      </c>
      <c r="R13" s="73">
        <f t="shared" si="3"/>
        <v>0</v>
      </c>
      <c r="S13" s="75"/>
      <c r="T13" s="76"/>
      <c r="U13" s="76"/>
      <c r="V13" s="77"/>
      <c r="W13" s="73">
        <f t="shared" si="1"/>
        <v>0</v>
      </c>
      <c r="X13" s="76"/>
      <c r="Y13" s="77"/>
    </row>
    <row r="14" spans="1:25" ht="27" customHeight="1" thickTop="1">
      <c r="A14" s="54"/>
      <c r="B14" s="54"/>
      <c r="C14" s="54"/>
      <c r="D14" s="45"/>
      <c r="E14" s="55" t="s">
        <v>40</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92</v>
      </c>
      <c r="S15" s="45"/>
      <c r="T15" s="58"/>
      <c r="U15" s="58"/>
      <c r="V15" s="45"/>
      <c r="W15" s="45"/>
      <c r="X15" s="58"/>
      <c r="Y15" s="45"/>
    </row>
    <row r="16" spans="1:25" ht="31.5" customHeight="1">
      <c r="A16" s="56" t="s">
        <v>149</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password="FCC1" sheet="1" selectLockedCells="1"/>
  <dataConsolidate/>
  <mergeCells count="17">
    <mergeCell ref="B12:D12"/>
    <mergeCell ref="B13:D13"/>
    <mergeCell ref="B6:D6"/>
    <mergeCell ref="B7:D7"/>
    <mergeCell ref="B8:D8"/>
    <mergeCell ref="B9:D9"/>
    <mergeCell ref="B10:D10"/>
    <mergeCell ref="B11:D11"/>
    <mergeCell ref="B4:D4"/>
    <mergeCell ref="B5:D5"/>
    <mergeCell ref="W2:Y2"/>
    <mergeCell ref="A2:A3"/>
    <mergeCell ref="B2:D3"/>
    <mergeCell ref="E2:E3"/>
    <mergeCell ref="F2:K2"/>
    <mergeCell ref="L2:Q2"/>
    <mergeCell ref="R2:V2"/>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200-000000000000}">
      <formula1>"存続,廃止,廃止（有床診療所化）,廃止（無床診療所化）"</formula1>
    </dataValidation>
    <dataValidation imeMode="disabled" allowBlank="1" showInputMessage="1" showErrorMessage="1" sqref="G5:K13 M5:Q13 S5:V13 X5:Y13" xr:uid="{00000000-0002-0000-0200-000001000000}"/>
  </dataValidations>
  <pageMargins left="0.7" right="0.7" top="0.75" bottom="0.75" header="0.3" footer="0.3"/>
  <pageSetup paperSize="9" scale="61"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election activeCell="A10" sqref="A10"/>
    </sheetView>
  </sheetViews>
  <sheetFormatPr defaultRowHeight="13.2"/>
  <sheetData>
    <row r="1" spans="1:1">
      <c r="A1" t="s">
        <v>135</v>
      </c>
    </row>
    <row r="2" spans="1:1">
      <c r="A2" t="s">
        <v>136</v>
      </c>
    </row>
    <row r="3" spans="1:1">
      <c r="A3" t="s">
        <v>137</v>
      </c>
    </row>
    <row r="4" spans="1:1">
      <c r="A4" t="s">
        <v>138</v>
      </c>
    </row>
    <row r="5" spans="1:1">
      <c r="A5" t="s">
        <v>139</v>
      </c>
    </row>
    <row r="6" spans="1:1">
      <c r="A6" t="s">
        <v>140</v>
      </c>
    </row>
    <row r="7" spans="1:1">
      <c r="A7" t="s">
        <v>141</v>
      </c>
    </row>
    <row r="8" spans="1:1">
      <c r="A8" t="s">
        <v>142</v>
      </c>
    </row>
    <row r="9" spans="1:1">
      <c r="A9" t="s">
        <v>143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活用希望調査票</vt:lpstr>
      <vt:lpstr>支給申請額算定シート </vt:lpstr>
      <vt:lpstr>（参考）病床融通に関する概要</vt:lpstr>
      <vt:lpstr>Sheet1</vt:lpstr>
      <vt:lpstr>'（参考）病床融通に関する概要'!Print_Area</vt:lpstr>
      <vt:lpstr>活用希望調査票!Print_Area</vt:lpstr>
      <vt:lpstr>'支給申請額算定シート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2025-08-07T01:12:36Z</dcterms:modified>
</cp:coreProperties>
</file>