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☆データ移行フォルダ\令和３年度\04技術指導係\307 週休2日\要領改定（R4.4月）\通知\"/>
    </mc:Choice>
  </mc:AlternateContent>
  <xr:revisionPtr revIDLastSave="0" documentId="13_ncr:1_{ED324DA9-0487-44E1-88E6-5164A649CCA5}" xr6:coauthVersionLast="36" xr6:coauthVersionMax="36" xr10:uidLastSave="{00000000-0000-0000-0000-000000000000}"/>
  <bookViews>
    <workbookView xWindow="0" yWindow="0" windowWidth="23040" windowHeight="9330" activeTab="1" xr2:uid="{00000000-000D-0000-FFFF-FFFF00000000}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91029"/>
</workbook>
</file>

<file path=xl/calcChain.xml><?xml version="1.0" encoding="utf-8"?>
<calcChain xmlns="http://schemas.openxmlformats.org/spreadsheetml/2006/main"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<sst xmlns="http://schemas.openxmlformats.org/spreadsheetml/2006/main" count="393" uniqueCount="31">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</sst>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8"/>
  <sheetViews>
    <sheetView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/>
      <c r="AG1" s="15"/>
    </row>
    <row r="2" spans="2:35" ht="13.5" customHeight="1" x14ac:dyDescent="0.15">
      <c r="Q2" s="2"/>
      <c r="S2" s="53"/>
      <c r="T2" s="54"/>
      <c r="U2" s="62" t="s">
        <v>2</v>
      </c>
      <c r="V2" s="63"/>
      <c r="W2" s="62" t="s">
        <v>14</v>
      </c>
      <c r="X2" s="63"/>
      <c r="Y2" s="64" t="s">
        <v>20</v>
      </c>
      <c r="Z2" s="65"/>
      <c r="AB2" s="66" t="s">
        <v>21</v>
      </c>
      <c r="AC2" s="64"/>
      <c r="AD2" s="64"/>
      <c r="AE2" s="64"/>
      <c r="AF2" s="64"/>
      <c r="AG2" s="8" t="s">
        <v>22</v>
      </c>
    </row>
    <row r="3" spans="2:35" ht="13.5" customHeight="1" thickBot="1" x14ac:dyDescent="0.2">
      <c r="B3" s="119" t="s">
        <v>3</v>
      </c>
      <c r="C3" s="119"/>
      <c r="D3" s="119"/>
      <c r="E3" s="119"/>
      <c r="F3" s="1" t="s">
        <v>17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67" t="s">
        <v>0</v>
      </c>
      <c r="T3" s="68"/>
      <c r="U3" s="69">
        <f>+AG10+AG19+AG28+AG37+AG46+AG55+AG64+AG73+AG82</f>
        <v>252</v>
      </c>
      <c r="V3" s="70"/>
      <c r="W3" s="71">
        <f>+AG11+AG20+AG29+AG38+AG47+AG56+AG65+AG74+AG83</f>
        <v>0</v>
      </c>
      <c r="X3" s="68"/>
      <c r="Y3" s="72">
        <f>+W3/U3</f>
        <v>0</v>
      </c>
      <c r="Z3" s="73"/>
      <c r="AB3" s="74" t="s">
        <v>5</v>
      </c>
      <c r="AC3" s="75"/>
      <c r="AD3" s="75"/>
      <c r="AE3" s="75"/>
      <c r="AF3" s="75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119" t="s">
        <v>16</v>
      </c>
      <c r="C4" s="119"/>
      <c r="D4" s="119"/>
      <c r="E4" s="119"/>
      <c r="F4" s="1" t="s">
        <v>17</v>
      </c>
      <c r="G4" s="83" t="s">
        <v>26</v>
      </c>
      <c r="H4" s="84"/>
      <c r="I4" s="84"/>
      <c r="J4" s="85"/>
      <c r="R4" s="2"/>
      <c r="S4" s="86" t="s">
        <v>10</v>
      </c>
      <c r="T4" s="87"/>
      <c r="U4" s="88">
        <f>+U3</f>
        <v>252</v>
      </c>
      <c r="V4" s="89"/>
      <c r="W4" s="90">
        <f>+AG13+AG22+AG31+AG40+AG49+AG58+AG67+AG76+AG85</f>
        <v>0</v>
      </c>
      <c r="X4" s="87"/>
      <c r="Y4" s="91">
        <f>+W4/U4</f>
        <v>0</v>
      </c>
      <c r="Z4" s="92"/>
      <c r="AB4" s="76" t="s">
        <v>6</v>
      </c>
      <c r="AC4" s="77"/>
      <c r="AD4" s="77"/>
      <c r="AE4" s="77"/>
      <c r="AF4" s="77"/>
      <c r="AG4" s="55">
        <f>+AI4-W4</f>
        <v>63</v>
      </c>
      <c r="AI4" s="52">
        <f>ROUNDUP(+U4*0.25,0)</f>
        <v>63</v>
      </c>
    </row>
    <row r="5" spans="2:35" ht="13.5" customHeight="1" x14ac:dyDescent="0.15">
      <c r="B5" s="120" t="s">
        <v>25</v>
      </c>
      <c r="C5" s="120"/>
      <c r="D5" s="120"/>
      <c r="E5" s="120"/>
      <c r="F5" s="1" t="s">
        <v>17</v>
      </c>
      <c r="G5" s="78"/>
      <c r="H5" s="78"/>
      <c r="I5" s="78"/>
      <c r="J5" s="78"/>
      <c r="L5" s="79" t="s">
        <v>1</v>
      </c>
      <c r="M5" s="79"/>
      <c r="N5" s="79"/>
      <c r="O5" s="1" t="s">
        <v>17</v>
      </c>
      <c r="P5" s="80" t="e">
        <f>+G5-G4+1</f>
        <v>#VALUE!</v>
      </c>
      <c r="Q5" s="80"/>
      <c r="R5" s="80"/>
      <c r="AA5" s="16"/>
      <c r="AB5" s="81" t="s">
        <v>7</v>
      </c>
      <c r="AC5" s="82"/>
      <c r="AD5" s="82"/>
      <c r="AE5" s="82"/>
      <c r="AF5" s="82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102">
        <v>1</v>
      </c>
      <c r="AG8" s="103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29</v>
      </c>
      <c r="AG9" s="8">
        <f>+COUNTA(C13:AD13)</f>
        <v>0</v>
      </c>
    </row>
    <row r="10" spans="2:35" ht="13.5" customHeight="1" x14ac:dyDescent="0.15">
      <c r="B10" s="93" t="s">
        <v>12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13</v>
      </c>
      <c r="AG12" s="10">
        <f>+AG11/AG10</f>
        <v>0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102">
        <f>+AF8+1</f>
        <v>2</v>
      </c>
      <c r="AG17" s="103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29</v>
      </c>
      <c r="AG18" s="8">
        <f>+COUNTA(C22:AD22)</f>
        <v>0</v>
      </c>
    </row>
    <row r="19" spans="2:33" ht="13.5" customHeight="1" x14ac:dyDescent="0.15">
      <c r="B19" s="110" t="s">
        <v>12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13</v>
      </c>
      <c r="AG21" s="10">
        <f>+AG20/AG19</f>
        <v>0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102">
        <f>+AF17+1</f>
        <v>3</v>
      </c>
      <c r="AG26" s="103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29</v>
      </c>
      <c r="AG27" s="8">
        <f>+COUNTA(C31:AD31)</f>
        <v>0</v>
      </c>
    </row>
    <row r="28" spans="2:33" ht="13.5" customHeight="1" x14ac:dyDescent="0.15">
      <c r="B28" s="93" t="s">
        <v>12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13</v>
      </c>
      <c r="AG30" s="10">
        <f>+AG29/AG28</f>
        <v>0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102">
        <f>+AF26+1</f>
        <v>4</v>
      </c>
      <c r="AG35" s="103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29</v>
      </c>
      <c r="AG36" s="8">
        <f>+COUNTA(C40:AD40)</f>
        <v>0</v>
      </c>
    </row>
    <row r="37" spans="2:33" ht="13.5" customHeight="1" x14ac:dyDescent="0.15">
      <c r="B37" s="110" t="s">
        <v>12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13</v>
      </c>
      <c r="AG39" s="10">
        <f>+AG38/AG37</f>
        <v>0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102">
        <f>+AF35+1</f>
        <v>5</v>
      </c>
      <c r="AG44" s="103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29</v>
      </c>
      <c r="AG45" s="8">
        <f>+COUNTA(C49:AD49)</f>
        <v>0</v>
      </c>
    </row>
    <row r="46" spans="2:33" ht="13.5" customHeight="1" x14ac:dyDescent="0.15">
      <c r="B46" s="93" t="s">
        <v>12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13</v>
      </c>
      <c r="AG48" s="10">
        <f>+AG47/AG46</f>
        <v>0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102">
        <f>+AF44+1</f>
        <v>6</v>
      </c>
      <c r="AG53" s="103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29</v>
      </c>
      <c r="AG54" s="8">
        <f>+COUNTA(C58:AD58)</f>
        <v>0</v>
      </c>
    </row>
    <row r="55" spans="2:33" ht="13.5" customHeight="1" x14ac:dyDescent="0.15">
      <c r="B55" s="110" t="s">
        <v>12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13</v>
      </c>
      <c r="AG57" s="10">
        <f>+AG56/AG55</f>
        <v>0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102">
        <f>+AF53+1</f>
        <v>7</v>
      </c>
      <c r="AG62" s="103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29</v>
      </c>
      <c r="AG63" s="8">
        <f>+COUNTA(C67:AD67)</f>
        <v>0</v>
      </c>
    </row>
    <row r="64" spans="2:33" ht="13.5" customHeight="1" x14ac:dyDescent="0.15">
      <c r="B64" s="93" t="s">
        <v>12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13</v>
      </c>
      <c r="AG66" s="10">
        <f>+AG65/AG64</f>
        <v>0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102">
        <f>+AF62+1</f>
        <v>8</v>
      </c>
      <c r="AG71" s="103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29</v>
      </c>
      <c r="AG72" s="8">
        <f>+COUNTA(C76:AD76)</f>
        <v>0</v>
      </c>
    </row>
    <row r="73" spans="2:33" ht="13.5" customHeight="1" x14ac:dyDescent="0.15">
      <c r="B73" s="110" t="s">
        <v>12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13</v>
      </c>
      <c r="AG75" s="10">
        <f>+AG74/AG73</f>
        <v>0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102">
        <f>+AF71+1</f>
        <v>9</v>
      </c>
      <c r="AG80" s="103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29</v>
      </c>
      <c r="AG81" s="8">
        <f>+COUNTA(C85:AD85)</f>
        <v>0</v>
      </c>
    </row>
    <row r="82" spans="2:33" ht="13.5" customHeight="1" x14ac:dyDescent="0.15">
      <c r="B82" s="93" t="s">
        <v>12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13</v>
      </c>
      <c r="AG84" s="10">
        <f>+AG83/AG82</f>
        <v>0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S3:T3"/>
    <mergeCell ref="U3:V3"/>
    <mergeCell ref="W3:X3"/>
    <mergeCell ref="Y3:Z3"/>
    <mergeCell ref="AB3:AF3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 xr:uid="{00000000-0002-0000-0000-000000000000}">
      <formula1>"　,休"</formula1>
    </dataValidation>
    <dataValidation type="list" showInputMessage="1" showErrorMessage="1" sqref="AE76 AE13 AE22 AE31 AE40 AE49 AE58 AE67 AE85" xr:uid="{00000000-0002-0000-0000-000001000000}">
      <formula1>"　,祝,中止"</formula1>
    </dataValidation>
    <dataValidation type="list" showInputMessage="1" showErrorMessage="1" sqref="C13:AD13 C22:AD22 C31:AD31 C49:AD49 C67:AD67 C85:AD85 C40:AD40 C58:AD58 C76:AD76" xr:uid="{00000000-0002-0000-0000-000002000000}">
      <formula1>"中止,夏休,冬休"</formula1>
    </dataValidation>
    <dataValidation type="list" showInputMessage="1" showErrorMessage="1" sqref="C14:AD14 C23:AD23 C32:AD32 C50:AD50 C68:AD68 C86:AD86 C41:AD41 C59:AD59 C77:AD77" xr:uid="{00000000-0002-0000-0000-000003000000}">
      <formula1>"休"</formula1>
    </dataValidation>
    <dataValidation type="list" showInputMessage="1" showErrorMessage="1" sqref="C15:AD15 C24:AD24 C33:AD33 C51:AD51 C69:AD69 C87:AD87 C42:AD42 C60:AD60 C78:AD78" xr:uid="{00000000-0002-0000-0000-000004000000}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>&amp;R&amp;"ＤＦ特太ゴシック体,標準"（別紙１）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88"/>
  <sheetViews>
    <sheetView tabSelected="1" view="pageBreakPreview" zoomScaleNormal="100" zoomScaleSheetLayoutView="100" workbookViewId="0">
      <selection activeCell="AJ19" sqref="AJ19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 t="s">
        <v>24</v>
      </c>
      <c r="AG1" s="15"/>
    </row>
    <row r="2" spans="2:35" ht="13.5" customHeight="1" x14ac:dyDescent="0.15">
      <c r="Q2" s="2"/>
      <c r="S2" s="53"/>
      <c r="T2" s="54"/>
      <c r="U2" s="62" t="s">
        <v>2</v>
      </c>
      <c r="V2" s="63"/>
      <c r="W2" s="62" t="s">
        <v>14</v>
      </c>
      <c r="X2" s="63"/>
      <c r="Y2" s="64" t="s">
        <v>20</v>
      </c>
      <c r="Z2" s="65"/>
      <c r="AB2" s="66" t="s">
        <v>21</v>
      </c>
      <c r="AC2" s="64"/>
      <c r="AD2" s="64"/>
      <c r="AE2" s="64"/>
      <c r="AF2" s="64"/>
      <c r="AG2" s="8" t="s">
        <v>22</v>
      </c>
    </row>
    <row r="3" spans="2:35" ht="13.5" customHeight="1" thickBot="1" x14ac:dyDescent="0.2">
      <c r="B3" s="119" t="s">
        <v>3</v>
      </c>
      <c r="C3" s="119"/>
      <c r="D3" s="119"/>
      <c r="E3" s="119"/>
      <c r="F3" s="1" t="s">
        <v>17</v>
      </c>
      <c r="G3" s="57" t="s">
        <v>27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67" t="s">
        <v>0</v>
      </c>
      <c r="T3" s="68"/>
      <c r="U3" s="69">
        <f>+AG10+AG19+AG28+AG37+AG46+AG55+AG64+AG73+AG82</f>
        <v>241</v>
      </c>
      <c r="V3" s="70"/>
      <c r="W3" s="71">
        <f>+AG11+AG20+AG29+AG38+AG47+AG56+AG65+AG74+AG83</f>
        <v>69</v>
      </c>
      <c r="X3" s="68"/>
      <c r="Y3" s="72">
        <f>+W3/U3</f>
        <v>0.2863070539419087</v>
      </c>
      <c r="Z3" s="73"/>
      <c r="AB3" s="74" t="s">
        <v>5</v>
      </c>
      <c r="AC3" s="75"/>
      <c r="AD3" s="75"/>
      <c r="AE3" s="75"/>
      <c r="AF3" s="75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119" t="s">
        <v>16</v>
      </c>
      <c r="C4" s="119"/>
      <c r="D4" s="119"/>
      <c r="E4" s="119"/>
      <c r="F4" s="1" t="s">
        <v>17</v>
      </c>
      <c r="G4" s="121">
        <v>43668</v>
      </c>
      <c r="H4" s="122"/>
      <c r="I4" s="122"/>
      <c r="J4" s="123"/>
      <c r="R4" s="2"/>
      <c r="S4" s="86" t="s">
        <v>10</v>
      </c>
      <c r="T4" s="87"/>
      <c r="U4" s="88">
        <f>+U3</f>
        <v>241</v>
      </c>
      <c r="V4" s="89"/>
      <c r="W4" s="90">
        <f>+AG13+AG22+AG31+AG40+AG49+AG58+AG67+AG76+AG85</f>
        <v>58</v>
      </c>
      <c r="X4" s="87"/>
      <c r="Y4" s="91">
        <f>+W4/U4</f>
        <v>0.24066390041493776</v>
      </c>
      <c r="Z4" s="92"/>
      <c r="AB4" s="76" t="s">
        <v>6</v>
      </c>
      <c r="AC4" s="77"/>
      <c r="AD4" s="77"/>
      <c r="AE4" s="77"/>
      <c r="AF4" s="77"/>
      <c r="AG4" s="55">
        <f>+AI4-W4</f>
        <v>3</v>
      </c>
      <c r="AI4" s="52">
        <f>ROUNDUP(+U4*0.25,0)</f>
        <v>61</v>
      </c>
    </row>
    <row r="5" spans="2:35" ht="13.5" customHeight="1" x14ac:dyDescent="0.15">
      <c r="B5" s="120" t="s">
        <v>25</v>
      </c>
      <c r="C5" s="120"/>
      <c r="D5" s="120"/>
      <c r="E5" s="120"/>
      <c r="F5" s="1" t="s">
        <v>17</v>
      </c>
      <c r="G5" s="78">
        <v>43917</v>
      </c>
      <c r="H5" s="78"/>
      <c r="I5" s="78"/>
      <c r="J5" s="78"/>
      <c r="L5" s="79" t="s">
        <v>1</v>
      </c>
      <c r="M5" s="79"/>
      <c r="N5" s="79"/>
      <c r="O5" s="1" t="s">
        <v>17</v>
      </c>
      <c r="P5" s="80">
        <f>+G5-G4+1</f>
        <v>250</v>
      </c>
      <c r="Q5" s="80"/>
      <c r="R5" s="80"/>
      <c r="AA5" s="16"/>
      <c r="AB5" s="81" t="s">
        <v>7</v>
      </c>
      <c r="AC5" s="82"/>
      <c r="AD5" s="82"/>
      <c r="AE5" s="82"/>
      <c r="AF5" s="82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102">
        <v>1</v>
      </c>
      <c r="AG8" s="103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29</v>
      </c>
      <c r="AG9" s="8">
        <f>+COUNTA(C13:AD13)</f>
        <v>3</v>
      </c>
    </row>
    <row r="10" spans="2:35" ht="13.5" customHeight="1" x14ac:dyDescent="0.15">
      <c r="B10" s="93" t="s">
        <v>12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18</v>
      </c>
      <c r="Z13" s="24" t="s">
        <v>18</v>
      </c>
      <c r="AA13" s="24" t="s">
        <v>18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102">
        <f>+AF8+1</f>
        <v>2</v>
      </c>
      <c r="AG17" s="103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28</v>
      </c>
      <c r="AG18" s="8">
        <f>+COUNTA(C22:AD22)</f>
        <v>0</v>
      </c>
    </row>
    <row r="19" spans="2:33" ht="13.5" customHeight="1" x14ac:dyDescent="0.15">
      <c r="B19" s="110" t="s">
        <v>12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23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102">
        <f>+AF17+1</f>
        <v>3</v>
      </c>
      <c r="AG26" s="103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28</v>
      </c>
      <c r="AG27" s="8">
        <f>+COUNTA(C31:AD31)</f>
        <v>0</v>
      </c>
    </row>
    <row r="28" spans="2:33" ht="13.5" customHeight="1" x14ac:dyDescent="0.15">
      <c r="B28" s="93" t="s">
        <v>12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102">
        <f>+AF26+1</f>
        <v>4</v>
      </c>
      <c r="AG35" s="103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28</v>
      </c>
      <c r="AG36" s="8">
        <f>+COUNTA(C40:AD40)</f>
        <v>0</v>
      </c>
    </row>
    <row r="37" spans="2:33" ht="13.5" customHeight="1" x14ac:dyDescent="0.15">
      <c r="B37" s="110" t="s">
        <v>12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102">
        <f>+AF35+1</f>
        <v>5</v>
      </c>
      <c r="AG44" s="103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28</v>
      </c>
      <c r="AG45" s="8">
        <f>+COUNTA(C49:AD49)</f>
        <v>0</v>
      </c>
    </row>
    <row r="46" spans="2:33" ht="13.5" customHeight="1" x14ac:dyDescent="0.15">
      <c r="B46" s="93" t="s">
        <v>12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23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102">
        <f>+AF44+1</f>
        <v>6</v>
      </c>
      <c r="AG53" s="103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28</v>
      </c>
      <c r="AG54" s="8">
        <f>+COUNTA(C58:AD58)</f>
        <v>6</v>
      </c>
    </row>
    <row r="55" spans="2:33" ht="13.5" customHeight="1" x14ac:dyDescent="0.15">
      <c r="B55" s="110" t="s">
        <v>12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19</v>
      </c>
      <c r="X58" s="35" t="s">
        <v>19</v>
      </c>
      <c r="Y58" s="35" t="s">
        <v>19</v>
      </c>
      <c r="Z58" s="35" t="s">
        <v>19</v>
      </c>
      <c r="AA58" s="35" t="s">
        <v>19</v>
      </c>
      <c r="AB58" s="35" t="s">
        <v>19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102">
        <f>+AF53+1</f>
        <v>7</v>
      </c>
      <c r="AG62" s="103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28</v>
      </c>
      <c r="AG63" s="8">
        <f>+COUNTA(C67:AD67)</f>
        <v>0</v>
      </c>
    </row>
    <row r="64" spans="2:33" ht="13.5" customHeight="1" x14ac:dyDescent="0.15">
      <c r="B64" s="93" t="s">
        <v>12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102">
        <f>+AF62+1</f>
        <v>8</v>
      </c>
      <c r="AG71" s="103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28</v>
      </c>
      <c r="AG72" s="8">
        <f>+COUNTA(C76:AD76)</f>
        <v>0</v>
      </c>
    </row>
    <row r="73" spans="2:33" ht="13.5" customHeight="1" x14ac:dyDescent="0.15">
      <c r="B73" s="110" t="s">
        <v>12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23</v>
      </c>
      <c r="Z78" s="42" t="s">
        <v>23</v>
      </c>
      <c r="AA78" s="42" t="s">
        <v>23</v>
      </c>
      <c r="AB78" s="42" t="s">
        <v>23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102">
        <f>+AF71+1</f>
        <v>9</v>
      </c>
      <c r="AG80" s="103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28</v>
      </c>
      <c r="AG81" s="8">
        <f>+COUNTA(C85:AD85)</f>
        <v>0</v>
      </c>
    </row>
    <row r="82" spans="2:33" ht="13.5" customHeight="1" x14ac:dyDescent="0.15">
      <c r="B82" s="93" t="s">
        <v>12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23</v>
      </c>
      <c r="D87" s="30" t="s">
        <v>23</v>
      </c>
      <c r="E87" s="30" t="s">
        <v>23</v>
      </c>
      <c r="F87" s="30" t="s">
        <v>23</v>
      </c>
      <c r="G87" s="30" t="s">
        <v>23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5">
    <dataValidation type="list" showInputMessage="1" showErrorMessage="1" sqref="AE76 AE13 AE22 AE31 AE40 AE49 AE58 AE67 AE85" xr:uid="{00000000-0002-0000-0100-000000000000}">
      <formula1>"　,祝,中止"</formula1>
    </dataValidation>
    <dataValidation type="list" showInputMessage="1" showErrorMessage="1" sqref="AE14:AE15 AE68:AE69 AE23:AE24 AE77:AE78 AE32:AE33 AE41:AE42 AE50:AE51 AE59:AE60 AE86:AE87" xr:uid="{00000000-0002-0000-0100-000001000000}">
      <formula1>"　,休"</formula1>
    </dataValidation>
    <dataValidation type="list" showInputMessage="1" showErrorMessage="1" sqref="C85:AD85 C13:AD13 C22:AD22 C31:AD31 C40:AD40 C49:AD49 C58:AD58 C67:AD67 C76:AD76" xr:uid="{00000000-0002-0000-0100-000002000000}">
      <formula1>"中止,夏休,冬休"</formula1>
    </dataValidation>
    <dataValidation type="list" showInputMessage="1" showErrorMessage="1" sqref="C87:AD87 C15:AD15 C24:AD24 C33:AD33 C42:AD42 C51:AD51 C60:AD60 C69:AD69 C78:AD78" xr:uid="{00000000-0002-0000-0100-000003000000}">
      <formula1>"休,雨"</formula1>
    </dataValidation>
    <dataValidation type="list" showInputMessage="1" showErrorMessage="1" sqref="C14:AD14 C23:AD23 C32:AD32 C41:AD41 C50:AD50 C59:AD59 C68:AD68 C77:AD77 C86:AD86" xr:uid="{00000000-0002-0000-0100-000005000000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2022-03-03T00:52:00Z</cp:lastPrinted>
  <dcterms:created xsi:type="dcterms:W3CDTF">2018-12-07T04:03:56Z</dcterms:created>
  <dcterms:modified xsi:type="dcterms:W3CDTF">2022-03-03T00:53:29Z</dcterms:modified>
</cp:coreProperties>
</file>