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0.5.1.30\20_企画調査係\令和１年度（平成31年度）\31 R1 決算担当\01 決算業務\188 財政状況資料集\06 ホームページアップ\"/>
    </mc:Choice>
  </mc:AlternateContent>
  <bookViews>
    <workbookView xWindow="0" yWindow="0" windowWidth="20490" windowHeight="77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BG31" i="10" l="1"/>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<sst xmlns="http://schemas.openxmlformats.org/spreadsheetml/2006/main" count="1574" uniqueCount="602">
  <si>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</si>
  <si>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</si>
  <si>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</si>
  <si>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</si>
  <si>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</si>
  <si>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</si>
  <si>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</si>
  <si>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</si>
  <si>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</si>
  <si>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</si>
  <si>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</si>
  <si>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</si>
  <si>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</si>
  <si>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</si>
  <si>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</si>
  <si>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</si>
  <si>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</si>
  <si>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</si>
  <si>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</si>
  <si>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</si>
  <si>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</si>
  <si>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</si>
  <si>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</si>
  <si>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</si>
  <si>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</si>
  <si>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</si>
  <si>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</si>
  <si>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</si>
  <si>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</si>
  <si>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</si>
  <si>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</si>
  <si>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</si>
  <si>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</si>
  <si>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</si>
  <si>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</si>
  <si>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</si>
  <si>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</si>
  <si>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</si>
  <si>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</si>
  <si>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</si>
  <si>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</si>
  <si>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</si>
  <si>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</si>
  <si>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</si>
  <si>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</si>
  <si>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</si>
  <si>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</si>
  <si>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</si>
  <si>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</si>
  <si>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</si>
  <si>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</si>
  <si>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</si>
  <si>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</si>
  <si>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</si>
  <si>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</si>
  <si>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</si>
  <si>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</si>
  <si>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</si>
  <si>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</si>
  <si>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</si>
  <si>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</si>
  <si>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</si>
  <si>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</si>
  <si>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</si>
  <si>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</si>
  <si>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</si>
  <si>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</si>
  <si>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</si>
  <si>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</si>
  <si>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</si>
  <si>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</si>
  <si>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</si>
  <si>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</si>
  <si>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</si>
  <si>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</si>
  <si>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</si>
  <si>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</si>
  <si>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</si>
  <si>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</si>
  <si>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</si>
  <si>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</si>
  <si>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鹿児島県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</si>
  <si>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</si>
  <si>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</si>
  <si>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</si>
  <si>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</si>
  <si>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</si>
  <si>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</si>
  <si>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</si>
  <si>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</si>
  <si>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</si>
  <si>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</si>
  <si>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</si>
  <si>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</si>
  <si>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</si>
  <si>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</si>
  <si>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</si>
  <si>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</si>
  <si>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</si>
  <si>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</si>
  <si>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</si>
  <si>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</si>
  <si>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</si>
  <si>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</si>
  <si>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</si>
  <si>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</si>
  <si>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</si>
  <si>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</si>
  <si>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</si>
  <si>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</si>
  <si>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</si>
  <si>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</si>
  <si>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</si>
  <si>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</si>
  <si>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</si>
  <si>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</si>
  <si>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</si>
  <si>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</si>
  <si>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</si>
  <si>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</si>
  <si>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</si>
  <si>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</si>
  <si>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</si>
  <si>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</si>
  <si>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</si>
  <si>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</si>
  <si>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</si>
  <si>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</si>
  <si>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</si>
  <si>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</si>
  <si>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</si>
  <si>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</si>
  <si>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</si>
  <si>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</si>
  <si>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</si>
  <si>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</si>
  <si>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</si>
  <si>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</si>
  <si>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</si>
  <si>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</si>
  <si>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</si>
  <si>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</si>
  <si>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</si>
  <si>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</si>
  <si>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</si>
  <si>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</si>
  <si>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</si>
  <si>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</si>
  <si>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</si>
  <si>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</si>
  <si>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</si>
  <si>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</si>
  <si>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</si>
  <si>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</si>
  <si>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</si>
  <si>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</si>
  <si>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</si>
  <si>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</si>
  <si>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</si>
  <si>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</si>
  <si>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</si>
  <si>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</si>
  <si>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</si>
  <si>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</si>
  <si>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</si>
  <si>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</si>
  <si>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</si>
  <si>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</si>
  <si>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</si>
  <si>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</si>
  <si>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</si>
  <si>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</si>
  <si>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</si>
  <si>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</si>
  <si>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</si>
  <si>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</si>
  <si>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</si>
  <si>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</si>
  <si>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</si>
  <si>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</si>
  <si>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</si>
  <si>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</si>
  <si>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</si>
  <si>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鹿児島県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</si>
  <si>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</si>
  <si>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</si>
  <si>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</si>
  <si>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</si>
  <si>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</si>
  <si>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</si>
  <si>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</si>
  <si>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</si>
  <si>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</si>
  <si>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</si>
  <si>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</si>
  <si>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</si>
  <si>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</si>
  <si>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</si>
  <si>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</si>
  <si>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</si>
  <si>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</si>
  <si>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</si>
  <si>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</si>
  <si>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</si>
  <si>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</si>
  <si>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</si>
  <si>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</si>
  <si>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</si>
  <si>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</si>
  <si>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</si>
  <si>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</si>
  <si>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</si>
  <si>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</si>
  <si>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</si>
  <si>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</si>
  <si>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</si>
  <si>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</si>
  <si>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</si>
  <si>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</si>
  <si>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</si>
  <si>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</si>
  <si>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</si>
  <si>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</si>
  <si>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</si>
  <si>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</si>
  <si>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</si>
  <si>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</si>
  <si>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</si>
  <si>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</si>
  <si>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</si>
  <si>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</si>
  <si>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</si>
  <si>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</si>
  <si>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</si>
  <si>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</si>
  <si>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</si>
  <si>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</si>
  <si>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</si>
  <si>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</si>
  <si>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</si>
  <si>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</si>
  <si>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</si>
  <si>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</si>
  <si>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</si>
  <si>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</si>
  <si>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</si>
  <si>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</si>
  <si>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</si>
  <si>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</si>
  <si>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</si>
  <si>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</si>
  <si>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</si>
  <si>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</si>
  <si>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</si>
  <si>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</si>
  <si>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</si>
  <si>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</si>
  <si>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</si>
  <si>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</si>
  <si>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</si>
  <si>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</si>
  <si>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</si>
  <si>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</si>
  <si>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</si>
  <si>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</si>
  <si>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</si>
  <si>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</si>
  <si>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</si>
  <si>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</si>
  <si>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</si>
  <si>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</si>
  <si>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</si>
  <si>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</si>
  <si>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</si>
  <si>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</si>
  <si>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</si>
  <si>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</si>
  <si>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</si>
  <si>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</si>
  <si>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</si>
  <si>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</si>
  <si>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</si>
  <si>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</si>
  <si>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</si>
  <si>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</si>
  <si>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</si>
  <si>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</si>
  <si>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</si>
  <si>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</si>
  <si>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</si>
  <si>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</si>
  <si>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</si>
  <si>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</si>
  <si>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</si>
  <si>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</si>
  <si>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</si>
  <si>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</si>
  <si>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</si>
  <si>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</si>
  <si>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</si>
  <si>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</si>
  <si>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</si>
  <si>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</si>
  <si>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</si>
  <si>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</si>
  <si>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</si>
  <si>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</si>
  <si>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</si>
  <si>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</si>
  <si>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</si>
  <si>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</si>
  <si>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</si>
  <si>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</si>
  <si>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</si>
  <si>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</si>
  <si>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</si>
  <si>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</si>
  <si>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</si>
  <si>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</si>
  <si>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</si>
  <si>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</si>
  <si>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</si>
  <si>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</si>
  <si>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</si>
  <si>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</si>
  <si>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</si>
  <si>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</si>
  <si>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</si>
  <si>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</si>
  <si>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</si>
  <si>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</si>
  <si>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</si>
  <si>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</si>
  <si>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</si>
  <si>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</si>
  <si>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</si>
  <si>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鹿児島県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</si>
  <si>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</si>
  <si>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</si>
  <si>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</si>
  <si>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</si>
  <si>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</si>
  <si>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</si>
  <si>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</si>
  <si>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</si>
  <si>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</si>
  <si>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</si>
  <si>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</si>
  <si>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</si>
  <si>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</si>
  <si>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</si>
  <si>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</si>
  <si>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</si>
  <si>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</si>
  <si>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</si>
  <si>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</si>
  <si>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</si>
  <si>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</si>
  <si>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</si>
  <si>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中小企業支援資金貸付事業特別会計</t>
    <phoneticPr fontId="5"/>
  </si>
  <si>
    <t>-</t>
    <phoneticPr fontId="5"/>
  </si>
  <si>
    <t>就農支援資金貸付事業特別会計</t>
    <phoneticPr fontId="5"/>
  </si>
  <si>
    <t>公共土木用地取得先行事業等特別会計</t>
    <phoneticPr fontId="5"/>
  </si>
  <si>
    <t>林業・木材産業改善資金貸付事業特別会計</t>
    <phoneticPr fontId="5"/>
  </si>
  <si>
    <t>-</t>
    <phoneticPr fontId="5"/>
  </si>
  <si>
    <t>沿岸漁業改善資金貸付事業特別会計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</si>
  <si>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</si>
  <si>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</si>
  <si>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</si>
  <si>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</si>
  <si>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</si>
  <si>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</si>
  <si>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</si>
  <si>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</si>
  <si>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</si>
  <si>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</si>
  <si>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</si>
  <si>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</si>
  <si>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</si>
  <si>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</si>
  <si>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</si>
  <si>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国民健康保健事業特別会計</t>
    <phoneticPr fontId="5"/>
  </si>
  <si>
    <t>鹿児島県工業用水道事業特別会計</t>
    <phoneticPr fontId="5"/>
  </si>
  <si>
    <t>法適用企業</t>
    <phoneticPr fontId="5"/>
  </si>
  <si>
    <t>鹿児島県病院事業特別会計</t>
    <phoneticPr fontId="5"/>
  </si>
  <si>
    <t>鹿児島県港湾整備事業特別会計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</si>
  <si>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</si>
  <si>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</si>
  <si>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</si>
  <si>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</si>
  <si>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</si>
  <si>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</si>
  <si>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</si>
  <si>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</si>
  <si>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</si>
  <si>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</si>
  <si>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</si>
  <si>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</si>
  <si>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</si>
  <si>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</si>
  <si>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</si>
  <si>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</si>
  <si>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</si>
  <si>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</si>
  <si>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</si>
  <si>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</si>
  <si>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</si>
  <si>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</si>
  <si>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</si>
  <si>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</si>
  <si>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</si>
  <si>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</si>
  <si>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</si>
  <si>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</si>
  <si>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</si>
  <si>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</si>
  <si>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</si>
  <si>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</si>
  <si>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</si>
  <si>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</si>
  <si>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</si>
  <si>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</si>
  <si>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</si>
  <si>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</si>
  <si>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</si>
  <si>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</si>
  <si>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</si>
  <si>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</si>
  <si>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</si>
  <si>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</si>
  <si>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</si>
  <si>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</si>
  <si>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</si>
  <si>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</si>
  <si>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</si>
  <si>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</si>
  <si>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</si>
  <si>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</si>
  <si>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</si>
  <si>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</si>
  <si>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</si>
  <si>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</si>
  <si>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</si>
  <si>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</si>
  <si>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</si>
  <si>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鹿児島県港湾整備事業特別会計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</si>
  <si>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</si>
  <si>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</si>
  <si>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鹿児島県病院事業特別会計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</si>
  <si>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</si>
  <si>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</si>
  <si>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</si>
  <si>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</si>
  <si>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</si>
  <si>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</si>
  <si>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</si>
  <si>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</si>
  <si>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</si>
  <si>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</si>
  <si>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</si>
  <si>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</si>
  <si>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</si>
  <si>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</si>
  <si>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</si>
  <si>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</si>
  <si>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</si>
  <si>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</si>
  <si>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</si>
  <si>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</si>
  <si>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</si>
  <si>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</si>
  <si>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</si>
  <si>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</si>
  <si>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</si>
  <si>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</si>
  <si>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</si>
  <si>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</si>
  <si>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</si>
  <si>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</si>
  <si>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</si>
  <si>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</si>
  <si>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</si>
  <si>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</si>
  <si>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</si>
  <si>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</si>
  <si>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</si>
  <si>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</si>
  <si>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</si>
  <si>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</si>
  <si>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</si>
  <si>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</si>
  <si>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</si>
  <si>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</si>
  <si>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</si>
  <si>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</si>
  <si>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</si>
  <si>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</si>
  <si>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</si>
  <si>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</si>
  <si>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</si>
  <si>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</si>
  <si>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</si>
  <si>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</si>
  <si>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</si>
  <si>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</si>
  <si>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</si>
  <si>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</si>
  <si>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</si>
  <si>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</si>
  <si>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</si>
  <si>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</si>
  <si>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</si>
  <si>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</si>
  <si>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</si>
  <si>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</si>
  <si>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</si>
  <si>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</si>
  <si>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</si>
  <si>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</si>
  <si>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</si>
  <si>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</si>
  <si>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</si>
  <si>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</si>
  <si>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</si>
  <si>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</si>
  <si>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</si>
  <si>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</si>
  <si>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</si>
  <si>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H26</t>
  </si>
  <si>
    <t>H27</t>
  </si>
  <si>
    <t>H28</t>
  </si>
  <si>
    <t>H29</t>
  </si>
  <si>
    <t>H30</t>
  </si>
  <si>
    <t>▲ 0.39</t>
  </si>
  <si>
    <t>鹿児島県病院事業特別会計</t>
  </si>
  <si>
    <t>一般会計</t>
  </si>
  <si>
    <t>鹿児島県港湾整備事業特別会計</t>
  </si>
  <si>
    <t>国民健康保健事業特別会計</t>
  </si>
  <si>
    <t>鹿児島県工業用水道事業特別会計</t>
  </si>
  <si>
    <t>公債管理特別会計</t>
  </si>
  <si>
    <t>公共土木用地取得先行事業等特別会計</t>
  </si>
  <si>
    <t>母子父子寡婦福祉資金貸付事業特別会計</t>
  </si>
  <si>
    <t>その他会計（赤字）</t>
  </si>
  <si>
    <t>その他会計（黒字）</t>
  </si>
  <si>
    <t>H25末</t>
    <phoneticPr fontId="2"/>
  </si>
  <si>
    <t>H26末</t>
    <phoneticPr fontId="2"/>
  </si>
  <si>
    <t>H27末</t>
    <phoneticPr fontId="2"/>
  </si>
  <si>
    <t>H28末</t>
    <phoneticPr fontId="2"/>
  </si>
  <si>
    <t>H29末</t>
    <phoneticPr fontId="2"/>
  </si>
  <si>
    <t>安心・安全ふるさと創生基金</t>
    <phoneticPr fontId="2"/>
  </si>
  <si>
    <t>国民体育大会・全国障害者スポーツ大会施設整備等基金</t>
    <phoneticPr fontId="2"/>
  </si>
  <si>
    <t>後期高齢者医療財政安定化基金</t>
    <phoneticPr fontId="2"/>
  </si>
  <si>
    <t>地域医療介護総合確保基金</t>
    <phoneticPr fontId="2"/>
  </si>
  <si>
    <t>県有施設整備積立基金</t>
    <phoneticPr fontId="2"/>
  </si>
  <si>
    <t>鹿児島県文化振興財団</t>
  </si>
  <si>
    <t>-</t>
    <phoneticPr fontId="35"/>
  </si>
  <si>
    <t>肥薩おれんじ鉄道株式会社</t>
  </si>
  <si>
    <t>○</t>
    <phoneticPr fontId="2"/>
  </si>
  <si>
    <t>鹿児島県森林整備公社</t>
  </si>
  <si>
    <t>公益社団法人鹿児島県森林整備公社</t>
  </si>
  <si>
    <t>万之瀬川水源基金</t>
  </si>
  <si>
    <t>（公財）万之瀬川水源基金</t>
  </si>
  <si>
    <t>鹿児島県林業担い手育成基金</t>
  </si>
  <si>
    <t>（公財）鹿児島県林業担い手育成基金</t>
  </si>
  <si>
    <t>鹿児島県環境整備公社</t>
    <phoneticPr fontId="2"/>
  </si>
  <si>
    <t>鹿児島県環境整備公社</t>
  </si>
  <si>
    <t>鹿児島県環境技術協会</t>
  </si>
  <si>
    <t>屋久島環境文化財団</t>
  </si>
  <si>
    <t>かごしまみどりの基金</t>
  </si>
  <si>
    <t>公益財団法人かごしまみどりの基金</t>
  </si>
  <si>
    <t>鹿児島県民総合保健センター</t>
  </si>
  <si>
    <t>(公財)鹿児島県民総合保健センター</t>
  </si>
  <si>
    <t>鹿児島県角膜・腎臓バンク協会</t>
  </si>
  <si>
    <t>(公財)鹿児島県角膜・腎臓バンク協会</t>
  </si>
  <si>
    <t>鹿児島県生活衛生営業指導センター</t>
  </si>
  <si>
    <t>（公財）鹿児島県生活衛生営業指導センター</t>
  </si>
  <si>
    <t>かごしま産業支援センター</t>
  </si>
  <si>
    <t>公益財団法人かごしま豊かな海づくり協会</t>
  </si>
  <si>
    <t>奄美群島地域産業振興基金協会</t>
  </si>
  <si>
    <t>南薩地域地場産業振興センター</t>
  </si>
  <si>
    <t>鹿児島県国際交流協会</t>
  </si>
  <si>
    <t>公益財団法人鹿児島県国際交流協会</t>
  </si>
  <si>
    <t>鹿児島県農業・農村振興協会</t>
  </si>
  <si>
    <t>公益社団法人鹿児島県農業・農村振興協会</t>
  </si>
  <si>
    <t>鹿児島県地域振興公社</t>
  </si>
  <si>
    <t>（公財）鹿児島県地域振興公社</t>
  </si>
  <si>
    <t>鹿児島県糖業振興協会</t>
  </si>
  <si>
    <t>（公社）鹿児島県糖業振興協会</t>
  </si>
  <si>
    <t>鹿児島県青果物生産出荷安定基金協会</t>
  </si>
  <si>
    <t>鹿児島県茶業会議所</t>
  </si>
  <si>
    <t>鹿児島県畜産協会</t>
  </si>
  <si>
    <t>鹿児島県家畜畜産物衛生指導協会</t>
  </si>
  <si>
    <t>鹿児島県種豚改良協会</t>
  </si>
  <si>
    <t>鹿児島県住宅供給公社</t>
  </si>
  <si>
    <t>鹿児島県建設技術センター</t>
  </si>
  <si>
    <t>（公財）鹿児島県建設技術センター</t>
  </si>
  <si>
    <t>鹿児島県道路公社</t>
  </si>
  <si>
    <t>奄美空港ターミナルビル(株)</t>
  </si>
  <si>
    <t>鹿児島県育英財団</t>
  </si>
  <si>
    <t>鹿児島県暴力追放運動センター</t>
  </si>
  <si>
    <t>-</t>
    <phoneticPr fontId="2"/>
  </si>
  <si>
    <t>▲669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</si>
</sst>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ゴシック"/>
      <family val="2"/>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9" fontId="1" fillId="0" borderId="0" applyFon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xf numFmtId="0" fontId="17" fillId="0" borderId="0">
      <alignment vertical="center"/>
    </xf>
    <xf numFmtId="0" fontId="1" fillId="0" borderId="0">
      <alignment vertical="center"/>
    </xf>
    <xf numFmtId="0" fontId="1" fillId="0" borderId="0">
      <alignment vertical="center"/>
    </xf>
    <xf numFmtId="0" fontId="10" fillId="0" borderId="0"/>
    <xf numFmtId="0" fontId="1" fillId="0" borderId="0">
      <alignment vertical="center"/>
    </xf>
    <xf numFmtId="0" fontId="21" fillId="0" borderId="0"/>
    <xf numFmtId="0" fontId="10" fillId="0" borderId="0">
      <alignment vertical="center"/>
    </xf>
    <xf numFmtId="0" fontId="21" fillId="0" borderId="0"/>
    <xf numFmtId="0" fontId="10" fillId="0" borderId="0"/>
  </cellStyleXfs>
  <cellXfs count="12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9" fillId="0" borderId="104" xfId="15" applyFont="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107"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93" xfId="14" applyNumberFormat="1" applyFont="1" applyBorder="1" applyAlignment="1" applyProtection="1">
      <alignment horizontal="right" vertical="center" shrinkToFit="1"/>
      <protection locked="0"/>
    </xf>
    <xf numFmtId="177" fontId="29" fillId="0" borderId="94"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38">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6"/>
    <cellStyle name="標準 2 2" xfId="7"/>
    <cellStyle name="標準 2 3" xfId="30"/>
    <cellStyle name="標準 2 4" xfId="29"/>
    <cellStyle name="標準 2_2007AJAHO401600" xfId="31"/>
    <cellStyle name="標準 3" xfId="10"/>
    <cellStyle name="標準 3 2" xfId="32"/>
    <cellStyle name="標準 3 3" xfId="11"/>
    <cellStyle name="標準 3_APAHO401000" xfId="33"/>
    <cellStyle name="標準 4" xfId="5"/>
    <cellStyle name="標準 4 2" xfId="35"/>
    <cellStyle name="標準 4 3" xfId="34"/>
    <cellStyle name="標準 4_APAHO401000" xfId="36"/>
    <cellStyle name="標準 4_APAHO401600" xfId="1"/>
    <cellStyle name="標準 4_APAHO401900" xfId="4"/>
    <cellStyle name="標準 4_ZJ08_022012_青森市_2010" xfId="3"/>
    <cellStyle name="標準 5" xfId="37"/>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108224</c:v>
                </c:pt>
                <c:pt idx="4">
                  <c:v>105585</c:v>
                </c:pt>
              </c:numCache>
            </c:numRef>
          </c:val>
          <c:smooth val="0"/>
          <c:extLst>
            <c:ext xmlns:c16="http://schemas.microsoft.com/office/drawing/2014/chart" uri="{C3380CC4-5D6E-409C-BE32-E72D297353CC}">
              <c16:uniqueId val="{00000000-2025-4A90-B58E-A825FD53CA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88548</c:v>
                </c:pt>
                <c:pt idx="1">
                  <c:v>82379</c:v>
                </c:pt>
                <c:pt idx="2">
                  <c:v>84486</c:v>
                </c:pt>
                <c:pt idx="3">
                  <c:v>94615</c:v>
                </c:pt>
                <c:pt idx="4">
                  <c:v>86740</c:v>
                </c:pt>
              </c:numCache>
            </c:numRef>
          </c:val>
          <c:smooth val="0"/>
          <c:extLst>
            <c:ext xmlns:c16="http://schemas.microsoft.com/office/drawing/2014/chart" uri="{C3380CC4-5D6E-409C-BE32-E72D297353CC}">
              <c16:uniqueId val="{00000001-2025-4A90-B58E-A825FD53CAC0}"/>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0.87</c:v>
                </c:pt>
                <c:pt idx="1">
                  <c:v>0.96</c:v>
                </c:pt>
                <c:pt idx="2">
                  <c:v>1.1200000000000001</c:v>
                </c:pt>
                <c:pt idx="3">
                  <c:v>0.73</c:v>
                </c:pt>
                <c:pt idx="4">
                  <c:v>0.99</c:v>
                </c:pt>
              </c:numCache>
            </c:numRef>
          </c:val>
          <c:extLst>
            <c:ext xmlns:c16="http://schemas.microsoft.com/office/drawing/2014/chart" uri="{C3380CC4-5D6E-409C-BE32-E72D297353CC}">
              <c16:uniqueId val="{00000000-4B25-4FA5-BB39-8C586AD81A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c:v>
                </c:pt>
                <c:pt idx="1">
                  <c:v>3.64</c:v>
                </c:pt>
                <c:pt idx="2">
                  <c:v>3.68</c:v>
                </c:pt>
                <c:pt idx="3">
                  <c:v>3.69</c:v>
                </c:pt>
                <c:pt idx="4">
                  <c:v>3.69</c:v>
                </c:pt>
              </c:numCache>
            </c:numRef>
          </c:val>
          <c:extLst>
            <c:ext xmlns:c16="http://schemas.microsoft.com/office/drawing/2014/chart" uri="{C3380CC4-5D6E-409C-BE32-E72D297353CC}">
              <c16:uniqueId val="{00000001-4B25-4FA5-BB39-8C586AD81A46}"/>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0.06</c:v>
                </c:pt>
                <c:pt idx="1">
                  <c:v>0.11</c:v>
                </c:pt>
                <c:pt idx="2">
                  <c:v>0.16</c:v>
                </c:pt>
                <c:pt idx="3">
                  <c:v>-0.39</c:v>
                </c:pt>
                <c:pt idx="4">
                  <c:v>0.26</c:v>
                </c:pt>
              </c:numCache>
            </c:numRef>
          </c:val>
          <c:smooth val="0"/>
          <c:extLst>
            <c:ext xmlns:c16="http://schemas.microsoft.com/office/drawing/2014/chart" uri="{C3380CC4-5D6E-409C-BE32-E72D297353CC}">
              <c16:uniqueId val="{00000002-4B25-4FA5-BB39-8C586AD81A46}"/>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5E1-4E76-A371-1D062F2E78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5E1-4E76-A371-1D062F2E7818}"/>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5E1-4E76-A371-1D062F2E7818}"/>
            </c:ext>
          </c:extLst>
        </c:ser>
        <c:ser>
          <c:idx val="3"/>
          <c:order val="3"/>
          <c:tx>
            <c:strRef>
              <c:f>データシート!$A$30</c:f>
              <c:strCache>
                <c:ptCount val="1"/>
                <c:pt idx="0">
                  <c:v>公共土木用地取得先行事業等特別会計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5E1-4E76-A371-1D062F2E7818}"/>
            </c:ext>
          </c:extLst>
        </c:ser>
        <c:ser>
          <c:idx val="4"/>
          <c:order val="4"/>
          <c:tx>
            <c:strRef>
              <c:f>データシート!$A$31</c:f>
              <c:strCache>
                <c:ptCount val="1"/>
                <c:pt idx="0">
                  <c:v>公債管理特別会計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4-85E1-4E76-A371-1D062F2E7818}"/>
            </c:ext>
          </c:extLst>
        </c:ser>
        <c:ser>
          <c:idx val="5"/>
          <c:order val="5"/>
          <c:tx>
            <c:strRef>
              <c:f>データシート!$A$32</c:f>
              <c:strCache>
                <c:ptCount val="1"/>
                <c:pt idx="0">
                  <c:v>鹿児島県工業用水道事業特別会計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0.06</c:v>
                </c:pt>
                <c:pt idx="4">
                  <c:v>#N/A</c:v>
                </c:pt>
                <c:pt idx="5">
                  <c:v>0.04</c:v>
                </c:pt>
                <c:pt idx="6">
                  <c:v>#N/A</c:v>
                </c:pt>
                <c:pt idx="7">
                  <c:v>0.05</c:v>
                </c:pt>
                <c:pt idx="8">
                  <c:v>#N/A</c:v>
                </c:pt>
                <c:pt idx="9">
                  <c:v>0.05</c:v>
                </c:pt>
              </c:numCache>
            </c:numRef>
          </c:val>
          <c:extLst>
            <c:ext xmlns:c16="http://schemas.microsoft.com/office/drawing/2014/chart" uri="{C3380CC4-5D6E-409C-BE32-E72D297353CC}">
              <c16:uniqueId val="{00000005-85E1-4E76-A371-1D062F2E7818}"/>
            </c:ext>
          </c:extLst>
        </c:ser>
        <c:ser>
          <c:idx val="6"/>
          <c:order val="6"/>
          <c:tx>
            <c:strRef>
              <c:f>データシート!$A$33</c:f>
              <c:strCache>
                <c:ptCount val="1"/>
                <c:pt idx="0">
                  <c:v>国民健康保健事業特別会計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0.27</c:v>
                </c:pt>
              </c:numCache>
            </c:numRef>
          </c:val>
          <c:extLst>
            <c:ext xmlns:c16="http://schemas.microsoft.com/office/drawing/2014/chart" uri="{C3380CC4-5D6E-409C-BE32-E72D297353CC}">
              <c16:uniqueId val="{00000006-85E1-4E76-A371-1D062F2E7818}"/>
            </c:ext>
          </c:extLst>
        </c:ser>
        <c:ser>
          <c:idx val="7"/>
          <c:order val="7"/>
          <c:tx>
            <c:strRef>
              <c:f>データシート!$A$34</c:f>
              <c:strCache>
                <c:ptCount val="1"/>
                <c:pt idx="0">
                  <c:v>鹿児島県港湾整備事業特別会計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0.6</c:v>
                </c:pt>
              </c:numCache>
            </c:numRef>
          </c:val>
          <c:extLst>
            <c:ext xmlns:c16="http://schemas.microsoft.com/office/drawing/2014/chart" uri="{C3380CC4-5D6E-409C-BE32-E72D297353CC}">
              <c16:uniqueId val="{00000007-85E1-4E76-A371-1D062F2E781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0.85</c:v>
                </c:pt>
                <c:pt idx="2">
                  <c:v>#N/A</c:v>
                </c:pt>
                <c:pt idx="3">
                  <c:v>0.94</c:v>
                </c:pt>
                <c:pt idx="4">
                  <c:v>#N/A</c:v>
                </c:pt>
                <c:pt idx="5">
                  <c:v>1.1000000000000001</c:v>
                </c:pt>
                <c:pt idx="6">
                  <c:v>#N/A</c:v>
                </c:pt>
                <c:pt idx="7">
                  <c:v>0.72</c:v>
                </c:pt>
                <c:pt idx="8">
                  <c:v>#N/A</c:v>
                </c:pt>
                <c:pt idx="9">
                  <c:v>0.98</c:v>
                </c:pt>
              </c:numCache>
            </c:numRef>
          </c:val>
          <c:extLst>
            <c:ext xmlns:c16="http://schemas.microsoft.com/office/drawing/2014/chart" uri="{C3380CC4-5D6E-409C-BE32-E72D297353CC}">
              <c16:uniqueId val="{00000008-85E1-4E76-A371-1D062F2E7818}"/>
            </c:ext>
          </c:extLst>
        </c:ser>
        <c:ser>
          <c:idx val="9"/>
          <c:order val="9"/>
          <c:tx>
            <c:strRef>
              <c:f>データシート!$A$36</c:f>
              <c:strCache>
                <c:ptCount val="1"/>
                <c:pt idx="0">
                  <c:v>鹿児島県病院事業特別会計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1.1499999999999999</c:v>
                </c:pt>
                <c:pt idx="2">
                  <c:v>#N/A</c:v>
                </c:pt>
                <c:pt idx="3">
                  <c:v>1.4</c:v>
                </c:pt>
                <c:pt idx="4">
                  <c:v>#N/A</c:v>
                </c:pt>
                <c:pt idx="5">
                  <c:v>1.72</c:v>
                </c:pt>
                <c:pt idx="6">
                  <c:v>#N/A</c:v>
                </c:pt>
                <c:pt idx="7">
                  <c:v>1.68</c:v>
                </c:pt>
                <c:pt idx="8">
                  <c:v>#N/A</c:v>
                </c:pt>
                <c:pt idx="9">
                  <c:v>1.79</c:v>
                </c:pt>
              </c:numCache>
            </c:numRef>
          </c:val>
          <c:extLst>
            <c:ext xmlns:c16="http://schemas.microsoft.com/office/drawing/2014/chart" uri="{C3380CC4-5D6E-409C-BE32-E72D297353CC}">
              <c16:uniqueId val="{00000009-85E1-4E76-A371-1D062F2E7818}"/>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83393</c:v>
                </c:pt>
                <c:pt idx="5">
                  <c:v>94727</c:v>
                </c:pt>
                <c:pt idx="8">
                  <c:v>84852</c:v>
                </c:pt>
                <c:pt idx="11">
                  <c:v>83892</c:v>
                </c:pt>
                <c:pt idx="14">
                  <c:v>84887</c:v>
                </c:pt>
              </c:numCache>
            </c:numRef>
          </c:val>
          <c:extLst>
            <c:ext xmlns:c16="http://schemas.microsoft.com/office/drawing/2014/chart" uri="{C3380CC4-5D6E-409C-BE32-E72D297353CC}">
              <c16:uniqueId val="{00000000-274C-4218-83E3-3D106FEE13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4C-4218-83E3-3D106FEE13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2216</c:v>
                </c:pt>
                <c:pt idx="3">
                  <c:v>2103</c:v>
                </c:pt>
                <c:pt idx="6">
                  <c:v>1932</c:v>
                </c:pt>
                <c:pt idx="9">
                  <c:v>1796</c:v>
                </c:pt>
                <c:pt idx="12">
                  <c:v>1609</c:v>
                </c:pt>
              </c:numCache>
            </c:numRef>
          </c:val>
          <c:extLst>
            <c:ext xmlns:c16="http://schemas.microsoft.com/office/drawing/2014/chart" uri="{C3380CC4-5D6E-409C-BE32-E72D297353CC}">
              <c16:uniqueId val="{00000002-274C-4218-83E3-3D106FEE13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4C-4218-83E3-3D106FEE13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2254</c:v>
                </c:pt>
                <c:pt idx="3">
                  <c:v>2054</c:v>
                </c:pt>
                <c:pt idx="6">
                  <c:v>1890</c:v>
                </c:pt>
                <c:pt idx="9">
                  <c:v>1210</c:v>
                </c:pt>
                <c:pt idx="12">
                  <c:v>389</c:v>
                </c:pt>
              </c:numCache>
            </c:numRef>
          </c:val>
          <c:extLst>
            <c:ext xmlns:c16="http://schemas.microsoft.com/office/drawing/2014/chart" uri="{C3380CC4-5D6E-409C-BE32-E72D297353CC}">
              <c16:uniqueId val="{00000004-274C-4218-83E3-3D106FEE13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17922</c:v>
                </c:pt>
                <c:pt idx="3">
                  <c:v>20629</c:v>
                </c:pt>
                <c:pt idx="6">
                  <c:v>22140</c:v>
                </c:pt>
                <c:pt idx="9">
                  <c:v>24644</c:v>
                </c:pt>
                <c:pt idx="12">
                  <c:v>26750</c:v>
                </c:pt>
              </c:numCache>
            </c:numRef>
          </c:val>
          <c:extLst>
            <c:ext xmlns:c16="http://schemas.microsoft.com/office/drawing/2014/chart" uri="{C3380CC4-5D6E-409C-BE32-E72D297353CC}">
              <c16:uniqueId val="{00000005-274C-4218-83E3-3D106FEE13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4C-4218-83E3-3D106FEE13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119623</c:v>
                </c:pt>
                <c:pt idx="3">
                  <c:v>124525</c:v>
                </c:pt>
                <c:pt idx="6">
                  <c:v>109758</c:v>
                </c:pt>
                <c:pt idx="9">
                  <c:v>103055</c:v>
                </c:pt>
                <c:pt idx="12">
                  <c:v>103500</c:v>
                </c:pt>
              </c:numCache>
            </c:numRef>
          </c:val>
          <c:extLst>
            <c:ext xmlns:c16="http://schemas.microsoft.com/office/drawing/2014/chart" uri="{C3380CC4-5D6E-409C-BE32-E72D297353CC}">
              <c16:uniqueId val="{00000007-274C-4218-83E3-3D106FEE1310}"/>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58622</c:v>
                </c:pt>
                <c:pt idx="2">
                  <c:v>#N/A</c:v>
                </c:pt>
                <c:pt idx="3">
                  <c:v>#N/A</c:v>
                </c:pt>
                <c:pt idx="4">
                  <c:v>54584</c:v>
                </c:pt>
                <c:pt idx="5">
                  <c:v>#N/A</c:v>
                </c:pt>
                <c:pt idx="6">
                  <c:v>#N/A</c:v>
                </c:pt>
                <c:pt idx="7">
                  <c:v>50868</c:v>
                </c:pt>
                <c:pt idx="8">
                  <c:v>#N/A</c:v>
                </c:pt>
                <c:pt idx="9">
                  <c:v>#N/A</c:v>
                </c:pt>
                <c:pt idx="10">
                  <c:v>46813</c:v>
                </c:pt>
                <c:pt idx="11">
                  <c:v>#N/A</c:v>
                </c:pt>
                <c:pt idx="12">
                  <c:v>#N/A</c:v>
                </c:pt>
                <c:pt idx="13">
                  <c:v>47361</c:v>
                </c:pt>
                <c:pt idx="14">
                  <c:v>#N/A</c:v>
                </c:pt>
              </c:numCache>
            </c:numRef>
          </c:val>
          <c:smooth val="0"/>
          <c:extLst>
            <c:ext xmlns:c16="http://schemas.microsoft.com/office/drawing/2014/chart" uri="{C3380CC4-5D6E-409C-BE32-E72D297353CC}">
              <c16:uniqueId val="{00000008-274C-4218-83E3-3D106FEE1310}"/>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932511</c:v>
                </c:pt>
                <c:pt idx="5">
                  <c:v>927040</c:v>
                </c:pt>
                <c:pt idx="8">
                  <c:v>912607</c:v>
                </c:pt>
                <c:pt idx="11">
                  <c:v>900528</c:v>
                </c:pt>
                <c:pt idx="14">
                  <c:v>885046</c:v>
                </c:pt>
              </c:numCache>
            </c:numRef>
          </c:val>
          <c:extLst>
            <c:ext xmlns:c16="http://schemas.microsoft.com/office/drawing/2014/chart" uri="{C3380CC4-5D6E-409C-BE32-E72D297353CC}">
              <c16:uniqueId val="{00000000-C43E-49B1-882D-95F0235092B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52255</c:v>
                </c:pt>
                <c:pt idx="5">
                  <c:v>46125</c:v>
                </c:pt>
                <c:pt idx="8">
                  <c:v>45333</c:v>
                </c:pt>
                <c:pt idx="11">
                  <c:v>41124</c:v>
                </c:pt>
                <c:pt idx="14">
                  <c:v>38050</c:v>
                </c:pt>
              </c:numCache>
            </c:numRef>
          </c:val>
          <c:extLst>
            <c:ext xmlns:c16="http://schemas.microsoft.com/office/drawing/2014/chart" uri="{C3380CC4-5D6E-409C-BE32-E72D297353CC}">
              <c16:uniqueId val="{00000001-C43E-49B1-882D-95F0235092B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143460</c:v>
                </c:pt>
                <c:pt idx="5">
                  <c:v>150516</c:v>
                </c:pt>
                <c:pt idx="8">
                  <c:v>152223</c:v>
                </c:pt>
                <c:pt idx="11">
                  <c:v>163847</c:v>
                </c:pt>
                <c:pt idx="14">
                  <c:v>173174</c:v>
                </c:pt>
              </c:numCache>
            </c:numRef>
          </c:val>
          <c:extLst>
            <c:ext xmlns:c16="http://schemas.microsoft.com/office/drawing/2014/chart" uri="{C3380CC4-5D6E-409C-BE32-E72D297353CC}">
              <c16:uniqueId val="{00000002-C43E-49B1-882D-95F0235092B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3E-49B1-882D-95F0235092B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3E-49B1-882D-95F0235092B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11039</c:v>
                </c:pt>
                <c:pt idx="3">
                  <c:v>10557</c:v>
                </c:pt>
                <c:pt idx="6">
                  <c:v>10354</c:v>
                </c:pt>
                <c:pt idx="9">
                  <c:v>10298</c:v>
                </c:pt>
                <c:pt idx="12">
                  <c:v>10147</c:v>
                </c:pt>
              </c:numCache>
            </c:numRef>
          </c:val>
          <c:extLst>
            <c:ext xmlns:c16="http://schemas.microsoft.com/office/drawing/2014/chart" uri="{C3380CC4-5D6E-409C-BE32-E72D297353CC}">
              <c16:uniqueId val="{00000005-C43E-49B1-882D-95F0235092B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232070</c:v>
                </c:pt>
                <c:pt idx="3">
                  <c:v>224141</c:v>
                </c:pt>
                <c:pt idx="6">
                  <c:v>224679</c:v>
                </c:pt>
                <c:pt idx="9">
                  <c:v>223668</c:v>
                </c:pt>
                <c:pt idx="12">
                  <c:v>216112</c:v>
                </c:pt>
              </c:numCache>
            </c:numRef>
          </c:val>
          <c:extLst>
            <c:ext xmlns:c16="http://schemas.microsoft.com/office/drawing/2014/chart" uri="{C3380CC4-5D6E-409C-BE32-E72D297353CC}">
              <c16:uniqueId val="{00000006-C43E-49B1-882D-95F0235092B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43E-49B1-882D-95F0235092B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13865</c:v>
                </c:pt>
                <c:pt idx="3">
                  <c:v>13587</c:v>
                </c:pt>
                <c:pt idx="6">
                  <c:v>13395</c:v>
                </c:pt>
                <c:pt idx="9">
                  <c:v>12066</c:v>
                </c:pt>
                <c:pt idx="12">
                  <c:v>8029</c:v>
                </c:pt>
              </c:numCache>
            </c:numRef>
          </c:val>
          <c:extLst>
            <c:ext xmlns:c16="http://schemas.microsoft.com/office/drawing/2014/chart" uri="{C3380CC4-5D6E-409C-BE32-E72D297353CC}">
              <c16:uniqueId val="{00000008-C43E-49B1-882D-95F0235092B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10451</c:v>
                </c:pt>
                <c:pt idx="3">
                  <c:v>8999</c:v>
                </c:pt>
                <c:pt idx="6">
                  <c:v>7288</c:v>
                </c:pt>
                <c:pt idx="9">
                  <c:v>5755</c:v>
                </c:pt>
                <c:pt idx="12">
                  <c:v>4324</c:v>
                </c:pt>
              </c:numCache>
            </c:numRef>
          </c:val>
          <c:extLst>
            <c:ext xmlns:c16="http://schemas.microsoft.com/office/drawing/2014/chart" uri="{C3380CC4-5D6E-409C-BE32-E72D297353CC}">
              <c16:uniqueId val="{00000009-C43E-49B1-882D-95F0235092B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1748299</c:v>
                </c:pt>
                <c:pt idx="3">
                  <c:v>1729382</c:v>
                </c:pt>
                <c:pt idx="6">
                  <c:v>1724136</c:v>
                </c:pt>
                <c:pt idx="9">
                  <c:v>1720795</c:v>
                </c:pt>
                <c:pt idx="12">
                  <c:v>1714704</c:v>
                </c:pt>
              </c:numCache>
            </c:numRef>
          </c:val>
          <c:extLst>
            <c:ext xmlns:c16="http://schemas.microsoft.com/office/drawing/2014/chart" uri="{C3380CC4-5D6E-409C-BE32-E72D297353CC}">
              <c16:uniqueId val="{0000000A-C43E-49B1-882D-95F0235092B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887498</c:v>
                </c:pt>
                <c:pt idx="2">
                  <c:v>#N/A</c:v>
                </c:pt>
                <c:pt idx="3">
                  <c:v>#N/A</c:v>
                </c:pt>
                <c:pt idx="4">
                  <c:v>862985</c:v>
                </c:pt>
                <c:pt idx="5">
                  <c:v>#N/A</c:v>
                </c:pt>
                <c:pt idx="6">
                  <c:v>#N/A</c:v>
                </c:pt>
                <c:pt idx="7">
                  <c:v>869688</c:v>
                </c:pt>
                <c:pt idx="8">
                  <c:v>#N/A</c:v>
                </c:pt>
                <c:pt idx="9">
                  <c:v>#N/A</c:v>
                </c:pt>
                <c:pt idx="10">
                  <c:v>867083</c:v>
                </c:pt>
                <c:pt idx="11">
                  <c:v>#N/A</c:v>
                </c:pt>
                <c:pt idx="12">
                  <c:v>#N/A</c:v>
                </c:pt>
                <c:pt idx="13">
                  <c:v>857045</c:v>
                </c:pt>
                <c:pt idx="14">
                  <c:v>#N/A</c:v>
                </c:pt>
              </c:numCache>
            </c:numRef>
          </c:val>
          <c:smooth val="0"/>
          <c:extLst>
            <c:ext xmlns:c16="http://schemas.microsoft.com/office/drawing/2014/chart" uri="{C3380CC4-5D6E-409C-BE32-E72D297353CC}">
              <c16:uniqueId val="{0000000B-C43E-49B1-882D-95F0235092B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17545</c:v>
                </c:pt>
                <c:pt idx="1">
                  <c:v>17556</c:v>
                </c:pt>
                <c:pt idx="2">
                  <c:v>17559</c:v>
                </c:pt>
              </c:numCache>
            </c:numRef>
          </c:val>
          <c:extLst>
            <c:ext xmlns:c16="http://schemas.microsoft.com/office/drawing/2014/chart" uri="{C3380CC4-5D6E-409C-BE32-E72D297353CC}">
              <c16:uniqueId val="{00000000-B9A6-41E6-8120-F86773948F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7432</c:v>
                </c:pt>
                <c:pt idx="1">
                  <c:v>7437</c:v>
                </c:pt>
                <c:pt idx="2">
                  <c:v>7438</c:v>
                </c:pt>
              </c:numCache>
            </c:numRef>
          </c:val>
          <c:extLst>
            <c:ext xmlns:c16="http://schemas.microsoft.com/office/drawing/2014/chart" uri="{C3380CC4-5D6E-409C-BE32-E72D297353CC}">
              <c16:uniqueId val="{00000001-B9A6-41E6-8120-F86773948F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50862</c:v>
                </c:pt>
                <c:pt idx="1">
                  <c:v>51516</c:v>
                </c:pt>
                <c:pt idx="2">
                  <c:v>47663</c:v>
                </c:pt>
              </c:numCache>
            </c:numRef>
          </c:val>
          <c:extLst>
            <c:ext xmlns:c16="http://schemas.microsoft.com/office/drawing/2014/chart" uri="{C3380CC4-5D6E-409C-BE32-E72D297353CC}">
              <c16:uniqueId val="{00000002-B9A6-41E6-8120-F86773948F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実質公債費比率の分子は，平成</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年度以降減少傾向にある。</a:t>
          </a:r>
        </a:p>
        <a:p>
          <a:r>
            <a:rPr kumimoji="1" lang="ja-JP" altLang="en-US" sz="1050">
              <a:latin typeface="ＭＳ ゴシック" pitchFamily="49" charset="-128"/>
              <a:ea typeface="ＭＳ ゴシック" pitchFamily="49" charset="-128"/>
            </a:rPr>
            <a:t> これは，満期一括償還の市場公募債に係る積立分への積立額が増加しているものの，過去に発行した県債の償還等により満期一括償還の市場公募債以外の元金償還が減少していることや，最近の低金利を反映して利子の支払が減少していることなどにより減少したものであるが，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年度は，基準財政需要額に算入される公債費等の減などにより増加している。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減債基金積立相当額の積立ルールが</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年償還で毎年度の積立額を発行額の</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分の</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として設定し，毎年度，ルールどおりに基金積立を実施しており，積立不足は生じていない。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将来負担比率の分子は，近年，地方債の現在高の減等により減少傾向が続いていている。</a:t>
          </a:r>
        </a:p>
        <a:p>
          <a:r>
            <a:rPr kumimoji="1" lang="ja-JP" altLang="en-US" sz="1100" baseline="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これは，臨時財政対策債等を除く本県独自発行ベースの地方債現在高の減や，将来負担額から控除される，「地方債の償還等に充当可能な基金」の増等によるものである。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その他特定目的基金の残高が前年度から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3,853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百万円減少したことなどにより基金全体としては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その他特定目的基金については，地域医療介護総合確保基金が医療介護総合確保促進法に基づく事業に要する経費に充当する国の補助金及び一般財源を積み立てたことなどにより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百万円の増，県有施設整備積立基金が事業終了に伴い廃止となった鹿児島臨海環境整備基金取崩額の一部を積み立てたこと等により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2,689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百万円の増となった一方，安心・安全ふるさと創生基金が介護保険負担事業等の財源として取り崩したことなどにより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百万円の減，国民体育大会・全国障害者スポーツ大会施設整備等基金が施設整備，開催準備，競技力向上等の各事業の財源として取り崩したことなどにより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1,256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財政調整基金残高は，「県政刷新大綱」や「行財政運営戦略」に基づく歳入・歳出両面にわたる徹底した行財政改革の取組により，平成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年度以降財源不足が生じていないため，近年，同水準で推移している一方，人口や標準財政規模が類似する団体と財政調整に活用可能な基金の残高を比較すると，本県の残高は少ない方であり，　今後とも安定的な財政運営を行うためには基金の充実が必要であると考えている。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また，特定目的基金については，支出が複数年にわたる事業や特定の政策目的のために今後も適切に運用していく必要があると考えている。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①安心・安全ふるさと創生基金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子どもから高齢者まですべての県民が生涯にわたって安心して安全に暮らすことができる地域社会の創生に向けた施策を推進すること。</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②国民体育大会・全国障害者スポーツ大会施設整備等基金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回国民体育大会及び第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回全国障害者スポーツ大会の施設整備，運営等に資すること。</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①安心・安全ふるさと創生基金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県有地売却に伴う財産収入や県税の増等により生じた財源を積み立てた一方で，介護保険負担事業等に充当したため，減となった。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②国民体育大会・全国障害者スポーツ大会施設整備等基金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回国民体育大会と第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回全国障害者スポーツ大会の開催のための施設整備等や運営等に要する経費に充てるため，運用益及び標章等使用料収入を積み立てた一方，施設整備，開催準備，競技力向上等の各事業の財源として取り崩したため減となった。</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①安心・安全ふるさと創生基金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今後も主な充当対象である社会保障等に要する経費が増加し続けることを踏まえ，基金の財源確保に努めるとともに，当該事業に積極的に活用していく予定。</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②国民体育大会・全国障害者スポーツ大会施設整備等基金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年度まで，運用益や募金収入等を基金に積み立て，大会の開催に向けた施設整備，開催準備，競技力向上等の各事業に全額充当する予定。</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百万円増加しているが，これは運用益によるものである。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「県政刷新大綱」や「行財政運営戦略」に基づく歳入・歳出両面にわたる徹底した行財政改革の取組により，平成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財源不足が生じていないため，近年，同水準で推移している一方，人口や標準財政規模が類似する団体と財政調整に活用可能な基金の残高を比較すると，本県の残高は少ない方であり，今後とも安定的な財政運営を行うためには基金の充実が必要である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百万円増加しているが，これは運用益によるものである。</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「県政刷新大綱」や「行財政運営戦略」に基づく歳入・歳出両面にわたる徹底した行財政改革の取組により，平成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以降財源不足が生じていないため，近年，同水準で推移している一方，人口や標準財政規模が類似する団体と財政調整に活用可能な基金の残高を比較すると，本県の残高は少ない方であり，今後とも安定的な財政運営を行うためには基金の充実が必要であると考え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1,643,437
1,633,098
9,187.02
782,107,653
759,062,976
4,690,336
475,587,075
1,603,161,253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前年度より</a:t>
          </a:r>
          <a:r>
            <a:rPr kumimoji="1" lang="en-US" altLang="ja-JP" sz="1150">
              <a:latin typeface="ＭＳ Ｐゴシック" panose="020B0600070205080204" pitchFamily="50" charset="-128"/>
              <a:ea typeface="ＭＳ Ｐゴシック" panose="020B0600070205080204" pitchFamily="50" charset="-128"/>
            </a:rPr>
            <a:t>0.01</a:t>
          </a:r>
          <a:r>
            <a:rPr kumimoji="1" lang="ja-JP" altLang="en-US" sz="1150">
              <a:latin typeface="ＭＳ Ｐゴシック" panose="020B0600070205080204" pitchFamily="50" charset="-128"/>
              <a:ea typeface="ＭＳ Ｐゴシック" panose="020B0600070205080204" pitchFamily="50" charset="-128"/>
            </a:rPr>
            <a:t>ポイント上昇し，グループ内平均と同じ</a:t>
          </a:r>
          <a:r>
            <a:rPr kumimoji="1" lang="en-US" altLang="ja-JP" sz="1150">
              <a:latin typeface="ＭＳ Ｐゴシック" panose="020B0600070205080204" pitchFamily="50" charset="-128"/>
              <a:ea typeface="ＭＳ Ｐゴシック" panose="020B0600070205080204" pitchFamily="50" charset="-128"/>
            </a:rPr>
            <a:t>0.35</a:t>
          </a:r>
          <a:r>
            <a:rPr kumimoji="1" lang="ja-JP" altLang="en-US" sz="1150">
              <a:latin typeface="ＭＳ Ｐゴシック" panose="020B0600070205080204" pitchFamily="50" charset="-128"/>
              <a:ea typeface="ＭＳ Ｐゴシック" panose="020B0600070205080204" pitchFamily="50" charset="-128"/>
            </a:rPr>
            <a:t>となっている。</a:t>
          </a:r>
        </a:p>
        <a:p>
          <a:r>
            <a:rPr kumimoji="1" lang="ja-JP" altLang="en-US" sz="1150">
              <a:latin typeface="ＭＳ Ｐゴシック" panose="020B0600070205080204" pitchFamily="50" charset="-128"/>
              <a:ea typeface="ＭＳ Ｐゴシック" panose="020B0600070205080204" pitchFamily="50" charset="-128"/>
            </a:rPr>
            <a:t>　近年は個人県民税等の増収により上昇しているが，一方で，本県は高齢化が進行するとともに，外海離島や半島を有し，社会資本整備が立ち遅れていることなどから，財政需要も増大しており，依然として厳しい財政状況にある。</a:t>
          </a:r>
        </a:p>
        <a:p>
          <a:r>
            <a:rPr kumimoji="1" lang="ja-JP" altLang="en-US" sz="1150">
              <a:latin typeface="ＭＳ Ｐゴシック" panose="020B0600070205080204" pitchFamily="50" charset="-128"/>
              <a:ea typeface="ＭＳ Ｐゴシック" panose="020B0600070205080204" pitchFamily="50" charset="-128"/>
            </a:rPr>
            <a:t>　引き続き，持続可能な行財政構造を構築するため，行財政改革に取り組んでいるところである。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127907</xdr:rowOff>
    </xdr:to>
    <xdr:cxnSp macro="">
      <xdr:nvCxnSpPr>
        <xdr:cNvPr id="69" name="直線コネクタ 68"/>
        <xdr:cNvCxnSpPr/>
      </xdr:nvCxnSpPr>
      <xdr:spPr>
        <a:xfrm flipV="1">
          <a:off x="4114800" y="698500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42</xdr:row>
      <xdr:rowOff>128815</xdr:rowOff>
    </xdr:to>
    <xdr:cxnSp macro="">
      <xdr:nvCxnSpPr>
        <xdr:cNvPr id="72" name="直線コネクタ 71"/>
        <xdr:cNvCxnSpPr/>
      </xdr:nvCxnSpPr>
      <xdr:spPr>
        <a:xfrm flipV="1">
          <a:off x="3225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4" name="テキスト ボックス 73"/>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43</xdr:row>
      <xdr:rowOff>129722</xdr:rowOff>
    </xdr:to>
    <xdr:cxnSp macro="">
      <xdr:nvCxnSpPr>
        <xdr:cNvPr id="75" name="直線コネクタ 74"/>
        <xdr:cNvCxnSpPr/>
      </xdr:nvCxnSpPr>
      <xdr:spPr>
        <a:xfrm flipV="1">
          <a:off x="2336800" y="732971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129722</xdr:rowOff>
    </xdr:from>
    <xdr:to>
      <xdr:col>11</xdr:col>
      <xdr:colOff>31750</xdr:colOff>
      <xdr:row>44</xdr:row>
      <xdr:rowOff>130628</xdr:rowOff>
    </xdr:to>
    <xdr:cxnSp macro="">
      <xdr:nvCxnSpPr>
        <xdr:cNvPr id="78" name="直線コネクタ 77"/>
        <xdr:cNvCxnSpPr/>
      </xdr:nvCxnSpPr>
      <xdr:spPr>
        <a:xfrm flipV="1">
          <a:off x="1447800" y="750207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0" name="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91" name="テキスト ボックス 90"/>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2" name="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3" name="テキスト ボックス 92"/>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4" name="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前年度より</a:t>
          </a:r>
          <a:r>
            <a:rPr kumimoji="1" lang="en-US" altLang="ja-JP" sz="1150">
              <a:latin typeface="ＭＳ Ｐゴシック" panose="020B0600070205080204" pitchFamily="50" charset="-128"/>
              <a:ea typeface="ＭＳ Ｐゴシック" panose="020B0600070205080204" pitchFamily="50" charset="-128"/>
            </a:rPr>
            <a:t>0.6</a:t>
          </a:r>
          <a:r>
            <a:rPr kumimoji="1" lang="ja-JP" altLang="en-US" sz="1150">
              <a:latin typeface="ＭＳ Ｐゴシック" panose="020B0600070205080204" pitchFamily="50" charset="-128"/>
              <a:ea typeface="ＭＳ Ｐゴシック" panose="020B0600070205080204" pitchFamily="50" charset="-128"/>
            </a:rPr>
            <a:t>ポイント上昇し，グループ内平均を上回る</a:t>
          </a:r>
          <a:r>
            <a:rPr kumimoji="1" lang="en-US" altLang="ja-JP" sz="1150">
              <a:latin typeface="ＭＳ Ｐゴシック" panose="020B0600070205080204" pitchFamily="50" charset="-128"/>
              <a:ea typeface="ＭＳ Ｐゴシック" panose="020B0600070205080204" pitchFamily="50" charset="-128"/>
            </a:rPr>
            <a:t>98.2</a:t>
          </a:r>
          <a:r>
            <a:rPr kumimoji="1" lang="ja-JP" altLang="en-US" sz="1150">
              <a:latin typeface="ＭＳ Ｐゴシック" panose="020B0600070205080204" pitchFamily="50" charset="-128"/>
              <a:ea typeface="ＭＳ Ｐゴシック" panose="020B0600070205080204" pitchFamily="50" charset="-128"/>
            </a:rPr>
            <a:t>％となっている。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は，過去に発行した県債の金額とその償還年限の影響などにより元利償還金が増加したことによる公債費の増加などにより，分子である歳出が増となった一方，普通交付税とその振替である臨時財政対策債の合計が減少したことで分母である歳入が減となったことにより上昇したものである。</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とも，臨時財政対策債等を除く本県独自に発行する県債の新規発行の抑制による公債費の縮減を図るとともに，職員数の縮減や職員給の見直しによる人件費の削減などにより，改善を図っていくこととしてい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106680</xdr:rowOff>
    </xdr:from>
    <xdr:to>
      <xdr:col>23</xdr:col>
      <xdr:colOff>133350</xdr:colOff>
      <xdr:row>67</xdr:row>
      <xdr:rowOff>80010</xdr:rowOff>
    </xdr:to>
    <xdr:cxnSp macro="">
      <xdr:nvCxnSpPr>
        <xdr:cNvPr id="128" name="直線コネクタ 127"/>
        <xdr:cNvCxnSpPr/>
      </xdr:nvCxnSpPr>
      <xdr:spPr>
        <a:xfrm>
          <a:off x="4114800" y="114223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66</xdr:row>
      <xdr:rowOff>106680</xdr:rowOff>
    </xdr:to>
    <xdr:cxnSp macro="">
      <xdr:nvCxnSpPr>
        <xdr:cNvPr id="131" name="直線コネクタ 130"/>
        <xdr:cNvCxnSpPr/>
      </xdr:nvCxnSpPr>
      <xdr:spPr>
        <a:xfrm>
          <a:off x="3225800" y="112776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33" name="テキスト ボックス 132"/>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65</xdr:row>
      <xdr:rowOff>133350</xdr:rowOff>
    </xdr:to>
    <xdr:cxnSp macro="">
      <xdr:nvCxnSpPr>
        <xdr:cNvPr id="134" name="直線コネクタ 133"/>
        <xdr:cNvCxnSpPr/>
      </xdr:nvCxnSpPr>
      <xdr:spPr>
        <a:xfrm>
          <a:off x="2336800" y="1122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36" name="テキスト ボックス 135"/>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85090</xdr:rowOff>
    </xdr:from>
    <xdr:to>
      <xdr:col>11</xdr:col>
      <xdr:colOff>31750</xdr:colOff>
      <xdr:row>65</xdr:row>
      <xdr:rowOff>157480</xdr:rowOff>
    </xdr:to>
    <xdr:cxnSp macro="">
      <xdr:nvCxnSpPr>
        <xdr:cNvPr id="137" name="直線コネクタ 136"/>
        <xdr:cNvCxnSpPr/>
      </xdr:nvCxnSpPr>
      <xdr:spPr>
        <a:xfrm flipV="1">
          <a:off x="1447800" y="11229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39" name="テキスト ボックス 138"/>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29210</xdr:rowOff>
    </xdr:from>
    <xdr:to>
      <xdr:col>23</xdr:col>
      <xdr:colOff>184150</xdr:colOff>
      <xdr:row>67</xdr:row>
      <xdr:rowOff>130810</xdr:rowOff>
    </xdr:to>
    <xdr:sp macro="" textlink="">
      <xdr:nvSpPr>
        <xdr:cNvPr id="147" name="楕円 146"/>
        <xdr:cNvSpPr/>
      </xdr:nvSpPr>
      <xdr:spPr>
        <a:xfrm>
          <a:off x="4902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96537</xdr:rowOff>
    </xdr:from>
    <xdr:ext cx="762000" cy="259045"/>
    <xdr:sp macro="" textlink="">
      <xdr:nvSpPr>
        <xdr:cNvPr id="148" name="財政構造の弾力性該当値テキスト"/>
        <xdr:cNvSpPr txBox="1"/>
      </xdr:nvSpPr>
      <xdr:spPr>
        <a:xfrm>
          <a:off x="5041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55880</xdr:rowOff>
    </xdr:from>
    <xdr:to>
      <xdr:col>19</xdr:col>
      <xdr:colOff>184150</xdr:colOff>
      <xdr:row>66</xdr:row>
      <xdr:rowOff>157480</xdr:rowOff>
    </xdr:to>
    <xdr:sp macro="" textlink="">
      <xdr:nvSpPr>
        <xdr:cNvPr id="149" name="楕円 148"/>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142257</xdr:rowOff>
    </xdr:from>
    <xdr:ext cx="736600" cy="259045"/>
    <xdr:sp macro="" textlink="">
      <xdr:nvSpPr>
        <xdr:cNvPr id="150" name="テキスト ボックス 149"/>
        <xdr:cNvSpPr txBox="1"/>
      </xdr:nvSpPr>
      <xdr:spPr>
        <a:xfrm>
          <a:off x="3733800" y="1145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1" name="楕円 150"/>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2" name="テキスト ボックス 151"/>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3" name="楕円 152"/>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4" name="テキスト ボックス 153"/>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5" name="楕円 154"/>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56" name="テキスト ボックス 155"/>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[145,642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前年度より</a:t>
          </a:r>
          <a:r>
            <a:rPr kumimoji="1" lang="en-US" altLang="ja-JP" sz="1150">
              <a:latin typeface="ＭＳ Ｐゴシック" panose="020B0600070205080204" pitchFamily="50" charset="-128"/>
              <a:ea typeface="ＭＳ Ｐゴシック" panose="020B0600070205080204" pitchFamily="50" charset="-128"/>
            </a:rPr>
            <a:t>354</a:t>
          </a:r>
          <a:r>
            <a:rPr kumimoji="1" lang="ja-JP" altLang="en-US" sz="1150">
              <a:latin typeface="ＭＳ Ｐゴシック" panose="020B0600070205080204" pitchFamily="50" charset="-128"/>
              <a:ea typeface="ＭＳ Ｐゴシック" panose="020B0600070205080204" pitchFamily="50" charset="-128"/>
            </a:rPr>
            <a:t>円増加したものの，グループ内平均を下回る</a:t>
          </a:r>
          <a:r>
            <a:rPr kumimoji="1" lang="en-US" altLang="ja-JP" sz="1150">
              <a:latin typeface="ＭＳ Ｐゴシック" panose="020B0600070205080204" pitchFamily="50" charset="-128"/>
              <a:ea typeface="ＭＳ Ｐゴシック" panose="020B0600070205080204" pitchFamily="50" charset="-128"/>
            </a:rPr>
            <a:t>145,642</a:t>
          </a:r>
          <a:r>
            <a:rPr kumimoji="1" lang="ja-JP" altLang="en-US" sz="1150">
              <a:latin typeface="ＭＳ Ｐゴシック" panose="020B0600070205080204" pitchFamily="50" charset="-128"/>
              <a:ea typeface="ＭＳ Ｐゴシック" panose="020B0600070205080204" pitchFamily="50" charset="-128"/>
            </a:rPr>
            <a:t>円となっている。平成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年度は，分子である人件費，物件費及び維持補修費とも減少したが，分母である人口の減少の方が減少幅が大きかったことにより，前年度より増となっている。</a:t>
          </a:r>
        </a:p>
        <a:p>
          <a:r>
            <a:rPr kumimoji="1" lang="ja-JP" altLang="en-US" sz="1150">
              <a:latin typeface="ＭＳ Ｐゴシック" panose="020B0600070205080204" pitchFamily="50" charset="-128"/>
              <a:ea typeface="ＭＳ Ｐゴシック" panose="020B0600070205080204" pitchFamily="50" charset="-128"/>
            </a:rPr>
            <a:t>　 これまで，平成</a:t>
          </a:r>
          <a:r>
            <a:rPr kumimoji="1" lang="en-US" altLang="ja-JP" sz="1150">
              <a:latin typeface="ＭＳ Ｐゴシック" panose="020B0600070205080204" pitchFamily="50" charset="-128"/>
              <a:ea typeface="ＭＳ Ｐゴシック" panose="020B0600070205080204" pitchFamily="50" charset="-128"/>
            </a:rPr>
            <a:t>16</a:t>
          </a:r>
          <a:r>
            <a:rPr kumimoji="1" lang="ja-JP" altLang="en-US" sz="1150">
              <a:latin typeface="ＭＳ Ｐゴシック" panose="020B0600070205080204" pitchFamily="50" charset="-128"/>
              <a:ea typeface="ＭＳ Ｐゴシック" panose="020B0600070205080204" pitchFamily="50" charset="-128"/>
            </a:rPr>
            <a:t>年度に策定した「県政刷新大綱」や平成</a:t>
          </a:r>
          <a:r>
            <a:rPr kumimoji="1" lang="en-US" altLang="ja-JP" sz="1150">
              <a:latin typeface="ＭＳ Ｐゴシック" panose="020B0600070205080204" pitchFamily="50" charset="-128"/>
              <a:ea typeface="ＭＳ Ｐゴシック" panose="020B0600070205080204" pitchFamily="50" charset="-128"/>
            </a:rPr>
            <a:t>23</a:t>
          </a:r>
          <a:r>
            <a:rPr kumimoji="1" lang="ja-JP" altLang="en-US" sz="1150">
              <a:latin typeface="ＭＳ Ｐゴシック" panose="020B0600070205080204" pitchFamily="50" charset="-128"/>
              <a:ea typeface="ＭＳ Ｐゴシック" panose="020B0600070205080204" pitchFamily="50" charset="-128"/>
            </a:rPr>
            <a:t>年度に策定した「行財政運営戦略」を踏まえ，職員数の縮減，職員給の見直し等による人件費の圧縮や，必要性・効率性の観点からメリハリをつけた物件費の見直し等に取り組んできたところである。</a:t>
          </a:r>
        </a:p>
        <a:p>
          <a:r>
            <a:rPr kumimoji="1" lang="ja-JP" altLang="en-US" sz="1150">
              <a:latin typeface="ＭＳ Ｐゴシック" panose="020B0600070205080204" pitchFamily="50" charset="-128"/>
              <a:ea typeface="ＭＳ Ｐゴシック" panose="020B0600070205080204" pitchFamily="50" charset="-128"/>
            </a:rPr>
            <a:t>　 今後とも，これまでの取組を進めていくこととしている。</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77398</xdr:rowOff>
    </xdr:from>
    <xdr:to>
      <xdr:col>23</xdr:col>
      <xdr:colOff>133350</xdr:colOff>
      <xdr:row>82</xdr:row>
      <xdr:rowOff>94483</xdr:rowOff>
    </xdr:to>
    <xdr:cxnSp macro="">
      <xdr:nvCxnSpPr>
        <xdr:cNvPr id="187" name="直線コネクタ 186"/>
        <xdr:cNvCxnSpPr/>
      </xdr:nvCxnSpPr>
      <xdr:spPr>
        <a:xfrm>
          <a:off x="4114800" y="14136298"/>
          <a:ext cx="838200" cy="1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167363</xdr:rowOff>
    </xdr:from>
    <xdr:ext cx="762000" cy="259045"/>
    <xdr:sp macro="" textlink="">
      <xdr:nvSpPr>
        <xdr:cNvPr id="188" name="人件費・物件費等の状況平均値テキスト"/>
        <xdr:cNvSpPr txBox="1"/>
      </xdr:nvSpPr>
      <xdr:spPr>
        <a:xfrm>
          <a:off x="5041900" y="14397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51290</xdr:rowOff>
    </xdr:from>
    <xdr:to>
      <xdr:col>19</xdr:col>
      <xdr:colOff>133350</xdr:colOff>
      <xdr:row>82</xdr:row>
      <xdr:rowOff>77398</xdr:rowOff>
    </xdr:to>
    <xdr:cxnSp macro="">
      <xdr:nvCxnSpPr>
        <xdr:cNvPr id="190" name="直線コネクタ 189"/>
        <xdr:cNvCxnSpPr/>
      </xdr:nvCxnSpPr>
      <xdr:spPr>
        <a:xfrm>
          <a:off x="3225800" y="14110190"/>
          <a:ext cx="889000" cy="2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74692</xdr:rowOff>
    </xdr:from>
    <xdr:ext cx="736600" cy="259045"/>
    <xdr:sp macro="" textlink="">
      <xdr:nvSpPr>
        <xdr:cNvPr id="192" name="テキスト ボックス 191"/>
        <xdr:cNvSpPr txBox="1"/>
      </xdr:nvSpPr>
      <xdr:spPr>
        <a:xfrm>
          <a:off x="3733800" y="1447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34399</xdr:rowOff>
    </xdr:from>
    <xdr:to>
      <xdr:col>15</xdr:col>
      <xdr:colOff>82550</xdr:colOff>
      <xdr:row>82</xdr:row>
      <xdr:rowOff>51290</xdr:rowOff>
    </xdr:to>
    <xdr:cxnSp macro="">
      <xdr:nvCxnSpPr>
        <xdr:cNvPr id="193" name="直線コネクタ 192"/>
        <xdr:cNvCxnSpPr/>
      </xdr:nvCxnSpPr>
      <xdr:spPr>
        <a:xfrm>
          <a:off x="2336800" y="1409329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167673</xdr:rowOff>
    </xdr:from>
    <xdr:ext cx="762000" cy="259045"/>
    <xdr:sp macro="" textlink="">
      <xdr:nvSpPr>
        <xdr:cNvPr id="195" name="テキスト ボックス 194"/>
        <xdr:cNvSpPr txBox="1"/>
      </xdr:nvSpPr>
      <xdr:spPr>
        <a:xfrm>
          <a:off x="2844800" y="1439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118064</xdr:rowOff>
    </xdr:from>
    <xdr:to>
      <xdr:col>11</xdr:col>
      <xdr:colOff>31750</xdr:colOff>
      <xdr:row>82</xdr:row>
      <xdr:rowOff>34399</xdr:rowOff>
    </xdr:to>
    <xdr:cxnSp macro="">
      <xdr:nvCxnSpPr>
        <xdr:cNvPr id="196" name="直線コネクタ 195"/>
        <xdr:cNvCxnSpPr/>
      </xdr:nvCxnSpPr>
      <xdr:spPr>
        <a:xfrm>
          <a:off x="1447800" y="14005514"/>
          <a:ext cx="889000" cy="8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41665</xdr:rowOff>
    </xdr:from>
    <xdr:ext cx="762000" cy="259045"/>
    <xdr:sp macro="" textlink="">
      <xdr:nvSpPr>
        <xdr:cNvPr id="198" name="テキスト ボックス 197"/>
        <xdr:cNvSpPr txBox="1"/>
      </xdr:nvSpPr>
      <xdr:spPr>
        <a:xfrm>
          <a:off x="1955800" y="1427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14692</xdr:rowOff>
    </xdr:from>
    <xdr:to>
      <xdr:col>7</xdr:col>
      <xdr:colOff>31750</xdr:colOff>
      <xdr:row>80</xdr:row>
      <xdr:rowOff>116292</xdr:rowOff>
    </xdr:to>
    <xdr:sp macro="" textlink="">
      <xdr:nvSpPr>
        <xdr:cNvPr id="199" name="フローチャート: 判断 198"/>
        <xdr:cNvSpPr/>
      </xdr:nvSpPr>
      <xdr:spPr>
        <a:xfrm>
          <a:off x="1397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126469</xdr:rowOff>
    </xdr:from>
    <xdr:ext cx="762000" cy="259045"/>
    <xdr:sp macro="" textlink="">
      <xdr:nvSpPr>
        <xdr:cNvPr id="200" name="テキスト ボックス 199"/>
        <xdr:cNvSpPr txBox="1"/>
      </xdr:nvSpPr>
      <xdr:spPr>
        <a:xfrm>
          <a:off x="1066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43683</xdr:rowOff>
    </xdr:from>
    <xdr:to>
      <xdr:col>23</xdr:col>
      <xdr:colOff>184150</xdr:colOff>
      <xdr:row>82</xdr:row>
      <xdr:rowOff>145283</xdr:rowOff>
    </xdr:to>
    <xdr:sp macro="" textlink="">
      <xdr:nvSpPr>
        <xdr:cNvPr id="206" name="楕円 205"/>
        <xdr:cNvSpPr/>
      </xdr:nvSpPr>
      <xdr:spPr>
        <a:xfrm>
          <a:off x="4902200" y="1410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60210</xdr:rowOff>
    </xdr:from>
    <xdr:ext cx="762000" cy="259045"/>
    <xdr:sp macro="" textlink="">
      <xdr:nvSpPr>
        <xdr:cNvPr id="207" name="人件費・物件費等の状況該当値テキスト"/>
        <xdr:cNvSpPr txBox="1"/>
      </xdr:nvSpPr>
      <xdr:spPr>
        <a:xfrm>
          <a:off x="5041900" y="1394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26598</xdr:rowOff>
    </xdr:from>
    <xdr:to>
      <xdr:col>19</xdr:col>
      <xdr:colOff>184150</xdr:colOff>
      <xdr:row>82</xdr:row>
      <xdr:rowOff>128198</xdr:rowOff>
    </xdr:to>
    <xdr:sp macro="" textlink="">
      <xdr:nvSpPr>
        <xdr:cNvPr id="208" name="楕円 207"/>
        <xdr:cNvSpPr/>
      </xdr:nvSpPr>
      <xdr:spPr>
        <a:xfrm>
          <a:off x="4064000" y="140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138375</xdr:rowOff>
    </xdr:from>
    <xdr:ext cx="736600" cy="259045"/>
    <xdr:sp macro="" textlink="">
      <xdr:nvSpPr>
        <xdr:cNvPr id="209" name="テキスト ボックス 208"/>
        <xdr:cNvSpPr txBox="1"/>
      </xdr:nvSpPr>
      <xdr:spPr>
        <a:xfrm>
          <a:off x="3733800" y="1385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490</xdr:rowOff>
    </xdr:from>
    <xdr:to>
      <xdr:col>15</xdr:col>
      <xdr:colOff>133350</xdr:colOff>
      <xdr:row>82</xdr:row>
      <xdr:rowOff>102090</xdr:rowOff>
    </xdr:to>
    <xdr:sp macro="" textlink="">
      <xdr:nvSpPr>
        <xdr:cNvPr id="210" name="楕円 209"/>
        <xdr:cNvSpPr/>
      </xdr:nvSpPr>
      <xdr:spPr>
        <a:xfrm>
          <a:off x="3175000" y="1405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112267</xdr:rowOff>
    </xdr:from>
    <xdr:ext cx="762000" cy="259045"/>
    <xdr:sp macro="" textlink="">
      <xdr:nvSpPr>
        <xdr:cNvPr id="211" name="テキスト ボックス 210"/>
        <xdr:cNvSpPr txBox="1"/>
      </xdr:nvSpPr>
      <xdr:spPr>
        <a:xfrm>
          <a:off x="2844800" y="1382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155049</xdr:rowOff>
    </xdr:from>
    <xdr:to>
      <xdr:col>11</xdr:col>
      <xdr:colOff>82550</xdr:colOff>
      <xdr:row>82</xdr:row>
      <xdr:rowOff>85199</xdr:rowOff>
    </xdr:to>
    <xdr:sp macro="" textlink="">
      <xdr:nvSpPr>
        <xdr:cNvPr id="212" name="楕円 211"/>
        <xdr:cNvSpPr/>
      </xdr:nvSpPr>
      <xdr:spPr>
        <a:xfrm>
          <a:off x="2286000" y="140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95376</xdr:rowOff>
    </xdr:from>
    <xdr:ext cx="762000" cy="259045"/>
    <xdr:sp macro="" textlink="">
      <xdr:nvSpPr>
        <xdr:cNvPr id="213" name="テキスト ボックス 212"/>
        <xdr:cNvSpPr txBox="1"/>
      </xdr:nvSpPr>
      <xdr:spPr>
        <a:xfrm>
          <a:off x="1955800" y="1381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67264</xdr:rowOff>
    </xdr:from>
    <xdr:to>
      <xdr:col>7</xdr:col>
      <xdr:colOff>31750</xdr:colOff>
      <xdr:row>81</xdr:row>
      <xdr:rowOff>168864</xdr:rowOff>
    </xdr:to>
    <xdr:sp macro="" textlink="">
      <xdr:nvSpPr>
        <xdr:cNvPr id="214" name="楕円 213"/>
        <xdr:cNvSpPr/>
      </xdr:nvSpPr>
      <xdr:spPr>
        <a:xfrm>
          <a:off x="1397000" y="1395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153641</xdr:rowOff>
    </xdr:from>
    <xdr:ext cx="762000" cy="259045"/>
    <xdr:sp macro="" textlink="">
      <xdr:nvSpPr>
        <xdr:cNvPr id="215" name="テキスト ボックス 214"/>
        <xdr:cNvSpPr txBox="1"/>
      </xdr:nvSpPr>
      <xdr:spPr>
        <a:xfrm>
          <a:off x="1066800" y="1404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ラスパイレス指数は</a:t>
          </a:r>
          <a:r>
            <a:rPr kumimoji="1" lang="en-US" altLang="ja-JP" sz="1150">
              <a:latin typeface="ＭＳ Ｐゴシック" panose="020B0600070205080204" pitchFamily="50" charset="-128"/>
              <a:ea typeface="ＭＳ Ｐゴシック" panose="020B0600070205080204" pitchFamily="50" charset="-128"/>
            </a:rPr>
            <a:t>96.2</a:t>
          </a:r>
          <a:r>
            <a:rPr kumimoji="1" lang="ja-JP" altLang="en-US" sz="1150">
              <a:latin typeface="ＭＳ Ｐゴシック" panose="020B0600070205080204" pitchFamily="50" charset="-128"/>
              <a:ea typeface="ＭＳ Ｐゴシック" panose="020B0600070205080204" pitchFamily="50" charset="-128"/>
            </a:rPr>
            <a:t>となっており，グループ内で最も低くなっている。　</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これは，職務給の徹底などの取組によるものである。</a:t>
          </a:r>
        </a:p>
        <a:p>
          <a:r>
            <a:rPr kumimoji="1" lang="ja-JP" altLang="en-US" sz="1150">
              <a:latin typeface="ＭＳ Ｐゴシック" panose="020B0600070205080204" pitchFamily="50" charset="-128"/>
              <a:ea typeface="ＭＳ Ｐゴシック" panose="020B0600070205080204" pitchFamily="50" charset="-128"/>
            </a:rPr>
            <a:t>　今後とも，給与制度の見直しや適切な運用に努めることとしている。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96157</xdr:rowOff>
    </xdr:from>
    <xdr:to>
      <xdr:col>81</xdr:col>
      <xdr:colOff>44450</xdr:colOff>
      <xdr:row>81</xdr:row>
      <xdr:rowOff>62593</xdr:rowOff>
    </xdr:to>
    <xdr:cxnSp macro="">
      <xdr:nvCxnSpPr>
        <xdr:cNvPr id="249" name="直線コネクタ 248"/>
        <xdr:cNvCxnSpPr/>
      </xdr:nvCxnSpPr>
      <xdr:spPr>
        <a:xfrm flipV="1">
          <a:off x="16179800" y="138121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62593</xdr:rowOff>
    </xdr:from>
    <xdr:to>
      <xdr:col>77</xdr:col>
      <xdr:colOff>44450</xdr:colOff>
      <xdr:row>81</xdr:row>
      <xdr:rowOff>131536</xdr:rowOff>
    </xdr:to>
    <xdr:cxnSp macro="">
      <xdr:nvCxnSpPr>
        <xdr:cNvPr id="252" name="直線コネクタ 251"/>
        <xdr:cNvCxnSpPr/>
      </xdr:nvCxnSpPr>
      <xdr:spPr>
        <a:xfrm flipV="1">
          <a:off x="15290800" y="139500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54" name="テキスト ボックス 253"/>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131536</xdr:rowOff>
    </xdr:from>
    <xdr:to>
      <xdr:col>72</xdr:col>
      <xdr:colOff>203200</xdr:colOff>
      <xdr:row>81</xdr:row>
      <xdr:rowOff>131536</xdr:rowOff>
    </xdr:to>
    <xdr:cxnSp macro="">
      <xdr:nvCxnSpPr>
        <xdr:cNvPr id="255" name="直線コネクタ 254"/>
        <xdr:cNvCxnSpPr/>
      </xdr:nvCxnSpPr>
      <xdr:spPr>
        <a:xfrm>
          <a:off x="14401800" y="1401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57" name="テキスト ボックス 256"/>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82</xdr:row>
      <xdr:rowOff>29029</xdr:rowOff>
    </xdr:to>
    <xdr:cxnSp macro="">
      <xdr:nvCxnSpPr>
        <xdr:cNvPr id="258" name="直線コネクタ 257"/>
        <xdr:cNvCxnSpPr/>
      </xdr:nvCxnSpPr>
      <xdr:spPr>
        <a:xfrm flipV="1">
          <a:off x="13512800" y="140189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60" name="テキスト ボックス 259"/>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1" name="フローチャート: 判断 260"/>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62" name="テキスト ボックス 261"/>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45357</xdr:rowOff>
    </xdr:from>
    <xdr:to>
      <xdr:col>81</xdr:col>
      <xdr:colOff>95250</xdr:colOff>
      <xdr:row>80</xdr:row>
      <xdr:rowOff>146957</xdr:rowOff>
    </xdr:to>
    <xdr:sp macro="" textlink="">
      <xdr:nvSpPr>
        <xdr:cNvPr id="268" name="楕円 267"/>
        <xdr:cNvSpPr/>
      </xdr:nvSpPr>
      <xdr:spPr>
        <a:xfrm>
          <a:off x="169672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138084</xdr:rowOff>
    </xdr:from>
    <xdr:ext cx="762000" cy="259045"/>
    <xdr:sp macro="" textlink="">
      <xdr:nvSpPr>
        <xdr:cNvPr id="269" name="給与水準   （国との比較）該当値テキスト"/>
        <xdr:cNvSpPr txBox="1"/>
      </xdr:nvSpPr>
      <xdr:spPr>
        <a:xfrm>
          <a:off x="17106900" y="1368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11793</xdr:rowOff>
    </xdr:from>
    <xdr:to>
      <xdr:col>77</xdr:col>
      <xdr:colOff>95250</xdr:colOff>
      <xdr:row>81</xdr:row>
      <xdr:rowOff>113393</xdr:rowOff>
    </xdr:to>
    <xdr:sp macro="" textlink="">
      <xdr:nvSpPr>
        <xdr:cNvPr id="270" name="楕円 269"/>
        <xdr:cNvSpPr/>
      </xdr:nvSpPr>
      <xdr:spPr>
        <a:xfrm>
          <a:off x="16129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123570</xdr:rowOff>
    </xdr:from>
    <xdr:ext cx="736600" cy="259045"/>
    <xdr:sp macro="" textlink="">
      <xdr:nvSpPr>
        <xdr:cNvPr id="271" name="テキスト ボックス 270"/>
        <xdr:cNvSpPr txBox="1"/>
      </xdr:nvSpPr>
      <xdr:spPr>
        <a:xfrm>
          <a:off x="15798800" y="1366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80736</xdr:rowOff>
    </xdr:from>
    <xdr:to>
      <xdr:col>73</xdr:col>
      <xdr:colOff>44450</xdr:colOff>
      <xdr:row>82</xdr:row>
      <xdr:rowOff>10886</xdr:rowOff>
    </xdr:to>
    <xdr:sp macro="" textlink="">
      <xdr:nvSpPr>
        <xdr:cNvPr id="272" name="楕円 271"/>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21063</xdr:rowOff>
    </xdr:from>
    <xdr:ext cx="762000" cy="259045"/>
    <xdr:sp macro="" textlink="">
      <xdr:nvSpPr>
        <xdr:cNvPr id="273" name="テキスト ボックス 272"/>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80736</xdr:rowOff>
    </xdr:from>
    <xdr:to>
      <xdr:col>68</xdr:col>
      <xdr:colOff>203200</xdr:colOff>
      <xdr:row>82</xdr:row>
      <xdr:rowOff>10886</xdr:rowOff>
    </xdr:to>
    <xdr:sp macro="" textlink="">
      <xdr:nvSpPr>
        <xdr:cNvPr id="274" name="楕円 273"/>
        <xdr:cNvSpPr/>
      </xdr:nvSpPr>
      <xdr:spPr>
        <a:xfrm>
          <a:off x="14351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21063</xdr:rowOff>
    </xdr:from>
    <xdr:ext cx="762000" cy="259045"/>
    <xdr:sp macro="" textlink="">
      <xdr:nvSpPr>
        <xdr:cNvPr id="275" name="テキスト ボックス 274"/>
        <xdr:cNvSpPr txBox="1"/>
      </xdr:nvSpPr>
      <xdr:spPr>
        <a:xfrm>
          <a:off x="14020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149679</xdr:rowOff>
    </xdr:from>
    <xdr:to>
      <xdr:col>64</xdr:col>
      <xdr:colOff>152400</xdr:colOff>
      <xdr:row>82</xdr:row>
      <xdr:rowOff>79829</xdr:rowOff>
    </xdr:to>
    <xdr:sp macro="" textlink="">
      <xdr:nvSpPr>
        <xdr:cNvPr id="276" name="楕円 275"/>
        <xdr:cNvSpPr/>
      </xdr:nvSpPr>
      <xdr:spPr>
        <a:xfrm>
          <a:off x="13462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90006</xdr:rowOff>
    </xdr:from>
    <xdr:ext cx="762000" cy="259045"/>
    <xdr:sp macro="" textlink="">
      <xdr:nvSpPr>
        <xdr:cNvPr id="277" name="テキスト ボックス 276"/>
        <xdr:cNvSpPr txBox="1"/>
      </xdr:nvSpPr>
      <xdr:spPr>
        <a:xfrm>
          <a:off x="13131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前年度より</a:t>
          </a:r>
          <a:r>
            <a:rPr kumimoji="1" lang="en-US" altLang="ja-JP" sz="1150">
              <a:latin typeface="ＭＳ Ｐゴシック" panose="020B0600070205080204" pitchFamily="50" charset="-128"/>
              <a:ea typeface="ＭＳ Ｐゴシック" panose="020B0600070205080204" pitchFamily="50" charset="-128"/>
            </a:rPr>
            <a:t>9.92</a:t>
          </a:r>
          <a:r>
            <a:rPr kumimoji="1" lang="ja-JP" altLang="en-US" sz="1150">
              <a:latin typeface="ＭＳ Ｐゴシック" panose="020B0600070205080204" pitchFamily="50" charset="-128"/>
              <a:ea typeface="ＭＳ Ｐゴシック" panose="020B0600070205080204" pitchFamily="50" charset="-128"/>
            </a:rPr>
            <a:t>人増加したものの，グループ内平均を下回る</a:t>
          </a:r>
          <a:r>
            <a:rPr kumimoji="1" lang="en-US" altLang="ja-JP" sz="1150">
              <a:latin typeface="ＭＳ Ｐゴシック" panose="020B0600070205080204" pitchFamily="50" charset="-128"/>
              <a:ea typeface="ＭＳ Ｐゴシック" panose="020B0600070205080204" pitchFamily="50" charset="-128"/>
            </a:rPr>
            <a:t>1,440.15</a:t>
          </a:r>
          <a:r>
            <a:rPr kumimoji="1" lang="ja-JP" altLang="en-US" sz="1150">
              <a:latin typeface="ＭＳ Ｐゴシック" panose="020B0600070205080204" pitchFamily="50" charset="-128"/>
              <a:ea typeface="ＭＳ Ｐゴシック" panose="020B0600070205080204" pitchFamily="50" charset="-128"/>
            </a:rPr>
            <a:t>人となっている。</a:t>
          </a:r>
        </a:p>
        <a:p>
          <a:r>
            <a:rPr kumimoji="1" lang="ja-JP" altLang="en-US" sz="1150">
              <a:latin typeface="ＭＳ Ｐゴシック" panose="020B0600070205080204" pitchFamily="50" charset="-128"/>
              <a:ea typeface="ＭＳ Ｐゴシック" panose="020B0600070205080204" pitchFamily="50" charset="-128"/>
            </a:rPr>
            <a:t>　近年はほぼ同水準で推移しているが，これは，これまで平成</a:t>
          </a:r>
          <a:r>
            <a:rPr kumimoji="1" lang="en-US" altLang="ja-JP" sz="1150">
              <a:latin typeface="ＭＳ Ｐゴシック" panose="020B0600070205080204" pitchFamily="50" charset="-128"/>
              <a:ea typeface="ＭＳ Ｐゴシック" panose="020B0600070205080204" pitchFamily="50" charset="-128"/>
            </a:rPr>
            <a:t>17</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12</a:t>
          </a:r>
          <a:r>
            <a:rPr kumimoji="1" lang="ja-JP" altLang="en-US" sz="1150">
              <a:latin typeface="ＭＳ Ｐゴシック" panose="020B0600070205080204" pitchFamily="50" charset="-128"/>
              <a:ea typeface="ＭＳ Ｐゴシック" panose="020B0600070205080204" pitchFamily="50" charset="-128"/>
            </a:rPr>
            <a:t>月に策定した「組織機構改革方針」に基づく組織機構の見直し等により，一般行政部門の職員数について</a:t>
          </a:r>
          <a:r>
            <a:rPr kumimoji="1" lang="en-US" altLang="ja-JP" sz="1150">
              <a:latin typeface="ＭＳ Ｐゴシック" panose="020B0600070205080204" pitchFamily="50" charset="-128"/>
              <a:ea typeface="ＭＳ Ｐゴシック" panose="020B0600070205080204" pitchFamily="50" charset="-128"/>
            </a:rPr>
            <a:t>1,000</a:t>
          </a:r>
          <a:r>
            <a:rPr kumimoji="1" lang="ja-JP" altLang="en-US" sz="1150">
              <a:latin typeface="ＭＳ Ｐゴシック" panose="020B0600070205080204" pitchFamily="50" charset="-128"/>
              <a:ea typeface="ＭＳ Ｐゴシック" panose="020B0600070205080204" pitchFamily="50" charset="-128"/>
            </a:rPr>
            <a:t>人以上の純減を行ってきた一方で，人口の減少率が大きいことが影響しているためである。</a:t>
          </a:r>
        </a:p>
        <a:p>
          <a:r>
            <a:rPr kumimoji="1" lang="ja-JP" altLang="en-US" sz="1150">
              <a:latin typeface="ＭＳ Ｐゴシック" panose="020B0600070205080204" pitchFamily="50" charset="-128"/>
              <a:ea typeface="ＭＳ Ｐゴシック" panose="020B0600070205080204" pitchFamily="50" charset="-128"/>
            </a:rPr>
            <a:t>　今後とも，簡素で効率的な組織機構の整備や民間活力の活用などの取組を進めることにより，業務量に応じた職員の適正配置を行い，その縮減を図ることとしている。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87608</xdr:rowOff>
    </xdr:from>
    <xdr:to>
      <xdr:col>81</xdr:col>
      <xdr:colOff>44450</xdr:colOff>
      <xdr:row>65</xdr:row>
      <xdr:rowOff>148854</xdr:rowOff>
    </xdr:to>
    <xdr:cxnSp macro="">
      <xdr:nvCxnSpPr>
        <xdr:cNvPr id="301" name="直線コネクタ 300"/>
        <xdr:cNvCxnSpPr/>
      </xdr:nvCxnSpPr>
      <xdr:spPr>
        <a:xfrm flipV="1">
          <a:off x="17018000" y="10031708"/>
          <a:ext cx="0" cy="126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120931</xdr:rowOff>
    </xdr:from>
    <xdr:ext cx="762000" cy="259045"/>
    <xdr:sp macro="" textlink="">
      <xdr:nvSpPr>
        <xdr:cNvPr id="302" name="定員管理の状況最小値テキスト"/>
        <xdr:cNvSpPr txBox="1"/>
      </xdr:nvSpPr>
      <xdr:spPr>
        <a:xfrm>
          <a:off x="17106900" y="11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148854</xdr:rowOff>
    </xdr:from>
    <xdr:to>
      <xdr:col>81</xdr:col>
      <xdr:colOff>133350</xdr:colOff>
      <xdr:row>65</xdr:row>
      <xdr:rowOff>148854</xdr:rowOff>
    </xdr:to>
    <xdr:cxnSp macro="">
      <xdr:nvCxnSpPr>
        <xdr:cNvPr id="303" name="直線コネクタ 302"/>
        <xdr:cNvCxnSpPr/>
      </xdr:nvCxnSpPr>
      <xdr:spPr>
        <a:xfrm>
          <a:off x="16929100" y="112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2535</xdr:rowOff>
    </xdr:from>
    <xdr:ext cx="762000" cy="259045"/>
    <xdr:sp macro="" textlink="">
      <xdr:nvSpPr>
        <xdr:cNvPr id="304" name="定員管理の状況最大値テキスト"/>
        <xdr:cNvSpPr txBox="1"/>
      </xdr:nvSpPr>
      <xdr:spPr>
        <a:xfrm>
          <a:off x="17106900" y="97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87608</xdr:rowOff>
    </xdr:from>
    <xdr:to>
      <xdr:col>81</xdr:col>
      <xdr:colOff>133350</xdr:colOff>
      <xdr:row>58</xdr:row>
      <xdr:rowOff>87608</xdr:rowOff>
    </xdr:to>
    <xdr:cxnSp macro="">
      <xdr:nvCxnSpPr>
        <xdr:cNvPr id="305" name="直線コネクタ 304"/>
        <xdr:cNvCxnSpPr/>
      </xdr:nvCxnSpPr>
      <xdr:spPr>
        <a:xfrm>
          <a:off x="16929100" y="1003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87113</xdr:rowOff>
    </xdr:from>
    <xdr:to>
      <xdr:col>81</xdr:col>
      <xdr:colOff>44450</xdr:colOff>
      <xdr:row>60</xdr:row>
      <xdr:rowOff>146955</xdr:rowOff>
    </xdr:to>
    <xdr:cxnSp macro="">
      <xdr:nvCxnSpPr>
        <xdr:cNvPr id="306" name="直線コネクタ 305"/>
        <xdr:cNvCxnSpPr/>
      </xdr:nvCxnSpPr>
      <xdr:spPr>
        <a:xfrm>
          <a:off x="16179800" y="10374113"/>
          <a:ext cx="8382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146896</xdr:rowOff>
    </xdr:from>
    <xdr:ext cx="762000" cy="259045"/>
    <xdr:sp macro="" textlink="">
      <xdr:nvSpPr>
        <xdr:cNvPr id="307" name="定員管理の状況平均値テキスト"/>
        <xdr:cNvSpPr txBox="1"/>
      </xdr:nvSpPr>
      <xdr:spPr>
        <a:xfrm>
          <a:off x="17106900" y="10433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3369</xdr:rowOff>
    </xdr:from>
    <xdr:to>
      <xdr:col>81</xdr:col>
      <xdr:colOff>95250</xdr:colOff>
      <xdr:row>61</xdr:row>
      <xdr:rowOff>104969</xdr:rowOff>
    </xdr:to>
    <xdr:sp macro="" textlink="">
      <xdr:nvSpPr>
        <xdr:cNvPr id="308" name="フローチャート: 判断 307"/>
        <xdr:cNvSpPr/>
      </xdr:nvSpPr>
      <xdr:spPr>
        <a:xfrm>
          <a:off x="169672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76857</xdr:rowOff>
    </xdr:from>
    <xdr:to>
      <xdr:col>77</xdr:col>
      <xdr:colOff>44450</xdr:colOff>
      <xdr:row>60</xdr:row>
      <xdr:rowOff>87113</xdr:rowOff>
    </xdr:to>
    <xdr:cxnSp macro="">
      <xdr:nvCxnSpPr>
        <xdr:cNvPr id="309" name="直線コネクタ 308"/>
        <xdr:cNvCxnSpPr/>
      </xdr:nvCxnSpPr>
      <xdr:spPr>
        <a:xfrm>
          <a:off x="15290800" y="10363857"/>
          <a:ext cx="889000" cy="1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118897</xdr:rowOff>
    </xdr:from>
    <xdr:to>
      <xdr:col>77</xdr:col>
      <xdr:colOff>95250</xdr:colOff>
      <xdr:row>61</xdr:row>
      <xdr:rowOff>49047</xdr:rowOff>
    </xdr:to>
    <xdr:sp macro="" textlink="">
      <xdr:nvSpPr>
        <xdr:cNvPr id="310" name="フローチャート: 判断 309"/>
        <xdr:cNvSpPr/>
      </xdr:nvSpPr>
      <xdr:spPr>
        <a:xfrm>
          <a:off x="16129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33824</xdr:rowOff>
    </xdr:from>
    <xdr:ext cx="736600" cy="259045"/>
    <xdr:sp macro="" textlink="">
      <xdr:nvSpPr>
        <xdr:cNvPr id="311" name="テキスト ボックス 310"/>
        <xdr:cNvSpPr txBox="1"/>
      </xdr:nvSpPr>
      <xdr:spPr>
        <a:xfrm>
          <a:off x="15798800" y="10492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55261</xdr:rowOff>
    </xdr:from>
    <xdr:to>
      <xdr:col>72</xdr:col>
      <xdr:colOff>203200</xdr:colOff>
      <xdr:row>60</xdr:row>
      <xdr:rowOff>76857</xdr:rowOff>
    </xdr:to>
    <xdr:cxnSp macro="">
      <xdr:nvCxnSpPr>
        <xdr:cNvPr id="312" name="直線コネクタ 311"/>
        <xdr:cNvCxnSpPr/>
      </xdr:nvCxnSpPr>
      <xdr:spPr>
        <a:xfrm>
          <a:off x="14401800" y="10342261"/>
          <a:ext cx="889000" cy="2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69980</xdr:rowOff>
    </xdr:from>
    <xdr:to>
      <xdr:col>73</xdr:col>
      <xdr:colOff>44450</xdr:colOff>
      <xdr:row>60</xdr:row>
      <xdr:rowOff>130</xdr:rowOff>
    </xdr:to>
    <xdr:sp macro="" textlink="">
      <xdr:nvSpPr>
        <xdr:cNvPr id="313" name="フローチャート: 判断 312"/>
        <xdr:cNvSpPr/>
      </xdr:nvSpPr>
      <xdr:spPr>
        <a:xfrm>
          <a:off x="15240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10307</xdr:rowOff>
    </xdr:from>
    <xdr:ext cx="762000" cy="259045"/>
    <xdr:sp macro="" textlink="">
      <xdr:nvSpPr>
        <xdr:cNvPr id="314" name="テキスト ボックス 313"/>
        <xdr:cNvSpPr txBox="1"/>
      </xdr:nvSpPr>
      <xdr:spPr>
        <a:xfrm>
          <a:off x="14909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36017</xdr:rowOff>
    </xdr:from>
    <xdr:to>
      <xdr:col>68</xdr:col>
      <xdr:colOff>152400</xdr:colOff>
      <xdr:row>60</xdr:row>
      <xdr:rowOff>55261</xdr:rowOff>
    </xdr:to>
    <xdr:cxnSp macro="">
      <xdr:nvCxnSpPr>
        <xdr:cNvPr id="315" name="直線コネクタ 314"/>
        <xdr:cNvCxnSpPr/>
      </xdr:nvCxnSpPr>
      <xdr:spPr>
        <a:xfrm>
          <a:off x="13512800" y="10323017"/>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151600</xdr:rowOff>
    </xdr:from>
    <xdr:to>
      <xdr:col>68</xdr:col>
      <xdr:colOff>203200</xdr:colOff>
      <xdr:row>60</xdr:row>
      <xdr:rowOff>81750</xdr:rowOff>
    </xdr:to>
    <xdr:sp macro="" textlink="">
      <xdr:nvSpPr>
        <xdr:cNvPr id="316" name="フローチャート: 判断 315"/>
        <xdr:cNvSpPr/>
      </xdr:nvSpPr>
      <xdr:spPr>
        <a:xfrm>
          <a:off x="14351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91927</xdr:rowOff>
    </xdr:from>
    <xdr:ext cx="762000" cy="259045"/>
    <xdr:sp macro="" textlink="">
      <xdr:nvSpPr>
        <xdr:cNvPr id="317" name="テキスト ボックス 316"/>
        <xdr:cNvSpPr txBox="1"/>
      </xdr:nvSpPr>
      <xdr:spPr>
        <a:xfrm>
          <a:off x="14020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59671</xdr:rowOff>
    </xdr:from>
    <xdr:to>
      <xdr:col>64</xdr:col>
      <xdr:colOff>152400</xdr:colOff>
      <xdr:row>58</xdr:row>
      <xdr:rowOff>161271</xdr:rowOff>
    </xdr:to>
    <xdr:sp macro="" textlink="">
      <xdr:nvSpPr>
        <xdr:cNvPr id="318" name="フローチャート: 判断 317"/>
        <xdr:cNvSpPr/>
      </xdr:nvSpPr>
      <xdr:spPr>
        <a:xfrm>
          <a:off x="13462000" y="100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171448</xdr:rowOff>
    </xdr:from>
    <xdr:ext cx="762000" cy="259045"/>
    <xdr:sp macro="" textlink="">
      <xdr:nvSpPr>
        <xdr:cNvPr id="319" name="テキスト ボックス 318"/>
        <xdr:cNvSpPr txBox="1"/>
      </xdr:nvSpPr>
      <xdr:spPr>
        <a:xfrm>
          <a:off x="13131800" y="97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96155</xdr:rowOff>
    </xdr:from>
    <xdr:to>
      <xdr:col>81</xdr:col>
      <xdr:colOff>95250</xdr:colOff>
      <xdr:row>61</xdr:row>
      <xdr:rowOff>26305</xdr:rowOff>
    </xdr:to>
    <xdr:sp macro="" textlink="">
      <xdr:nvSpPr>
        <xdr:cNvPr id="325" name="楕円 324"/>
        <xdr:cNvSpPr/>
      </xdr:nvSpPr>
      <xdr:spPr>
        <a:xfrm>
          <a:off x="16967200" y="1038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112682</xdr:rowOff>
    </xdr:from>
    <xdr:ext cx="762000" cy="259045"/>
    <xdr:sp macro="" textlink="">
      <xdr:nvSpPr>
        <xdr:cNvPr id="326" name="定員管理の状況該当値テキスト"/>
        <xdr:cNvSpPr txBox="1"/>
      </xdr:nvSpPr>
      <xdr:spPr>
        <a:xfrm>
          <a:off x="17106900" y="10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36313</xdr:rowOff>
    </xdr:from>
    <xdr:to>
      <xdr:col>77</xdr:col>
      <xdr:colOff>95250</xdr:colOff>
      <xdr:row>60</xdr:row>
      <xdr:rowOff>137913</xdr:rowOff>
    </xdr:to>
    <xdr:sp macro="" textlink="">
      <xdr:nvSpPr>
        <xdr:cNvPr id="327" name="楕円 326"/>
        <xdr:cNvSpPr/>
      </xdr:nvSpPr>
      <xdr:spPr>
        <a:xfrm>
          <a:off x="16129000" y="1032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148090</xdr:rowOff>
    </xdr:from>
    <xdr:ext cx="736600" cy="259045"/>
    <xdr:sp macro="" textlink="">
      <xdr:nvSpPr>
        <xdr:cNvPr id="328" name="テキスト ボックス 327"/>
        <xdr:cNvSpPr txBox="1"/>
      </xdr:nvSpPr>
      <xdr:spPr>
        <a:xfrm>
          <a:off x="15798800" y="10092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26057</xdr:rowOff>
    </xdr:from>
    <xdr:to>
      <xdr:col>73</xdr:col>
      <xdr:colOff>44450</xdr:colOff>
      <xdr:row>60</xdr:row>
      <xdr:rowOff>127657</xdr:rowOff>
    </xdr:to>
    <xdr:sp macro="" textlink="">
      <xdr:nvSpPr>
        <xdr:cNvPr id="329" name="楕円 328"/>
        <xdr:cNvSpPr/>
      </xdr:nvSpPr>
      <xdr:spPr>
        <a:xfrm>
          <a:off x="15240000" y="1031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112434</xdr:rowOff>
    </xdr:from>
    <xdr:ext cx="762000" cy="259045"/>
    <xdr:sp macro="" textlink="">
      <xdr:nvSpPr>
        <xdr:cNvPr id="330" name="テキスト ボックス 329"/>
        <xdr:cNvSpPr txBox="1"/>
      </xdr:nvSpPr>
      <xdr:spPr>
        <a:xfrm>
          <a:off x="14909800" y="103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4461</xdr:rowOff>
    </xdr:from>
    <xdr:to>
      <xdr:col>68</xdr:col>
      <xdr:colOff>203200</xdr:colOff>
      <xdr:row>60</xdr:row>
      <xdr:rowOff>106061</xdr:rowOff>
    </xdr:to>
    <xdr:sp macro="" textlink="">
      <xdr:nvSpPr>
        <xdr:cNvPr id="331" name="楕円 330"/>
        <xdr:cNvSpPr/>
      </xdr:nvSpPr>
      <xdr:spPr>
        <a:xfrm>
          <a:off x="14351000" y="102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90838</xdr:rowOff>
    </xdr:from>
    <xdr:ext cx="762000" cy="259045"/>
    <xdr:sp macro="" textlink="">
      <xdr:nvSpPr>
        <xdr:cNvPr id="332" name="テキスト ボックス 331"/>
        <xdr:cNvSpPr txBox="1"/>
      </xdr:nvSpPr>
      <xdr:spPr>
        <a:xfrm>
          <a:off x="14020800" y="1037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156667</xdr:rowOff>
    </xdr:from>
    <xdr:to>
      <xdr:col>64</xdr:col>
      <xdr:colOff>152400</xdr:colOff>
      <xdr:row>60</xdr:row>
      <xdr:rowOff>86817</xdr:rowOff>
    </xdr:to>
    <xdr:sp macro="" textlink="">
      <xdr:nvSpPr>
        <xdr:cNvPr id="333" name="楕円 332"/>
        <xdr:cNvSpPr/>
      </xdr:nvSpPr>
      <xdr:spPr>
        <a:xfrm>
          <a:off x="13462000" y="102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71594</xdr:rowOff>
    </xdr:from>
    <xdr:ext cx="762000" cy="259045"/>
    <xdr:sp macro="" textlink="">
      <xdr:nvSpPr>
        <xdr:cNvPr id="334" name="テキスト ボックス 333"/>
        <xdr:cNvSpPr txBox="1"/>
      </xdr:nvSpPr>
      <xdr:spPr>
        <a:xfrm>
          <a:off x="13131800" y="1035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前年度より</a:t>
          </a:r>
          <a:r>
            <a:rPr kumimoji="1" lang="en-US" altLang="ja-JP" sz="1150">
              <a:latin typeface="ＭＳ Ｐゴシック" panose="020B0600070205080204" pitchFamily="50" charset="-128"/>
              <a:ea typeface="ＭＳ Ｐゴシック" panose="020B0600070205080204" pitchFamily="50" charset="-128"/>
            </a:rPr>
            <a:t>0.6</a:t>
          </a:r>
          <a:r>
            <a:rPr kumimoji="1" lang="ja-JP" altLang="en-US" sz="1150">
              <a:latin typeface="ＭＳ Ｐゴシック" panose="020B0600070205080204" pitchFamily="50" charset="-128"/>
              <a:ea typeface="ＭＳ Ｐゴシック" panose="020B0600070205080204" pitchFamily="50" charset="-128"/>
            </a:rPr>
            <a:t>ポイント低下したものの，グループ内平均を上回る</a:t>
          </a:r>
          <a:r>
            <a:rPr kumimoji="1" lang="en-US" altLang="ja-JP" sz="1150">
              <a:latin typeface="ＭＳ Ｐゴシック" panose="020B0600070205080204" pitchFamily="50" charset="-128"/>
              <a:ea typeface="ＭＳ Ｐゴシック" panose="020B0600070205080204" pitchFamily="50" charset="-128"/>
            </a:rPr>
            <a:t>12.2%</a:t>
          </a:r>
          <a:r>
            <a:rPr kumimoji="1" lang="ja-JP" altLang="en-US" sz="1150">
              <a:latin typeface="ＭＳ Ｐゴシック" panose="020B0600070205080204" pitchFamily="50" charset="-128"/>
              <a:ea typeface="ＭＳ Ｐゴシック" panose="020B0600070205080204" pitchFamily="50" charset="-128"/>
            </a:rPr>
            <a:t>となっている。</a:t>
          </a:r>
        </a:p>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は過去に発行した県債の金額とその償還年限の影響などにより元利償還金が増加したこと等から単年度実質公債費比率が増加したものの，過去３か年の平均が前年度と比較して減となったことから低下する一方で，標準財政規模に対する県債残高の規模がグループ内の他団体を引き続き上回っていることから，実質公債費比率も引き続きグループ内平均を上回る状況が続いている。</a:t>
          </a:r>
        </a:p>
        <a:p>
          <a:r>
            <a:rPr kumimoji="1" lang="ja-JP" altLang="en-US" sz="1150">
              <a:latin typeface="ＭＳ Ｐゴシック" panose="020B0600070205080204" pitchFamily="50" charset="-128"/>
              <a:ea typeface="ＭＳ Ｐゴシック" panose="020B0600070205080204" pitchFamily="50" charset="-128"/>
            </a:rPr>
            <a:t>　今後とも，臨時財政対策債を除く本県が独自に発行する県債の発行を抑制することなどにより，将来の公債費負担の抑制を図ることとしている。</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44</xdr:row>
      <xdr:rowOff>78922</xdr:rowOff>
    </xdr:to>
    <xdr:cxnSp macro="">
      <xdr:nvCxnSpPr>
        <xdr:cNvPr id="364" name="直線コネクタ 363"/>
        <xdr:cNvCxnSpPr/>
      </xdr:nvCxnSpPr>
      <xdr:spPr>
        <a:xfrm flipV="1">
          <a:off x="17018000" y="6088743"/>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65" name="公債費負担の状況最小値テキスト"/>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66" name="直線コネクタ 365"/>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67"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68" name="直線コネクタ 367"/>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160565</xdr:rowOff>
    </xdr:from>
    <xdr:to>
      <xdr:col>81</xdr:col>
      <xdr:colOff>44450</xdr:colOff>
      <xdr:row>40</xdr:row>
      <xdr:rowOff>92528</xdr:rowOff>
    </xdr:to>
    <xdr:cxnSp macro="">
      <xdr:nvCxnSpPr>
        <xdr:cNvPr id="369" name="直線コネクタ 368"/>
        <xdr:cNvCxnSpPr/>
      </xdr:nvCxnSpPr>
      <xdr:spPr>
        <a:xfrm flipV="1">
          <a:off x="16179800" y="6847115"/>
          <a:ext cx="8382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40112</xdr:rowOff>
    </xdr:from>
    <xdr:ext cx="762000" cy="259045"/>
    <xdr:sp macro="" textlink="">
      <xdr:nvSpPr>
        <xdr:cNvPr id="370" name="公債費負担の状況平均値テキスト"/>
        <xdr:cNvSpPr txBox="1"/>
      </xdr:nvSpPr>
      <xdr:spPr>
        <a:xfrm>
          <a:off x="17106900" y="655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71" name="フローチャート: 判断 370"/>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41</xdr:row>
      <xdr:rowOff>93435</xdr:rowOff>
    </xdr:to>
    <xdr:cxnSp macro="">
      <xdr:nvCxnSpPr>
        <xdr:cNvPr id="372" name="直線コネクタ 371"/>
        <xdr:cNvCxnSpPr/>
      </xdr:nvCxnSpPr>
      <xdr:spPr>
        <a:xfrm flipV="1">
          <a:off x="15290800" y="695052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109765</xdr:rowOff>
    </xdr:from>
    <xdr:to>
      <xdr:col>77</xdr:col>
      <xdr:colOff>95250</xdr:colOff>
      <xdr:row>40</xdr:row>
      <xdr:rowOff>39915</xdr:rowOff>
    </xdr:to>
    <xdr:sp macro="" textlink="">
      <xdr:nvSpPr>
        <xdr:cNvPr id="373" name="フローチャート: 判断 372"/>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50092</xdr:rowOff>
    </xdr:from>
    <xdr:ext cx="736600" cy="259045"/>
    <xdr:sp macro="" textlink="">
      <xdr:nvSpPr>
        <xdr:cNvPr id="374" name="テキスト ボックス 373"/>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93435</xdr:rowOff>
    </xdr:from>
    <xdr:to>
      <xdr:col>72</xdr:col>
      <xdr:colOff>203200</xdr:colOff>
      <xdr:row>42</xdr:row>
      <xdr:rowOff>77107</xdr:rowOff>
    </xdr:to>
    <xdr:cxnSp macro="">
      <xdr:nvCxnSpPr>
        <xdr:cNvPr id="375" name="直線コネクタ 374"/>
        <xdr:cNvCxnSpPr/>
      </xdr:nvCxnSpPr>
      <xdr:spPr>
        <a:xfrm flipV="1">
          <a:off x="14401800" y="7122885"/>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76" name="フローチャート: 判断 375"/>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33762</xdr:rowOff>
    </xdr:from>
    <xdr:ext cx="762000" cy="259045"/>
    <xdr:sp macro="" textlink="">
      <xdr:nvSpPr>
        <xdr:cNvPr id="377" name="テキスト ボックス 376"/>
        <xdr:cNvSpPr txBox="1"/>
      </xdr:nvSpPr>
      <xdr:spPr>
        <a:xfrm>
          <a:off x="14909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77107</xdr:rowOff>
    </xdr:from>
    <xdr:to>
      <xdr:col>68</xdr:col>
      <xdr:colOff>152400</xdr:colOff>
      <xdr:row>43</xdr:row>
      <xdr:rowOff>60778</xdr:rowOff>
    </xdr:to>
    <xdr:cxnSp macro="">
      <xdr:nvCxnSpPr>
        <xdr:cNvPr id="378" name="直線コネクタ 377"/>
        <xdr:cNvCxnSpPr/>
      </xdr:nvCxnSpPr>
      <xdr:spPr>
        <a:xfrm flipV="1">
          <a:off x="13512800" y="727800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94343</xdr:rowOff>
    </xdr:from>
    <xdr:to>
      <xdr:col>68</xdr:col>
      <xdr:colOff>203200</xdr:colOff>
      <xdr:row>42</xdr:row>
      <xdr:rowOff>24493</xdr:rowOff>
    </xdr:to>
    <xdr:sp macro="" textlink="">
      <xdr:nvSpPr>
        <xdr:cNvPr id="379" name="フローチャート: 判断 378"/>
        <xdr:cNvSpPr/>
      </xdr:nvSpPr>
      <xdr:spPr>
        <a:xfrm>
          <a:off x="14351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34670</xdr:rowOff>
    </xdr:from>
    <xdr:ext cx="762000" cy="259045"/>
    <xdr:sp macro="" textlink="">
      <xdr:nvSpPr>
        <xdr:cNvPr id="380" name="テキスト ボックス 379"/>
        <xdr:cNvSpPr txBox="1"/>
      </xdr:nvSpPr>
      <xdr:spPr>
        <a:xfrm>
          <a:off x="14020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381" name="フローチャート: 判断 380"/>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382" name="テキスト ボックス 381"/>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109765</xdr:rowOff>
    </xdr:from>
    <xdr:to>
      <xdr:col>81</xdr:col>
      <xdr:colOff>95250</xdr:colOff>
      <xdr:row>40</xdr:row>
      <xdr:rowOff>39915</xdr:rowOff>
    </xdr:to>
    <xdr:sp macro="" textlink="">
      <xdr:nvSpPr>
        <xdr:cNvPr id="388" name="楕円 387"/>
        <xdr:cNvSpPr/>
      </xdr:nvSpPr>
      <xdr:spPr>
        <a:xfrm>
          <a:off x="169672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81842</xdr:rowOff>
    </xdr:from>
    <xdr:ext cx="762000" cy="259045"/>
    <xdr:sp macro="" textlink="">
      <xdr:nvSpPr>
        <xdr:cNvPr id="389" name="公債費負担の状況該当値テキスト"/>
        <xdr:cNvSpPr txBox="1"/>
      </xdr:nvSpPr>
      <xdr:spPr>
        <a:xfrm>
          <a:off x="17106900" y="6768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390" name="楕円 389"/>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91" name="テキスト ボックス 390"/>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42635</xdr:rowOff>
    </xdr:from>
    <xdr:to>
      <xdr:col>73</xdr:col>
      <xdr:colOff>44450</xdr:colOff>
      <xdr:row>41</xdr:row>
      <xdr:rowOff>144235</xdr:rowOff>
    </xdr:to>
    <xdr:sp macro="" textlink="">
      <xdr:nvSpPr>
        <xdr:cNvPr id="392" name="楕円 391"/>
        <xdr:cNvSpPr/>
      </xdr:nvSpPr>
      <xdr:spPr>
        <a:xfrm>
          <a:off x="15240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129012</xdr:rowOff>
    </xdr:from>
    <xdr:ext cx="762000" cy="259045"/>
    <xdr:sp macro="" textlink="">
      <xdr:nvSpPr>
        <xdr:cNvPr id="393" name="テキスト ボックス 392"/>
        <xdr:cNvSpPr txBox="1"/>
      </xdr:nvSpPr>
      <xdr:spPr>
        <a:xfrm>
          <a:off x="14909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26307</xdr:rowOff>
    </xdr:from>
    <xdr:to>
      <xdr:col>68</xdr:col>
      <xdr:colOff>203200</xdr:colOff>
      <xdr:row>42</xdr:row>
      <xdr:rowOff>127907</xdr:rowOff>
    </xdr:to>
    <xdr:sp macro="" textlink="">
      <xdr:nvSpPr>
        <xdr:cNvPr id="394" name="楕円 393"/>
        <xdr:cNvSpPr/>
      </xdr:nvSpPr>
      <xdr:spPr>
        <a:xfrm>
          <a:off x="14351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112684</xdr:rowOff>
    </xdr:from>
    <xdr:ext cx="762000" cy="259045"/>
    <xdr:sp macro="" textlink="">
      <xdr:nvSpPr>
        <xdr:cNvPr id="395" name="テキスト ボックス 394"/>
        <xdr:cNvSpPr txBox="1"/>
      </xdr:nvSpPr>
      <xdr:spPr>
        <a:xfrm>
          <a:off x="14020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9978</xdr:rowOff>
    </xdr:from>
    <xdr:to>
      <xdr:col>64</xdr:col>
      <xdr:colOff>152400</xdr:colOff>
      <xdr:row>43</xdr:row>
      <xdr:rowOff>111578</xdr:rowOff>
    </xdr:to>
    <xdr:sp macro="" textlink="">
      <xdr:nvSpPr>
        <xdr:cNvPr id="396" name="楕円 395"/>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121755</xdr:rowOff>
    </xdr:from>
    <xdr:ext cx="762000" cy="259045"/>
    <xdr:sp macro="" textlink="">
      <xdr:nvSpPr>
        <xdr:cNvPr id="397" name="テキスト ボックス 396"/>
        <xdr:cNvSpPr txBox="1"/>
      </xdr:nvSpPr>
      <xdr:spPr>
        <a:xfrm>
          <a:off x="13131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前年度より</a:t>
          </a:r>
          <a:r>
            <a:rPr kumimoji="1" lang="en-US" altLang="ja-JP" sz="1150">
              <a:latin typeface="ＭＳ Ｐゴシック" panose="020B0600070205080204" pitchFamily="50" charset="-128"/>
              <a:ea typeface="ＭＳ Ｐゴシック" panose="020B0600070205080204" pitchFamily="50" charset="-128"/>
            </a:rPr>
            <a:t>3.1</a:t>
          </a:r>
          <a:r>
            <a:rPr kumimoji="1" lang="ja-JP" altLang="en-US" sz="1150">
              <a:latin typeface="ＭＳ Ｐゴシック" panose="020B0600070205080204" pitchFamily="50" charset="-128"/>
              <a:ea typeface="ＭＳ Ｐゴシック" panose="020B0600070205080204" pitchFamily="50" charset="-128"/>
            </a:rPr>
            <a:t>ポイント低下したものの，グループ内平均を上回る</a:t>
          </a:r>
          <a:r>
            <a:rPr kumimoji="1" lang="en-US" altLang="ja-JP" sz="1150">
              <a:latin typeface="ＭＳ Ｐゴシック" panose="020B0600070205080204" pitchFamily="50" charset="-128"/>
              <a:ea typeface="ＭＳ Ｐゴシック" panose="020B0600070205080204" pitchFamily="50" charset="-128"/>
            </a:rPr>
            <a:t>216.8%</a:t>
          </a:r>
          <a:r>
            <a:rPr kumimoji="1" lang="ja-JP" altLang="en-US" sz="1150">
              <a:latin typeface="ＭＳ Ｐゴシック" panose="020B0600070205080204" pitchFamily="50" charset="-128"/>
              <a:ea typeface="ＭＳ Ｐゴシック" panose="020B0600070205080204" pitchFamily="50" charset="-128"/>
            </a:rPr>
            <a:t>となっている。</a:t>
          </a:r>
        </a:p>
        <a:p>
          <a:r>
            <a:rPr kumimoji="1" lang="ja-JP" altLang="en-US" sz="1150">
              <a:latin typeface="ＭＳ Ｐゴシック" panose="020B0600070205080204" pitchFamily="50" charset="-128"/>
              <a:ea typeface="ＭＳ Ｐゴシック" panose="020B0600070205080204" pitchFamily="50" charset="-128"/>
            </a:rPr>
            <a:t>　平成</a:t>
          </a:r>
          <a:r>
            <a:rPr kumimoji="1" lang="en-US" altLang="ja-JP" sz="1150">
              <a:latin typeface="ＭＳ Ｐゴシック" panose="020B0600070205080204" pitchFamily="50" charset="-128"/>
              <a:ea typeface="ＭＳ Ｐゴシック" panose="020B0600070205080204" pitchFamily="50" charset="-128"/>
            </a:rPr>
            <a:t>23</a:t>
          </a:r>
          <a:r>
            <a:rPr kumimoji="1" lang="ja-JP" altLang="en-US" sz="1150">
              <a:latin typeface="ＭＳ Ｐゴシック" panose="020B0600070205080204" pitchFamily="50" charset="-128"/>
              <a:ea typeface="ＭＳ Ｐゴシック" panose="020B0600070205080204" pitchFamily="50" charset="-128"/>
            </a:rPr>
            <a:t>年度に策定した「行財政運営戦略」を踏まえた臨時財政対策債を除く本県独自に発行する県債残高を抑制する取組などにより低下する一方で，他団体も地方債残高の抑制に努めており，標準財政規模に対する県債残高の規模がグループ内の他団体を引き続き上回っていることから，将来負担比率がグループ内平均を上回る状況が続いている。</a:t>
          </a:r>
        </a:p>
        <a:p>
          <a:r>
            <a:rPr kumimoji="1" lang="ja-JP" altLang="en-US" sz="1150">
              <a:latin typeface="ＭＳ Ｐゴシック" panose="020B0600070205080204" pitchFamily="50" charset="-128"/>
              <a:ea typeface="ＭＳ Ｐゴシック" panose="020B0600070205080204" pitchFamily="50" charset="-128"/>
            </a:rPr>
            <a:t>　今後とも，本県が独自に発行する県債残高の抑制を図ることとしている。</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2" name="直線コネクタ 421"/>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3" name="将来負担の状況最小値テキスト"/>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4" name="直線コネクタ 423"/>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5" name="将来負担の状況最大値テキスト"/>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6" name="直線コネクタ 425"/>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68377</xdr:rowOff>
    </xdr:from>
    <xdr:to>
      <xdr:col>81</xdr:col>
      <xdr:colOff>44450</xdr:colOff>
      <xdr:row>20</xdr:row>
      <xdr:rowOff>83338</xdr:rowOff>
    </xdr:to>
    <xdr:cxnSp macro="">
      <xdr:nvCxnSpPr>
        <xdr:cNvPr id="427" name="直線コネクタ 426"/>
        <xdr:cNvCxnSpPr/>
      </xdr:nvCxnSpPr>
      <xdr:spPr>
        <a:xfrm flipV="1">
          <a:off x="16179800" y="3497377"/>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160316</xdr:rowOff>
    </xdr:from>
    <xdr:ext cx="762000" cy="259045"/>
    <xdr:sp macro="" textlink="">
      <xdr:nvSpPr>
        <xdr:cNvPr id="428" name="将来負担の状況平均値テキスト"/>
        <xdr:cNvSpPr txBox="1"/>
      </xdr:nvSpPr>
      <xdr:spPr>
        <a:xfrm>
          <a:off x="17106900" y="3074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29" name="フローチャート: 判断 428"/>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83338</xdr:rowOff>
    </xdr:from>
    <xdr:to>
      <xdr:col>77</xdr:col>
      <xdr:colOff>44450</xdr:colOff>
      <xdr:row>20</xdr:row>
      <xdr:rowOff>86233</xdr:rowOff>
    </xdr:to>
    <xdr:cxnSp macro="">
      <xdr:nvCxnSpPr>
        <xdr:cNvPr id="430" name="直線コネクタ 429"/>
        <xdr:cNvCxnSpPr/>
      </xdr:nvCxnSpPr>
      <xdr:spPr>
        <a:xfrm flipV="1">
          <a:off x="15290800" y="3512338"/>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89425</xdr:rowOff>
    </xdr:from>
    <xdr:ext cx="736600" cy="259045"/>
    <xdr:sp macro="" textlink="">
      <xdr:nvSpPr>
        <xdr:cNvPr id="432" name="テキスト ボックス 431"/>
        <xdr:cNvSpPr txBox="1"/>
      </xdr:nvSpPr>
      <xdr:spPr>
        <a:xfrm>
          <a:off x="15798800" y="300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65481</xdr:rowOff>
    </xdr:from>
    <xdr:to>
      <xdr:col>72</xdr:col>
      <xdr:colOff>203200</xdr:colOff>
      <xdr:row>20</xdr:row>
      <xdr:rowOff>86233</xdr:rowOff>
    </xdr:to>
    <xdr:cxnSp macro="">
      <xdr:nvCxnSpPr>
        <xdr:cNvPr id="433" name="直線コネクタ 432"/>
        <xdr:cNvCxnSpPr/>
      </xdr:nvCxnSpPr>
      <xdr:spPr>
        <a:xfrm>
          <a:off x="14401800" y="3494481"/>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4" name="フローチャート: 判断 433"/>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97147</xdr:rowOff>
    </xdr:from>
    <xdr:ext cx="762000" cy="259045"/>
    <xdr:sp macro="" textlink="">
      <xdr:nvSpPr>
        <xdr:cNvPr id="435" name="テキスト ボックス 434"/>
        <xdr:cNvSpPr txBox="1"/>
      </xdr:nvSpPr>
      <xdr:spPr>
        <a:xfrm>
          <a:off x="14909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65481</xdr:rowOff>
    </xdr:from>
    <xdr:to>
      <xdr:col>68</xdr:col>
      <xdr:colOff>152400</xdr:colOff>
      <xdr:row>20</xdr:row>
      <xdr:rowOff>114707</xdr:rowOff>
    </xdr:to>
    <xdr:cxnSp macro="">
      <xdr:nvCxnSpPr>
        <xdr:cNvPr id="436" name="直線コネクタ 435"/>
        <xdr:cNvCxnSpPr/>
      </xdr:nvCxnSpPr>
      <xdr:spPr>
        <a:xfrm flipV="1">
          <a:off x="13512800" y="3494481"/>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7" name="フローチャート: 判断 436"/>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70604</xdr:rowOff>
    </xdr:from>
    <xdr:ext cx="762000" cy="259045"/>
    <xdr:sp macro="" textlink="">
      <xdr:nvSpPr>
        <xdr:cNvPr id="438" name="テキスト ボックス 437"/>
        <xdr:cNvSpPr txBox="1"/>
      </xdr:nvSpPr>
      <xdr:spPr>
        <a:xfrm>
          <a:off x="14020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13716</xdr:rowOff>
    </xdr:from>
    <xdr:to>
      <xdr:col>64</xdr:col>
      <xdr:colOff>152400</xdr:colOff>
      <xdr:row>20</xdr:row>
      <xdr:rowOff>115316</xdr:rowOff>
    </xdr:to>
    <xdr:sp macro="" textlink="">
      <xdr:nvSpPr>
        <xdr:cNvPr id="439" name="フローチャート: 判断 438"/>
        <xdr:cNvSpPr/>
      </xdr:nvSpPr>
      <xdr:spPr>
        <a:xfrm>
          <a:off x="13462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125493</xdr:rowOff>
    </xdr:from>
    <xdr:ext cx="762000" cy="259045"/>
    <xdr:sp macro="" textlink="">
      <xdr:nvSpPr>
        <xdr:cNvPr id="440" name="テキスト ボックス 439"/>
        <xdr:cNvSpPr txBox="1"/>
      </xdr:nvSpPr>
      <xdr:spPr>
        <a:xfrm>
          <a:off x="13131800" y="321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17577</xdr:rowOff>
    </xdr:from>
    <xdr:to>
      <xdr:col>81</xdr:col>
      <xdr:colOff>95250</xdr:colOff>
      <xdr:row>20</xdr:row>
      <xdr:rowOff>119177</xdr:rowOff>
    </xdr:to>
    <xdr:sp macro="" textlink="">
      <xdr:nvSpPr>
        <xdr:cNvPr id="446" name="楕円 445"/>
        <xdr:cNvSpPr/>
      </xdr:nvSpPr>
      <xdr:spPr>
        <a:xfrm>
          <a:off x="16967200" y="34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161104</xdr:rowOff>
    </xdr:from>
    <xdr:ext cx="762000" cy="259045"/>
    <xdr:sp macro="" textlink="">
      <xdr:nvSpPr>
        <xdr:cNvPr id="447" name="将来負担の状況該当値テキスト"/>
        <xdr:cNvSpPr txBox="1"/>
      </xdr:nvSpPr>
      <xdr:spPr>
        <a:xfrm>
          <a:off x="17106900" y="341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32538</xdr:rowOff>
    </xdr:from>
    <xdr:to>
      <xdr:col>77</xdr:col>
      <xdr:colOff>95250</xdr:colOff>
      <xdr:row>20</xdr:row>
      <xdr:rowOff>134138</xdr:rowOff>
    </xdr:to>
    <xdr:sp macro="" textlink="">
      <xdr:nvSpPr>
        <xdr:cNvPr id="448" name="楕円 447"/>
        <xdr:cNvSpPr/>
      </xdr:nvSpPr>
      <xdr:spPr>
        <a:xfrm>
          <a:off x="16129000" y="34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118915</xdr:rowOff>
    </xdr:from>
    <xdr:ext cx="736600" cy="259045"/>
    <xdr:sp macro="" textlink="">
      <xdr:nvSpPr>
        <xdr:cNvPr id="449" name="テキスト ボックス 448"/>
        <xdr:cNvSpPr txBox="1"/>
      </xdr:nvSpPr>
      <xdr:spPr>
        <a:xfrm>
          <a:off x="15798800" y="3547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35433</xdr:rowOff>
    </xdr:from>
    <xdr:to>
      <xdr:col>73</xdr:col>
      <xdr:colOff>44450</xdr:colOff>
      <xdr:row>20</xdr:row>
      <xdr:rowOff>137033</xdr:rowOff>
    </xdr:to>
    <xdr:sp macro="" textlink="">
      <xdr:nvSpPr>
        <xdr:cNvPr id="450" name="楕円 449"/>
        <xdr:cNvSpPr/>
      </xdr:nvSpPr>
      <xdr:spPr>
        <a:xfrm>
          <a:off x="15240000" y="34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121810</xdr:rowOff>
    </xdr:from>
    <xdr:ext cx="762000" cy="259045"/>
    <xdr:sp macro="" textlink="">
      <xdr:nvSpPr>
        <xdr:cNvPr id="451" name="テキスト ボックス 450"/>
        <xdr:cNvSpPr txBox="1"/>
      </xdr:nvSpPr>
      <xdr:spPr>
        <a:xfrm>
          <a:off x="14909800" y="355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14681</xdr:rowOff>
    </xdr:from>
    <xdr:to>
      <xdr:col>68</xdr:col>
      <xdr:colOff>203200</xdr:colOff>
      <xdr:row>20</xdr:row>
      <xdr:rowOff>116281</xdr:rowOff>
    </xdr:to>
    <xdr:sp macro="" textlink="">
      <xdr:nvSpPr>
        <xdr:cNvPr id="452" name="楕円 451"/>
        <xdr:cNvSpPr/>
      </xdr:nvSpPr>
      <xdr:spPr>
        <a:xfrm>
          <a:off x="14351000" y="34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101058</xdr:rowOff>
    </xdr:from>
    <xdr:ext cx="762000" cy="259045"/>
    <xdr:sp macro="" textlink="">
      <xdr:nvSpPr>
        <xdr:cNvPr id="453" name="テキスト ボックス 452"/>
        <xdr:cNvSpPr txBox="1"/>
      </xdr:nvSpPr>
      <xdr:spPr>
        <a:xfrm>
          <a:off x="14020800" y="353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63907</xdr:rowOff>
    </xdr:from>
    <xdr:to>
      <xdr:col>64</xdr:col>
      <xdr:colOff>152400</xdr:colOff>
      <xdr:row>20</xdr:row>
      <xdr:rowOff>165507</xdr:rowOff>
    </xdr:to>
    <xdr:sp macro="" textlink="">
      <xdr:nvSpPr>
        <xdr:cNvPr id="454" name="楕円 453"/>
        <xdr:cNvSpPr/>
      </xdr:nvSpPr>
      <xdr:spPr>
        <a:xfrm>
          <a:off x="13462000" y="349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150284</xdr:rowOff>
    </xdr:from>
    <xdr:ext cx="762000" cy="259045"/>
    <xdr:sp macro="" textlink="">
      <xdr:nvSpPr>
        <xdr:cNvPr id="455" name="テキスト ボックス 454"/>
        <xdr:cNvSpPr txBox="1"/>
      </xdr:nvSpPr>
      <xdr:spPr>
        <a:xfrm>
          <a:off x="13131800" y="357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1,643,437
1,633,098
9,187.02
782,107,653
759,062,976
4,690,336
475,587,075
1,603,161,253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ポイント上昇し，グループ内平均を上回る</a:t>
          </a:r>
          <a:r>
            <a:rPr kumimoji="1" lang="en-US" altLang="ja-JP" sz="1100">
              <a:latin typeface="ＭＳ Ｐゴシック" panose="020B0600070205080204" pitchFamily="50" charset="-128"/>
              <a:ea typeface="ＭＳ Ｐゴシック" panose="020B0600070205080204" pitchFamily="50" charset="-128"/>
            </a:rPr>
            <a:t>39.6%</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これは，退職手当支給水準の引下げによる退職手当の減などにより人件費は減少しているものの，地方税・普通交付税を中心とする毎年度経常的に収入される一般財源等に占める人件費の割合が増加したため前年度より上昇し，併せてグループ内他団体と比べても経常的一般財源等に占める人件費の割合が高いことから，グループ内平均を上回っているものである。</a:t>
          </a:r>
        </a:p>
        <a:p>
          <a:r>
            <a:rPr kumimoji="1" lang="ja-JP" altLang="en-US" sz="1100">
              <a:latin typeface="ＭＳ Ｐゴシック" panose="020B0600070205080204" pitchFamily="50" charset="-128"/>
              <a:ea typeface="ＭＳ Ｐゴシック" panose="020B0600070205080204" pitchFamily="50" charset="-128"/>
            </a:rPr>
            <a:t>　今後とも，職員数の縮減，職員給の見直し等により，人件費の削減に努めることとしている。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149860</xdr:rowOff>
    </xdr:to>
    <xdr:cxnSp macro="">
      <xdr:nvCxnSpPr>
        <xdr:cNvPr id="58" name="直線コネクタ 57"/>
        <xdr:cNvCxnSpPr/>
      </xdr:nvCxnSpPr>
      <xdr:spPr>
        <a:xfrm flipV="1">
          <a:off x="4826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1"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2" name="直線コネクタ 61"/>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35560</xdr:rowOff>
    </xdr:to>
    <xdr:cxnSp macro="">
      <xdr:nvCxnSpPr>
        <xdr:cNvPr id="63" name="直線コネクタ 62"/>
        <xdr:cNvCxnSpPr/>
      </xdr:nvCxnSpPr>
      <xdr:spPr>
        <a:xfrm>
          <a:off x="3987800" y="65278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762000" cy="259045"/>
    <xdr:sp macro="" textlink="">
      <xdr:nvSpPr>
        <xdr:cNvPr id="64" name="人件費平均値テキスト"/>
        <xdr:cNvSpPr txBox="1"/>
      </xdr:nvSpPr>
      <xdr:spPr>
        <a:xfrm>
          <a:off x="4914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65" name="フローチャート: 判断 64"/>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12700</xdr:rowOff>
    </xdr:to>
    <xdr:cxnSp macro="">
      <xdr:nvCxnSpPr>
        <xdr:cNvPr id="66" name="直線コネクタ 65"/>
        <xdr:cNvCxnSpPr/>
      </xdr:nvCxnSpPr>
      <xdr:spPr>
        <a:xfrm>
          <a:off x="3098800" y="641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67" name="フローチャート: 判断 66"/>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68" name="テキスト ボックス 6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69850</xdr:rowOff>
    </xdr:to>
    <xdr:cxnSp macro="">
      <xdr:nvCxnSpPr>
        <xdr:cNvPr id="69" name="直線コネクタ 68"/>
        <xdr:cNvCxnSpPr/>
      </xdr:nvCxnSpPr>
      <xdr:spPr>
        <a:xfrm>
          <a:off x="2209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0" name="フローチャート: 判断 69"/>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1" name="テキスト ボックス 70"/>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138430</xdr:rowOff>
    </xdr:to>
    <xdr:cxnSp macro="">
      <xdr:nvCxnSpPr>
        <xdr:cNvPr id="72" name="直線コネクタ 71"/>
        <xdr:cNvCxnSpPr/>
      </xdr:nvCxnSpPr>
      <xdr:spPr>
        <a:xfrm flipV="1">
          <a:off x="1320800" y="6322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3" name="フローチャート: 判断 72"/>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4" name="テキスト ボックス 73"/>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5" name="フローチャート: 判断 74"/>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6" name="テキスト ボックス 75"/>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156210</xdr:rowOff>
    </xdr:from>
    <xdr:to>
      <xdr:col>24</xdr:col>
      <xdr:colOff>76200</xdr:colOff>
      <xdr:row>38</xdr:row>
      <xdr:rowOff>86360</xdr:rowOff>
    </xdr:to>
    <xdr:sp macro="" textlink="">
      <xdr:nvSpPr>
        <xdr:cNvPr id="82" name="楕円 81"/>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128287</xdr:rowOff>
    </xdr:from>
    <xdr:ext cx="762000" cy="259045"/>
    <xdr:sp macro="" textlink="">
      <xdr:nvSpPr>
        <xdr:cNvPr id="83"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4" name="楕円 83"/>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5" name="テキスト ボックス 84"/>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6" name="楕円 85"/>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87" name="テキスト ボックス 86"/>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8" name="楕円 87"/>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89" name="テキスト ボックス 88"/>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0" name="楕円 89"/>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1" name="テキスト ボックス 90"/>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物件費に係る経常収支比率は，前年度と同水準でグループ内平均を下回る</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これは，「行財政運営戦略」を踏まえ，一般政策経費の圧縮に取り組んできたことが反映されたものと考えられる。</a:t>
          </a:r>
        </a:p>
        <a:p>
          <a:r>
            <a:rPr kumimoji="1" lang="ja-JP" altLang="en-US" sz="1100">
              <a:latin typeface="ＭＳ Ｐゴシック" panose="020B0600070205080204" pitchFamily="50" charset="-128"/>
              <a:ea typeface="ＭＳ Ｐゴシック" panose="020B0600070205080204" pitchFamily="50" charset="-128"/>
            </a:rPr>
            <a:t>　今後とも，必要性・効率性の観点からメリハリをつけた見直しに取り組むこととしている。</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7" name="直線コネクタ 116"/>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0"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1" name="直線コネクタ 120"/>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88900</xdr:rowOff>
    </xdr:to>
    <xdr:cxnSp macro="">
      <xdr:nvCxnSpPr>
        <xdr:cNvPr id="122" name="直線コネクタ 121"/>
        <xdr:cNvCxnSpPr/>
      </xdr:nvCxnSpPr>
      <xdr:spPr>
        <a:xfrm>
          <a:off x="15671800" y="283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3"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4" name="フローチャート: 判断 123"/>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88900</xdr:rowOff>
    </xdr:to>
    <xdr:cxnSp macro="">
      <xdr:nvCxnSpPr>
        <xdr:cNvPr id="125" name="直線コネクタ 124"/>
        <xdr:cNvCxnSpPr/>
      </xdr:nvCxnSpPr>
      <xdr:spPr>
        <a:xfrm>
          <a:off x="14782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88900</xdr:rowOff>
    </xdr:to>
    <xdr:cxnSp macro="">
      <xdr:nvCxnSpPr>
        <xdr:cNvPr id="128" name="直線コネクタ 127"/>
        <xdr:cNvCxnSpPr/>
      </xdr:nvCxnSpPr>
      <xdr:spPr>
        <a:xfrm>
          <a:off x="13893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0" name="テキスト ボックス 129"/>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88900</xdr:rowOff>
    </xdr:to>
    <xdr:cxnSp macro="">
      <xdr:nvCxnSpPr>
        <xdr:cNvPr id="131" name="直線コネクタ 130"/>
        <xdr:cNvCxnSpPr/>
      </xdr:nvCxnSpPr>
      <xdr:spPr>
        <a:xfrm flipV="1">
          <a:off x="13004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4" name="フローチャート: 判断 133"/>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35" name="テキスト ボックス 13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1" name="楕円 140"/>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2"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3" name="楕円 142"/>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4" name="テキスト ボックス 14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45" name="楕円 144"/>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46" name="テキスト ボックス 145"/>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9" name="楕円 148"/>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50" name="テキスト ボックス 149"/>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扶助費に係る経常収支比率は，グループ内平均を上回る</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これは，水俣病関連の支出（水俣病総合対策事業（</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事業費：</a:t>
          </a:r>
          <a:r>
            <a:rPr kumimoji="1" lang="en-US" altLang="ja-JP" sz="1100">
              <a:latin typeface="ＭＳ Ｐゴシック" panose="020B0600070205080204" pitchFamily="50" charset="-128"/>
              <a:ea typeface="ＭＳ Ｐゴシック" panose="020B0600070205080204" pitchFamily="50" charset="-128"/>
            </a:rPr>
            <a:t>38.8</a:t>
          </a:r>
          <a:r>
            <a:rPr kumimoji="1" lang="ja-JP" altLang="en-US" sz="1100">
              <a:latin typeface="ＭＳ Ｐゴシック" panose="020B0600070205080204" pitchFamily="50" charset="-128"/>
              <a:ea typeface="ＭＳ Ｐゴシック" panose="020B0600070205080204" pitchFamily="50" charset="-128"/>
            </a:rPr>
            <a:t>億円））があることなどにより，グループ内平均を上回っているものである。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57</xdr:row>
      <xdr:rowOff>115570</xdr:rowOff>
    </xdr:to>
    <xdr:cxnSp macro="">
      <xdr:nvCxnSpPr>
        <xdr:cNvPr id="179" name="直線コネクタ 178"/>
        <xdr:cNvCxnSpPr/>
      </xdr:nvCxnSpPr>
      <xdr:spPr>
        <a:xfrm>
          <a:off x="3987800" y="9888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0"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1" name="フローチャート: 判断 180"/>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115570</xdr:rowOff>
    </xdr:to>
    <xdr:cxnSp macro="">
      <xdr:nvCxnSpPr>
        <xdr:cNvPr id="182" name="直線コネクタ 181"/>
        <xdr:cNvCxnSpPr/>
      </xdr:nvCxnSpPr>
      <xdr:spPr>
        <a:xfrm>
          <a:off x="3098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24130</xdr:rowOff>
    </xdr:from>
    <xdr:to>
      <xdr:col>15</xdr:col>
      <xdr:colOff>98425</xdr:colOff>
      <xdr:row>57</xdr:row>
      <xdr:rowOff>69850</xdr:rowOff>
    </xdr:to>
    <xdr:cxnSp macro="">
      <xdr:nvCxnSpPr>
        <xdr:cNvPr id="185" name="直線コネクタ 184"/>
        <xdr:cNvCxnSpPr/>
      </xdr:nvCxnSpPr>
      <xdr:spPr>
        <a:xfrm>
          <a:off x="2209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6" name="フローチャート: 判断 185"/>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87" name="テキスト ボックス 186"/>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24130</xdr:rowOff>
    </xdr:to>
    <xdr:cxnSp macro="">
      <xdr:nvCxnSpPr>
        <xdr:cNvPr id="188" name="直線コネクタ 187"/>
        <xdr:cNvCxnSpPr/>
      </xdr:nvCxnSpPr>
      <xdr:spPr>
        <a:xfrm>
          <a:off x="1320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2" name="テキスト ボックス 191"/>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98" name="楕円 197"/>
        <xdr:cNvSpPr/>
      </xdr:nvSpPr>
      <xdr:spPr>
        <a:xfrm>
          <a:off x="4775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36847</xdr:rowOff>
    </xdr:from>
    <xdr:ext cx="762000" cy="259045"/>
    <xdr:sp macro="" textlink="">
      <xdr:nvSpPr>
        <xdr:cNvPr id="199" name="扶助費該当値テキスト"/>
        <xdr:cNvSpPr txBox="1"/>
      </xdr:nvSpPr>
      <xdr:spPr>
        <a:xfrm>
          <a:off x="4914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0" name="楕円 199"/>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1" name="テキスト ボックス 200"/>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2" name="楕円 201"/>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3" name="テキスト ボックス 202"/>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04" name="楕円 203"/>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59707</xdr:rowOff>
    </xdr:from>
    <xdr:ext cx="762000" cy="259045"/>
    <xdr:sp macro="" textlink="">
      <xdr:nvSpPr>
        <xdr:cNvPr id="205" name="テキスト ボックス 204"/>
        <xdr:cNvSpPr txBox="1"/>
      </xdr:nvSpPr>
      <xdr:spPr>
        <a:xfrm>
          <a:off x="1828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06" name="楕円 205"/>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07" name="テキスト ボックス 206"/>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その他は維持補修費，貸付金及び繰出金であり，平成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年度から設置された国民健康保険事業特別会計への繰出金の増加により，前年度より</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ポイント上昇したものの，グループ内平均を下回る</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今後とも必要性・効率性の観点からメリハリをつけた見直しに取り組むこととしている。</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2" name="直線コネクタ 231"/>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4" name="直線コネクタ 23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165100</xdr:rowOff>
    </xdr:from>
    <xdr:to>
      <xdr:col>82</xdr:col>
      <xdr:colOff>107950</xdr:colOff>
      <xdr:row>56</xdr:row>
      <xdr:rowOff>127000</xdr:rowOff>
    </xdr:to>
    <xdr:cxnSp macro="">
      <xdr:nvCxnSpPr>
        <xdr:cNvPr id="237" name="直線コネクタ 236"/>
        <xdr:cNvCxnSpPr/>
      </xdr:nvCxnSpPr>
      <xdr:spPr>
        <a:xfrm>
          <a:off x="15671800" y="9251950"/>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143527</xdr:rowOff>
    </xdr:from>
    <xdr:ext cx="762000" cy="259045"/>
    <xdr:sp macro="" textlink="">
      <xdr:nvSpPr>
        <xdr:cNvPr id="238" name="その他平均値テキスト"/>
        <xdr:cNvSpPr txBox="1"/>
      </xdr:nvSpPr>
      <xdr:spPr>
        <a:xfrm>
          <a:off x="16598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39" name="フローチャート: 判断 238"/>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53</xdr:row>
      <xdr:rowOff>165100</xdr:rowOff>
    </xdr:to>
    <xdr:cxnSp macro="">
      <xdr:nvCxnSpPr>
        <xdr:cNvPr id="240" name="直線コネクタ 239"/>
        <xdr:cNvCxnSpPr/>
      </xdr:nvCxnSpPr>
      <xdr:spPr>
        <a:xfrm>
          <a:off x="14782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1" name="フローチャート: 判断 240"/>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143527</xdr:rowOff>
    </xdr:from>
    <xdr:ext cx="736600" cy="259045"/>
    <xdr:sp macro="" textlink="">
      <xdr:nvSpPr>
        <xdr:cNvPr id="242" name="テキスト ボックス 241"/>
        <xdr:cNvSpPr txBox="1"/>
      </xdr:nvSpPr>
      <xdr:spPr>
        <a:xfrm>
          <a:off x="15290800" y="9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127000</xdr:rowOff>
    </xdr:from>
    <xdr:to>
      <xdr:col>73</xdr:col>
      <xdr:colOff>180975</xdr:colOff>
      <xdr:row>53</xdr:row>
      <xdr:rowOff>146050</xdr:rowOff>
    </xdr:to>
    <xdr:cxnSp macro="">
      <xdr:nvCxnSpPr>
        <xdr:cNvPr id="243" name="直線コネクタ 242"/>
        <xdr:cNvCxnSpPr/>
      </xdr:nvCxnSpPr>
      <xdr:spPr>
        <a:xfrm>
          <a:off x="13893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5" name="テキスト ボックス 244"/>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50800</xdr:rowOff>
    </xdr:from>
    <xdr:to>
      <xdr:col>69</xdr:col>
      <xdr:colOff>92075</xdr:colOff>
      <xdr:row>53</xdr:row>
      <xdr:rowOff>127000</xdr:rowOff>
    </xdr:to>
    <xdr:cxnSp macro="">
      <xdr:nvCxnSpPr>
        <xdr:cNvPr id="246" name="直線コネクタ 245"/>
        <xdr:cNvCxnSpPr/>
      </xdr:nvCxnSpPr>
      <xdr:spPr>
        <a:xfrm>
          <a:off x="13004800" y="9137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7" name="フローチャート: 判断 246"/>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105427</xdr:rowOff>
    </xdr:from>
    <xdr:ext cx="762000" cy="259045"/>
    <xdr:sp macro="" textlink="">
      <xdr:nvSpPr>
        <xdr:cNvPr id="248" name="テキスト ボックス 247"/>
        <xdr:cNvSpPr txBox="1"/>
      </xdr:nvSpPr>
      <xdr:spPr>
        <a:xfrm>
          <a:off x="13512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49" name="フローチャート: 判断 248"/>
        <xdr:cNvSpPr/>
      </xdr:nvSpPr>
      <xdr:spPr>
        <a:xfrm>
          <a:off x="12954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67327</xdr:rowOff>
    </xdr:from>
    <xdr:ext cx="762000" cy="259045"/>
    <xdr:sp macro="" textlink="">
      <xdr:nvSpPr>
        <xdr:cNvPr id="250" name="テキスト ボックス 249"/>
        <xdr:cNvSpPr txBox="1"/>
      </xdr:nvSpPr>
      <xdr:spPr>
        <a:xfrm>
          <a:off x="12623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6" name="楕円 25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57"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114300</xdr:rowOff>
    </xdr:from>
    <xdr:to>
      <xdr:col>78</xdr:col>
      <xdr:colOff>120650</xdr:colOff>
      <xdr:row>54</xdr:row>
      <xdr:rowOff>44450</xdr:rowOff>
    </xdr:to>
    <xdr:sp macro="" textlink="">
      <xdr:nvSpPr>
        <xdr:cNvPr id="258" name="楕円 257"/>
        <xdr:cNvSpPr/>
      </xdr:nvSpPr>
      <xdr:spPr>
        <a:xfrm>
          <a:off x="15621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54627</xdr:rowOff>
    </xdr:from>
    <xdr:ext cx="736600" cy="259045"/>
    <xdr:sp macro="" textlink="">
      <xdr:nvSpPr>
        <xdr:cNvPr id="259" name="テキスト ボックス 258"/>
        <xdr:cNvSpPr txBox="1"/>
      </xdr:nvSpPr>
      <xdr:spPr>
        <a:xfrm>
          <a:off x="15290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95250</xdr:rowOff>
    </xdr:from>
    <xdr:to>
      <xdr:col>74</xdr:col>
      <xdr:colOff>31750</xdr:colOff>
      <xdr:row>54</xdr:row>
      <xdr:rowOff>25400</xdr:rowOff>
    </xdr:to>
    <xdr:sp macro="" textlink="">
      <xdr:nvSpPr>
        <xdr:cNvPr id="260" name="楕円 259"/>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35577</xdr:rowOff>
    </xdr:from>
    <xdr:ext cx="762000" cy="259045"/>
    <xdr:sp macro="" textlink="">
      <xdr:nvSpPr>
        <xdr:cNvPr id="261" name="テキスト ボックス 260"/>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76200</xdr:rowOff>
    </xdr:from>
    <xdr:to>
      <xdr:col>69</xdr:col>
      <xdr:colOff>142875</xdr:colOff>
      <xdr:row>54</xdr:row>
      <xdr:rowOff>6350</xdr:rowOff>
    </xdr:to>
    <xdr:sp macro="" textlink="">
      <xdr:nvSpPr>
        <xdr:cNvPr id="262" name="楕円 261"/>
        <xdr:cNvSpPr/>
      </xdr:nvSpPr>
      <xdr:spPr>
        <a:xfrm>
          <a:off x="13843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16527</xdr:rowOff>
    </xdr:from>
    <xdr:ext cx="762000" cy="259045"/>
    <xdr:sp macro="" textlink="">
      <xdr:nvSpPr>
        <xdr:cNvPr id="263" name="テキスト ボックス 262"/>
        <xdr:cNvSpPr txBox="1"/>
      </xdr:nvSpPr>
      <xdr:spPr>
        <a:xfrm>
          <a:off x="13512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0</xdr:rowOff>
    </xdr:from>
    <xdr:to>
      <xdr:col>65</xdr:col>
      <xdr:colOff>53975</xdr:colOff>
      <xdr:row>53</xdr:row>
      <xdr:rowOff>101600</xdr:rowOff>
    </xdr:to>
    <xdr:sp macro="" textlink="">
      <xdr:nvSpPr>
        <xdr:cNvPr id="264" name="楕円 263"/>
        <xdr:cNvSpPr/>
      </xdr:nvSpPr>
      <xdr:spPr>
        <a:xfrm>
          <a:off x="12954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111777</xdr:rowOff>
    </xdr:from>
    <xdr:ext cx="762000" cy="259045"/>
    <xdr:sp macro="" textlink="">
      <xdr:nvSpPr>
        <xdr:cNvPr id="265" name="テキスト ボックス 264"/>
        <xdr:cNvSpPr txBox="1"/>
      </xdr:nvSpPr>
      <xdr:spPr>
        <a:xfrm>
          <a:off x="12623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ポイント減少しているものの，グループ内平均を上回る</a:t>
          </a:r>
          <a:r>
            <a:rPr kumimoji="1" lang="en-US" altLang="ja-JP" sz="1100">
              <a:latin typeface="ＭＳ Ｐゴシック" panose="020B0600070205080204" pitchFamily="50" charset="-128"/>
              <a:ea typeface="ＭＳ Ｐゴシック" panose="020B0600070205080204" pitchFamily="50" charset="-128"/>
            </a:rPr>
            <a:t>22.9%</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これは，事業実施主体が国民健康保険事業特別会計に移行したことに伴う国民健康保険財政調整交付金事業の減等により低下した一方で，子ども子育て支援制度移行に伴う施設型給付費負担金など少子高齢化の進展に伴い社会保障等に要する経費は増加しているため，グループ内平均を上回る状況が続い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今後とも，社会保障の充実に適切に対応しつつ，医療や介護分野の適正な制度運営に努める必要がある。</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127000</xdr:rowOff>
    </xdr:from>
    <xdr:to>
      <xdr:col>82</xdr:col>
      <xdr:colOff>107950</xdr:colOff>
      <xdr:row>38</xdr:row>
      <xdr:rowOff>146050</xdr:rowOff>
    </xdr:to>
    <xdr:cxnSp macro="">
      <xdr:nvCxnSpPr>
        <xdr:cNvPr id="291" name="直線コネクタ 290"/>
        <xdr:cNvCxnSpPr/>
      </xdr:nvCxnSpPr>
      <xdr:spPr>
        <a:xfrm flipV="1">
          <a:off x="16510000" y="5784850"/>
          <a:ext cx="0" cy="87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118127</xdr:rowOff>
    </xdr:from>
    <xdr:ext cx="762000" cy="259045"/>
    <xdr:sp macro="" textlink="">
      <xdr:nvSpPr>
        <xdr:cNvPr id="292" name="補助費等最小値テキスト"/>
        <xdr:cNvSpPr txBox="1"/>
      </xdr:nvSpPr>
      <xdr:spPr>
        <a:xfrm>
          <a:off x="16598900" y="663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38</xdr:row>
      <xdr:rowOff>146050</xdr:rowOff>
    </xdr:from>
    <xdr:to>
      <xdr:col>82</xdr:col>
      <xdr:colOff>196850</xdr:colOff>
      <xdr:row>38</xdr:row>
      <xdr:rowOff>146050</xdr:rowOff>
    </xdr:to>
    <xdr:cxnSp macro="">
      <xdr:nvCxnSpPr>
        <xdr:cNvPr id="293" name="直線コネクタ 292"/>
        <xdr:cNvCxnSpPr/>
      </xdr:nvCxnSpPr>
      <xdr:spPr>
        <a:xfrm>
          <a:off x="16421100" y="666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41927</xdr:rowOff>
    </xdr:from>
    <xdr:ext cx="762000" cy="259045"/>
    <xdr:sp macro="" textlink="">
      <xdr:nvSpPr>
        <xdr:cNvPr id="294" name="補助費等最大値テキスト"/>
        <xdr:cNvSpPr txBox="1"/>
      </xdr:nvSpPr>
      <xdr:spPr>
        <a:xfrm>
          <a:off x="16598900" y="552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127000</xdr:rowOff>
    </xdr:from>
    <xdr:to>
      <xdr:col>82</xdr:col>
      <xdr:colOff>196850</xdr:colOff>
      <xdr:row>33</xdr:row>
      <xdr:rowOff>127000</xdr:rowOff>
    </xdr:to>
    <xdr:cxnSp macro="">
      <xdr:nvCxnSpPr>
        <xdr:cNvPr id="295" name="直線コネクタ 294"/>
        <xdr:cNvCxnSpPr/>
      </xdr:nvCxnSpPr>
      <xdr:spPr>
        <a:xfrm>
          <a:off x="16421100" y="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69850</xdr:rowOff>
    </xdr:from>
    <xdr:to>
      <xdr:col>82</xdr:col>
      <xdr:colOff>107950</xdr:colOff>
      <xdr:row>40</xdr:row>
      <xdr:rowOff>127000</xdr:rowOff>
    </xdr:to>
    <xdr:cxnSp macro="">
      <xdr:nvCxnSpPr>
        <xdr:cNvPr id="296" name="直線コネクタ 295"/>
        <xdr:cNvCxnSpPr/>
      </xdr:nvCxnSpPr>
      <xdr:spPr>
        <a:xfrm flipV="1">
          <a:off x="15671800" y="658495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29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8" name="フローチャート: 判断 29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165100</xdr:rowOff>
    </xdr:from>
    <xdr:to>
      <xdr:col>78</xdr:col>
      <xdr:colOff>69850</xdr:colOff>
      <xdr:row>40</xdr:row>
      <xdr:rowOff>127000</xdr:rowOff>
    </xdr:to>
    <xdr:cxnSp macro="">
      <xdr:nvCxnSpPr>
        <xdr:cNvPr id="299" name="直線コネクタ 298"/>
        <xdr:cNvCxnSpPr/>
      </xdr:nvCxnSpPr>
      <xdr:spPr>
        <a:xfrm>
          <a:off x="14782800" y="6851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76200</xdr:rowOff>
    </xdr:from>
    <xdr:to>
      <xdr:col>78</xdr:col>
      <xdr:colOff>120650</xdr:colOff>
      <xdr:row>40</xdr:row>
      <xdr:rowOff>6350</xdr:rowOff>
    </xdr:to>
    <xdr:sp macro="" textlink="">
      <xdr:nvSpPr>
        <xdr:cNvPr id="300" name="フローチャート: 判断 299"/>
        <xdr:cNvSpPr/>
      </xdr:nvSpPr>
      <xdr:spPr>
        <a:xfrm>
          <a:off x="15621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16527</xdr:rowOff>
    </xdr:from>
    <xdr:ext cx="736600" cy="259045"/>
    <xdr:sp macro="" textlink="">
      <xdr:nvSpPr>
        <xdr:cNvPr id="301" name="テキスト ボックス 300"/>
        <xdr:cNvSpPr txBox="1"/>
      </xdr:nvSpPr>
      <xdr:spPr>
        <a:xfrm>
          <a:off x="15290800" y="653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165100</xdr:rowOff>
    </xdr:from>
    <xdr:to>
      <xdr:col>73</xdr:col>
      <xdr:colOff>180975</xdr:colOff>
      <xdr:row>40</xdr:row>
      <xdr:rowOff>12700</xdr:rowOff>
    </xdr:to>
    <xdr:cxnSp macro="">
      <xdr:nvCxnSpPr>
        <xdr:cNvPr id="302" name="直線コネクタ 301"/>
        <xdr:cNvCxnSpPr/>
      </xdr:nvCxnSpPr>
      <xdr:spPr>
        <a:xfrm flipV="1">
          <a:off x="13893800" y="6851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114300</xdr:rowOff>
    </xdr:from>
    <xdr:to>
      <xdr:col>74</xdr:col>
      <xdr:colOff>31750</xdr:colOff>
      <xdr:row>39</xdr:row>
      <xdr:rowOff>44450</xdr:rowOff>
    </xdr:to>
    <xdr:sp macro="" textlink="">
      <xdr:nvSpPr>
        <xdr:cNvPr id="303" name="フローチャート: 判断 302"/>
        <xdr:cNvSpPr/>
      </xdr:nvSpPr>
      <xdr:spPr>
        <a:xfrm>
          <a:off x="14732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54627</xdr:rowOff>
    </xdr:from>
    <xdr:ext cx="762000" cy="259045"/>
    <xdr:sp macro="" textlink="">
      <xdr:nvSpPr>
        <xdr:cNvPr id="304" name="テキスト ボックス 303"/>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12700</xdr:rowOff>
    </xdr:from>
    <xdr:to>
      <xdr:col>69</xdr:col>
      <xdr:colOff>92075</xdr:colOff>
      <xdr:row>40</xdr:row>
      <xdr:rowOff>12700</xdr:rowOff>
    </xdr:to>
    <xdr:cxnSp macro="">
      <xdr:nvCxnSpPr>
        <xdr:cNvPr id="305" name="直線コネクタ 304"/>
        <xdr:cNvCxnSpPr/>
      </xdr:nvCxnSpPr>
      <xdr:spPr>
        <a:xfrm>
          <a:off x="13004800" y="6699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0</xdr:rowOff>
    </xdr:from>
    <xdr:to>
      <xdr:col>69</xdr:col>
      <xdr:colOff>142875</xdr:colOff>
      <xdr:row>38</xdr:row>
      <xdr:rowOff>101600</xdr:rowOff>
    </xdr:to>
    <xdr:sp macro="" textlink="">
      <xdr:nvSpPr>
        <xdr:cNvPr id="306" name="フローチャート: 判断 305"/>
        <xdr:cNvSpPr/>
      </xdr:nvSpPr>
      <xdr:spPr>
        <a:xfrm>
          <a:off x="13843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111777</xdr:rowOff>
    </xdr:from>
    <xdr:ext cx="762000" cy="259045"/>
    <xdr:sp macro="" textlink="">
      <xdr:nvSpPr>
        <xdr:cNvPr id="307" name="テキスト ボックス 306"/>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08" name="フローチャート: 判断 307"/>
        <xdr:cNvSpPr/>
      </xdr:nvSpPr>
      <xdr:spPr>
        <a:xfrm>
          <a:off x="12954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16527</xdr:rowOff>
    </xdr:from>
    <xdr:ext cx="762000" cy="259045"/>
    <xdr:sp macro="" textlink="">
      <xdr:nvSpPr>
        <xdr:cNvPr id="309" name="テキスト ボックス 308"/>
        <xdr:cNvSpPr txBox="1"/>
      </xdr:nvSpPr>
      <xdr:spPr>
        <a:xfrm>
          <a:off x="12623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19050</xdr:rowOff>
    </xdr:from>
    <xdr:to>
      <xdr:col>82</xdr:col>
      <xdr:colOff>158750</xdr:colOff>
      <xdr:row>38</xdr:row>
      <xdr:rowOff>120650</xdr:rowOff>
    </xdr:to>
    <xdr:sp macro="" textlink="">
      <xdr:nvSpPr>
        <xdr:cNvPr id="315" name="楕円 314"/>
        <xdr:cNvSpPr/>
      </xdr:nvSpPr>
      <xdr:spPr>
        <a:xfrm>
          <a:off x="164592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99077</xdr:rowOff>
    </xdr:from>
    <xdr:ext cx="762000" cy="259045"/>
    <xdr:sp macro="" textlink="">
      <xdr:nvSpPr>
        <xdr:cNvPr id="316" name="補助費等該当値テキスト"/>
        <xdr:cNvSpPr txBox="1"/>
      </xdr:nvSpPr>
      <xdr:spPr>
        <a:xfrm>
          <a:off x="16598900" y="644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76200</xdr:rowOff>
    </xdr:from>
    <xdr:to>
      <xdr:col>78</xdr:col>
      <xdr:colOff>120650</xdr:colOff>
      <xdr:row>41</xdr:row>
      <xdr:rowOff>6350</xdr:rowOff>
    </xdr:to>
    <xdr:sp macro="" textlink="">
      <xdr:nvSpPr>
        <xdr:cNvPr id="317" name="楕円 316"/>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162577</xdr:rowOff>
    </xdr:from>
    <xdr:ext cx="736600" cy="259045"/>
    <xdr:sp macro="" textlink="">
      <xdr:nvSpPr>
        <xdr:cNvPr id="318" name="テキスト ボックス 317"/>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114300</xdr:rowOff>
    </xdr:from>
    <xdr:to>
      <xdr:col>74</xdr:col>
      <xdr:colOff>31750</xdr:colOff>
      <xdr:row>40</xdr:row>
      <xdr:rowOff>44450</xdr:rowOff>
    </xdr:to>
    <xdr:sp macro="" textlink="">
      <xdr:nvSpPr>
        <xdr:cNvPr id="319" name="楕円 318"/>
        <xdr:cNvSpPr/>
      </xdr:nvSpPr>
      <xdr:spPr>
        <a:xfrm>
          <a:off x="14732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29227</xdr:rowOff>
    </xdr:from>
    <xdr:ext cx="762000" cy="259045"/>
    <xdr:sp macro="" textlink="">
      <xdr:nvSpPr>
        <xdr:cNvPr id="320" name="テキスト ボックス 319"/>
        <xdr:cNvSpPr txBox="1"/>
      </xdr:nvSpPr>
      <xdr:spPr>
        <a:xfrm>
          <a:off x="14401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21" name="楕円 320"/>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22" name="テキスト ボックス 321"/>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133350</xdr:rowOff>
    </xdr:from>
    <xdr:to>
      <xdr:col>65</xdr:col>
      <xdr:colOff>53975</xdr:colOff>
      <xdr:row>39</xdr:row>
      <xdr:rowOff>63500</xdr:rowOff>
    </xdr:to>
    <xdr:sp macro="" textlink="">
      <xdr:nvSpPr>
        <xdr:cNvPr id="323" name="楕円 322"/>
        <xdr:cNvSpPr/>
      </xdr:nvSpPr>
      <xdr:spPr>
        <a:xfrm>
          <a:off x="12954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48277</xdr:rowOff>
    </xdr:from>
    <xdr:ext cx="762000" cy="259045"/>
    <xdr:sp macro="" textlink="">
      <xdr:nvSpPr>
        <xdr:cNvPr id="324" name="テキスト ボックス 323"/>
        <xdr:cNvSpPr txBox="1"/>
      </xdr:nvSpPr>
      <xdr:spPr>
        <a:xfrm>
          <a:off x="12623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公債費に係る経常収支比率は，前年度より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ポイント上昇し，グループ内平均を上回る</a:t>
          </a:r>
          <a:r>
            <a:rPr kumimoji="1" lang="en-US" altLang="ja-JP" sz="1100">
              <a:latin typeface="ＭＳ Ｐゴシック" panose="020B0600070205080204" pitchFamily="50" charset="-128"/>
              <a:ea typeface="ＭＳ Ｐゴシック" panose="020B0600070205080204" pitchFamily="50" charset="-128"/>
            </a:rPr>
            <a:t>26.4%</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これは，過去に発行した県債の金額とその償還年限の影響などにより，元利償還金が増加したため前年度より上昇し，併せて標準財政規模に対して県債残高が大きいためグループ内平均を上回ってい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今後とも，臨時財政対策債等を除く本県独自に発行する県債残高を抑制し，公債費負担を軽減していくこととしている。</a:t>
          </a: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83457</xdr:rowOff>
    </xdr:to>
    <xdr:cxnSp macro="">
      <xdr:nvCxnSpPr>
        <xdr:cNvPr id="352" name="直線コネクタ 351"/>
        <xdr:cNvCxnSpPr/>
      </xdr:nvCxnSpPr>
      <xdr:spPr>
        <a:xfrm flipV="1">
          <a:off x="4826000" y="12553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55534</xdr:rowOff>
    </xdr:from>
    <xdr:ext cx="762000" cy="259045"/>
    <xdr:sp macro="" textlink="">
      <xdr:nvSpPr>
        <xdr:cNvPr id="353" name="公債費最小値テキスト"/>
        <xdr:cNvSpPr txBox="1"/>
      </xdr:nvSpPr>
      <xdr:spPr>
        <a:xfrm>
          <a:off x="4914900" y="1411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83457</xdr:rowOff>
    </xdr:from>
    <xdr:to>
      <xdr:col>24</xdr:col>
      <xdr:colOff>114300</xdr:colOff>
      <xdr:row>82</xdr:row>
      <xdr:rowOff>83457</xdr:rowOff>
    </xdr:to>
    <xdr:cxnSp macro="">
      <xdr:nvCxnSpPr>
        <xdr:cNvPr id="354" name="直線コネクタ 353"/>
        <xdr:cNvCxnSpPr/>
      </xdr:nvCxnSpPr>
      <xdr:spPr>
        <a:xfrm>
          <a:off x="4737100" y="1414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5"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6" name="直線コネクタ 355"/>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140607</xdr:rowOff>
    </xdr:from>
    <xdr:to>
      <xdr:col>24</xdr:col>
      <xdr:colOff>25400</xdr:colOff>
      <xdr:row>79</xdr:row>
      <xdr:rowOff>151493</xdr:rowOff>
    </xdr:to>
    <xdr:cxnSp macro="">
      <xdr:nvCxnSpPr>
        <xdr:cNvPr id="357" name="直線コネクタ 356"/>
        <xdr:cNvCxnSpPr/>
      </xdr:nvCxnSpPr>
      <xdr:spPr>
        <a:xfrm>
          <a:off x="3987800" y="13685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8363</xdr:rowOff>
    </xdr:from>
    <xdr:ext cx="762000" cy="259045"/>
    <xdr:sp macro="" textlink="">
      <xdr:nvSpPr>
        <xdr:cNvPr id="358" name="公債費平均値テキスト"/>
        <xdr:cNvSpPr txBox="1"/>
      </xdr:nvSpPr>
      <xdr:spPr>
        <a:xfrm>
          <a:off x="4914900" y="13381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59" name="フローチャート: 判断 358"/>
        <xdr:cNvSpPr/>
      </xdr:nvSpPr>
      <xdr:spPr>
        <a:xfrm>
          <a:off x="4775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140607</xdr:rowOff>
    </xdr:from>
    <xdr:to>
      <xdr:col>19</xdr:col>
      <xdr:colOff>187325</xdr:colOff>
      <xdr:row>80</xdr:row>
      <xdr:rowOff>56243</xdr:rowOff>
    </xdr:to>
    <xdr:cxnSp macro="">
      <xdr:nvCxnSpPr>
        <xdr:cNvPr id="360" name="直線コネクタ 359"/>
        <xdr:cNvCxnSpPr/>
      </xdr:nvCxnSpPr>
      <xdr:spPr>
        <a:xfrm flipV="1">
          <a:off x="3098800" y="13685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61" name="フローチャート: 判断 360"/>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158041</xdr:rowOff>
    </xdr:from>
    <xdr:ext cx="736600" cy="259045"/>
    <xdr:sp macro="" textlink="">
      <xdr:nvSpPr>
        <xdr:cNvPr id="362" name="テキスト ボックス 361"/>
        <xdr:cNvSpPr txBox="1"/>
      </xdr:nvSpPr>
      <xdr:spPr>
        <a:xfrm>
          <a:off x="3606800" y="1335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56243</xdr:rowOff>
    </xdr:from>
    <xdr:to>
      <xdr:col>15</xdr:col>
      <xdr:colOff>98425</xdr:colOff>
      <xdr:row>80</xdr:row>
      <xdr:rowOff>99786</xdr:rowOff>
    </xdr:to>
    <xdr:cxnSp macro="">
      <xdr:nvCxnSpPr>
        <xdr:cNvPr id="363" name="直線コネクタ 362"/>
        <xdr:cNvCxnSpPr/>
      </xdr:nvCxnSpPr>
      <xdr:spPr>
        <a:xfrm flipV="1">
          <a:off x="2209800" y="13772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133350</xdr:rowOff>
    </xdr:from>
    <xdr:to>
      <xdr:col>15</xdr:col>
      <xdr:colOff>149225</xdr:colOff>
      <xdr:row>80</xdr:row>
      <xdr:rowOff>63500</xdr:rowOff>
    </xdr:to>
    <xdr:sp macro="" textlink="">
      <xdr:nvSpPr>
        <xdr:cNvPr id="364" name="フローチャート: 判断 363"/>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73677</xdr:rowOff>
    </xdr:from>
    <xdr:ext cx="762000" cy="259045"/>
    <xdr:sp macro="" textlink="">
      <xdr:nvSpPr>
        <xdr:cNvPr id="365" name="テキスト ボックス 364"/>
        <xdr:cNvSpPr txBox="1"/>
      </xdr:nvSpPr>
      <xdr:spPr>
        <a:xfrm>
          <a:off x="2717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99786</xdr:rowOff>
    </xdr:from>
    <xdr:to>
      <xdr:col>11</xdr:col>
      <xdr:colOff>9525</xdr:colOff>
      <xdr:row>81</xdr:row>
      <xdr:rowOff>15421</xdr:rowOff>
    </xdr:to>
    <xdr:cxnSp macro="">
      <xdr:nvCxnSpPr>
        <xdr:cNvPr id="366" name="直線コネクタ 365"/>
        <xdr:cNvCxnSpPr/>
      </xdr:nvCxnSpPr>
      <xdr:spPr>
        <a:xfrm flipV="1">
          <a:off x="1320800" y="138157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155121</xdr:rowOff>
    </xdr:from>
    <xdr:to>
      <xdr:col>11</xdr:col>
      <xdr:colOff>60325</xdr:colOff>
      <xdr:row>80</xdr:row>
      <xdr:rowOff>85271</xdr:rowOff>
    </xdr:to>
    <xdr:sp macro="" textlink="">
      <xdr:nvSpPr>
        <xdr:cNvPr id="367" name="フローチャート: 判断 366"/>
        <xdr:cNvSpPr/>
      </xdr:nvSpPr>
      <xdr:spPr>
        <a:xfrm>
          <a:off x="2159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95448</xdr:rowOff>
    </xdr:from>
    <xdr:ext cx="762000" cy="259045"/>
    <xdr:sp macro="" textlink="">
      <xdr:nvSpPr>
        <xdr:cNvPr id="368" name="テキスト ボックス 367"/>
        <xdr:cNvSpPr txBox="1"/>
      </xdr:nvSpPr>
      <xdr:spPr>
        <a:xfrm>
          <a:off x="1828800" y="1346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69" name="フローチャート: 判断 368"/>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54627</xdr:rowOff>
    </xdr:from>
    <xdr:ext cx="762000" cy="259045"/>
    <xdr:sp macro="" textlink="">
      <xdr:nvSpPr>
        <xdr:cNvPr id="370" name="テキスト ボックス 369"/>
        <xdr:cNvSpPr txBox="1"/>
      </xdr:nvSpPr>
      <xdr:spPr>
        <a:xfrm>
          <a:off x="939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100693</xdr:rowOff>
    </xdr:from>
    <xdr:to>
      <xdr:col>24</xdr:col>
      <xdr:colOff>76200</xdr:colOff>
      <xdr:row>80</xdr:row>
      <xdr:rowOff>30843</xdr:rowOff>
    </xdr:to>
    <xdr:sp macro="" textlink="">
      <xdr:nvSpPr>
        <xdr:cNvPr id="376" name="楕円 375"/>
        <xdr:cNvSpPr/>
      </xdr:nvSpPr>
      <xdr:spPr>
        <a:xfrm>
          <a:off x="47752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72770</xdr:rowOff>
    </xdr:from>
    <xdr:ext cx="762000" cy="259045"/>
    <xdr:sp macro="" textlink="">
      <xdr:nvSpPr>
        <xdr:cNvPr id="377" name="公債費該当値テキスト"/>
        <xdr:cNvSpPr txBox="1"/>
      </xdr:nvSpPr>
      <xdr:spPr>
        <a:xfrm>
          <a:off x="49149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89807</xdr:rowOff>
    </xdr:from>
    <xdr:to>
      <xdr:col>20</xdr:col>
      <xdr:colOff>38100</xdr:colOff>
      <xdr:row>80</xdr:row>
      <xdr:rowOff>19957</xdr:rowOff>
    </xdr:to>
    <xdr:sp macro="" textlink="">
      <xdr:nvSpPr>
        <xdr:cNvPr id="378" name="楕円 377"/>
        <xdr:cNvSpPr/>
      </xdr:nvSpPr>
      <xdr:spPr>
        <a:xfrm>
          <a:off x="39370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4734</xdr:rowOff>
    </xdr:from>
    <xdr:ext cx="736600" cy="259045"/>
    <xdr:sp macro="" textlink="">
      <xdr:nvSpPr>
        <xdr:cNvPr id="379" name="テキスト ボックス 378"/>
        <xdr:cNvSpPr txBox="1"/>
      </xdr:nvSpPr>
      <xdr:spPr>
        <a:xfrm>
          <a:off x="3606800" y="1372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5443</xdr:rowOff>
    </xdr:from>
    <xdr:to>
      <xdr:col>15</xdr:col>
      <xdr:colOff>149225</xdr:colOff>
      <xdr:row>80</xdr:row>
      <xdr:rowOff>107043</xdr:rowOff>
    </xdr:to>
    <xdr:sp macro="" textlink="">
      <xdr:nvSpPr>
        <xdr:cNvPr id="380" name="楕円 379"/>
        <xdr:cNvSpPr/>
      </xdr:nvSpPr>
      <xdr:spPr>
        <a:xfrm>
          <a:off x="3048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91820</xdr:rowOff>
    </xdr:from>
    <xdr:ext cx="762000" cy="259045"/>
    <xdr:sp macro="" textlink="">
      <xdr:nvSpPr>
        <xdr:cNvPr id="381" name="テキスト ボックス 380"/>
        <xdr:cNvSpPr txBox="1"/>
      </xdr:nvSpPr>
      <xdr:spPr>
        <a:xfrm>
          <a:off x="2717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48986</xdr:rowOff>
    </xdr:from>
    <xdr:to>
      <xdr:col>11</xdr:col>
      <xdr:colOff>60325</xdr:colOff>
      <xdr:row>80</xdr:row>
      <xdr:rowOff>150586</xdr:rowOff>
    </xdr:to>
    <xdr:sp macro="" textlink="">
      <xdr:nvSpPr>
        <xdr:cNvPr id="382" name="楕円 381"/>
        <xdr:cNvSpPr/>
      </xdr:nvSpPr>
      <xdr:spPr>
        <a:xfrm>
          <a:off x="21590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135363</xdr:rowOff>
    </xdr:from>
    <xdr:ext cx="762000" cy="259045"/>
    <xdr:sp macro="" textlink="">
      <xdr:nvSpPr>
        <xdr:cNvPr id="383" name="テキスト ボックス 382"/>
        <xdr:cNvSpPr txBox="1"/>
      </xdr:nvSpPr>
      <xdr:spPr>
        <a:xfrm>
          <a:off x="1828800" y="1385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136071</xdr:rowOff>
    </xdr:from>
    <xdr:to>
      <xdr:col>6</xdr:col>
      <xdr:colOff>171450</xdr:colOff>
      <xdr:row>81</xdr:row>
      <xdr:rowOff>66221</xdr:rowOff>
    </xdr:to>
    <xdr:sp macro="" textlink="">
      <xdr:nvSpPr>
        <xdr:cNvPr id="384" name="楕円 383"/>
        <xdr:cNvSpPr/>
      </xdr:nvSpPr>
      <xdr:spPr>
        <a:xfrm>
          <a:off x="1270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50998</xdr:rowOff>
    </xdr:from>
    <xdr:ext cx="762000" cy="259045"/>
    <xdr:sp macro="" textlink="">
      <xdr:nvSpPr>
        <xdr:cNvPr id="385" name="テキスト ボックス 384"/>
        <xdr:cNvSpPr txBox="1"/>
      </xdr:nvSpPr>
      <xdr:spPr>
        <a:xfrm>
          <a:off x="939800" y="1393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公債費以外に係る経常収支比率は，グループ内平均を上回る</a:t>
          </a:r>
          <a:r>
            <a:rPr kumimoji="1" lang="en-US" altLang="ja-JP" sz="1100">
              <a:latin typeface="ＭＳ Ｐゴシック" panose="020B0600070205080204" pitchFamily="50" charset="-128"/>
              <a:ea typeface="ＭＳ Ｐゴシック" panose="020B0600070205080204" pitchFamily="50" charset="-128"/>
            </a:rPr>
            <a:t>71.8%</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これは，人件費や補助費等に係る経常収支比率がグループ内平均を上回っていることなどによるものであり，人件費や繰出金の増加などにより，前年度より</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ポイント上昇している。</a:t>
          </a:r>
        </a:p>
        <a:p>
          <a:r>
            <a:rPr kumimoji="1" lang="ja-JP" altLang="en-US" sz="1100">
              <a:latin typeface="ＭＳ Ｐゴシック" panose="020B0600070205080204" pitchFamily="50" charset="-128"/>
              <a:ea typeface="ＭＳ Ｐゴシック" panose="020B0600070205080204" pitchFamily="50" charset="-128"/>
            </a:rPr>
            <a:t>　今後とも，必要性・効率性の観点からメリハリをつけた見直しに取り組むこととしている。</a:t>
          </a:r>
        </a:p>
      </xdr:txBody>
    </xdr:sp>
    <xdr:clientData/>
  </xdr:twoCellAnchor>
  <xdr:oneCellAnchor>
    <xdr:from>
      <xdr:col>62</xdr:col>
      <xdr:colOff>6350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11" name="直線コネクタ 410"/>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12"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13" name="直線コネクタ 412"/>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4"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5" name="直線コネクタ 414"/>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168911</xdr:rowOff>
    </xdr:from>
    <xdr:to>
      <xdr:col>82</xdr:col>
      <xdr:colOff>107950</xdr:colOff>
      <xdr:row>78</xdr:row>
      <xdr:rowOff>35561</xdr:rowOff>
    </xdr:to>
    <xdr:cxnSp macro="">
      <xdr:nvCxnSpPr>
        <xdr:cNvPr id="416" name="直線コネクタ 415"/>
        <xdr:cNvCxnSpPr/>
      </xdr:nvCxnSpPr>
      <xdr:spPr>
        <a:xfrm>
          <a:off x="15671800" y="133705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27957</xdr:rowOff>
    </xdr:from>
    <xdr:ext cx="762000" cy="259045"/>
    <xdr:sp macro="" textlink="">
      <xdr:nvSpPr>
        <xdr:cNvPr id="417" name="公債費以外平均値テキスト"/>
        <xdr:cNvSpPr txBox="1"/>
      </xdr:nvSpPr>
      <xdr:spPr>
        <a:xfrm>
          <a:off x="16598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8" name="フローチャート: 判断 417"/>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168911</xdr:rowOff>
    </xdr:to>
    <xdr:cxnSp macro="">
      <xdr:nvCxnSpPr>
        <xdr:cNvPr id="419" name="直線コネクタ 418"/>
        <xdr:cNvCxnSpPr/>
      </xdr:nvCxnSpPr>
      <xdr:spPr>
        <a:xfrm>
          <a:off x="14782800" y="132638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20" name="フローチャート: 判断 419"/>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77487</xdr:rowOff>
    </xdr:from>
    <xdr:ext cx="736600" cy="259045"/>
    <xdr:sp macro="" textlink="">
      <xdr:nvSpPr>
        <xdr:cNvPr id="421" name="テキスト ボックス 420"/>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62230</xdr:rowOff>
    </xdr:to>
    <xdr:cxnSp macro="">
      <xdr:nvCxnSpPr>
        <xdr:cNvPr id="422" name="直線コネクタ 421"/>
        <xdr:cNvCxnSpPr/>
      </xdr:nvCxnSpPr>
      <xdr:spPr>
        <a:xfrm>
          <a:off x="13893800" y="132181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3" name="フローチャート: 判断 42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24" name="テキスト ボックス 42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16511</xdr:rowOff>
    </xdr:to>
    <xdr:cxnSp macro="">
      <xdr:nvCxnSpPr>
        <xdr:cNvPr id="425" name="直線コネクタ 424"/>
        <xdr:cNvCxnSpPr/>
      </xdr:nvCxnSpPr>
      <xdr:spPr>
        <a:xfrm>
          <a:off x="13004800" y="131800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6" name="フローチャート: 判断 425"/>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27" name="テキスト ボックス 426"/>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28" name="フローチャート: 判断 427"/>
        <xdr:cNvSpPr/>
      </xdr:nvSpPr>
      <xdr:spPr>
        <a:xfrm>
          <a:off x="12954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29" name="テキスト ボックス 428"/>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5" name="楕円 434"/>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36"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37" name="楕円 436"/>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33038</xdr:rowOff>
    </xdr:from>
    <xdr:ext cx="736600" cy="259045"/>
    <xdr:sp macro="" textlink="">
      <xdr:nvSpPr>
        <xdr:cNvPr id="438" name="テキスト ボックス 437"/>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39" name="楕円 438"/>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97807</xdr:rowOff>
    </xdr:from>
    <xdr:ext cx="762000" cy="259045"/>
    <xdr:sp macro="" textlink="">
      <xdr:nvSpPr>
        <xdr:cNvPr id="440" name="テキスト ボックス 43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41" name="楕円 440"/>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2" name="テキスト ボックス 441"/>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43" name="楕円 442"/>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4" name="テキスト ボックス 443"/>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123007</xdr:rowOff>
    </xdr:from>
    <xdr:to>
      <xdr:col>29</xdr:col>
      <xdr:colOff>127000</xdr:colOff>
      <xdr:row>14</xdr:row>
      <xdr:rowOff>151536</xdr:rowOff>
    </xdr:to>
    <xdr:cxnSp macro="">
      <xdr:nvCxnSpPr>
        <xdr:cNvPr id="48" name="直線コネクタ 47"/>
        <xdr:cNvCxnSpPr/>
      </xdr:nvCxnSpPr>
      <xdr:spPr bwMode="auto">
        <a:xfrm flipV="1">
          <a:off x="5003800" y="2570932"/>
          <a:ext cx="647700" cy="28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87352</xdr:rowOff>
    </xdr:from>
    <xdr:ext cx="762000" cy="259045"/>
    <xdr:sp macro="" textlink="">
      <xdr:nvSpPr>
        <xdr:cNvPr id="49" name="人口1人当たり決算額の推移平均値テキスト130"/>
        <xdr:cNvSpPr txBox="1"/>
      </xdr:nvSpPr>
      <xdr:spPr>
        <a:xfrm>
          <a:off x="5740400" y="253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151536</xdr:rowOff>
    </xdr:from>
    <xdr:to>
      <xdr:col>26</xdr:col>
      <xdr:colOff>50800</xdr:colOff>
      <xdr:row>15</xdr:row>
      <xdr:rowOff>43866</xdr:rowOff>
    </xdr:to>
    <xdr:cxnSp macro="">
      <xdr:nvCxnSpPr>
        <xdr:cNvPr id="51" name="直線コネクタ 50"/>
        <xdr:cNvCxnSpPr/>
      </xdr:nvCxnSpPr>
      <xdr:spPr bwMode="auto">
        <a:xfrm flipV="1">
          <a:off x="4305300" y="2599461"/>
          <a:ext cx="698500" cy="6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55028</xdr:rowOff>
    </xdr:from>
    <xdr:ext cx="736600" cy="259045"/>
    <xdr:sp macro="" textlink="">
      <xdr:nvSpPr>
        <xdr:cNvPr id="53" name="テキスト ボックス 52"/>
        <xdr:cNvSpPr txBox="1"/>
      </xdr:nvSpPr>
      <xdr:spPr>
        <a:xfrm>
          <a:off x="4622800" y="267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43866</xdr:rowOff>
    </xdr:from>
    <xdr:to>
      <xdr:col>22</xdr:col>
      <xdr:colOff>114300</xdr:colOff>
      <xdr:row>15</xdr:row>
      <xdr:rowOff>85928</xdr:rowOff>
    </xdr:to>
    <xdr:cxnSp macro="">
      <xdr:nvCxnSpPr>
        <xdr:cNvPr id="54" name="直線コネクタ 53"/>
        <xdr:cNvCxnSpPr/>
      </xdr:nvCxnSpPr>
      <xdr:spPr bwMode="auto">
        <a:xfrm flipV="1">
          <a:off x="3606800" y="2663241"/>
          <a:ext cx="6985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5194</xdr:rowOff>
    </xdr:from>
    <xdr:ext cx="762000" cy="259045"/>
    <xdr:sp macro="" textlink="">
      <xdr:nvSpPr>
        <xdr:cNvPr id="56" name="テキスト ボックス 55"/>
        <xdr:cNvSpPr txBox="1"/>
      </xdr:nvSpPr>
      <xdr:spPr>
        <a:xfrm>
          <a:off x="39243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85928</xdr:rowOff>
    </xdr:from>
    <xdr:to>
      <xdr:col>18</xdr:col>
      <xdr:colOff>177800</xdr:colOff>
      <xdr:row>15</xdr:row>
      <xdr:rowOff>130642</xdr:rowOff>
    </xdr:to>
    <xdr:cxnSp macro="">
      <xdr:nvCxnSpPr>
        <xdr:cNvPr id="57" name="直線コネクタ 56"/>
        <xdr:cNvCxnSpPr/>
      </xdr:nvCxnSpPr>
      <xdr:spPr bwMode="auto">
        <a:xfrm flipV="1">
          <a:off x="2908300" y="2705303"/>
          <a:ext cx="698500" cy="4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28053</xdr:rowOff>
    </xdr:from>
    <xdr:ext cx="762000" cy="259045"/>
    <xdr:sp macro="" textlink="">
      <xdr:nvSpPr>
        <xdr:cNvPr id="59" name="テキスト ボックス 58"/>
        <xdr:cNvSpPr txBox="1"/>
      </xdr:nvSpPr>
      <xdr:spPr>
        <a:xfrm>
          <a:off x="32258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31745</xdr:rowOff>
    </xdr:from>
    <xdr:to>
      <xdr:col>15</xdr:col>
      <xdr:colOff>101600</xdr:colOff>
      <xdr:row>17</xdr:row>
      <xdr:rowOff>133345</xdr:rowOff>
    </xdr:to>
    <xdr:sp macro="" textlink="">
      <xdr:nvSpPr>
        <xdr:cNvPr id="60" name="フローチャート: 判断 59"/>
        <xdr:cNvSpPr/>
      </xdr:nvSpPr>
      <xdr:spPr bwMode="auto">
        <a:xfrm>
          <a:off x="2857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118122</xdr:rowOff>
    </xdr:from>
    <xdr:ext cx="762000" cy="259045"/>
    <xdr:sp macro="" textlink="">
      <xdr:nvSpPr>
        <xdr:cNvPr id="61" name="テキスト ボックス 60"/>
        <xdr:cNvSpPr txBox="1"/>
      </xdr:nvSpPr>
      <xdr:spPr>
        <a:xfrm>
          <a:off x="2527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72207</xdr:rowOff>
    </xdr:from>
    <xdr:to>
      <xdr:col>29</xdr:col>
      <xdr:colOff>177800</xdr:colOff>
      <xdr:row>15</xdr:row>
      <xdr:rowOff>2357</xdr:rowOff>
    </xdr:to>
    <xdr:sp macro="" textlink="">
      <xdr:nvSpPr>
        <xdr:cNvPr id="67" name="楕円 66"/>
        <xdr:cNvSpPr/>
      </xdr:nvSpPr>
      <xdr:spPr bwMode="auto">
        <a:xfrm>
          <a:off x="5600700" y="252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88734</xdr:rowOff>
    </xdr:from>
    <xdr:ext cx="762000" cy="259045"/>
    <xdr:sp macro="" textlink="">
      <xdr:nvSpPr>
        <xdr:cNvPr id="68" name="人口1人当たり決算額の推移該当値テキスト130"/>
        <xdr:cNvSpPr txBox="1"/>
      </xdr:nvSpPr>
      <xdr:spPr>
        <a:xfrm>
          <a:off x="5740400" y="236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100736</xdr:rowOff>
    </xdr:from>
    <xdr:to>
      <xdr:col>26</xdr:col>
      <xdr:colOff>101600</xdr:colOff>
      <xdr:row>15</xdr:row>
      <xdr:rowOff>30886</xdr:rowOff>
    </xdr:to>
    <xdr:sp macro="" textlink="">
      <xdr:nvSpPr>
        <xdr:cNvPr id="69" name="楕円 68"/>
        <xdr:cNvSpPr/>
      </xdr:nvSpPr>
      <xdr:spPr bwMode="auto">
        <a:xfrm>
          <a:off x="4953000" y="254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41063</xdr:rowOff>
    </xdr:from>
    <xdr:ext cx="736600" cy="259045"/>
    <xdr:sp macro="" textlink="">
      <xdr:nvSpPr>
        <xdr:cNvPr id="70" name="テキスト ボックス 69"/>
        <xdr:cNvSpPr txBox="1"/>
      </xdr:nvSpPr>
      <xdr:spPr>
        <a:xfrm>
          <a:off x="4622800" y="231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164516</xdr:rowOff>
    </xdr:from>
    <xdr:to>
      <xdr:col>22</xdr:col>
      <xdr:colOff>165100</xdr:colOff>
      <xdr:row>15</xdr:row>
      <xdr:rowOff>94666</xdr:rowOff>
    </xdr:to>
    <xdr:sp macro="" textlink="">
      <xdr:nvSpPr>
        <xdr:cNvPr id="71" name="楕円 70"/>
        <xdr:cNvSpPr/>
      </xdr:nvSpPr>
      <xdr:spPr bwMode="auto">
        <a:xfrm>
          <a:off x="4254500" y="2612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104843</xdr:rowOff>
    </xdr:from>
    <xdr:ext cx="762000" cy="259045"/>
    <xdr:sp macro="" textlink="">
      <xdr:nvSpPr>
        <xdr:cNvPr id="72" name="テキスト ボックス 71"/>
        <xdr:cNvSpPr txBox="1"/>
      </xdr:nvSpPr>
      <xdr:spPr>
        <a:xfrm>
          <a:off x="3924300" y="238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35128</xdr:rowOff>
    </xdr:from>
    <xdr:to>
      <xdr:col>19</xdr:col>
      <xdr:colOff>38100</xdr:colOff>
      <xdr:row>15</xdr:row>
      <xdr:rowOff>136728</xdr:rowOff>
    </xdr:to>
    <xdr:sp macro="" textlink="">
      <xdr:nvSpPr>
        <xdr:cNvPr id="73" name="楕円 72"/>
        <xdr:cNvSpPr/>
      </xdr:nvSpPr>
      <xdr:spPr bwMode="auto">
        <a:xfrm>
          <a:off x="3556000" y="265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146905</xdr:rowOff>
    </xdr:from>
    <xdr:ext cx="762000" cy="259045"/>
    <xdr:sp macro="" textlink="">
      <xdr:nvSpPr>
        <xdr:cNvPr id="74" name="テキスト ボックス 73"/>
        <xdr:cNvSpPr txBox="1"/>
      </xdr:nvSpPr>
      <xdr:spPr>
        <a:xfrm>
          <a:off x="3225800" y="2423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79842</xdr:rowOff>
    </xdr:from>
    <xdr:to>
      <xdr:col>15</xdr:col>
      <xdr:colOff>101600</xdr:colOff>
      <xdr:row>16</xdr:row>
      <xdr:rowOff>9992</xdr:rowOff>
    </xdr:to>
    <xdr:sp macro="" textlink="">
      <xdr:nvSpPr>
        <xdr:cNvPr id="75" name="楕円 74"/>
        <xdr:cNvSpPr/>
      </xdr:nvSpPr>
      <xdr:spPr bwMode="auto">
        <a:xfrm>
          <a:off x="2857500" y="269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20169</xdr:rowOff>
    </xdr:from>
    <xdr:ext cx="762000" cy="259045"/>
    <xdr:sp macro="" textlink="">
      <xdr:nvSpPr>
        <xdr:cNvPr id="76" name="テキスト ボックス 75"/>
        <xdr:cNvSpPr txBox="1"/>
      </xdr:nvSpPr>
      <xdr:spPr>
        <a:xfrm>
          <a:off x="2527300" y="246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211674</xdr:rowOff>
    </xdr:from>
    <xdr:to>
      <xdr:col>29</xdr:col>
      <xdr:colOff>127000</xdr:colOff>
      <xdr:row>37</xdr:row>
      <xdr:rowOff>23993</xdr:rowOff>
    </xdr:to>
    <xdr:cxnSp macro="">
      <xdr:nvCxnSpPr>
        <xdr:cNvPr id="104" name="直線コネクタ 103"/>
        <xdr:cNvCxnSpPr/>
      </xdr:nvCxnSpPr>
      <xdr:spPr bwMode="auto">
        <a:xfrm flipV="1">
          <a:off x="5651500" y="6136224"/>
          <a:ext cx="0" cy="10124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167520</xdr:rowOff>
    </xdr:from>
    <xdr:ext cx="762000" cy="259045"/>
    <xdr:sp macro="" textlink="">
      <xdr:nvSpPr>
        <xdr:cNvPr id="105" name="人口1人当たり決算額の推移最小値テキスト445"/>
        <xdr:cNvSpPr txBox="1"/>
      </xdr:nvSpPr>
      <xdr:spPr>
        <a:xfrm>
          <a:off x="5740400" y="712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23993</xdr:rowOff>
    </xdr:from>
    <xdr:to>
      <xdr:col>30</xdr:col>
      <xdr:colOff>25400</xdr:colOff>
      <xdr:row>37</xdr:row>
      <xdr:rowOff>23993</xdr:rowOff>
    </xdr:to>
    <xdr:cxnSp macro="">
      <xdr:nvCxnSpPr>
        <xdr:cNvPr id="106" name="直線コネクタ 105"/>
        <xdr:cNvCxnSpPr/>
      </xdr:nvCxnSpPr>
      <xdr:spPr bwMode="auto">
        <a:xfrm>
          <a:off x="5562600" y="71486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126601</xdr:rowOff>
    </xdr:from>
    <xdr:ext cx="762000" cy="259045"/>
    <xdr:sp macro="" textlink="">
      <xdr:nvSpPr>
        <xdr:cNvPr id="107" name="人口1人当たり決算額の推移最大値テキスト445"/>
        <xdr:cNvSpPr txBox="1"/>
      </xdr:nvSpPr>
      <xdr:spPr>
        <a:xfrm>
          <a:off x="5740400" y="587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211674</xdr:rowOff>
    </xdr:from>
    <xdr:to>
      <xdr:col>30</xdr:col>
      <xdr:colOff>25400</xdr:colOff>
      <xdr:row>33</xdr:row>
      <xdr:rowOff>211674</xdr:rowOff>
    </xdr:to>
    <xdr:cxnSp macro="">
      <xdr:nvCxnSpPr>
        <xdr:cNvPr id="108" name="直線コネクタ 107"/>
        <xdr:cNvCxnSpPr/>
      </xdr:nvCxnSpPr>
      <xdr:spPr bwMode="auto">
        <a:xfrm>
          <a:off x="5562600" y="61362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9591</xdr:rowOff>
    </xdr:from>
    <xdr:to>
      <xdr:col>29</xdr:col>
      <xdr:colOff>127000</xdr:colOff>
      <xdr:row>35</xdr:row>
      <xdr:rowOff>34600</xdr:rowOff>
    </xdr:to>
    <xdr:cxnSp macro="">
      <xdr:nvCxnSpPr>
        <xdr:cNvPr id="109" name="直線コネクタ 108"/>
        <xdr:cNvCxnSpPr/>
      </xdr:nvCxnSpPr>
      <xdr:spPr bwMode="auto">
        <a:xfrm flipV="1">
          <a:off x="5003800" y="6619941"/>
          <a:ext cx="647700" cy="2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340702</xdr:rowOff>
    </xdr:from>
    <xdr:ext cx="762000" cy="259045"/>
    <xdr:sp macro="" textlink="">
      <xdr:nvSpPr>
        <xdr:cNvPr id="110" name="人口1人当たり決算額の推移平均値テキスト445"/>
        <xdr:cNvSpPr txBox="1"/>
      </xdr:nvSpPr>
      <xdr:spPr>
        <a:xfrm>
          <a:off x="5740400" y="6608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25725</xdr:rowOff>
    </xdr:from>
    <xdr:to>
      <xdr:col>29</xdr:col>
      <xdr:colOff>177800</xdr:colOff>
      <xdr:row>35</xdr:row>
      <xdr:rowOff>127325</xdr:rowOff>
    </xdr:to>
    <xdr:sp macro="" textlink="">
      <xdr:nvSpPr>
        <xdr:cNvPr id="111" name="フローチャート: 判断 110"/>
        <xdr:cNvSpPr/>
      </xdr:nvSpPr>
      <xdr:spPr bwMode="auto">
        <a:xfrm>
          <a:off x="56007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275727</xdr:rowOff>
    </xdr:from>
    <xdr:to>
      <xdr:col>26</xdr:col>
      <xdr:colOff>50800</xdr:colOff>
      <xdr:row>35</xdr:row>
      <xdr:rowOff>34600</xdr:rowOff>
    </xdr:to>
    <xdr:cxnSp macro="">
      <xdr:nvCxnSpPr>
        <xdr:cNvPr id="112" name="直線コネクタ 111"/>
        <xdr:cNvCxnSpPr/>
      </xdr:nvCxnSpPr>
      <xdr:spPr bwMode="auto">
        <a:xfrm>
          <a:off x="4305300" y="6543177"/>
          <a:ext cx="698500" cy="10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317373</xdr:rowOff>
    </xdr:from>
    <xdr:to>
      <xdr:col>26</xdr:col>
      <xdr:colOff>101600</xdr:colOff>
      <xdr:row>35</xdr:row>
      <xdr:rowOff>76073</xdr:rowOff>
    </xdr:to>
    <xdr:sp macro="" textlink="">
      <xdr:nvSpPr>
        <xdr:cNvPr id="113" name="フローチャート: 判断 112"/>
        <xdr:cNvSpPr/>
      </xdr:nvSpPr>
      <xdr:spPr bwMode="auto">
        <a:xfrm>
          <a:off x="4953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86250</xdr:rowOff>
    </xdr:from>
    <xdr:ext cx="736600" cy="259045"/>
    <xdr:sp macro="" textlink="">
      <xdr:nvSpPr>
        <xdr:cNvPr id="114" name="テキスト ボックス 113"/>
        <xdr:cNvSpPr txBox="1"/>
      </xdr:nvSpPr>
      <xdr:spPr>
        <a:xfrm>
          <a:off x="4622800" y="635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184150</xdr:rowOff>
    </xdr:from>
    <xdr:to>
      <xdr:col>22</xdr:col>
      <xdr:colOff>114300</xdr:colOff>
      <xdr:row>34</xdr:row>
      <xdr:rowOff>275727</xdr:rowOff>
    </xdr:to>
    <xdr:cxnSp macro="">
      <xdr:nvCxnSpPr>
        <xdr:cNvPr id="115" name="直線コネクタ 114"/>
        <xdr:cNvCxnSpPr/>
      </xdr:nvCxnSpPr>
      <xdr:spPr bwMode="auto">
        <a:xfrm>
          <a:off x="3606800" y="6451600"/>
          <a:ext cx="698500" cy="9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16" name="フローチャート: 判断 115"/>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26834</xdr:rowOff>
    </xdr:from>
    <xdr:ext cx="762000" cy="259045"/>
    <xdr:sp macro="" textlink="">
      <xdr:nvSpPr>
        <xdr:cNvPr id="117" name="テキスト ボックス 116"/>
        <xdr:cNvSpPr txBox="1"/>
      </xdr:nvSpPr>
      <xdr:spPr>
        <a:xfrm>
          <a:off x="3924300" y="66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85486</xdr:rowOff>
    </xdr:from>
    <xdr:to>
      <xdr:col>18</xdr:col>
      <xdr:colOff>177800</xdr:colOff>
      <xdr:row>34</xdr:row>
      <xdr:rowOff>184150</xdr:rowOff>
    </xdr:to>
    <xdr:cxnSp macro="">
      <xdr:nvCxnSpPr>
        <xdr:cNvPr id="118" name="直線コネクタ 117"/>
        <xdr:cNvCxnSpPr/>
      </xdr:nvCxnSpPr>
      <xdr:spPr bwMode="auto">
        <a:xfrm>
          <a:off x="2908300" y="6352936"/>
          <a:ext cx="698500" cy="98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19" name="フローチャート: 判断 118"/>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287027</xdr:rowOff>
    </xdr:from>
    <xdr:ext cx="762000" cy="259045"/>
    <xdr:sp macro="" textlink="">
      <xdr:nvSpPr>
        <xdr:cNvPr id="120" name="テキスト ボックス 119"/>
        <xdr:cNvSpPr txBox="1"/>
      </xdr:nvSpPr>
      <xdr:spPr>
        <a:xfrm>
          <a:off x="3225800" y="6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1" name="フローチャート: 判断 120"/>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100377</xdr:rowOff>
    </xdr:from>
    <xdr:ext cx="762000" cy="259045"/>
    <xdr:sp macro="" textlink="">
      <xdr:nvSpPr>
        <xdr:cNvPr id="122" name="テキスト ボックス 121"/>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301691</xdr:rowOff>
    </xdr:from>
    <xdr:to>
      <xdr:col>29</xdr:col>
      <xdr:colOff>177800</xdr:colOff>
      <xdr:row>35</xdr:row>
      <xdr:rowOff>60391</xdr:rowOff>
    </xdr:to>
    <xdr:sp macro="" textlink="">
      <xdr:nvSpPr>
        <xdr:cNvPr id="128" name="楕円 127"/>
        <xdr:cNvSpPr/>
      </xdr:nvSpPr>
      <xdr:spPr bwMode="auto">
        <a:xfrm>
          <a:off x="5600700" y="6569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146768</xdr:rowOff>
    </xdr:from>
    <xdr:ext cx="762000" cy="259045"/>
    <xdr:sp macro="" textlink="">
      <xdr:nvSpPr>
        <xdr:cNvPr id="129" name="人口1人当たり決算額の推移該当値テキスト445"/>
        <xdr:cNvSpPr txBox="1"/>
      </xdr:nvSpPr>
      <xdr:spPr>
        <a:xfrm>
          <a:off x="5740400" y="6414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326700</xdr:rowOff>
    </xdr:from>
    <xdr:to>
      <xdr:col>26</xdr:col>
      <xdr:colOff>101600</xdr:colOff>
      <xdr:row>35</xdr:row>
      <xdr:rowOff>85400</xdr:rowOff>
    </xdr:to>
    <xdr:sp macro="" textlink="">
      <xdr:nvSpPr>
        <xdr:cNvPr id="130" name="楕円 129"/>
        <xdr:cNvSpPr/>
      </xdr:nvSpPr>
      <xdr:spPr bwMode="auto">
        <a:xfrm>
          <a:off x="4953000" y="6594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70177</xdr:rowOff>
    </xdr:from>
    <xdr:ext cx="736600" cy="259045"/>
    <xdr:sp macro="" textlink="">
      <xdr:nvSpPr>
        <xdr:cNvPr id="131" name="テキスト ボックス 130"/>
        <xdr:cNvSpPr txBox="1"/>
      </xdr:nvSpPr>
      <xdr:spPr>
        <a:xfrm>
          <a:off x="4622800" y="668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224927</xdr:rowOff>
    </xdr:from>
    <xdr:to>
      <xdr:col>22</xdr:col>
      <xdr:colOff>165100</xdr:colOff>
      <xdr:row>34</xdr:row>
      <xdr:rowOff>326527</xdr:rowOff>
    </xdr:to>
    <xdr:sp macro="" textlink="">
      <xdr:nvSpPr>
        <xdr:cNvPr id="132" name="楕円 131"/>
        <xdr:cNvSpPr/>
      </xdr:nvSpPr>
      <xdr:spPr bwMode="auto">
        <a:xfrm>
          <a:off x="4254500" y="649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336704</xdr:rowOff>
    </xdr:from>
    <xdr:ext cx="762000" cy="259045"/>
    <xdr:sp macro="" textlink="">
      <xdr:nvSpPr>
        <xdr:cNvPr id="133" name="テキスト ボックス 132"/>
        <xdr:cNvSpPr txBox="1"/>
      </xdr:nvSpPr>
      <xdr:spPr>
        <a:xfrm>
          <a:off x="3924300" y="626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133350</xdr:rowOff>
    </xdr:from>
    <xdr:to>
      <xdr:col>19</xdr:col>
      <xdr:colOff>38100</xdr:colOff>
      <xdr:row>34</xdr:row>
      <xdr:rowOff>234950</xdr:rowOff>
    </xdr:to>
    <xdr:sp macro="" textlink="">
      <xdr:nvSpPr>
        <xdr:cNvPr id="134" name="楕円 133"/>
        <xdr:cNvSpPr/>
      </xdr:nvSpPr>
      <xdr:spPr bwMode="auto">
        <a:xfrm>
          <a:off x="3556000" y="6400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245127</xdr:rowOff>
    </xdr:from>
    <xdr:ext cx="762000" cy="259045"/>
    <xdr:sp macro="" textlink="">
      <xdr:nvSpPr>
        <xdr:cNvPr id="135" name="テキスト ボックス 134"/>
        <xdr:cNvSpPr txBox="1"/>
      </xdr:nvSpPr>
      <xdr:spPr>
        <a:xfrm>
          <a:off x="3225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34686</xdr:rowOff>
    </xdr:from>
    <xdr:to>
      <xdr:col>15</xdr:col>
      <xdr:colOff>101600</xdr:colOff>
      <xdr:row>34</xdr:row>
      <xdr:rowOff>136286</xdr:rowOff>
    </xdr:to>
    <xdr:sp macro="" textlink="">
      <xdr:nvSpPr>
        <xdr:cNvPr id="136" name="楕円 135"/>
        <xdr:cNvSpPr/>
      </xdr:nvSpPr>
      <xdr:spPr bwMode="auto">
        <a:xfrm>
          <a:off x="2857500" y="6302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121063</xdr:rowOff>
    </xdr:from>
    <xdr:ext cx="762000" cy="259045"/>
    <xdr:sp macro="" textlink="">
      <xdr:nvSpPr>
        <xdr:cNvPr id="137" name="テキスト ボックス 136"/>
        <xdr:cNvSpPr txBox="1"/>
      </xdr:nvSpPr>
      <xdr:spPr>
        <a:xfrm>
          <a:off x="2527300" y="638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1,643,437
1,633,098
9,187.02
782,107,653
759,062,976
4,690,336
475,587,075
1,603,161,253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88082</xdr:rowOff>
    </xdr:from>
    <xdr:to>
      <xdr:col>24</xdr:col>
      <xdr:colOff>63500</xdr:colOff>
      <xdr:row>34</xdr:row>
      <xdr:rowOff>98278</xdr:rowOff>
    </xdr:to>
    <xdr:cxnSp macro="">
      <xdr:nvCxnSpPr>
        <xdr:cNvPr id="59" name="直線コネクタ 58"/>
        <xdr:cNvCxnSpPr/>
      </xdr:nvCxnSpPr>
      <xdr:spPr>
        <a:xfrm flipV="1">
          <a:off x="3797300" y="5917382"/>
          <a:ext cx="8382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14028</xdr:rowOff>
    </xdr:from>
    <xdr:ext cx="599010" cy="259045"/>
    <xdr:sp macro="" textlink="">
      <xdr:nvSpPr>
        <xdr:cNvPr id="60" name="人件費平均値テキスト"/>
        <xdr:cNvSpPr txBox="1"/>
      </xdr:nvSpPr>
      <xdr:spPr>
        <a:xfrm>
          <a:off x="4686300" y="5671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98278</xdr:rowOff>
    </xdr:from>
    <xdr:to>
      <xdr:col>19</xdr:col>
      <xdr:colOff>177800</xdr:colOff>
      <xdr:row>35</xdr:row>
      <xdr:rowOff>14016</xdr:rowOff>
    </xdr:to>
    <xdr:cxnSp macro="">
      <xdr:nvCxnSpPr>
        <xdr:cNvPr id="62" name="直線コネクタ 61"/>
        <xdr:cNvCxnSpPr/>
      </xdr:nvCxnSpPr>
      <xdr:spPr>
        <a:xfrm flipV="1">
          <a:off x="2908300" y="5927578"/>
          <a:ext cx="889000" cy="8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144070</xdr:rowOff>
    </xdr:from>
    <xdr:ext cx="599010" cy="259045"/>
    <xdr:sp macro="" textlink="">
      <xdr:nvSpPr>
        <xdr:cNvPr id="64" name="テキスト ボックス 63"/>
        <xdr:cNvSpPr txBox="1"/>
      </xdr:nvSpPr>
      <xdr:spPr>
        <a:xfrm>
          <a:off x="3485095" y="563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14016</xdr:rowOff>
    </xdr:from>
    <xdr:to>
      <xdr:col>15</xdr:col>
      <xdr:colOff>50800</xdr:colOff>
      <xdr:row>35</xdr:row>
      <xdr:rowOff>137048</xdr:rowOff>
    </xdr:to>
    <xdr:cxnSp macro="">
      <xdr:nvCxnSpPr>
        <xdr:cNvPr id="65" name="直線コネクタ 64"/>
        <xdr:cNvCxnSpPr/>
      </xdr:nvCxnSpPr>
      <xdr:spPr>
        <a:xfrm flipV="1">
          <a:off x="2019300" y="6014766"/>
          <a:ext cx="889000" cy="12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73270</xdr:rowOff>
    </xdr:from>
    <xdr:ext cx="599010" cy="259045"/>
    <xdr:sp macro="" textlink="">
      <xdr:nvSpPr>
        <xdr:cNvPr id="67" name="テキスト ボックス 66"/>
        <xdr:cNvSpPr txBox="1"/>
      </xdr:nvSpPr>
      <xdr:spPr>
        <a:xfrm>
          <a:off x="2608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137048</xdr:rowOff>
    </xdr:from>
    <xdr:to>
      <xdr:col>10</xdr:col>
      <xdr:colOff>114300</xdr:colOff>
      <xdr:row>35</xdr:row>
      <xdr:rowOff>144272</xdr:rowOff>
    </xdr:to>
    <xdr:cxnSp macro="">
      <xdr:nvCxnSpPr>
        <xdr:cNvPr id="68" name="直線コネクタ 67"/>
        <xdr:cNvCxnSpPr/>
      </xdr:nvCxnSpPr>
      <xdr:spPr>
        <a:xfrm flipV="1">
          <a:off x="1130300" y="6137798"/>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117233</xdr:rowOff>
    </xdr:from>
    <xdr:ext cx="599010" cy="259045"/>
    <xdr:sp macro="" textlink="">
      <xdr:nvSpPr>
        <xdr:cNvPr id="70" name="テキスト ボックス 69"/>
        <xdr:cNvSpPr txBox="1"/>
      </xdr:nvSpPr>
      <xdr:spPr>
        <a:xfrm>
          <a:off x="1719795" y="577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110800</xdr:rowOff>
    </xdr:from>
    <xdr:to>
      <xdr:col>6</xdr:col>
      <xdr:colOff>38100</xdr:colOff>
      <xdr:row>37</xdr:row>
      <xdr:rowOff>40950</xdr:rowOff>
    </xdr:to>
    <xdr:sp macro="" textlink="">
      <xdr:nvSpPr>
        <xdr:cNvPr id="71" name="フローチャート: 判断 70"/>
        <xdr:cNvSpPr/>
      </xdr:nvSpPr>
      <xdr:spPr>
        <a:xfrm>
          <a:off x="1079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32077</xdr:rowOff>
    </xdr:from>
    <xdr:ext cx="599010" cy="259045"/>
    <xdr:sp macro="" textlink="">
      <xdr:nvSpPr>
        <xdr:cNvPr id="72" name="テキスト ボックス 71"/>
        <xdr:cNvSpPr txBox="1"/>
      </xdr:nvSpPr>
      <xdr:spPr>
        <a:xfrm>
          <a:off x="830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37282</xdr:rowOff>
    </xdr:from>
    <xdr:to>
      <xdr:col>24</xdr:col>
      <xdr:colOff>114300</xdr:colOff>
      <xdr:row>34</xdr:row>
      <xdr:rowOff>138882</xdr:rowOff>
    </xdr:to>
    <xdr:sp macro="" textlink="">
      <xdr:nvSpPr>
        <xdr:cNvPr id="78" name="楕円 77"/>
        <xdr:cNvSpPr/>
      </xdr:nvSpPr>
      <xdr:spPr>
        <a:xfrm>
          <a:off x="4584700" y="58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15709</xdr:rowOff>
    </xdr:from>
    <xdr:ext cx="599010" cy="259045"/>
    <xdr:sp macro="" textlink="">
      <xdr:nvSpPr>
        <xdr:cNvPr id="79" name="人件費該当値テキスト"/>
        <xdr:cNvSpPr txBox="1"/>
      </xdr:nvSpPr>
      <xdr:spPr>
        <a:xfrm>
          <a:off x="4686300" y="584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47478</xdr:rowOff>
    </xdr:from>
    <xdr:to>
      <xdr:col>20</xdr:col>
      <xdr:colOff>38100</xdr:colOff>
      <xdr:row>34</xdr:row>
      <xdr:rowOff>149078</xdr:rowOff>
    </xdr:to>
    <xdr:sp macro="" textlink="">
      <xdr:nvSpPr>
        <xdr:cNvPr id="80" name="楕円 79"/>
        <xdr:cNvSpPr/>
      </xdr:nvSpPr>
      <xdr:spPr>
        <a:xfrm>
          <a:off x="3746500" y="587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140205</xdr:rowOff>
    </xdr:from>
    <xdr:ext cx="599010" cy="259045"/>
    <xdr:sp macro="" textlink="">
      <xdr:nvSpPr>
        <xdr:cNvPr id="81" name="テキスト ボックス 80"/>
        <xdr:cNvSpPr txBox="1"/>
      </xdr:nvSpPr>
      <xdr:spPr>
        <a:xfrm>
          <a:off x="3485095" y="596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134666</xdr:rowOff>
    </xdr:from>
    <xdr:to>
      <xdr:col>15</xdr:col>
      <xdr:colOff>101600</xdr:colOff>
      <xdr:row>35</xdr:row>
      <xdr:rowOff>64816</xdr:rowOff>
    </xdr:to>
    <xdr:sp macro="" textlink="">
      <xdr:nvSpPr>
        <xdr:cNvPr id="82" name="楕円 81"/>
        <xdr:cNvSpPr/>
      </xdr:nvSpPr>
      <xdr:spPr>
        <a:xfrm>
          <a:off x="2857500" y="596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81343</xdr:rowOff>
    </xdr:from>
    <xdr:ext cx="599010" cy="259045"/>
    <xdr:sp macro="" textlink="">
      <xdr:nvSpPr>
        <xdr:cNvPr id="83" name="テキスト ボックス 82"/>
        <xdr:cNvSpPr txBox="1"/>
      </xdr:nvSpPr>
      <xdr:spPr>
        <a:xfrm>
          <a:off x="2608795" y="573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86248</xdr:rowOff>
    </xdr:from>
    <xdr:to>
      <xdr:col>10</xdr:col>
      <xdr:colOff>165100</xdr:colOff>
      <xdr:row>36</xdr:row>
      <xdr:rowOff>16398</xdr:rowOff>
    </xdr:to>
    <xdr:sp macro="" textlink="">
      <xdr:nvSpPr>
        <xdr:cNvPr id="84" name="楕円 83"/>
        <xdr:cNvSpPr/>
      </xdr:nvSpPr>
      <xdr:spPr>
        <a:xfrm>
          <a:off x="1968500" y="608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7525</xdr:rowOff>
    </xdr:from>
    <xdr:ext cx="599010" cy="259045"/>
    <xdr:sp macro="" textlink="">
      <xdr:nvSpPr>
        <xdr:cNvPr id="85" name="テキスト ボックス 84"/>
        <xdr:cNvSpPr txBox="1"/>
      </xdr:nvSpPr>
      <xdr:spPr>
        <a:xfrm>
          <a:off x="1719795" y="617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93472</xdr:rowOff>
    </xdr:from>
    <xdr:to>
      <xdr:col>6</xdr:col>
      <xdr:colOff>38100</xdr:colOff>
      <xdr:row>36</xdr:row>
      <xdr:rowOff>23622</xdr:rowOff>
    </xdr:to>
    <xdr:sp macro="" textlink="">
      <xdr:nvSpPr>
        <xdr:cNvPr id="86" name="楕円 85"/>
        <xdr:cNvSpPr/>
      </xdr:nvSpPr>
      <xdr:spPr>
        <a:xfrm>
          <a:off x="1079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40149</xdr:rowOff>
    </xdr:from>
    <xdr:ext cx="599010" cy="259045"/>
    <xdr:sp macro="" textlink="">
      <xdr:nvSpPr>
        <xdr:cNvPr id="87" name="テキスト ボックス 86"/>
        <xdr:cNvSpPr txBox="1"/>
      </xdr:nvSpPr>
      <xdr:spPr>
        <a:xfrm>
          <a:off x="830795" y="586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73254</xdr:rowOff>
    </xdr:from>
    <xdr:to>
      <xdr:col>24</xdr:col>
      <xdr:colOff>62865</xdr:colOff>
      <xdr:row>58</xdr:row>
      <xdr:rowOff>73025</xdr:rowOff>
    </xdr:to>
    <xdr:cxnSp macro="">
      <xdr:nvCxnSpPr>
        <xdr:cNvPr id="110" name="直線コネクタ 109"/>
        <xdr:cNvCxnSpPr/>
      </xdr:nvCxnSpPr>
      <xdr:spPr>
        <a:xfrm flipV="1">
          <a:off x="4633595" y="8645754"/>
          <a:ext cx="1270" cy="13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76852</xdr:rowOff>
    </xdr:from>
    <xdr:ext cx="534377" cy="259045"/>
    <xdr:sp macro="" textlink="">
      <xdr:nvSpPr>
        <xdr:cNvPr id="111" name="物件費最小値テキスト"/>
        <xdr:cNvSpPr txBox="1"/>
      </xdr:nvSpPr>
      <xdr:spPr>
        <a:xfrm>
          <a:off x="4686300"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2" name="直線コネクタ 111"/>
        <xdr:cNvCxnSpPr/>
      </xdr:nvCxnSpPr>
      <xdr:spPr>
        <a:xfrm>
          <a:off x="4546600" y="1001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19931</xdr:rowOff>
    </xdr:from>
    <xdr:ext cx="534377" cy="259045"/>
    <xdr:sp macro="" textlink="">
      <xdr:nvSpPr>
        <xdr:cNvPr id="113" name="物件費最大値テキスト"/>
        <xdr:cNvSpPr txBox="1"/>
      </xdr:nvSpPr>
      <xdr:spPr>
        <a:xfrm>
          <a:off x="4686300" y="84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73254</xdr:rowOff>
    </xdr:from>
    <xdr:to>
      <xdr:col>24</xdr:col>
      <xdr:colOff>152400</xdr:colOff>
      <xdr:row>50</xdr:row>
      <xdr:rowOff>73254</xdr:rowOff>
    </xdr:to>
    <xdr:cxnSp macro="">
      <xdr:nvCxnSpPr>
        <xdr:cNvPr id="114" name="直線コネクタ 113"/>
        <xdr:cNvCxnSpPr/>
      </xdr:nvCxnSpPr>
      <xdr:spPr>
        <a:xfrm>
          <a:off x="4546600" y="864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156997</xdr:rowOff>
    </xdr:from>
    <xdr:to>
      <xdr:col>24</xdr:col>
      <xdr:colOff>63500</xdr:colOff>
      <xdr:row>57</xdr:row>
      <xdr:rowOff>2845</xdr:rowOff>
    </xdr:to>
    <xdr:cxnSp macro="">
      <xdr:nvCxnSpPr>
        <xdr:cNvPr id="115" name="直線コネクタ 114"/>
        <xdr:cNvCxnSpPr/>
      </xdr:nvCxnSpPr>
      <xdr:spPr>
        <a:xfrm>
          <a:off x="3797300" y="9758197"/>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46550</xdr:rowOff>
    </xdr:from>
    <xdr:ext cx="534377" cy="259045"/>
    <xdr:sp macro="" textlink="">
      <xdr:nvSpPr>
        <xdr:cNvPr id="116" name="物件費平均値テキスト"/>
        <xdr:cNvSpPr txBox="1"/>
      </xdr:nvSpPr>
      <xdr:spPr>
        <a:xfrm>
          <a:off x="4686300" y="9304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23673</xdr:rowOff>
    </xdr:from>
    <xdr:to>
      <xdr:col>24</xdr:col>
      <xdr:colOff>114300</xdr:colOff>
      <xdr:row>55</xdr:row>
      <xdr:rowOff>125273</xdr:rowOff>
    </xdr:to>
    <xdr:sp macro="" textlink="">
      <xdr:nvSpPr>
        <xdr:cNvPr id="117" name="フローチャート: 判断 116"/>
        <xdr:cNvSpPr/>
      </xdr:nvSpPr>
      <xdr:spPr>
        <a:xfrm>
          <a:off x="4584700" y="945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80797</xdr:rowOff>
    </xdr:from>
    <xdr:to>
      <xdr:col>19</xdr:col>
      <xdr:colOff>177800</xdr:colOff>
      <xdr:row>56</xdr:row>
      <xdr:rowOff>156997</xdr:rowOff>
    </xdr:to>
    <xdr:cxnSp macro="">
      <xdr:nvCxnSpPr>
        <xdr:cNvPr id="118" name="直線コネクタ 117"/>
        <xdr:cNvCxnSpPr/>
      </xdr:nvCxnSpPr>
      <xdr:spPr>
        <a:xfrm>
          <a:off x="2908300" y="968199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11100</xdr:rowOff>
    </xdr:from>
    <xdr:to>
      <xdr:col>20</xdr:col>
      <xdr:colOff>38100</xdr:colOff>
      <xdr:row>55</xdr:row>
      <xdr:rowOff>112700</xdr:rowOff>
    </xdr:to>
    <xdr:sp macro="" textlink="">
      <xdr:nvSpPr>
        <xdr:cNvPr id="119" name="フローチャート: 判断 118"/>
        <xdr:cNvSpPr/>
      </xdr:nvSpPr>
      <xdr:spPr>
        <a:xfrm>
          <a:off x="3746500" y="9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129227</xdr:rowOff>
    </xdr:from>
    <xdr:ext cx="534377" cy="259045"/>
    <xdr:sp macro="" textlink="">
      <xdr:nvSpPr>
        <xdr:cNvPr id="120" name="テキスト ボックス 119"/>
        <xdr:cNvSpPr txBox="1"/>
      </xdr:nvSpPr>
      <xdr:spPr>
        <a:xfrm>
          <a:off x="3517411" y="921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19685</xdr:rowOff>
    </xdr:from>
    <xdr:to>
      <xdr:col>15</xdr:col>
      <xdr:colOff>50800</xdr:colOff>
      <xdr:row>56</xdr:row>
      <xdr:rowOff>80797</xdr:rowOff>
    </xdr:to>
    <xdr:cxnSp macro="">
      <xdr:nvCxnSpPr>
        <xdr:cNvPr id="121" name="直線コネクタ 120"/>
        <xdr:cNvCxnSpPr/>
      </xdr:nvCxnSpPr>
      <xdr:spPr>
        <a:xfrm>
          <a:off x="2019300" y="9620885"/>
          <a:ext cx="889000" cy="6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15612</xdr:rowOff>
    </xdr:from>
    <xdr:ext cx="534377" cy="259045"/>
    <xdr:sp macro="" textlink="">
      <xdr:nvSpPr>
        <xdr:cNvPr id="123" name="テキスト ボックス 122"/>
        <xdr:cNvSpPr txBox="1"/>
      </xdr:nvSpPr>
      <xdr:spPr>
        <a:xfrm>
          <a:off x="2641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19685</xdr:rowOff>
    </xdr:from>
    <xdr:to>
      <xdr:col>10</xdr:col>
      <xdr:colOff>114300</xdr:colOff>
      <xdr:row>56</xdr:row>
      <xdr:rowOff>85446</xdr:rowOff>
    </xdr:to>
    <xdr:cxnSp macro="">
      <xdr:nvCxnSpPr>
        <xdr:cNvPr id="124" name="直線コネクタ 123"/>
        <xdr:cNvCxnSpPr/>
      </xdr:nvCxnSpPr>
      <xdr:spPr>
        <a:xfrm flipV="1">
          <a:off x="1130300" y="9620885"/>
          <a:ext cx="889000" cy="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152239</xdr:rowOff>
    </xdr:from>
    <xdr:ext cx="534377" cy="259045"/>
    <xdr:sp macro="" textlink="">
      <xdr:nvSpPr>
        <xdr:cNvPr id="126" name="テキスト ボックス 125"/>
        <xdr:cNvSpPr txBox="1"/>
      </xdr:nvSpPr>
      <xdr:spPr>
        <a:xfrm>
          <a:off x="1752111" y="92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142773</xdr:rowOff>
    </xdr:from>
    <xdr:to>
      <xdr:col>6</xdr:col>
      <xdr:colOff>38100</xdr:colOff>
      <xdr:row>57</xdr:row>
      <xdr:rowOff>72923</xdr:rowOff>
    </xdr:to>
    <xdr:sp macro="" textlink="">
      <xdr:nvSpPr>
        <xdr:cNvPr id="127" name="フローチャート: 判断 126"/>
        <xdr:cNvSpPr/>
      </xdr:nvSpPr>
      <xdr:spPr>
        <a:xfrm>
          <a:off x="1079500" y="97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64050</xdr:rowOff>
    </xdr:from>
    <xdr:ext cx="534377" cy="259045"/>
    <xdr:sp macro="" textlink="">
      <xdr:nvSpPr>
        <xdr:cNvPr id="128" name="テキスト ボックス 127"/>
        <xdr:cNvSpPr txBox="1"/>
      </xdr:nvSpPr>
      <xdr:spPr>
        <a:xfrm>
          <a:off x="863111" y="98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123495</xdr:rowOff>
    </xdr:from>
    <xdr:to>
      <xdr:col>24</xdr:col>
      <xdr:colOff>114300</xdr:colOff>
      <xdr:row>57</xdr:row>
      <xdr:rowOff>53645</xdr:rowOff>
    </xdr:to>
    <xdr:sp macro="" textlink="">
      <xdr:nvSpPr>
        <xdr:cNvPr id="134" name="楕円 133"/>
        <xdr:cNvSpPr/>
      </xdr:nvSpPr>
      <xdr:spPr>
        <a:xfrm>
          <a:off x="4584700" y="97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101922</xdr:rowOff>
    </xdr:from>
    <xdr:ext cx="534377" cy="259045"/>
    <xdr:sp macro="" textlink="">
      <xdr:nvSpPr>
        <xdr:cNvPr id="135" name="物件費該当値テキスト"/>
        <xdr:cNvSpPr txBox="1"/>
      </xdr:nvSpPr>
      <xdr:spPr>
        <a:xfrm>
          <a:off x="4686300" y="97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106197</xdr:rowOff>
    </xdr:from>
    <xdr:to>
      <xdr:col>20</xdr:col>
      <xdr:colOff>38100</xdr:colOff>
      <xdr:row>57</xdr:row>
      <xdr:rowOff>36347</xdr:rowOff>
    </xdr:to>
    <xdr:sp macro="" textlink="">
      <xdr:nvSpPr>
        <xdr:cNvPr id="136" name="楕円 135"/>
        <xdr:cNvSpPr/>
      </xdr:nvSpPr>
      <xdr:spPr>
        <a:xfrm>
          <a:off x="3746500" y="97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27474</xdr:rowOff>
    </xdr:from>
    <xdr:ext cx="534377" cy="259045"/>
    <xdr:sp macro="" textlink="">
      <xdr:nvSpPr>
        <xdr:cNvPr id="137" name="テキスト ボックス 136"/>
        <xdr:cNvSpPr txBox="1"/>
      </xdr:nvSpPr>
      <xdr:spPr>
        <a:xfrm>
          <a:off x="3517411" y="980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29997</xdr:rowOff>
    </xdr:from>
    <xdr:to>
      <xdr:col>15</xdr:col>
      <xdr:colOff>101600</xdr:colOff>
      <xdr:row>56</xdr:row>
      <xdr:rowOff>131597</xdr:rowOff>
    </xdr:to>
    <xdr:sp macro="" textlink="">
      <xdr:nvSpPr>
        <xdr:cNvPr id="138" name="楕円 137"/>
        <xdr:cNvSpPr/>
      </xdr:nvSpPr>
      <xdr:spPr>
        <a:xfrm>
          <a:off x="2857500" y="963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122724</xdr:rowOff>
    </xdr:from>
    <xdr:ext cx="534377" cy="259045"/>
    <xdr:sp macro="" textlink="">
      <xdr:nvSpPr>
        <xdr:cNvPr id="139" name="テキスト ボックス 138"/>
        <xdr:cNvSpPr txBox="1"/>
      </xdr:nvSpPr>
      <xdr:spPr>
        <a:xfrm>
          <a:off x="2641111" y="972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140335</xdr:rowOff>
    </xdr:from>
    <xdr:to>
      <xdr:col>10</xdr:col>
      <xdr:colOff>165100</xdr:colOff>
      <xdr:row>56</xdr:row>
      <xdr:rowOff>70485</xdr:rowOff>
    </xdr:to>
    <xdr:sp macro="" textlink="">
      <xdr:nvSpPr>
        <xdr:cNvPr id="140" name="楕円 139"/>
        <xdr:cNvSpPr/>
      </xdr:nvSpPr>
      <xdr:spPr>
        <a:xfrm>
          <a:off x="1968500" y="95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61612</xdr:rowOff>
    </xdr:from>
    <xdr:ext cx="534377" cy="259045"/>
    <xdr:sp macro="" textlink="">
      <xdr:nvSpPr>
        <xdr:cNvPr id="141" name="テキスト ボックス 140"/>
        <xdr:cNvSpPr txBox="1"/>
      </xdr:nvSpPr>
      <xdr:spPr>
        <a:xfrm>
          <a:off x="1752111" y="96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34646</xdr:rowOff>
    </xdr:from>
    <xdr:to>
      <xdr:col>6</xdr:col>
      <xdr:colOff>38100</xdr:colOff>
      <xdr:row>56</xdr:row>
      <xdr:rowOff>136246</xdr:rowOff>
    </xdr:to>
    <xdr:sp macro="" textlink="">
      <xdr:nvSpPr>
        <xdr:cNvPr id="142" name="楕円 141"/>
        <xdr:cNvSpPr/>
      </xdr:nvSpPr>
      <xdr:spPr>
        <a:xfrm>
          <a:off x="1079500" y="96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152773</xdr:rowOff>
    </xdr:from>
    <xdr:ext cx="534377" cy="259045"/>
    <xdr:sp macro="" textlink="">
      <xdr:nvSpPr>
        <xdr:cNvPr id="143" name="テキスト ボックス 142"/>
        <xdr:cNvSpPr txBox="1"/>
      </xdr:nvSpPr>
      <xdr:spPr>
        <a:xfrm>
          <a:off x="863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4" name="テキスト ボックス 153"/>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6" name="テキスト ボックス 155"/>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58" name="テキスト ボックス 157"/>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25247</xdr:rowOff>
    </xdr:from>
    <xdr:to>
      <xdr:col>24</xdr:col>
      <xdr:colOff>62865</xdr:colOff>
      <xdr:row>79</xdr:row>
      <xdr:rowOff>60909</xdr:rowOff>
    </xdr:to>
    <xdr:cxnSp macro="">
      <xdr:nvCxnSpPr>
        <xdr:cNvPr id="164" name="直線コネクタ 163"/>
        <xdr:cNvCxnSpPr/>
      </xdr:nvCxnSpPr>
      <xdr:spPr>
        <a:xfrm flipV="1">
          <a:off x="4633595" y="12026747"/>
          <a:ext cx="1270" cy="1578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64736</xdr:rowOff>
    </xdr:from>
    <xdr:ext cx="469744" cy="259045"/>
    <xdr:sp macro="" textlink="">
      <xdr:nvSpPr>
        <xdr:cNvPr id="165" name="維持補修費最小値テキスト"/>
        <xdr:cNvSpPr txBox="1"/>
      </xdr:nvSpPr>
      <xdr:spPr>
        <a:xfrm>
          <a:off x="4686300" y="1360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60909</xdr:rowOff>
    </xdr:from>
    <xdr:to>
      <xdr:col>24</xdr:col>
      <xdr:colOff>152400</xdr:colOff>
      <xdr:row>79</xdr:row>
      <xdr:rowOff>60909</xdr:rowOff>
    </xdr:to>
    <xdr:cxnSp macro="">
      <xdr:nvCxnSpPr>
        <xdr:cNvPr id="166" name="直線コネクタ 165"/>
        <xdr:cNvCxnSpPr/>
      </xdr:nvCxnSpPr>
      <xdr:spPr>
        <a:xfrm>
          <a:off x="4546600" y="1360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143374</xdr:rowOff>
    </xdr:from>
    <xdr:ext cx="534377" cy="259045"/>
    <xdr:sp macro="" textlink="">
      <xdr:nvSpPr>
        <xdr:cNvPr id="167" name="維持補修費最大値テキスト"/>
        <xdr:cNvSpPr txBox="1"/>
      </xdr:nvSpPr>
      <xdr:spPr>
        <a:xfrm>
          <a:off x="4686300" y="118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25247</xdr:rowOff>
    </xdr:from>
    <xdr:to>
      <xdr:col>24</xdr:col>
      <xdr:colOff>152400</xdr:colOff>
      <xdr:row>70</xdr:row>
      <xdr:rowOff>25247</xdr:rowOff>
    </xdr:to>
    <xdr:cxnSp macro="">
      <xdr:nvCxnSpPr>
        <xdr:cNvPr id="168" name="直線コネクタ 167"/>
        <xdr:cNvCxnSpPr/>
      </xdr:nvCxnSpPr>
      <xdr:spPr>
        <a:xfrm>
          <a:off x="4546600" y="1202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15647</xdr:rowOff>
    </xdr:from>
    <xdr:to>
      <xdr:col>24</xdr:col>
      <xdr:colOff>63500</xdr:colOff>
      <xdr:row>79</xdr:row>
      <xdr:rowOff>26315</xdr:rowOff>
    </xdr:to>
    <xdr:cxnSp macro="">
      <xdr:nvCxnSpPr>
        <xdr:cNvPr id="169" name="直線コネクタ 168"/>
        <xdr:cNvCxnSpPr/>
      </xdr:nvCxnSpPr>
      <xdr:spPr>
        <a:xfrm>
          <a:off x="3797300" y="13560197"/>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1135</xdr:rowOff>
    </xdr:from>
    <xdr:ext cx="469744" cy="259045"/>
    <xdr:sp macro="" textlink="">
      <xdr:nvSpPr>
        <xdr:cNvPr id="170" name="維持補修費平均値テキスト"/>
        <xdr:cNvSpPr txBox="1"/>
      </xdr:nvSpPr>
      <xdr:spPr>
        <a:xfrm>
          <a:off x="4686300" y="12859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149707</xdr:rowOff>
    </xdr:from>
    <xdr:to>
      <xdr:col>24</xdr:col>
      <xdr:colOff>114300</xdr:colOff>
      <xdr:row>76</xdr:row>
      <xdr:rowOff>79857</xdr:rowOff>
    </xdr:to>
    <xdr:sp macro="" textlink="">
      <xdr:nvSpPr>
        <xdr:cNvPr id="171" name="フローチャート: 判断 170"/>
        <xdr:cNvSpPr/>
      </xdr:nvSpPr>
      <xdr:spPr>
        <a:xfrm>
          <a:off x="45847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15647</xdr:rowOff>
    </xdr:from>
    <xdr:to>
      <xdr:col>19</xdr:col>
      <xdr:colOff>177800</xdr:colOff>
      <xdr:row>79</xdr:row>
      <xdr:rowOff>32410</xdr:rowOff>
    </xdr:to>
    <xdr:cxnSp macro="">
      <xdr:nvCxnSpPr>
        <xdr:cNvPr id="172" name="直線コネクタ 171"/>
        <xdr:cNvCxnSpPr/>
      </xdr:nvCxnSpPr>
      <xdr:spPr>
        <a:xfrm flipV="1">
          <a:off x="2908300" y="13560197"/>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29008</xdr:rowOff>
    </xdr:from>
    <xdr:to>
      <xdr:col>20</xdr:col>
      <xdr:colOff>38100</xdr:colOff>
      <xdr:row>76</xdr:row>
      <xdr:rowOff>130608</xdr:rowOff>
    </xdr:to>
    <xdr:sp macro="" textlink="">
      <xdr:nvSpPr>
        <xdr:cNvPr id="173" name="フローチャート: 判断 172"/>
        <xdr:cNvSpPr/>
      </xdr:nvSpPr>
      <xdr:spPr>
        <a:xfrm>
          <a:off x="3746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147134</xdr:rowOff>
    </xdr:from>
    <xdr:ext cx="469744" cy="259045"/>
    <xdr:sp macro="" textlink="">
      <xdr:nvSpPr>
        <xdr:cNvPr id="174" name="テキスト ボックス 173"/>
        <xdr:cNvSpPr txBox="1"/>
      </xdr:nvSpPr>
      <xdr:spPr>
        <a:xfrm>
          <a:off x="3549728" y="128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32410</xdr:rowOff>
    </xdr:from>
    <xdr:to>
      <xdr:col>15</xdr:col>
      <xdr:colOff>50800</xdr:colOff>
      <xdr:row>79</xdr:row>
      <xdr:rowOff>34544</xdr:rowOff>
    </xdr:to>
    <xdr:cxnSp macro="">
      <xdr:nvCxnSpPr>
        <xdr:cNvPr id="175" name="直線コネクタ 174"/>
        <xdr:cNvCxnSpPr/>
      </xdr:nvCxnSpPr>
      <xdr:spPr>
        <a:xfrm flipV="1">
          <a:off x="2019300" y="13576960"/>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123037</xdr:rowOff>
    </xdr:from>
    <xdr:to>
      <xdr:col>15</xdr:col>
      <xdr:colOff>101600</xdr:colOff>
      <xdr:row>77</xdr:row>
      <xdr:rowOff>53187</xdr:rowOff>
    </xdr:to>
    <xdr:sp macro="" textlink="">
      <xdr:nvSpPr>
        <xdr:cNvPr id="176" name="フローチャート: 判断 175"/>
        <xdr:cNvSpPr/>
      </xdr:nvSpPr>
      <xdr:spPr>
        <a:xfrm>
          <a:off x="2857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69714</xdr:rowOff>
    </xdr:from>
    <xdr:ext cx="469744" cy="259045"/>
    <xdr:sp macro="" textlink="">
      <xdr:nvSpPr>
        <xdr:cNvPr id="177" name="テキスト ボックス 176"/>
        <xdr:cNvSpPr txBox="1"/>
      </xdr:nvSpPr>
      <xdr:spPr>
        <a:xfrm>
          <a:off x="2673428" y="1292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34544</xdr:rowOff>
    </xdr:from>
    <xdr:to>
      <xdr:col>10</xdr:col>
      <xdr:colOff>114300</xdr:colOff>
      <xdr:row>79</xdr:row>
      <xdr:rowOff>58928</xdr:rowOff>
    </xdr:to>
    <xdr:cxnSp macro="">
      <xdr:nvCxnSpPr>
        <xdr:cNvPr id="178" name="直線コネクタ 177"/>
        <xdr:cNvCxnSpPr/>
      </xdr:nvCxnSpPr>
      <xdr:spPr>
        <a:xfrm flipV="1">
          <a:off x="1130300" y="13579094"/>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157632</xdr:rowOff>
    </xdr:from>
    <xdr:to>
      <xdr:col>10</xdr:col>
      <xdr:colOff>165100</xdr:colOff>
      <xdr:row>77</xdr:row>
      <xdr:rowOff>87782</xdr:rowOff>
    </xdr:to>
    <xdr:sp macro="" textlink="">
      <xdr:nvSpPr>
        <xdr:cNvPr id="179" name="フローチャート: 判断 178"/>
        <xdr:cNvSpPr/>
      </xdr:nvSpPr>
      <xdr:spPr>
        <a:xfrm>
          <a:off x="1968500" y="1318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104309</xdr:rowOff>
    </xdr:from>
    <xdr:ext cx="469744" cy="259045"/>
    <xdr:sp macro="" textlink="">
      <xdr:nvSpPr>
        <xdr:cNvPr id="180" name="テキスト ボックス 179"/>
        <xdr:cNvSpPr txBox="1"/>
      </xdr:nvSpPr>
      <xdr:spPr>
        <a:xfrm>
          <a:off x="1784428" y="1296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81" name="フローチャート: 判断 180"/>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148962</xdr:rowOff>
    </xdr:from>
    <xdr:ext cx="469744" cy="259045"/>
    <xdr:sp macro="" textlink="">
      <xdr:nvSpPr>
        <xdr:cNvPr id="182" name="テキスト ボックス 181"/>
        <xdr:cNvSpPr txBox="1"/>
      </xdr:nvSpPr>
      <xdr:spPr>
        <a:xfrm>
          <a:off x="895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146965</xdr:rowOff>
    </xdr:from>
    <xdr:to>
      <xdr:col>24</xdr:col>
      <xdr:colOff>114300</xdr:colOff>
      <xdr:row>79</xdr:row>
      <xdr:rowOff>77115</xdr:rowOff>
    </xdr:to>
    <xdr:sp macro="" textlink="">
      <xdr:nvSpPr>
        <xdr:cNvPr id="188" name="楕円 187"/>
        <xdr:cNvSpPr/>
      </xdr:nvSpPr>
      <xdr:spPr>
        <a:xfrm>
          <a:off x="4584700" y="135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61892</xdr:rowOff>
    </xdr:from>
    <xdr:ext cx="469744" cy="259045"/>
    <xdr:sp macro="" textlink="">
      <xdr:nvSpPr>
        <xdr:cNvPr id="189" name="維持補修費該当値テキスト"/>
        <xdr:cNvSpPr txBox="1"/>
      </xdr:nvSpPr>
      <xdr:spPr>
        <a:xfrm>
          <a:off x="4686300" y="13434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136297</xdr:rowOff>
    </xdr:from>
    <xdr:to>
      <xdr:col>20</xdr:col>
      <xdr:colOff>38100</xdr:colOff>
      <xdr:row>79</xdr:row>
      <xdr:rowOff>66447</xdr:rowOff>
    </xdr:to>
    <xdr:sp macro="" textlink="">
      <xdr:nvSpPr>
        <xdr:cNvPr id="190" name="楕円 189"/>
        <xdr:cNvSpPr/>
      </xdr:nvSpPr>
      <xdr:spPr>
        <a:xfrm>
          <a:off x="3746500" y="135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79</xdr:row>
      <xdr:rowOff>57574</xdr:rowOff>
    </xdr:from>
    <xdr:ext cx="469744" cy="259045"/>
    <xdr:sp macro="" textlink="">
      <xdr:nvSpPr>
        <xdr:cNvPr id="191" name="テキスト ボックス 190"/>
        <xdr:cNvSpPr txBox="1"/>
      </xdr:nvSpPr>
      <xdr:spPr>
        <a:xfrm>
          <a:off x="3549728" y="1360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153060</xdr:rowOff>
    </xdr:from>
    <xdr:to>
      <xdr:col>15</xdr:col>
      <xdr:colOff>101600</xdr:colOff>
      <xdr:row>79</xdr:row>
      <xdr:rowOff>83210</xdr:rowOff>
    </xdr:to>
    <xdr:sp macro="" textlink="">
      <xdr:nvSpPr>
        <xdr:cNvPr id="192" name="楕円 191"/>
        <xdr:cNvSpPr/>
      </xdr:nvSpPr>
      <xdr:spPr>
        <a:xfrm>
          <a:off x="2857500" y="13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74337</xdr:rowOff>
    </xdr:from>
    <xdr:ext cx="469744" cy="259045"/>
    <xdr:sp macro="" textlink="">
      <xdr:nvSpPr>
        <xdr:cNvPr id="193" name="テキスト ボックス 192"/>
        <xdr:cNvSpPr txBox="1"/>
      </xdr:nvSpPr>
      <xdr:spPr>
        <a:xfrm>
          <a:off x="2673428" y="1361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155194</xdr:rowOff>
    </xdr:from>
    <xdr:to>
      <xdr:col>10</xdr:col>
      <xdr:colOff>165100</xdr:colOff>
      <xdr:row>79</xdr:row>
      <xdr:rowOff>85344</xdr:rowOff>
    </xdr:to>
    <xdr:sp macro="" textlink="">
      <xdr:nvSpPr>
        <xdr:cNvPr id="194" name="楕円 193"/>
        <xdr:cNvSpPr/>
      </xdr:nvSpPr>
      <xdr:spPr>
        <a:xfrm>
          <a:off x="1968500" y="1352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76471</xdr:rowOff>
    </xdr:from>
    <xdr:ext cx="469744" cy="259045"/>
    <xdr:sp macro="" textlink="">
      <xdr:nvSpPr>
        <xdr:cNvPr id="195" name="テキスト ボックス 194"/>
        <xdr:cNvSpPr txBox="1"/>
      </xdr:nvSpPr>
      <xdr:spPr>
        <a:xfrm>
          <a:off x="1784428" y="136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8128</xdr:rowOff>
    </xdr:from>
    <xdr:to>
      <xdr:col>6</xdr:col>
      <xdr:colOff>38100</xdr:colOff>
      <xdr:row>79</xdr:row>
      <xdr:rowOff>109728</xdr:rowOff>
    </xdr:to>
    <xdr:sp macro="" textlink="">
      <xdr:nvSpPr>
        <xdr:cNvPr id="196" name="楕円 195"/>
        <xdr:cNvSpPr/>
      </xdr:nvSpPr>
      <xdr:spPr>
        <a:xfrm>
          <a:off x="1079500" y="1355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100855</xdr:rowOff>
    </xdr:from>
    <xdr:ext cx="469744" cy="259045"/>
    <xdr:sp macro="" textlink="">
      <xdr:nvSpPr>
        <xdr:cNvPr id="197" name="テキスト ボックス 196"/>
        <xdr:cNvSpPr txBox="1"/>
      </xdr:nvSpPr>
      <xdr:spPr>
        <a:xfrm>
          <a:off x="895428" y="1364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22" name="直線コネクタ 221"/>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3" name="扶助費最小値テキスト"/>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4" name="直線コネクタ 223"/>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5" name="扶助費最大値テキスト"/>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6" name="直線コネクタ 225"/>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5043</xdr:rowOff>
    </xdr:from>
    <xdr:to>
      <xdr:col>24</xdr:col>
      <xdr:colOff>63500</xdr:colOff>
      <xdr:row>93</xdr:row>
      <xdr:rowOff>22134</xdr:rowOff>
    </xdr:to>
    <xdr:cxnSp macro="">
      <xdr:nvCxnSpPr>
        <xdr:cNvPr id="227" name="直線コネクタ 226"/>
        <xdr:cNvCxnSpPr/>
      </xdr:nvCxnSpPr>
      <xdr:spPr>
        <a:xfrm>
          <a:off x="3797300" y="15949893"/>
          <a:ext cx="838200" cy="1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94432</xdr:rowOff>
    </xdr:from>
    <xdr:ext cx="534377" cy="259045"/>
    <xdr:sp macro="" textlink="">
      <xdr:nvSpPr>
        <xdr:cNvPr id="228" name="扶助費平均値テキスト"/>
        <xdr:cNvSpPr txBox="1"/>
      </xdr:nvSpPr>
      <xdr:spPr>
        <a:xfrm>
          <a:off x="4686300" y="1621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29" name="フローチャート: 判断 228"/>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5043</xdr:rowOff>
    </xdr:from>
    <xdr:to>
      <xdr:col>19</xdr:col>
      <xdr:colOff>177800</xdr:colOff>
      <xdr:row>93</xdr:row>
      <xdr:rowOff>52724</xdr:rowOff>
    </xdr:to>
    <xdr:cxnSp macro="">
      <xdr:nvCxnSpPr>
        <xdr:cNvPr id="230" name="直線コネクタ 229"/>
        <xdr:cNvCxnSpPr/>
      </xdr:nvCxnSpPr>
      <xdr:spPr>
        <a:xfrm flipV="1">
          <a:off x="2908300" y="15949893"/>
          <a:ext cx="889000" cy="4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31" name="フローチャート: 判断 230"/>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50237</xdr:rowOff>
    </xdr:from>
    <xdr:ext cx="534377" cy="259045"/>
    <xdr:sp macro="" textlink="">
      <xdr:nvSpPr>
        <xdr:cNvPr id="232" name="テキスト ボックス 231"/>
        <xdr:cNvSpPr txBox="1"/>
      </xdr:nvSpPr>
      <xdr:spPr>
        <a:xfrm>
          <a:off x="35174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52724</xdr:rowOff>
    </xdr:from>
    <xdr:to>
      <xdr:col>15</xdr:col>
      <xdr:colOff>50800</xdr:colOff>
      <xdr:row>93</xdr:row>
      <xdr:rowOff>109438</xdr:rowOff>
    </xdr:to>
    <xdr:cxnSp macro="">
      <xdr:nvCxnSpPr>
        <xdr:cNvPr id="233" name="直線コネクタ 232"/>
        <xdr:cNvCxnSpPr/>
      </xdr:nvCxnSpPr>
      <xdr:spPr>
        <a:xfrm flipV="1">
          <a:off x="2019300" y="15997574"/>
          <a:ext cx="8890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4" name="フローチャート: 判断 233"/>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91712</xdr:rowOff>
    </xdr:from>
    <xdr:ext cx="534377" cy="259045"/>
    <xdr:sp macro="" textlink="">
      <xdr:nvSpPr>
        <xdr:cNvPr id="235" name="テキスト ボックス 234"/>
        <xdr:cNvSpPr txBox="1"/>
      </xdr:nvSpPr>
      <xdr:spPr>
        <a:xfrm>
          <a:off x="2641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109438</xdr:rowOff>
    </xdr:from>
    <xdr:to>
      <xdr:col>10</xdr:col>
      <xdr:colOff>114300</xdr:colOff>
      <xdr:row>93</xdr:row>
      <xdr:rowOff>125549</xdr:rowOff>
    </xdr:to>
    <xdr:cxnSp macro="">
      <xdr:nvCxnSpPr>
        <xdr:cNvPr id="236" name="直線コネクタ 235"/>
        <xdr:cNvCxnSpPr/>
      </xdr:nvCxnSpPr>
      <xdr:spPr>
        <a:xfrm flipV="1">
          <a:off x="1130300" y="16054288"/>
          <a:ext cx="889000" cy="1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7" name="フローチャート: 判断 236"/>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83873</xdr:rowOff>
    </xdr:from>
    <xdr:ext cx="534377" cy="259045"/>
    <xdr:sp macro="" textlink="">
      <xdr:nvSpPr>
        <xdr:cNvPr id="238" name="テキスト ボックス 237"/>
        <xdr:cNvSpPr txBox="1"/>
      </xdr:nvSpPr>
      <xdr:spPr>
        <a:xfrm>
          <a:off x="1752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62556</xdr:rowOff>
    </xdr:from>
    <xdr:to>
      <xdr:col>6</xdr:col>
      <xdr:colOff>38100</xdr:colOff>
      <xdr:row>95</xdr:row>
      <xdr:rowOff>164156</xdr:rowOff>
    </xdr:to>
    <xdr:sp macro="" textlink="">
      <xdr:nvSpPr>
        <xdr:cNvPr id="239" name="フローチャート: 判断 238"/>
        <xdr:cNvSpPr/>
      </xdr:nvSpPr>
      <xdr:spPr>
        <a:xfrm>
          <a:off x="1079500" y="163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155283</xdr:rowOff>
    </xdr:from>
    <xdr:ext cx="534377" cy="259045"/>
    <xdr:sp macro="" textlink="">
      <xdr:nvSpPr>
        <xdr:cNvPr id="240" name="テキスト ボックス 239"/>
        <xdr:cNvSpPr txBox="1"/>
      </xdr:nvSpPr>
      <xdr:spPr>
        <a:xfrm>
          <a:off x="863111" y="164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142784</xdr:rowOff>
    </xdr:from>
    <xdr:to>
      <xdr:col>24</xdr:col>
      <xdr:colOff>114300</xdr:colOff>
      <xdr:row>93</xdr:row>
      <xdr:rowOff>72934</xdr:rowOff>
    </xdr:to>
    <xdr:sp macro="" textlink="">
      <xdr:nvSpPr>
        <xdr:cNvPr id="246" name="楕円 245"/>
        <xdr:cNvSpPr/>
      </xdr:nvSpPr>
      <xdr:spPr>
        <a:xfrm>
          <a:off x="4584700" y="159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165661</xdr:rowOff>
    </xdr:from>
    <xdr:ext cx="534377" cy="259045"/>
    <xdr:sp macro="" textlink="">
      <xdr:nvSpPr>
        <xdr:cNvPr id="247" name="扶助費該当値テキスト"/>
        <xdr:cNvSpPr txBox="1"/>
      </xdr:nvSpPr>
      <xdr:spPr>
        <a:xfrm>
          <a:off x="4686300" y="1576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125693</xdr:rowOff>
    </xdr:from>
    <xdr:to>
      <xdr:col>20</xdr:col>
      <xdr:colOff>38100</xdr:colOff>
      <xdr:row>93</xdr:row>
      <xdr:rowOff>55843</xdr:rowOff>
    </xdr:to>
    <xdr:sp macro="" textlink="">
      <xdr:nvSpPr>
        <xdr:cNvPr id="248" name="楕円 247"/>
        <xdr:cNvSpPr/>
      </xdr:nvSpPr>
      <xdr:spPr>
        <a:xfrm>
          <a:off x="3746500" y="158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72370</xdr:rowOff>
    </xdr:from>
    <xdr:ext cx="534377" cy="259045"/>
    <xdr:sp macro="" textlink="">
      <xdr:nvSpPr>
        <xdr:cNvPr id="249" name="テキスト ボックス 248"/>
        <xdr:cNvSpPr txBox="1"/>
      </xdr:nvSpPr>
      <xdr:spPr>
        <a:xfrm>
          <a:off x="3517411" y="156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1924</xdr:rowOff>
    </xdr:from>
    <xdr:to>
      <xdr:col>15</xdr:col>
      <xdr:colOff>101600</xdr:colOff>
      <xdr:row>93</xdr:row>
      <xdr:rowOff>103524</xdr:rowOff>
    </xdr:to>
    <xdr:sp macro="" textlink="">
      <xdr:nvSpPr>
        <xdr:cNvPr id="250" name="楕円 249"/>
        <xdr:cNvSpPr/>
      </xdr:nvSpPr>
      <xdr:spPr>
        <a:xfrm>
          <a:off x="2857500" y="159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120051</xdr:rowOff>
    </xdr:from>
    <xdr:ext cx="534377" cy="259045"/>
    <xdr:sp macro="" textlink="">
      <xdr:nvSpPr>
        <xdr:cNvPr id="251" name="テキスト ボックス 250"/>
        <xdr:cNvSpPr txBox="1"/>
      </xdr:nvSpPr>
      <xdr:spPr>
        <a:xfrm>
          <a:off x="2641111" y="1572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58638</xdr:rowOff>
    </xdr:from>
    <xdr:to>
      <xdr:col>10</xdr:col>
      <xdr:colOff>165100</xdr:colOff>
      <xdr:row>93</xdr:row>
      <xdr:rowOff>160238</xdr:rowOff>
    </xdr:to>
    <xdr:sp macro="" textlink="">
      <xdr:nvSpPr>
        <xdr:cNvPr id="252" name="楕円 251"/>
        <xdr:cNvSpPr/>
      </xdr:nvSpPr>
      <xdr:spPr>
        <a:xfrm>
          <a:off x="1968500" y="1600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5315</xdr:rowOff>
    </xdr:from>
    <xdr:ext cx="534377" cy="259045"/>
    <xdr:sp macro="" textlink="">
      <xdr:nvSpPr>
        <xdr:cNvPr id="253" name="テキスト ボックス 252"/>
        <xdr:cNvSpPr txBox="1"/>
      </xdr:nvSpPr>
      <xdr:spPr>
        <a:xfrm>
          <a:off x="1752111" y="157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74749</xdr:rowOff>
    </xdr:from>
    <xdr:to>
      <xdr:col>6</xdr:col>
      <xdr:colOff>38100</xdr:colOff>
      <xdr:row>94</xdr:row>
      <xdr:rowOff>4899</xdr:rowOff>
    </xdr:to>
    <xdr:sp macro="" textlink="">
      <xdr:nvSpPr>
        <xdr:cNvPr id="254" name="楕円 253"/>
        <xdr:cNvSpPr/>
      </xdr:nvSpPr>
      <xdr:spPr>
        <a:xfrm>
          <a:off x="1079500" y="1601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21426</xdr:rowOff>
    </xdr:from>
    <xdr:ext cx="534377" cy="259045"/>
    <xdr:sp macro="" textlink="">
      <xdr:nvSpPr>
        <xdr:cNvPr id="255" name="テキスト ボックス 254"/>
        <xdr:cNvSpPr txBox="1"/>
      </xdr:nvSpPr>
      <xdr:spPr>
        <a:xfrm>
          <a:off x="863111" y="1579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6" name="テキスト ボックス 26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160579</xdr:rowOff>
    </xdr:from>
    <xdr:to>
      <xdr:col>54</xdr:col>
      <xdr:colOff>189865</xdr:colOff>
      <xdr:row>37</xdr:row>
      <xdr:rowOff>48565</xdr:rowOff>
    </xdr:to>
    <xdr:cxnSp macro="">
      <xdr:nvCxnSpPr>
        <xdr:cNvPr id="278" name="直線コネクタ 277"/>
        <xdr:cNvCxnSpPr/>
      </xdr:nvCxnSpPr>
      <xdr:spPr>
        <a:xfrm flipV="1">
          <a:off x="10475595" y="5304079"/>
          <a:ext cx="127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52392</xdr:rowOff>
    </xdr:from>
    <xdr:ext cx="534377" cy="259045"/>
    <xdr:sp macro="" textlink="">
      <xdr:nvSpPr>
        <xdr:cNvPr id="279" name="補助費等最小値テキスト"/>
        <xdr:cNvSpPr txBox="1"/>
      </xdr:nvSpPr>
      <xdr:spPr>
        <a:xfrm>
          <a:off x="10528300" y="6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48565</xdr:rowOff>
    </xdr:from>
    <xdr:to>
      <xdr:col>55</xdr:col>
      <xdr:colOff>88900</xdr:colOff>
      <xdr:row>37</xdr:row>
      <xdr:rowOff>48565</xdr:rowOff>
    </xdr:to>
    <xdr:cxnSp macro="">
      <xdr:nvCxnSpPr>
        <xdr:cNvPr id="280" name="直線コネクタ 279"/>
        <xdr:cNvCxnSpPr/>
      </xdr:nvCxnSpPr>
      <xdr:spPr>
        <a:xfrm>
          <a:off x="10388600" y="63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107256</xdr:rowOff>
    </xdr:from>
    <xdr:ext cx="599010" cy="259045"/>
    <xdr:sp macro="" textlink="">
      <xdr:nvSpPr>
        <xdr:cNvPr id="281" name="補助費等最大値テキスト"/>
        <xdr:cNvSpPr txBox="1"/>
      </xdr:nvSpPr>
      <xdr:spPr>
        <a:xfrm>
          <a:off x="10528300" y="50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160579</xdr:rowOff>
    </xdr:from>
    <xdr:to>
      <xdr:col>55</xdr:col>
      <xdr:colOff>88900</xdr:colOff>
      <xdr:row>30</xdr:row>
      <xdr:rowOff>160579</xdr:rowOff>
    </xdr:to>
    <xdr:cxnSp macro="">
      <xdr:nvCxnSpPr>
        <xdr:cNvPr id="282" name="直線コネクタ 281"/>
        <xdr:cNvCxnSpPr/>
      </xdr:nvCxnSpPr>
      <xdr:spPr>
        <a:xfrm>
          <a:off x="10388600" y="530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161227</xdr:rowOff>
    </xdr:from>
    <xdr:to>
      <xdr:col>55</xdr:col>
      <xdr:colOff>0</xdr:colOff>
      <xdr:row>35</xdr:row>
      <xdr:rowOff>43688</xdr:rowOff>
    </xdr:to>
    <xdr:cxnSp macro="">
      <xdr:nvCxnSpPr>
        <xdr:cNvPr id="283" name="直線コネクタ 282"/>
        <xdr:cNvCxnSpPr/>
      </xdr:nvCxnSpPr>
      <xdr:spPr>
        <a:xfrm>
          <a:off x="9639300" y="5819077"/>
          <a:ext cx="838200" cy="22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155630</xdr:rowOff>
    </xdr:from>
    <xdr:ext cx="599010" cy="259045"/>
    <xdr:sp macro="" textlink="">
      <xdr:nvSpPr>
        <xdr:cNvPr id="284" name="補助費等平均値テキスト"/>
        <xdr:cNvSpPr txBox="1"/>
      </xdr:nvSpPr>
      <xdr:spPr>
        <a:xfrm>
          <a:off x="10528300" y="581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132753</xdr:rowOff>
    </xdr:from>
    <xdr:to>
      <xdr:col>55</xdr:col>
      <xdr:colOff>50800</xdr:colOff>
      <xdr:row>35</xdr:row>
      <xdr:rowOff>62903</xdr:rowOff>
    </xdr:to>
    <xdr:sp macro="" textlink="">
      <xdr:nvSpPr>
        <xdr:cNvPr id="285" name="フローチャート: 判断 284"/>
        <xdr:cNvSpPr/>
      </xdr:nvSpPr>
      <xdr:spPr>
        <a:xfrm>
          <a:off x="10426700" y="59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161227</xdr:rowOff>
    </xdr:from>
    <xdr:to>
      <xdr:col>50</xdr:col>
      <xdr:colOff>114300</xdr:colOff>
      <xdr:row>34</xdr:row>
      <xdr:rowOff>83083</xdr:rowOff>
    </xdr:to>
    <xdr:cxnSp macro="">
      <xdr:nvCxnSpPr>
        <xdr:cNvPr id="286" name="直線コネクタ 285"/>
        <xdr:cNvCxnSpPr/>
      </xdr:nvCxnSpPr>
      <xdr:spPr>
        <a:xfrm flipV="1">
          <a:off x="8750300" y="5819077"/>
          <a:ext cx="889000" cy="9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98082</xdr:rowOff>
    </xdr:from>
    <xdr:to>
      <xdr:col>50</xdr:col>
      <xdr:colOff>165100</xdr:colOff>
      <xdr:row>34</xdr:row>
      <xdr:rowOff>28232</xdr:rowOff>
    </xdr:to>
    <xdr:sp macro="" textlink="">
      <xdr:nvSpPr>
        <xdr:cNvPr id="287" name="フローチャート: 判断 286"/>
        <xdr:cNvSpPr/>
      </xdr:nvSpPr>
      <xdr:spPr>
        <a:xfrm>
          <a:off x="95885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44759</xdr:rowOff>
    </xdr:from>
    <xdr:ext cx="599010" cy="259045"/>
    <xdr:sp macro="" textlink="">
      <xdr:nvSpPr>
        <xdr:cNvPr id="288" name="テキスト ボックス 287"/>
        <xdr:cNvSpPr txBox="1"/>
      </xdr:nvSpPr>
      <xdr:spPr>
        <a:xfrm>
          <a:off x="9327095" y="55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143663</xdr:rowOff>
    </xdr:from>
    <xdr:to>
      <xdr:col>45</xdr:col>
      <xdr:colOff>177800</xdr:colOff>
      <xdr:row>34</xdr:row>
      <xdr:rowOff>83083</xdr:rowOff>
    </xdr:to>
    <xdr:cxnSp macro="">
      <xdr:nvCxnSpPr>
        <xdr:cNvPr id="289" name="直線コネクタ 288"/>
        <xdr:cNvCxnSpPr/>
      </xdr:nvCxnSpPr>
      <xdr:spPr>
        <a:xfrm>
          <a:off x="7861300" y="5801513"/>
          <a:ext cx="889000" cy="11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81661</xdr:rowOff>
    </xdr:from>
    <xdr:to>
      <xdr:col>46</xdr:col>
      <xdr:colOff>38100</xdr:colOff>
      <xdr:row>34</xdr:row>
      <xdr:rowOff>11811</xdr:rowOff>
    </xdr:to>
    <xdr:sp macro="" textlink="">
      <xdr:nvSpPr>
        <xdr:cNvPr id="290" name="フローチャート: 判断 289"/>
        <xdr:cNvSpPr/>
      </xdr:nvSpPr>
      <xdr:spPr>
        <a:xfrm>
          <a:off x="8699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28338</xdr:rowOff>
    </xdr:from>
    <xdr:ext cx="599010" cy="259045"/>
    <xdr:sp macro="" textlink="">
      <xdr:nvSpPr>
        <xdr:cNvPr id="291" name="テキスト ボックス 290"/>
        <xdr:cNvSpPr txBox="1"/>
      </xdr:nvSpPr>
      <xdr:spPr>
        <a:xfrm>
          <a:off x="84507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143663</xdr:rowOff>
    </xdr:from>
    <xdr:to>
      <xdr:col>41</xdr:col>
      <xdr:colOff>50800</xdr:colOff>
      <xdr:row>37</xdr:row>
      <xdr:rowOff>20828</xdr:rowOff>
    </xdr:to>
    <xdr:cxnSp macro="">
      <xdr:nvCxnSpPr>
        <xdr:cNvPr id="292" name="直線コネクタ 291"/>
        <xdr:cNvCxnSpPr/>
      </xdr:nvCxnSpPr>
      <xdr:spPr>
        <a:xfrm flipV="1">
          <a:off x="6972300" y="5801513"/>
          <a:ext cx="889000" cy="56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167462</xdr:rowOff>
    </xdr:from>
    <xdr:to>
      <xdr:col>41</xdr:col>
      <xdr:colOff>101600</xdr:colOff>
      <xdr:row>34</xdr:row>
      <xdr:rowOff>97612</xdr:rowOff>
    </xdr:to>
    <xdr:sp macro="" textlink="">
      <xdr:nvSpPr>
        <xdr:cNvPr id="293" name="フローチャート: 判断 292"/>
        <xdr:cNvSpPr/>
      </xdr:nvSpPr>
      <xdr:spPr>
        <a:xfrm>
          <a:off x="7810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88739</xdr:rowOff>
    </xdr:from>
    <xdr:ext cx="599010" cy="259045"/>
    <xdr:sp macro="" textlink="">
      <xdr:nvSpPr>
        <xdr:cNvPr id="294" name="テキスト ボックス 293"/>
        <xdr:cNvSpPr txBox="1"/>
      </xdr:nvSpPr>
      <xdr:spPr>
        <a:xfrm>
          <a:off x="7561795" y="591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145783</xdr:rowOff>
    </xdr:from>
    <xdr:to>
      <xdr:col>36</xdr:col>
      <xdr:colOff>165100</xdr:colOff>
      <xdr:row>38</xdr:row>
      <xdr:rowOff>75933</xdr:rowOff>
    </xdr:to>
    <xdr:sp macro="" textlink="">
      <xdr:nvSpPr>
        <xdr:cNvPr id="295" name="フローチャート: 判断 294"/>
        <xdr:cNvSpPr/>
      </xdr:nvSpPr>
      <xdr:spPr>
        <a:xfrm>
          <a:off x="6921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67060</xdr:rowOff>
    </xdr:from>
    <xdr:ext cx="534377" cy="259045"/>
    <xdr:sp macro="" textlink="">
      <xdr:nvSpPr>
        <xdr:cNvPr id="296" name="テキスト ボックス 295"/>
        <xdr:cNvSpPr txBox="1"/>
      </xdr:nvSpPr>
      <xdr:spPr>
        <a:xfrm>
          <a:off x="6705111" y="65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164338</xdr:rowOff>
    </xdr:from>
    <xdr:to>
      <xdr:col>55</xdr:col>
      <xdr:colOff>50800</xdr:colOff>
      <xdr:row>35</xdr:row>
      <xdr:rowOff>94488</xdr:rowOff>
    </xdr:to>
    <xdr:sp macro="" textlink="">
      <xdr:nvSpPr>
        <xdr:cNvPr id="302" name="楕円 301"/>
        <xdr:cNvSpPr/>
      </xdr:nvSpPr>
      <xdr:spPr>
        <a:xfrm>
          <a:off x="10426700" y="59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142765</xdr:rowOff>
    </xdr:from>
    <xdr:ext cx="599010" cy="259045"/>
    <xdr:sp macro="" textlink="">
      <xdr:nvSpPr>
        <xdr:cNvPr id="303" name="補助費等該当値テキスト"/>
        <xdr:cNvSpPr txBox="1"/>
      </xdr:nvSpPr>
      <xdr:spPr>
        <a:xfrm>
          <a:off x="10528300" y="59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110427</xdr:rowOff>
    </xdr:from>
    <xdr:to>
      <xdr:col>50</xdr:col>
      <xdr:colOff>165100</xdr:colOff>
      <xdr:row>34</xdr:row>
      <xdr:rowOff>40577</xdr:rowOff>
    </xdr:to>
    <xdr:sp macro="" textlink="">
      <xdr:nvSpPr>
        <xdr:cNvPr id="304" name="楕円 303"/>
        <xdr:cNvSpPr/>
      </xdr:nvSpPr>
      <xdr:spPr>
        <a:xfrm>
          <a:off x="9588500" y="576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31704</xdr:rowOff>
    </xdr:from>
    <xdr:ext cx="599010" cy="259045"/>
    <xdr:sp macro="" textlink="">
      <xdr:nvSpPr>
        <xdr:cNvPr id="305" name="テキスト ボックス 304"/>
        <xdr:cNvSpPr txBox="1"/>
      </xdr:nvSpPr>
      <xdr:spPr>
        <a:xfrm>
          <a:off x="9327095" y="586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32283</xdr:rowOff>
    </xdr:from>
    <xdr:to>
      <xdr:col>46</xdr:col>
      <xdr:colOff>38100</xdr:colOff>
      <xdr:row>34</xdr:row>
      <xdr:rowOff>133883</xdr:rowOff>
    </xdr:to>
    <xdr:sp macro="" textlink="">
      <xdr:nvSpPr>
        <xdr:cNvPr id="306" name="楕円 305"/>
        <xdr:cNvSpPr/>
      </xdr:nvSpPr>
      <xdr:spPr>
        <a:xfrm>
          <a:off x="8699500" y="58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125010</xdr:rowOff>
    </xdr:from>
    <xdr:ext cx="599010" cy="259045"/>
    <xdr:sp macro="" textlink="">
      <xdr:nvSpPr>
        <xdr:cNvPr id="307" name="テキスト ボックス 306"/>
        <xdr:cNvSpPr txBox="1"/>
      </xdr:nvSpPr>
      <xdr:spPr>
        <a:xfrm>
          <a:off x="8450795" y="595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92863</xdr:rowOff>
    </xdr:from>
    <xdr:to>
      <xdr:col>41</xdr:col>
      <xdr:colOff>101600</xdr:colOff>
      <xdr:row>34</xdr:row>
      <xdr:rowOff>23013</xdr:rowOff>
    </xdr:to>
    <xdr:sp macro="" textlink="">
      <xdr:nvSpPr>
        <xdr:cNvPr id="308" name="楕円 307"/>
        <xdr:cNvSpPr/>
      </xdr:nvSpPr>
      <xdr:spPr>
        <a:xfrm>
          <a:off x="7810500" y="57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39540</xdr:rowOff>
    </xdr:from>
    <xdr:ext cx="599010" cy="259045"/>
    <xdr:sp macro="" textlink="">
      <xdr:nvSpPr>
        <xdr:cNvPr id="309" name="テキスト ボックス 308"/>
        <xdr:cNvSpPr txBox="1"/>
      </xdr:nvSpPr>
      <xdr:spPr>
        <a:xfrm>
          <a:off x="7561795" y="5525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141478</xdr:rowOff>
    </xdr:from>
    <xdr:to>
      <xdr:col>36</xdr:col>
      <xdr:colOff>165100</xdr:colOff>
      <xdr:row>37</xdr:row>
      <xdr:rowOff>71628</xdr:rowOff>
    </xdr:to>
    <xdr:sp macro="" textlink="">
      <xdr:nvSpPr>
        <xdr:cNvPr id="310" name="楕円 309"/>
        <xdr:cNvSpPr/>
      </xdr:nvSpPr>
      <xdr:spPr>
        <a:xfrm>
          <a:off x="6921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88155</xdr:rowOff>
    </xdr:from>
    <xdr:ext cx="534377" cy="259045"/>
    <xdr:sp macro="" textlink="">
      <xdr:nvSpPr>
        <xdr:cNvPr id="311" name="テキスト ボックス 310"/>
        <xdr:cNvSpPr txBox="1"/>
      </xdr:nvSpPr>
      <xdr:spPr>
        <a:xfrm>
          <a:off x="6705111" y="608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2" name="テキスト ボックス 32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4" name="テキスト ボックス 32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6" name="テキスト ボックス 32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8" name="テキスト ボックス 32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36" name="直線コネクタ 335"/>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37" name="普通建設事業費最小値テキスト"/>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38" name="直線コネクタ 337"/>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39" name="普通建設事業費最大値テキスト"/>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40" name="直線コネクタ 339"/>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31686</xdr:rowOff>
    </xdr:from>
    <xdr:to>
      <xdr:col>55</xdr:col>
      <xdr:colOff>0</xdr:colOff>
      <xdr:row>58</xdr:row>
      <xdr:rowOff>160274</xdr:rowOff>
    </xdr:to>
    <xdr:cxnSp macro="">
      <xdr:nvCxnSpPr>
        <xdr:cNvPr id="341" name="直線コネクタ 340"/>
        <xdr:cNvCxnSpPr/>
      </xdr:nvCxnSpPr>
      <xdr:spPr>
        <a:xfrm>
          <a:off x="9639300" y="9975786"/>
          <a:ext cx="8382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167539</xdr:rowOff>
    </xdr:from>
    <xdr:ext cx="599010" cy="259045"/>
    <xdr:sp macro="" textlink="">
      <xdr:nvSpPr>
        <xdr:cNvPr id="342" name="普通建設事業費平均値テキスト"/>
        <xdr:cNvSpPr txBox="1"/>
      </xdr:nvSpPr>
      <xdr:spPr>
        <a:xfrm>
          <a:off x="10528300" y="9597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43" name="フローチャート: 判断 342"/>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31686</xdr:rowOff>
    </xdr:from>
    <xdr:to>
      <xdr:col>50</xdr:col>
      <xdr:colOff>114300</xdr:colOff>
      <xdr:row>59</xdr:row>
      <xdr:rowOff>25629</xdr:rowOff>
    </xdr:to>
    <xdr:cxnSp macro="">
      <xdr:nvCxnSpPr>
        <xdr:cNvPr id="344" name="直線コネクタ 343"/>
        <xdr:cNvCxnSpPr/>
      </xdr:nvCxnSpPr>
      <xdr:spPr>
        <a:xfrm flipV="1">
          <a:off x="8750300" y="9975786"/>
          <a:ext cx="889000" cy="1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5" name="フローチャート: 判断 344"/>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48248</xdr:rowOff>
    </xdr:from>
    <xdr:ext cx="599010" cy="259045"/>
    <xdr:sp macro="" textlink="">
      <xdr:nvSpPr>
        <xdr:cNvPr id="346" name="テキスト ボックス 345"/>
        <xdr:cNvSpPr txBox="1"/>
      </xdr:nvSpPr>
      <xdr:spPr>
        <a:xfrm>
          <a:off x="9327095" y="94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25629</xdr:rowOff>
    </xdr:from>
    <xdr:to>
      <xdr:col>45</xdr:col>
      <xdr:colOff>177800</xdr:colOff>
      <xdr:row>59</xdr:row>
      <xdr:rowOff>60033</xdr:rowOff>
    </xdr:to>
    <xdr:cxnSp macro="">
      <xdr:nvCxnSpPr>
        <xdr:cNvPr id="347" name="直線コネクタ 346"/>
        <xdr:cNvCxnSpPr/>
      </xdr:nvCxnSpPr>
      <xdr:spPr>
        <a:xfrm flipV="1">
          <a:off x="7861300" y="10141179"/>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48" name="フローチャート: 判断 347"/>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154270</xdr:rowOff>
    </xdr:from>
    <xdr:ext cx="599010" cy="259045"/>
    <xdr:sp macro="" textlink="">
      <xdr:nvSpPr>
        <xdr:cNvPr id="349" name="テキスト ボックス 348"/>
        <xdr:cNvSpPr txBox="1"/>
      </xdr:nvSpPr>
      <xdr:spPr>
        <a:xfrm>
          <a:off x="8450795" y="958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130752</xdr:rowOff>
    </xdr:from>
    <xdr:to>
      <xdr:col>41</xdr:col>
      <xdr:colOff>50800</xdr:colOff>
      <xdr:row>59</xdr:row>
      <xdr:rowOff>60033</xdr:rowOff>
    </xdr:to>
    <xdr:cxnSp macro="">
      <xdr:nvCxnSpPr>
        <xdr:cNvPr id="350" name="直線コネクタ 349"/>
        <xdr:cNvCxnSpPr/>
      </xdr:nvCxnSpPr>
      <xdr:spPr>
        <a:xfrm>
          <a:off x="6972300" y="10074852"/>
          <a:ext cx="889000" cy="10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51" name="フローチャート: 判断 350"/>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57441</xdr:rowOff>
    </xdr:from>
    <xdr:ext cx="534377" cy="259045"/>
    <xdr:sp macro="" textlink="">
      <xdr:nvSpPr>
        <xdr:cNvPr id="352" name="テキスト ボックス 351"/>
        <xdr:cNvSpPr txBox="1"/>
      </xdr:nvSpPr>
      <xdr:spPr>
        <a:xfrm>
          <a:off x="7594111" y="96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150704</xdr:rowOff>
    </xdr:from>
    <xdr:to>
      <xdr:col>36</xdr:col>
      <xdr:colOff>165100</xdr:colOff>
      <xdr:row>58</xdr:row>
      <xdr:rowOff>80854</xdr:rowOff>
    </xdr:to>
    <xdr:sp macro="" textlink="">
      <xdr:nvSpPr>
        <xdr:cNvPr id="353" name="フローチャート: 判断 352"/>
        <xdr:cNvSpPr/>
      </xdr:nvSpPr>
      <xdr:spPr>
        <a:xfrm>
          <a:off x="6921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97381</xdr:rowOff>
    </xdr:from>
    <xdr:ext cx="534377" cy="259045"/>
    <xdr:sp macro="" textlink="">
      <xdr:nvSpPr>
        <xdr:cNvPr id="354" name="テキスト ボックス 353"/>
        <xdr:cNvSpPr txBox="1"/>
      </xdr:nvSpPr>
      <xdr:spPr>
        <a:xfrm>
          <a:off x="6705111" y="96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109474</xdr:rowOff>
    </xdr:from>
    <xdr:to>
      <xdr:col>55</xdr:col>
      <xdr:colOff>50800</xdr:colOff>
      <xdr:row>59</xdr:row>
      <xdr:rowOff>39624</xdr:rowOff>
    </xdr:to>
    <xdr:sp macro="" textlink="">
      <xdr:nvSpPr>
        <xdr:cNvPr id="360" name="楕円 359"/>
        <xdr:cNvSpPr/>
      </xdr:nvSpPr>
      <xdr:spPr>
        <a:xfrm>
          <a:off x="10426700" y="100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24401</xdr:rowOff>
    </xdr:from>
    <xdr:ext cx="534377" cy="259045"/>
    <xdr:sp macro="" textlink="">
      <xdr:nvSpPr>
        <xdr:cNvPr id="361" name="普通建設事業費該当値テキスト"/>
        <xdr:cNvSpPr txBox="1"/>
      </xdr:nvSpPr>
      <xdr:spPr>
        <a:xfrm>
          <a:off x="10528300" y="996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152336</xdr:rowOff>
    </xdr:from>
    <xdr:to>
      <xdr:col>50</xdr:col>
      <xdr:colOff>165100</xdr:colOff>
      <xdr:row>58</xdr:row>
      <xdr:rowOff>82486</xdr:rowOff>
    </xdr:to>
    <xdr:sp macro="" textlink="">
      <xdr:nvSpPr>
        <xdr:cNvPr id="362" name="楕円 361"/>
        <xdr:cNvSpPr/>
      </xdr:nvSpPr>
      <xdr:spPr>
        <a:xfrm>
          <a:off x="9588500" y="99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73613</xdr:rowOff>
    </xdr:from>
    <xdr:ext cx="534377" cy="259045"/>
    <xdr:sp macro="" textlink="">
      <xdr:nvSpPr>
        <xdr:cNvPr id="363" name="テキスト ボックス 362"/>
        <xdr:cNvSpPr txBox="1"/>
      </xdr:nvSpPr>
      <xdr:spPr>
        <a:xfrm>
          <a:off x="9359411" y="1001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146279</xdr:rowOff>
    </xdr:from>
    <xdr:to>
      <xdr:col>46</xdr:col>
      <xdr:colOff>38100</xdr:colOff>
      <xdr:row>59</xdr:row>
      <xdr:rowOff>76429</xdr:rowOff>
    </xdr:to>
    <xdr:sp macro="" textlink="">
      <xdr:nvSpPr>
        <xdr:cNvPr id="364" name="楕円 363"/>
        <xdr:cNvSpPr/>
      </xdr:nvSpPr>
      <xdr:spPr>
        <a:xfrm>
          <a:off x="8699500" y="1009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67556</xdr:rowOff>
    </xdr:from>
    <xdr:ext cx="534377" cy="259045"/>
    <xdr:sp macro="" textlink="">
      <xdr:nvSpPr>
        <xdr:cNvPr id="365" name="テキスト ボックス 364"/>
        <xdr:cNvSpPr txBox="1"/>
      </xdr:nvSpPr>
      <xdr:spPr>
        <a:xfrm>
          <a:off x="8483111" y="1018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9233</xdr:rowOff>
    </xdr:from>
    <xdr:to>
      <xdr:col>41</xdr:col>
      <xdr:colOff>101600</xdr:colOff>
      <xdr:row>59</xdr:row>
      <xdr:rowOff>110833</xdr:rowOff>
    </xdr:to>
    <xdr:sp macro="" textlink="">
      <xdr:nvSpPr>
        <xdr:cNvPr id="366" name="楕円 365"/>
        <xdr:cNvSpPr/>
      </xdr:nvSpPr>
      <xdr:spPr>
        <a:xfrm>
          <a:off x="7810500" y="1012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101960</xdr:rowOff>
    </xdr:from>
    <xdr:ext cx="534377" cy="259045"/>
    <xdr:sp macro="" textlink="">
      <xdr:nvSpPr>
        <xdr:cNvPr id="367" name="テキスト ボックス 366"/>
        <xdr:cNvSpPr txBox="1"/>
      </xdr:nvSpPr>
      <xdr:spPr>
        <a:xfrm>
          <a:off x="7594111" y="1021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79952</xdr:rowOff>
    </xdr:from>
    <xdr:to>
      <xdr:col>36</xdr:col>
      <xdr:colOff>165100</xdr:colOff>
      <xdr:row>59</xdr:row>
      <xdr:rowOff>10102</xdr:rowOff>
    </xdr:to>
    <xdr:sp macro="" textlink="">
      <xdr:nvSpPr>
        <xdr:cNvPr id="368" name="楕円 367"/>
        <xdr:cNvSpPr/>
      </xdr:nvSpPr>
      <xdr:spPr>
        <a:xfrm>
          <a:off x="6921500" y="100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1229</xdr:rowOff>
    </xdr:from>
    <xdr:ext cx="534377" cy="259045"/>
    <xdr:sp macro="" textlink="">
      <xdr:nvSpPr>
        <xdr:cNvPr id="369" name="テキスト ボックス 368"/>
        <xdr:cNvSpPr txBox="1"/>
      </xdr:nvSpPr>
      <xdr:spPr>
        <a:xfrm>
          <a:off x="6705111" y="101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89" name="直線コネクタ 388"/>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90" name="普通建設事業費 （ うち新規整備　）最小値テキスト"/>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91" name="直線コネクタ 390"/>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92" name="普通建設事業費 （ うち新規整備　）最大値テキスト"/>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93" name="直線コネクタ 392"/>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144980</xdr:rowOff>
    </xdr:from>
    <xdr:to>
      <xdr:col>55</xdr:col>
      <xdr:colOff>0</xdr:colOff>
      <xdr:row>75</xdr:row>
      <xdr:rowOff>75212</xdr:rowOff>
    </xdr:to>
    <xdr:cxnSp macro="">
      <xdr:nvCxnSpPr>
        <xdr:cNvPr id="394" name="直線コネクタ 393"/>
        <xdr:cNvCxnSpPr/>
      </xdr:nvCxnSpPr>
      <xdr:spPr>
        <a:xfrm>
          <a:off x="9639300" y="12832280"/>
          <a:ext cx="838200" cy="1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40453</xdr:rowOff>
    </xdr:from>
    <xdr:ext cx="534377" cy="259045"/>
    <xdr:sp macro="" textlink="">
      <xdr:nvSpPr>
        <xdr:cNvPr id="395" name="普通建設事業費 （ うち新規整備　）平均値テキスト"/>
        <xdr:cNvSpPr txBox="1"/>
      </xdr:nvSpPr>
      <xdr:spPr>
        <a:xfrm>
          <a:off x="10528300" y="12556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6" name="フローチャート: 判断 395"/>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144980</xdr:rowOff>
    </xdr:from>
    <xdr:to>
      <xdr:col>50</xdr:col>
      <xdr:colOff>114300</xdr:colOff>
      <xdr:row>75</xdr:row>
      <xdr:rowOff>11250</xdr:rowOff>
    </xdr:to>
    <xdr:cxnSp macro="">
      <xdr:nvCxnSpPr>
        <xdr:cNvPr id="397" name="直線コネクタ 396"/>
        <xdr:cNvCxnSpPr/>
      </xdr:nvCxnSpPr>
      <xdr:spPr>
        <a:xfrm flipV="1">
          <a:off x="8750300" y="12832280"/>
          <a:ext cx="8890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398" name="フローチャート: 判断 397"/>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135658</xdr:rowOff>
    </xdr:from>
    <xdr:ext cx="534377" cy="259045"/>
    <xdr:sp macro="" textlink="">
      <xdr:nvSpPr>
        <xdr:cNvPr id="399" name="テキスト ボックス 398"/>
        <xdr:cNvSpPr txBox="1"/>
      </xdr:nvSpPr>
      <xdr:spPr>
        <a:xfrm>
          <a:off x="93594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102141</xdr:rowOff>
    </xdr:from>
    <xdr:to>
      <xdr:col>45</xdr:col>
      <xdr:colOff>177800</xdr:colOff>
      <xdr:row>75</xdr:row>
      <xdr:rowOff>11250</xdr:rowOff>
    </xdr:to>
    <xdr:cxnSp macro="">
      <xdr:nvCxnSpPr>
        <xdr:cNvPr id="400" name="直線コネクタ 399"/>
        <xdr:cNvCxnSpPr/>
      </xdr:nvCxnSpPr>
      <xdr:spPr>
        <a:xfrm>
          <a:off x="7861300" y="12446541"/>
          <a:ext cx="889000" cy="42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401" name="フローチャート: 判断 400"/>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26273</xdr:rowOff>
    </xdr:from>
    <xdr:ext cx="534377" cy="259045"/>
    <xdr:sp macro="" textlink="">
      <xdr:nvSpPr>
        <xdr:cNvPr id="402" name="テキスト ボックス 401"/>
        <xdr:cNvSpPr txBox="1"/>
      </xdr:nvSpPr>
      <xdr:spPr>
        <a:xfrm>
          <a:off x="8483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125687</xdr:rowOff>
    </xdr:from>
    <xdr:to>
      <xdr:col>41</xdr:col>
      <xdr:colOff>50800</xdr:colOff>
      <xdr:row>72</xdr:row>
      <xdr:rowOff>102141</xdr:rowOff>
    </xdr:to>
    <xdr:cxnSp macro="">
      <xdr:nvCxnSpPr>
        <xdr:cNvPr id="403" name="直線コネクタ 402"/>
        <xdr:cNvCxnSpPr/>
      </xdr:nvCxnSpPr>
      <xdr:spPr>
        <a:xfrm>
          <a:off x="6972300" y="12298637"/>
          <a:ext cx="8890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404" name="フローチャート: 判断 403"/>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162356</xdr:rowOff>
    </xdr:from>
    <xdr:ext cx="534377" cy="259045"/>
    <xdr:sp macro="" textlink="">
      <xdr:nvSpPr>
        <xdr:cNvPr id="405" name="テキスト ボックス 404"/>
        <xdr:cNvSpPr txBox="1"/>
      </xdr:nvSpPr>
      <xdr:spPr>
        <a:xfrm>
          <a:off x="7594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130939</xdr:rowOff>
    </xdr:from>
    <xdr:to>
      <xdr:col>36</xdr:col>
      <xdr:colOff>165100</xdr:colOff>
      <xdr:row>73</xdr:row>
      <xdr:rowOff>61089</xdr:rowOff>
    </xdr:to>
    <xdr:sp macro="" textlink="">
      <xdr:nvSpPr>
        <xdr:cNvPr id="406" name="フローチャート: 判断 405"/>
        <xdr:cNvSpPr/>
      </xdr:nvSpPr>
      <xdr:spPr>
        <a:xfrm>
          <a:off x="6921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52216</xdr:rowOff>
    </xdr:from>
    <xdr:ext cx="534377" cy="259045"/>
    <xdr:sp macro="" textlink="">
      <xdr:nvSpPr>
        <xdr:cNvPr id="407" name="テキスト ボックス 406"/>
        <xdr:cNvSpPr txBox="1"/>
      </xdr:nvSpPr>
      <xdr:spPr>
        <a:xfrm>
          <a:off x="6705111" y="1256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24412</xdr:rowOff>
    </xdr:from>
    <xdr:to>
      <xdr:col>55</xdr:col>
      <xdr:colOff>50800</xdr:colOff>
      <xdr:row>75</xdr:row>
      <xdr:rowOff>126012</xdr:rowOff>
    </xdr:to>
    <xdr:sp macro="" textlink="">
      <xdr:nvSpPr>
        <xdr:cNvPr id="413" name="楕円 412"/>
        <xdr:cNvSpPr/>
      </xdr:nvSpPr>
      <xdr:spPr>
        <a:xfrm>
          <a:off x="10426700" y="128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2839</xdr:rowOff>
    </xdr:from>
    <xdr:ext cx="534377" cy="259045"/>
    <xdr:sp macro="" textlink="">
      <xdr:nvSpPr>
        <xdr:cNvPr id="414" name="普通建設事業費 （ うち新規整備　）該当値テキスト"/>
        <xdr:cNvSpPr txBox="1"/>
      </xdr:nvSpPr>
      <xdr:spPr>
        <a:xfrm>
          <a:off x="10528300" y="1286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94180</xdr:rowOff>
    </xdr:from>
    <xdr:to>
      <xdr:col>50</xdr:col>
      <xdr:colOff>165100</xdr:colOff>
      <xdr:row>75</xdr:row>
      <xdr:rowOff>24330</xdr:rowOff>
    </xdr:to>
    <xdr:sp macro="" textlink="">
      <xdr:nvSpPr>
        <xdr:cNvPr id="415" name="楕円 414"/>
        <xdr:cNvSpPr/>
      </xdr:nvSpPr>
      <xdr:spPr>
        <a:xfrm>
          <a:off x="9588500" y="127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15457</xdr:rowOff>
    </xdr:from>
    <xdr:ext cx="534377" cy="259045"/>
    <xdr:sp macro="" textlink="">
      <xdr:nvSpPr>
        <xdr:cNvPr id="416" name="テキスト ボックス 415"/>
        <xdr:cNvSpPr txBox="1"/>
      </xdr:nvSpPr>
      <xdr:spPr>
        <a:xfrm>
          <a:off x="9359411" y="1287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131900</xdr:rowOff>
    </xdr:from>
    <xdr:to>
      <xdr:col>46</xdr:col>
      <xdr:colOff>38100</xdr:colOff>
      <xdr:row>75</xdr:row>
      <xdr:rowOff>62050</xdr:rowOff>
    </xdr:to>
    <xdr:sp macro="" textlink="">
      <xdr:nvSpPr>
        <xdr:cNvPr id="417" name="楕円 416"/>
        <xdr:cNvSpPr/>
      </xdr:nvSpPr>
      <xdr:spPr>
        <a:xfrm>
          <a:off x="8699500" y="128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53177</xdr:rowOff>
    </xdr:from>
    <xdr:ext cx="534377" cy="259045"/>
    <xdr:sp macro="" textlink="">
      <xdr:nvSpPr>
        <xdr:cNvPr id="418" name="テキスト ボックス 417"/>
        <xdr:cNvSpPr txBox="1"/>
      </xdr:nvSpPr>
      <xdr:spPr>
        <a:xfrm>
          <a:off x="8483111" y="129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51341</xdr:rowOff>
    </xdr:from>
    <xdr:to>
      <xdr:col>41</xdr:col>
      <xdr:colOff>101600</xdr:colOff>
      <xdr:row>72</xdr:row>
      <xdr:rowOff>152941</xdr:rowOff>
    </xdr:to>
    <xdr:sp macro="" textlink="">
      <xdr:nvSpPr>
        <xdr:cNvPr id="419" name="楕円 418"/>
        <xdr:cNvSpPr/>
      </xdr:nvSpPr>
      <xdr:spPr>
        <a:xfrm>
          <a:off x="7810500" y="1239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169468</xdr:rowOff>
    </xdr:from>
    <xdr:ext cx="534377" cy="259045"/>
    <xdr:sp macro="" textlink="">
      <xdr:nvSpPr>
        <xdr:cNvPr id="420" name="テキスト ボックス 419"/>
        <xdr:cNvSpPr txBox="1"/>
      </xdr:nvSpPr>
      <xdr:spPr>
        <a:xfrm>
          <a:off x="7594111" y="1217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74887</xdr:rowOff>
    </xdr:from>
    <xdr:to>
      <xdr:col>36</xdr:col>
      <xdr:colOff>165100</xdr:colOff>
      <xdr:row>72</xdr:row>
      <xdr:rowOff>5037</xdr:rowOff>
    </xdr:to>
    <xdr:sp macro="" textlink="">
      <xdr:nvSpPr>
        <xdr:cNvPr id="421" name="楕円 420"/>
        <xdr:cNvSpPr/>
      </xdr:nvSpPr>
      <xdr:spPr>
        <a:xfrm>
          <a:off x="6921500" y="1224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21564</xdr:rowOff>
    </xdr:from>
    <xdr:ext cx="534377" cy="259045"/>
    <xdr:sp macro="" textlink="">
      <xdr:nvSpPr>
        <xdr:cNvPr id="422" name="テキスト ボックス 421"/>
        <xdr:cNvSpPr txBox="1"/>
      </xdr:nvSpPr>
      <xdr:spPr>
        <a:xfrm>
          <a:off x="6705111" y="1202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3" name="テキスト ボックス 43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55290</xdr:rowOff>
    </xdr:from>
    <xdr:to>
      <xdr:col>54</xdr:col>
      <xdr:colOff>189865</xdr:colOff>
      <xdr:row>99</xdr:row>
      <xdr:rowOff>102115</xdr:rowOff>
    </xdr:to>
    <xdr:cxnSp macro="">
      <xdr:nvCxnSpPr>
        <xdr:cNvPr id="445" name="直線コネクタ 444"/>
        <xdr:cNvCxnSpPr/>
      </xdr:nvCxnSpPr>
      <xdr:spPr>
        <a:xfrm flipV="1">
          <a:off x="10475595" y="15485790"/>
          <a:ext cx="1270" cy="15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105942</xdr:rowOff>
    </xdr:from>
    <xdr:ext cx="534377" cy="259045"/>
    <xdr:sp macro="" textlink="">
      <xdr:nvSpPr>
        <xdr:cNvPr id="446" name="普通建設事業費 （ うち更新整備　）最小値テキスト"/>
        <xdr:cNvSpPr txBox="1"/>
      </xdr:nvSpPr>
      <xdr:spPr>
        <a:xfrm>
          <a:off x="10528300" y="17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102115</xdr:rowOff>
    </xdr:from>
    <xdr:to>
      <xdr:col>55</xdr:col>
      <xdr:colOff>88900</xdr:colOff>
      <xdr:row>99</xdr:row>
      <xdr:rowOff>102115</xdr:rowOff>
    </xdr:to>
    <xdr:cxnSp macro="">
      <xdr:nvCxnSpPr>
        <xdr:cNvPr id="447" name="直線コネクタ 446"/>
        <xdr:cNvCxnSpPr/>
      </xdr:nvCxnSpPr>
      <xdr:spPr>
        <a:xfrm>
          <a:off x="10388600" y="1707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1967</xdr:rowOff>
    </xdr:from>
    <xdr:ext cx="599010" cy="259045"/>
    <xdr:sp macro="" textlink="">
      <xdr:nvSpPr>
        <xdr:cNvPr id="448" name="普通建設事業費 （ うち更新整備　）最大値テキスト"/>
        <xdr:cNvSpPr txBox="1"/>
      </xdr:nvSpPr>
      <xdr:spPr>
        <a:xfrm>
          <a:off x="10528300" y="152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55290</xdr:rowOff>
    </xdr:from>
    <xdr:to>
      <xdr:col>55</xdr:col>
      <xdr:colOff>88900</xdr:colOff>
      <xdr:row>90</xdr:row>
      <xdr:rowOff>55290</xdr:rowOff>
    </xdr:to>
    <xdr:cxnSp macro="">
      <xdr:nvCxnSpPr>
        <xdr:cNvPr id="449" name="直線コネクタ 448"/>
        <xdr:cNvCxnSpPr/>
      </xdr:nvCxnSpPr>
      <xdr:spPr>
        <a:xfrm>
          <a:off x="10388600" y="1548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143396</xdr:rowOff>
    </xdr:from>
    <xdr:to>
      <xdr:col>55</xdr:col>
      <xdr:colOff>0</xdr:colOff>
      <xdr:row>97</xdr:row>
      <xdr:rowOff>19399</xdr:rowOff>
    </xdr:to>
    <xdr:cxnSp macro="">
      <xdr:nvCxnSpPr>
        <xdr:cNvPr id="450" name="直線コネクタ 449"/>
        <xdr:cNvCxnSpPr/>
      </xdr:nvCxnSpPr>
      <xdr:spPr>
        <a:xfrm flipV="1">
          <a:off x="9639300" y="16602596"/>
          <a:ext cx="8382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92436</xdr:rowOff>
    </xdr:from>
    <xdr:ext cx="534377" cy="259045"/>
    <xdr:sp macro="" textlink="">
      <xdr:nvSpPr>
        <xdr:cNvPr id="451" name="普通建設事業費 （ うち更新整備　）平均値テキスト"/>
        <xdr:cNvSpPr txBox="1"/>
      </xdr:nvSpPr>
      <xdr:spPr>
        <a:xfrm>
          <a:off x="10528300" y="1655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114009</xdr:rowOff>
    </xdr:from>
    <xdr:to>
      <xdr:col>55</xdr:col>
      <xdr:colOff>50800</xdr:colOff>
      <xdr:row>97</xdr:row>
      <xdr:rowOff>44159</xdr:rowOff>
    </xdr:to>
    <xdr:sp macro="" textlink="">
      <xdr:nvSpPr>
        <xdr:cNvPr id="452" name="フローチャート: 判断 451"/>
        <xdr:cNvSpPr/>
      </xdr:nvSpPr>
      <xdr:spPr>
        <a:xfrm>
          <a:off x="104267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19399</xdr:rowOff>
    </xdr:from>
    <xdr:to>
      <xdr:col>50</xdr:col>
      <xdr:colOff>114300</xdr:colOff>
      <xdr:row>97</xdr:row>
      <xdr:rowOff>74530</xdr:rowOff>
    </xdr:to>
    <xdr:cxnSp macro="">
      <xdr:nvCxnSpPr>
        <xdr:cNvPr id="453" name="直線コネクタ 452"/>
        <xdr:cNvCxnSpPr/>
      </xdr:nvCxnSpPr>
      <xdr:spPr>
        <a:xfrm flipV="1">
          <a:off x="8750300" y="16650049"/>
          <a:ext cx="8890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108083</xdr:rowOff>
    </xdr:from>
    <xdr:to>
      <xdr:col>50</xdr:col>
      <xdr:colOff>165100</xdr:colOff>
      <xdr:row>97</xdr:row>
      <xdr:rowOff>38233</xdr:rowOff>
    </xdr:to>
    <xdr:sp macro="" textlink="">
      <xdr:nvSpPr>
        <xdr:cNvPr id="454" name="フローチャート: 判断 453"/>
        <xdr:cNvSpPr/>
      </xdr:nvSpPr>
      <xdr:spPr>
        <a:xfrm>
          <a:off x="9588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54760</xdr:rowOff>
    </xdr:from>
    <xdr:ext cx="534377" cy="259045"/>
    <xdr:sp macro="" textlink="">
      <xdr:nvSpPr>
        <xdr:cNvPr id="455" name="テキスト ボックス 454"/>
        <xdr:cNvSpPr txBox="1"/>
      </xdr:nvSpPr>
      <xdr:spPr>
        <a:xfrm>
          <a:off x="9359411" y="163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74530</xdr:rowOff>
    </xdr:from>
    <xdr:to>
      <xdr:col>45</xdr:col>
      <xdr:colOff>177800</xdr:colOff>
      <xdr:row>99</xdr:row>
      <xdr:rowOff>103276</xdr:rowOff>
    </xdr:to>
    <xdr:cxnSp macro="">
      <xdr:nvCxnSpPr>
        <xdr:cNvPr id="456" name="直線コネクタ 455"/>
        <xdr:cNvCxnSpPr/>
      </xdr:nvCxnSpPr>
      <xdr:spPr>
        <a:xfrm flipV="1">
          <a:off x="7861300" y="16705180"/>
          <a:ext cx="889000" cy="37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125609</xdr:rowOff>
    </xdr:from>
    <xdr:to>
      <xdr:col>46</xdr:col>
      <xdr:colOff>38100</xdr:colOff>
      <xdr:row>98</xdr:row>
      <xdr:rowOff>55759</xdr:rowOff>
    </xdr:to>
    <xdr:sp macro="" textlink="">
      <xdr:nvSpPr>
        <xdr:cNvPr id="457" name="フローチャート: 判断 456"/>
        <xdr:cNvSpPr/>
      </xdr:nvSpPr>
      <xdr:spPr>
        <a:xfrm>
          <a:off x="8699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46886</xdr:rowOff>
    </xdr:from>
    <xdr:ext cx="534377" cy="259045"/>
    <xdr:sp macro="" textlink="">
      <xdr:nvSpPr>
        <xdr:cNvPr id="458" name="テキスト ボックス 457"/>
        <xdr:cNvSpPr txBox="1"/>
      </xdr:nvSpPr>
      <xdr:spPr>
        <a:xfrm>
          <a:off x="84831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103276</xdr:rowOff>
    </xdr:from>
    <xdr:to>
      <xdr:col>41</xdr:col>
      <xdr:colOff>50800</xdr:colOff>
      <xdr:row>99</xdr:row>
      <xdr:rowOff>139395</xdr:rowOff>
    </xdr:to>
    <xdr:cxnSp macro="">
      <xdr:nvCxnSpPr>
        <xdr:cNvPr id="459" name="直線コネクタ 458"/>
        <xdr:cNvCxnSpPr/>
      </xdr:nvCxnSpPr>
      <xdr:spPr>
        <a:xfrm flipV="1">
          <a:off x="6972300" y="17076826"/>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35694</xdr:rowOff>
    </xdr:from>
    <xdr:to>
      <xdr:col>41</xdr:col>
      <xdr:colOff>101600</xdr:colOff>
      <xdr:row>98</xdr:row>
      <xdr:rowOff>137294</xdr:rowOff>
    </xdr:to>
    <xdr:sp macro="" textlink="">
      <xdr:nvSpPr>
        <xdr:cNvPr id="460" name="フローチャート: 判断 459"/>
        <xdr:cNvSpPr/>
      </xdr:nvSpPr>
      <xdr:spPr>
        <a:xfrm>
          <a:off x="7810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153821</xdr:rowOff>
    </xdr:from>
    <xdr:ext cx="534377" cy="259045"/>
    <xdr:sp macro="" textlink="">
      <xdr:nvSpPr>
        <xdr:cNvPr id="461" name="テキスト ボックス 460"/>
        <xdr:cNvSpPr txBox="1"/>
      </xdr:nvSpPr>
      <xdr:spPr>
        <a:xfrm>
          <a:off x="7594111" y="1661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124391</xdr:rowOff>
    </xdr:from>
    <xdr:to>
      <xdr:col>36</xdr:col>
      <xdr:colOff>165100</xdr:colOff>
      <xdr:row>99</xdr:row>
      <xdr:rowOff>54541</xdr:rowOff>
    </xdr:to>
    <xdr:sp macro="" textlink="">
      <xdr:nvSpPr>
        <xdr:cNvPr id="462" name="フローチャート: 判断 461"/>
        <xdr:cNvSpPr/>
      </xdr:nvSpPr>
      <xdr:spPr>
        <a:xfrm>
          <a:off x="6921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71068</xdr:rowOff>
    </xdr:from>
    <xdr:ext cx="534377" cy="259045"/>
    <xdr:sp macro="" textlink="">
      <xdr:nvSpPr>
        <xdr:cNvPr id="463" name="テキスト ボックス 462"/>
        <xdr:cNvSpPr txBox="1"/>
      </xdr:nvSpPr>
      <xdr:spPr>
        <a:xfrm>
          <a:off x="6705111" y="167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92596</xdr:rowOff>
    </xdr:from>
    <xdr:to>
      <xdr:col>55</xdr:col>
      <xdr:colOff>50800</xdr:colOff>
      <xdr:row>97</xdr:row>
      <xdr:rowOff>22746</xdr:rowOff>
    </xdr:to>
    <xdr:sp macro="" textlink="">
      <xdr:nvSpPr>
        <xdr:cNvPr id="469" name="楕円 468"/>
        <xdr:cNvSpPr/>
      </xdr:nvSpPr>
      <xdr:spPr>
        <a:xfrm>
          <a:off x="10426700" y="1655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115473</xdr:rowOff>
    </xdr:from>
    <xdr:ext cx="534377" cy="259045"/>
    <xdr:sp macro="" textlink="">
      <xdr:nvSpPr>
        <xdr:cNvPr id="470" name="普通建設事業費 （ うち更新整備　）該当値テキスト"/>
        <xdr:cNvSpPr txBox="1"/>
      </xdr:nvSpPr>
      <xdr:spPr>
        <a:xfrm>
          <a:off x="10528300"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140049</xdr:rowOff>
    </xdr:from>
    <xdr:to>
      <xdr:col>50</xdr:col>
      <xdr:colOff>165100</xdr:colOff>
      <xdr:row>97</xdr:row>
      <xdr:rowOff>70199</xdr:rowOff>
    </xdr:to>
    <xdr:sp macro="" textlink="">
      <xdr:nvSpPr>
        <xdr:cNvPr id="471" name="楕円 470"/>
        <xdr:cNvSpPr/>
      </xdr:nvSpPr>
      <xdr:spPr>
        <a:xfrm>
          <a:off x="9588500" y="165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61326</xdr:rowOff>
    </xdr:from>
    <xdr:ext cx="534377" cy="259045"/>
    <xdr:sp macro="" textlink="">
      <xdr:nvSpPr>
        <xdr:cNvPr id="472" name="テキスト ボックス 471"/>
        <xdr:cNvSpPr txBox="1"/>
      </xdr:nvSpPr>
      <xdr:spPr>
        <a:xfrm>
          <a:off x="9359411" y="1669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23730</xdr:rowOff>
    </xdr:from>
    <xdr:to>
      <xdr:col>46</xdr:col>
      <xdr:colOff>38100</xdr:colOff>
      <xdr:row>97</xdr:row>
      <xdr:rowOff>125330</xdr:rowOff>
    </xdr:to>
    <xdr:sp macro="" textlink="">
      <xdr:nvSpPr>
        <xdr:cNvPr id="473" name="楕円 472"/>
        <xdr:cNvSpPr/>
      </xdr:nvSpPr>
      <xdr:spPr>
        <a:xfrm>
          <a:off x="8699500" y="166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141857</xdr:rowOff>
    </xdr:from>
    <xdr:ext cx="534377" cy="259045"/>
    <xdr:sp macro="" textlink="">
      <xdr:nvSpPr>
        <xdr:cNvPr id="474" name="テキスト ボックス 473"/>
        <xdr:cNvSpPr txBox="1"/>
      </xdr:nvSpPr>
      <xdr:spPr>
        <a:xfrm>
          <a:off x="8483111" y="164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52476</xdr:rowOff>
    </xdr:from>
    <xdr:to>
      <xdr:col>41</xdr:col>
      <xdr:colOff>101600</xdr:colOff>
      <xdr:row>99</xdr:row>
      <xdr:rowOff>154076</xdr:rowOff>
    </xdr:to>
    <xdr:sp macro="" textlink="">
      <xdr:nvSpPr>
        <xdr:cNvPr id="475" name="楕円 474"/>
        <xdr:cNvSpPr/>
      </xdr:nvSpPr>
      <xdr:spPr>
        <a:xfrm>
          <a:off x="7810500" y="1702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145203</xdr:rowOff>
    </xdr:from>
    <xdr:ext cx="534377" cy="259045"/>
    <xdr:sp macro="" textlink="">
      <xdr:nvSpPr>
        <xdr:cNvPr id="476" name="テキスト ボックス 475"/>
        <xdr:cNvSpPr txBox="1"/>
      </xdr:nvSpPr>
      <xdr:spPr>
        <a:xfrm>
          <a:off x="7594111" y="1711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88595</xdr:rowOff>
    </xdr:from>
    <xdr:to>
      <xdr:col>36</xdr:col>
      <xdr:colOff>165100</xdr:colOff>
      <xdr:row>100</xdr:row>
      <xdr:rowOff>18745</xdr:rowOff>
    </xdr:to>
    <xdr:sp macro="" textlink="">
      <xdr:nvSpPr>
        <xdr:cNvPr id="477" name="楕円 476"/>
        <xdr:cNvSpPr/>
      </xdr:nvSpPr>
      <xdr:spPr>
        <a:xfrm>
          <a:off x="6921500" y="170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100</xdr:row>
      <xdr:rowOff>9872</xdr:rowOff>
    </xdr:from>
    <xdr:ext cx="534377" cy="259045"/>
    <xdr:sp macro="" textlink="">
      <xdr:nvSpPr>
        <xdr:cNvPr id="478" name="テキスト ボックス 477"/>
        <xdr:cNvSpPr txBox="1"/>
      </xdr:nvSpPr>
      <xdr:spPr>
        <a:xfrm>
          <a:off x="6705111" y="1715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498" name="直線コネクタ 497"/>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499" name="災害復旧事業費最小値テキスト"/>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500" name="直線コネクタ 499"/>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501" name="災害復旧事業費最大値テキスト"/>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502" name="直線コネクタ 501"/>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169738</xdr:rowOff>
    </xdr:from>
    <xdr:to>
      <xdr:col>85</xdr:col>
      <xdr:colOff>127000</xdr:colOff>
      <xdr:row>38</xdr:row>
      <xdr:rowOff>79715</xdr:rowOff>
    </xdr:to>
    <xdr:cxnSp macro="">
      <xdr:nvCxnSpPr>
        <xdr:cNvPr id="503" name="直線コネクタ 502"/>
        <xdr:cNvCxnSpPr/>
      </xdr:nvCxnSpPr>
      <xdr:spPr>
        <a:xfrm>
          <a:off x="15481300" y="6513388"/>
          <a:ext cx="838200" cy="8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57187</xdr:rowOff>
    </xdr:from>
    <xdr:ext cx="469744" cy="259045"/>
    <xdr:sp macro="" textlink="">
      <xdr:nvSpPr>
        <xdr:cNvPr id="504" name="災害復旧事業費平均値テキスト"/>
        <xdr:cNvSpPr txBox="1"/>
      </xdr:nvSpPr>
      <xdr:spPr>
        <a:xfrm>
          <a:off x="16370300" y="622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5" name="フローチャート: 判断 504"/>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169738</xdr:rowOff>
    </xdr:from>
    <xdr:to>
      <xdr:col>81</xdr:col>
      <xdr:colOff>50800</xdr:colOff>
      <xdr:row>38</xdr:row>
      <xdr:rowOff>59850</xdr:rowOff>
    </xdr:to>
    <xdr:cxnSp macro="">
      <xdr:nvCxnSpPr>
        <xdr:cNvPr id="506" name="直線コネクタ 505"/>
        <xdr:cNvCxnSpPr/>
      </xdr:nvCxnSpPr>
      <xdr:spPr>
        <a:xfrm flipV="1">
          <a:off x="14592300" y="6513388"/>
          <a:ext cx="889000" cy="6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07" name="フローチャート: 判断 506"/>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08" name="テキスト ボックス 507"/>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59850</xdr:rowOff>
    </xdr:from>
    <xdr:to>
      <xdr:col>76</xdr:col>
      <xdr:colOff>114300</xdr:colOff>
      <xdr:row>38</xdr:row>
      <xdr:rowOff>94163</xdr:rowOff>
    </xdr:to>
    <xdr:cxnSp macro="">
      <xdr:nvCxnSpPr>
        <xdr:cNvPr id="509" name="直線コネクタ 508"/>
        <xdr:cNvCxnSpPr/>
      </xdr:nvCxnSpPr>
      <xdr:spPr>
        <a:xfrm flipV="1">
          <a:off x="13703300" y="6574950"/>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10" name="フローチャート: 判断 509"/>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11" name="テキスト ボックス 510"/>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94163</xdr:rowOff>
    </xdr:from>
    <xdr:to>
      <xdr:col>71</xdr:col>
      <xdr:colOff>177800</xdr:colOff>
      <xdr:row>38</xdr:row>
      <xdr:rowOff>111422</xdr:rowOff>
    </xdr:to>
    <xdr:cxnSp macro="">
      <xdr:nvCxnSpPr>
        <xdr:cNvPr id="512" name="直線コネクタ 511"/>
        <xdr:cNvCxnSpPr/>
      </xdr:nvCxnSpPr>
      <xdr:spPr>
        <a:xfrm flipV="1">
          <a:off x="12814300" y="6609263"/>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3" name="フローチャート: 判断 512"/>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4" name="テキスト ボックス 513"/>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15" name="フローチャート: 判断 514"/>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16" name="テキスト ボックス 515"/>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28915</xdr:rowOff>
    </xdr:from>
    <xdr:to>
      <xdr:col>85</xdr:col>
      <xdr:colOff>177800</xdr:colOff>
      <xdr:row>38</xdr:row>
      <xdr:rowOff>130515</xdr:rowOff>
    </xdr:to>
    <xdr:sp macro="" textlink="">
      <xdr:nvSpPr>
        <xdr:cNvPr id="522" name="楕円 521"/>
        <xdr:cNvSpPr/>
      </xdr:nvSpPr>
      <xdr:spPr>
        <a:xfrm>
          <a:off x="16268700" y="654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115292</xdr:rowOff>
    </xdr:from>
    <xdr:ext cx="469744" cy="259045"/>
    <xdr:sp macro="" textlink="">
      <xdr:nvSpPr>
        <xdr:cNvPr id="523" name="災害復旧事業費該当値テキスト"/>
        <xdr:cNvSpPr txBox="1"/>
      </xdr:nvSpPr>
      <xdr:spPr>
        <a:xfrm>
          <a:off x="16370300" y="645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118938</xdr:rowOff>
    </xdr:from>
    <xdr:to>
      <xdr:col>81</xdr:col>
      <xdr:colOff>101600</xdr:colOff>
      <xdr:row>38</xdr:row>
      <xdr:rowOff>49088</xdr:rowOff>
    </xdr:to>
    <xdr:sp macro="" textlink="">
      <xdr:nvSpPr>
        <xdr:cNvPr id="524" name="楕円 523"/>
        <xdr:cNvSpPr/>
      </xdr:nvSpPr>
      <xdr:spPr>
        <a:xfrm>
          <a:off x="15430500" y="64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40215</xdr:rowOff>
    </xdr:from>
    <xdr:ext cx="469744" cy="259045"/>
    <xdr:sp macro="" textlink="">
      <xdr:nvSpPr>
        <xdr:cNvPr id="525" name="テキスト ボックス 524"/>
        <xdr:cNvSpPr txBox="1"/>
      </xdr:nvSpPr>
      <xdr:spPr>
        <a:xfrm>
          <a:off x="15233728" y="655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9050</xdr:rowOff>
    </xdr:from>
    <xdr:to>
      <xdr:col>76</xdr:col>
      <xdr:colOff>165100</xdr:colOff>
      <xdr:row>38</xdr:row>
      <xdr:rowOff>110650</xdr:rowOff>
    </xdr:to>
    <xdr:sp macro="" textlink="">
      <xdr:nvSpPr>
        <xdr:cNvPr id="526" name="楕円 525"/>
        <xdr:cNvSpPr/>
      </xdr:nvSpPr>
      <xdr:spPr>
        <a:xfrm>
          <a:off x="14541500" y="65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101777</xdr:rowOff>
    </xdr:from>
    <xdr:ext cx="469744" cy="259045"/>
    <xdr:sp macro="" textlink="">
      <xdr:nvSpPr>
        <xdr:cNvPr id="527" name="テキスト ボックス 526"/>
        <xdr:cNvSpPr txBox="1"/>
      </xdr:nvSpPr>
      <xdr:spPr>
        <a:xfrm>
          <a:off x="14357428" y="661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43363</xdr:rowOff>
    </xdr:from>
    <xdr:to>
      <xdr:col>72</xdr:col>
      <xdr:colOff>38100</xdr:colOff>
      <xdr:row>38</xdr:row>
      <xdr:rowOff>144963</xdr:rowOff>
    </xdr:to>
    <xdr:sp macro="" textlink="">
      <xdr:nvSpPr>
        <xdr:cNvPr id="528" name="楕円 527"/>
        <xdr:cNvSpPr/>
      </xdr:nvSpPr>
      <xdr:spPr>
        <a:xfrm>
          <a:off x="13652500" y="65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136090</xdr:rowOff>
    </xdr:from>
    <xdr:ext cx="469744" cy="259045"/>
    <xdr:sp macro="" textlink="">
      <xdr:nvSpPr>
        <xdr:cNvPr id="529" name="テキスト ボックス 528"/>
        <xdr:cNvSpPr txBox="1"/>
      </xdr:nvSpPr>
      <xdr:spPr>
        <a:xfrm>
          <a:off x="13468428" y="665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60622</xdr:rowOff>
    </xdr:from>
    <xdr:to>
      <xdr:col>67</xdr:col>
      <xdr:colOff>101600</xdr:colOff>
      <xdr:row>38</xdr:row>
      <xdr:rowOff>162222</xdr:rowOff>
    </xdr:to>
    <xdr:sp macro="" textlink="">
      <xdr:nvSpPr>
        <xdr:cNvPr id="530" name="楕円 529"/>
        <xdr:cNvSpPr/>
      </xdr:nvSpPr>
      <xdr:spPr>
        <a:xfrm>
          <a:off x="12763500" y="657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153349</xdr:rowOff>
    </xdr:from>
    <xdr:ext cx="469744" cy="259045"/>
    <xdr:sp macro="" textlink="">
      <xdr:nvSpPr>
        <xdr:cNvPr id="531" name="テキスト ボックス 530"/>
        <xdr:cNvSpPr txBox="1"/>
      </xdr:nvSpPr>
      <xdr:spPr>
        <a:xfrm>
          <a:off x="12579428" y="666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5" name="テキスト ボックス 554"/>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2" name="テキスト ボックス 571"/>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0" name="正方形/長方形 57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1" name="正方形/長方形 58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2" name="正方形/長方形 58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3" name="正方形/長方形 58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7" name="テキスト ボックス 58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8" name="直線コネクタ 58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89" name="テキスト ボックス 588"/>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0" name="直線コネクタ 58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1" name="テキスト ボックス 59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2" name="直線コネクタ 59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3" name="テキスト ボックス 59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4" name="直線コネクタ 59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5" name="テキスト ボックス 59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97317</xdr:rowOff>
    </xdr:from>
    <xdr:to>
      <xdr:col>85</xdr:col>
      <xdr:colOff>126364</xdr:colOff>
      <xdr:row>78</xdr:row>
      <xdr:rowOff>16165</xdr:rowOff>
    </xdr:to>
    <xdr:cxnSp macro="">
      <xdr:nvCxnSpPr>
        <xdr:cNvPr id="599" name="直線コネクタ 598"/>
        <xdr:cNvCxnSpPr/>
      </xdr:nvCxnSpPr>
      <xdr:spPr>
        <a:xfrm flipV="1">
          <a:off x="16317595" y="12098817"/>
          <a:ext cx="1269" cy="129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19992</xdr:rowOff>
    </xdr:from>
    <xdr:ext cx="534377" cy="259045"/>
    <xdr:sp macro="" textlink="">
      <xdr:nvSpPr>
        <xdr:cNvPr id="600" name="公債費最小値テキスト"/>
        <xdr:cNvSpPr txBox="1"/>
      </xdr:nvSpPr>
      <xdr:spPr>
        <a:xfrm>
          <a:off x="16370300" y="133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16165</xdr:rowOff>
    </xdr:from>
    <xdr:to>
      <xdr:col>86</xdr:col>
      <xdr:colOff>25400</xdr:colOff>
      <xdr:row>78</xdr:row>
      <xdr:rowOff>16165</xdr:rowOff>
    </xdr:to>
    <xdr:cxnSp macro="">
      <xdr:nvCxnSpPr>
        <xdr:cNvPr id="601" name="直線コネクタ 600"/>
        <xdr:cNvCxnSpPr/>
      </xdr:nvCxnSpPr>
      <xdr:spPr>
        <a:xfrm>
          <a:off x="16230600" y="1338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43994</xdr:rowOff>
    </xdr:from>
    <xdr:ext cx="599010" cy="259045"/>
    <xdr:sp macro="" textlink="">
      <xdr:nvSpPr>
        <xdr:cNvPr id="602" name="公債費最大値テキスト"/>
        <xdr:cNvSpPr txBox="1"/>
      </xdr:nvSpPr>
      <xdr:spPr>
        <a:xfrm>
          <a:off x="16370300" y="118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97317</xdr:rowOff>
    </xdr:from>
    <xdr:to>
      <xdr:col>86</xdr:col>
      <xdr:colOff>25400</xdr:colOff>
      <xdr:row>70</xdr:row>
      <xdr:rowOff>97317</xdr:rowOff>
    </xdr:to>
    <xdr:cxnSp macro="">
      <xdr:nvCxnSpPr>
        <xdr:cNvPr id="603" name="直線コネクタ 602"/>
        <xdr:cNvCxnSpPr/>
      </xdr:nvCxnSpPr>
      <xdr:spPr>
        <a:xfrm>
          <a:off x="16230600" y="1209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100106</xdr:rowOff>
    </xdr:from>
    <xdr:to>
      <xdr:col>85</xdr:col>
      <xdr:colOff>127000</xdr:colOff>
      <xdr:row>73</xdr:row>
      <xdr:rowOff>151564</xdr:rowOff>
    </xdr:to>
    <xdr:cxnSp macro="">
      <xdr:nvCxnSpPr>
        <xdr:cNvPr id="604" name="直線コネクタ 603"/>
        <xdr:cNvCxnSpPr/>
      </xdr:nvCxnSpPr>
      <xdr:spPr>
        <a:xfrm flipV="1">
          <a:off x="15481300" y="12615956"/>
          <a:ext cx="838200" cy="5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37220</xdr:rowOff>
    </xdr:from>
    <xdr:ext cx="534377" cy="259045"/>
    <xdr:sp macro="" textlink="">
      <xdr:nvSpPr>
        <xdr:cNvPr id="605" name="公債費平均値テキスト"/>
        <xdr:cNvSpPr txBox="1"/>
      </xdr:nvSpPr>
      <xdr:spPr>
        <a:xfrm>
          <a:off x="16370300" y="12553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58793</xdr:rowOff>
    </xdr:from>
    <xdr:to>
      <xdr:col>85</xdr:col>
      <xdr:colOff>177800</xdr:colOff>
      <xdr:row>73</xdr:row>
      <xdr:rowOff>160393</xdr:rowOff>
    </xdr:to>
    <xdr:sp macro="" textlink="">
      <xdr:nvSpPr>
        <xdr:cNvPr id="606" name="フローチャート: 判断 605"/>
        <xdr:cNvSpPr/>
      </xdr:nvSpPr>
      <xdr:spPr>
        <a:xfrm>
          <a:off x="162687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107238</xdr:rowOff>
    </xdr:from>
    <xdr:to>
      <xdr:col>81</xdr:col>
      <xdr:colOff>50800</xdr:colOff>
      <xdr:row>73</xdr:row>
      <xdr:rowOff>151564</xdr:rowOff>
    </xdr:to>
    <xdr:cxnSp macro="">
      <xdr:nvCxnSpPr>
        <xdr:cNvPr id="607" name="直線コネクタ 606"/>
        <xdr:cNvCxnSpPr/>
      </xdr:nvCxnSpPr>
      <xdr:spPr>
        <a:xfrm>
          <a:off x="14592300" y="12623088"/>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20572</xdr:rowOff>
    </xdr:from>
    <xdr:to>
      <xdr:col>81</xdr:col>
      <xdr:colOff>101600</xdr:colOff>
      <xdr:row>73</xdr:row>
      <xdr:rowOff>122172</xdr:rowOff>
    </xdr:to>
    <xdr:sp macro="" textlink="">
      <xdr:nvSpPr>
        <xdr:cNvPr id="608" name="フローチャート: 判断 607"/>
        <xdr:cNvSpPr/>
      </xdr:nvSpPr>
      <xdr:spPr>
        <a:xfrm>
          <a:off x="15430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138699</xdr:rowOff>
    </xdr:from>
    <xdr:ext cx="534377" cy="259045"/>
    <xdr:sp macro="" textlink="">
      <xdr:nvSpPr>
        <xdr:cNvPr id="609" name="テキスト ボックス 608"/>
        <xdr:cNvSpPr txBox="1"/>
      </xdr:nvSpPr>
      <xdr:spPr>
        <a:xfrm>
          <a:off x="152014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105570</xdr:rowOff>
    </xdr:from>
    <xdr:to>
      <xdr:col>76</xdr:col>
      <xdr:colOff>114300</xdr:colOff>
      <xdr:row>73</xdr:row>
      <xdr:rowOff>107238</xdr:rowOff>
    </xdr:to>
    <xdr:cxnSp macro="">
      <xdr:nvCxnSpPr>
        <xdr:cNvPr id="610" name="直線コネクタ 609"/>
        <xdr:cNvCxnSpPr/>
      </xdr:nvCxnSpPr>
      <xdr:spPr>
        <a:xfrm>
          <a:off x="13703300" y="12449970"/>
          <a:ext cx="889000" cy="17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17463</xdr:rowOff>
    </xdr:from>
    <xdr:to>
      <xdr:col>76</xdr:col>
      <xdr:colOff>165100</xdr:colOff>
      <xdr:row>73</xdr:row>
      <xdr:rowOff>119063</xdr:rowOff>
    </xdr:to>
    <xdr:sp macro="" textlink="">
      <xdr:nvSpPr>
        <xdr:cNvPr id="611" name="フローチャート: 判断 610"/>
        <xdr:cNvSpPr/>
      </xdr:nvSpPr>
      <xdr:spPr>
        <a:xfrm>
          <a:off x="14541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135590</xdr:rowOff>
    </xdr:from>
    <xdr:ext cx="534377" cy="259045"/>
    <xdr:sp macro="" textlink="">
      <xdr:nvSpPr>
        <xdr:cNvPr id="612" name="テキスト ボックス 611"/>
        <xdr:cNvSpPr txBox="1"/>
      </xdr:nvSpPr>
      <xdr:spPr>
        <a:xfrm>
          <a:off x="14325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105570</xdr:rowOff>
    </xdr:from>
    <xdr:to>
      <xdr:col>71</xdr:col>
      <xdr:colOff>177800</xdr:colOff>
      <xdr:row>73</xdr:row>
      <xdr:rowOff>51803</xdr:rowOff>
    </xdr:to>
    <xdr:cxnSp macro="">
      <xdr:nvCxnSpPr>
        <xdr:cNvPr id="613" name="直線コネクタ 612"/>
        <xdr:cNvCxnSpPr/>
      </xdr:nvCxnSpPr>
      <xdr:spPr>
        <a:xfrm flipV="1">
          <a:off x="12814300" y="12449970"/>
          <a:ext cx="889000" cy="11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161206</xdr:rowOff>
    </xdr:from>
    <xdr:to>
      <xdr:col>72</xdr:col>
      <xdr:colOff>38100</xdr:colOff>
      <xdr:row>72</xdr:row>
      <xdr:rowOff>91356</xdr:rowOff>
    </xdr:to>
    <xdr:sp macro="" textlink="">
      <xdr:nvSpPr>
        <xdr:cNvPr id="614" name="フローチャート: 判断 613"/>
        <xdr:cNvSpPr/>
      </xdr:nvSpPr>
      <xdr:spPr>
        <a:xfrm>
          <a:off x="13652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107883</xdr:rowOff>
    </xdr:from>
    <xdr:ext cx="534377" cy="259045"/>
    <xdr:sp macro="" textlink="">
      <xdr:nvSpPr>
        <xdr:cNvPr id="615" name="テキスト ボックス 614"/>
        <xdr:cNvSpPr txBox="1"/>
      </xdr:nvSpPr>
      <xdr:spPr>
        <a:xfrm>
          <a:off x="13436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171219</xdr:rowOff>
    </xdr:from>
    <xdr:to>
      <xdr:col>67</xdr:col>
      <xdr:colOff>101600</xdr:colOff>
      <xdr:row>73</xdr:row>
      <xdr:rowOff>101369</xdr:rowOff>
    </xdr:to>
    <xdr:sp macro="" textlink="">
      <xdr:nvSpPr>
        <xdr:cNvPr id="616" name="フローチャート: 判断 615"/>
        <xdr:cNvSpPr/>
      </xdr:nvSpPr>
      <xdr:spPr>
        <a:xfrm>
          <a:off x="12763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117896</xdr:rowOff>
    </xdr:from>
    <xdr:ext cx="534377" cy="259045"/>
    <xdr:sp macro="" textlink="">
      <xdr:nvSpPr>
        <xdr:cNvPr id="617" name="テキスト ボックス 616"/>
        <xdr:cNvSpPr txBox="1"/>
      </xdr:nvSpPr>
      <xdr:spPr>
        <a:xfrm>
          <a:off x="12547111" y="122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49306</xdr:rowOff>
    </xdr:from>
    <xdr:to>
      <xdr:col>85</xdr:col>
      <xdr:colOff>177800</xdr:colOff>
      <xdr:row>73</xdr:row>
      <xdr:rowOff>150906</xdr:rowOff>
    </xdr:to>
    <xdr:sp macro="" textlink="">
      <xdr:nvSpPr>
        <xdr:cNvPr id="623" name="楕円 622"/>
        <xdr:cNvSpPr/>
      </xdr:nvSpPr>
      <xdr:spPr>
        <a:xfrm>
          <a:off x="16268700" y="125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72183</xdr:rowOff>
    </xdr:from>
    <xdr:ext cx="534377" cy="259045"/>
    <xdr:sp macro="" textlink="">
      <xdr:nvSpPr>
        <xdr:cNvPr id="624" name="公債費該当値テキスト"/>
        <xdr:cNvSpPr txBox="1"/>
      </xdr:nvSpPr>
      <xdr:spPr>
        <a:xfrm>
          <a:off x="16370300" y="1241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100764</xdr:rowOff>
    </xdr:from>
    <xdr:to>
      <xdr:col>81</xdr:col>
      <xdr:colOff>101600</xdr:colOff>
      <xdr:row>74</xdr:row>
      <xdr:rowOff>30914</xdr:rowOff>
    </xdr:to>
    <xdr:sp macro="" textlink="">
      <xdr:nvSpPr>
        <xdr:cNvPr id="625" name="楕円 624"/>
        <xdr:cNvSpPr/>
      </xdr:nvSpPr>
      <xdr:spPr>
        <a:xfrm>
          <a:off x="15430500" y="1261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22041</xdr:rowOff>
    </xdr:from>
    <xdr:ext cx="534377" cy="259045"/>
    <xdr:sp macro="" textlink="">
      <xdr:nvSpPr>
        <xdr:cNvPr id="626" name="テキスト ボックス 625"/>
        <xdr:cNvSpPr txBox="1"/>
      </xdr:nvSpPr>
      <xdr:spPr>
        <a:xfrm>
          <a:off x="15201411" y="1270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56438</xdr:rowOff>
    </xdr:from>
    <xdr:to>
      <xdr:col>76</xdr:col>
      <xdr:colOff>165100</xdr:colOff>
      <xdr:row>73</xdr:row>
      <xdr:rowOff>158038</xdr:rowOff>
    </xdr:to>
    <xdr:sp macro="" textlink="">
      <xdr:nvSpPr>
        <xdr:cNvPr id="627" name="楕円 626"/>
        <xdr:cNvSpPr/>
      </xdr:nvSpPr>
      <xdr:spPr>
        <a:xfrm>
          <a:off x="14541500" y="125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149165</xdr:rowOff>
    </xdr:from>
    <xdr:ext cx="534377" cy="259045"/>
    <xdr:sp macro="" textlink="">
      <xdr:nvSpPr>
        <xdr:cNvPr id="628" name="テキスト ボックス 627"/>
        <xdr:cNvSpPr txBox="1"/>
      </xdr:nvSpPr>
      <xdr:spPr>
        <a:xfrm>
          <a:off x="14325111" y="126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54770</xdr:rowOff>
    </xdr:from>
    <xdr:to>
      <xdr:col>72</xdr:col>
      <xdr:colOff>38100</xdr:colOff>
      <xdr:row>72</xdr:row>
      <xdr:rowOff>156370</xdr:rowOff>
    </xdr:to>
    <xdr:sp macro="" textlink="">
      <xdr:nvSpPr>
        <xdr:cNvPr id="629" name="楕円 628"/>
        <xdr:cNvSpPr/>
      </xdr:nvSpPr>
      <xdr:spPr>
        <a:xfrm>
          <a:off x="13652500" y="1239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147497</xdr:rowOff>
    </xdr:from>
    <xdr:ext cx="534377" cy="259045"/>
    <xdr:sp macro="" textlink="">
      <xdr:nvSpPr>
        <xdr:cNvPr id="630" name="テキスト ボックス 629"/>
        <xdr:cNvSpPr txBox="1"/>
      </xdr:nvSpPr>
      <xdr:spPr>
        <a:xfrm>
          <a:off x="13436111" y="1249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1003</xdr:rowOff>
    </xdr:from>
    <xdr:to>
      <xdr:col>67</xdr:col>
      <xdr:colOff>101600</xdr:colOff>
      <xdr:row>73</xdr:row>
      <xdr:rowOff>102603</xdr:rowOff>
    </xdr:to>
    <xdr:sp macro="" textlink="">
      <xdr:nvSpPr>
        <xdr:cNvPr id="631" name="楕円 630"/>
        <xdr:cNvSpPr/>
      </xdr:nvSpPr>
      <xdr:spPr>
        <a:xfrm>
          <a:off x="12763500" y="125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93730</xdr:rowOff>
    </xdr:from>
    <xdr:ext cx="534377" cy="259045"/>
    <xdr:sp macro="" textlink="">
      <xdr:nvSpPr>
        <xdr:cNvPr id="632" name="テキスト ボックス 631"/>
        <xdr:cNvSpPr txBox="1"/>
      </xdr:nvSpPr>
      <xdr:spPr>
        <a:xfrm>
          <a:off x="12547111" y="1260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41" name="直線コネクタ 64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42" name="テキスト ボックス 64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4" name="テキスト ボックス 64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45" name="直線コネクタ 64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46" name="テキスト ボックス 64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8" name="テキスト ボックス 64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84150</xdr:rowOff>
    </xdr:from>
    <xdr:to>
      <xdr:col>85</xdr:col>
      <xdr:colOff>126364</xdr:colOff>
      <xdr:row>97</xdr:row>
      <xdr:rowOff>65520</xdr:rowOff>
    </xdr:to>
    <xdr:cxnSp macro="">
      <xdr:nvCxnSpPr>
        <xdr:cNvPr id="650" name="直線コネクタ 649"/>
        <xdr:cNvCxnSpPr/>
      </xdr:nvCxnSpPr>
      <xdr:spPr>
        <a:xfrm flipV="1">
          <a:off x="16317595" y="15514650"/>
          <a:ext cx="1269" cy="118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69347</xdr:rowOff>
    </xdr:from>
    <xdr:ext cx="469744" cy="259045"/>
    <xdr:sp macro="" textlink="">
      <xdr:nvSpPr>
        <xdr:cNvPr id="651" name="積立金最小値テキスト"/>
        <xdr:cNvSpPr txBox="1"/>
      </xdr:nvSpPr>
      <xdr:spPr>
        <a:xfrm>
          <a:off x="16370300" y="166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65520</xdr:rowOff>
    </xdr:from>
    <xdr:to>
      <xdr:col>86</xdr:col>
      <xdr:colOff>25400</xdr:colOff>
      <xdr:row>97</xdr:row>
      <xdr:rowOff>65520</xdr:rowOff>
    </xdr:to>
    <xdr:cxnSp macro="">
      <xdr:nvCxnSpPr>
        <xdr:cNvPr id="652" name="直線コネクタ 651"/>
        <xdr:cNvCxnSpPr/>
      </xdr:nvCxnSpPr>
      <xdr:spPr>
        <a:xfrm>
          <a:off x="16230600" y="166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30827</xdr:rowOff>
    </xdr:from>
    <xdr:ext cx="534377" cy="259045"/>
    <xdr:sp macro="" textlink="">
      <xdr:nvSpPr>
        <xdr:cNvPr id="653" name="積立金最大値テキスト"/>
        <xdr:cNvSpPr txBox="1"/>
      </xdr:nvSpPr>
      <xdr:spPr>
        <a:xfrm>
          <a:off x="16370300" y="152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84150</xdr:rowOff>
    </xdr:from>
    <xdr:to>
      <xdr:col>86</xdr:col>
      <xdr:colOff>25400</xdr:colOff>
      <xdr:row>90</xdr:row>
      <xdr:rowOff>84150</xdr:rowOff>
    </xdr:to>
    <xdr:cxnSp macro="">
      <xdr:nvCxnSpPr>
        <xdr:cNvPr id="654" name="直線コネクタ 653"/>
        <xdr:cNvCxnSpPr/>
      </xdr:nvCxnSpPr>
      <xdr:spPr>
        <a:xfrm>
          <a:off x="16230600" y="1551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126270</xdr:rowOff>
    </xdr:from>
    <xdr:to>
      <xdr:col>85</xdr:col>
      <xdr:colOff>127000</xdr:colOff>
      <xdr:row>96</xdr:row>
      <xdr:rowOff>26485</xdr:rowOff>
    </xdr:to>
    <xdr:cxnSp macro="">
      <xdr:nvCxnSpPr>
        <xdr:cNvPr id="655" name="直線コネクタ 654"/>
        <xdr:cNvCxnSpPr/>
      </xdr:nvCxnSpPr>
      <xdr:spPr>
        <a:xfrm>
          <a:off x="15481300" y="16242570"/>
          <a:ext cx="838200" cy="24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77143</xdr:rowOff>
    </xdr:from>
    <xdr:ext cx="534377" cy="259045"/>
    <xdr:sp macro="" textlink="">
      <xdr:nvSpPr>
        <xdr:cNvPr id="656" name="積立金平均値テキスト"/>
        <xdr:cNvSpPr txBox="1"/>
      </xdr:nvSpPr>
      <xdr:spPr>
        <a:xfrm>
          <a:off x="16370300" y="1602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54266</xdr:rowOff>
    </xdr:from>
    <xdr:to>
      <xdr:col>85</xdr:col>
      <xdr:colOff>177800</xdr:colOff>
      <xdr:row>94</xdr:row>
      <xdr:rowOff>155866</xdr:rowOff>
    </xdr:to>
    <xdr:sp macro="" textlink="">
      <xdr:nvSpPr>
        <xdr:cNvPr id="657" name="フローチャート: 判断 656"/>
        <xdr:cNvSpPr/>
      </xdr:nvSpPr>
      <xdr:spPr>
        <a:xfrm>
          <a:off x="16268700" y="1617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126270</xdr:rowOff>
    </xdr:from>
    <xdr:to>
      <xdr:col>81</xdr:col>
      <xdr:colOff>50800</xdr:colOff>
      <xdr:row>96</xdr:row>
      <xdr:rowOff>2597</xdr:rowOff>
    </xdr:to>
    <xdr:cxnSp macro="">
      <xdr:nvCxnSpPr>
        <xdr:cNvPr id="658" name="直線コネクタ 657"/>
        <xdr:cNvCxnSpPr/>
      </xdr:nvCxnSpPr>
      <xdr:spPr>
        <a:xfrm flipV="1">
          <a:off x="14592300" y="16242570"/>
          <a:ext cx="889000" cy="2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138106</xdr:rowOff>
    </xdr:from>
    <xdr:to>
      <xdr:col>81</xdr:col>
      <xdr:colOff>101600</xdr:colOff>
      <xdr:row>94</xdr:row>
      <xdr:rowOff>68256</xdr:rowOff>
    </xdr:to>
    <xdr:sp macro="" textlink="">
      <xdr:nvSpPr>
        <xdr:cNvPr id="659" name="フローチャート: 判断 658"/>
        <xdr:cNvSpPr/>
      </xdr:nvSpPr>
      <xdr:spPr>
        <a:xfrm>
          <a:off x="15430500" y="160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84783</xdr:rowOff>
    </xdr:from>
    <xdr:ext cx="534377" cy="259045"/>
    <xdr:sp macro="" textlink="">
      <xdr:nvSpPr>
        <xdr:cNvPr id="660" name="テキスト ボックス 659"/>
        <xdr:cNvSpPr txBox="1"/>
      </xdr:nvSpPr>
      <xdr:spPr>
        <a:xfrm>
          <a:off x="15201411" y="158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60261</xdr:rowOff>
    </xdr:from>
    <xdr:to>
      <xdr:col>76</xdr:col>
      <xdr:colOff>114300</xdr:colOff>
      <xdr:row>96</xdr:row>
      <xdr:rowOff>2597</xdr:rowOff>
    </xdr:to>
    <xdr:cxnSp macro="">
      <xdr:nvCxnSpPr>
        <xdr:cNvPr id="661" name="直線コネクタ 660"/>
        <xdr:cNvCxnSpPr/>
      </xdr:nvCxnSpPr>
      <xdr:spPr>
        <a:xfrm>
          <a:off x="13703300" y="16348011"/>
          <a:ext cx="889000" cy="11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145421</xdr:rowOff>
    </xdr:from>
    <xdr:to>
      <xdr:col>76</xdr:col>
      <xdr:colOff>165100</xdr:colOff>
      <xdr:row>93</xdr:row>
      <xdr:rowOff>75571</xdr:rowOff>
    </xdr:to>
    <xdr:sp macro="" textlink="">
      <xdr:nvSpPr>
        <xdr:cNvPr id="662" name="フローチャート: 判断 661"/>
        <xdr:cNvSpPr/>
      </xdr:nvSpPr>
      <xdr:spPr>
        <a:xfrm>
          <a:off x="14541500" y="159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92098</xdr:rowOff>
    </xdr:from>
    <xdr:ext cx="534377" cy="259045"/>
    <xdr:sp macro="" textlink="">
      <xdr:nvSpPr>
        <xdr:cNvPr id="663" name="テキスト ボックス 662"/>
        <xdr:cNvSpPr txBox="1"/>
      </xdr:nvSpPr>
      <xdr:spPr>
        <a:xfrm>
          <a:off x="14325111" y="156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60261</xdr:rowOff>
    </xdr:from>
    <xdr:to>
      <xdr:col>71</xdr:col>
      <xdr:colOff>177800</xdr:colOff>
      <xdr:row>95</xdr:row>
      <xdr:rowOff>106838</xdr:rowOff>
    </xdr:to>
    <xdr:cxnSp macro="">
      <xdr:nvCxnSpPr>
        <xdr:cNvPr id="664" name="直線コネクタ 663"/>
        <xdr:cNvCxnSpPr/>
      </xdr:nvCxnSpPr>
      <xdr:spPr>
        <a:xfrm flipV="1">
          <a:off x="12814300" y="16348011"/>
          <a:ext cx="889000" cy="4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153136</xdr:rowOff>
    </xdr:from>
    <xdr:to>
      <xdr:col>72</xdr:col>
      <xdr:colOff>38100</xdr:colOff>
      <xdr:row>94</xdr:row>
      <xdr:rowOff>83286</xdr:rowOff>
    </xdr:to>
    <xdr:sp macro="" textlink="">
      <xdr:nvSpPr>
        <xdr:cNvPr id="665" name="フローチャート: 判断 664"/>
        <xdr:cNvSpPr/>
      </xdr:nvSpPr>
      <xdr:spPr>
        <a:xfrm>
          <a:off x="13652500" y="160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99813</xdr:rowOff>
    </xdr:from>
    <xdr:ext cx="534377" cy="259045"/>
    <xdr:sp macro="" textlink="">
      <xdr:nvSpPr>
        <xdr:cNvPr id="666" name="テキスト ボックス 665"/>
        <xdr:cNvSpPr txBox="1"/>
      </xdr:nvSpPr>
      <xdr:spPr>
        <a:xfrm>
          <a:off x="13436111" y="158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114103</xdr:rowOff>
    </xdr:from>
    <xdr:to>
      <xdr:col>67</xdr:col>
      <xdr:colOff>101600</xdr:colOff>
      <xdr:row>95</xdr:row>
      <xdr:rowOff>44253</xdr:rowOff>
    </xdr:to>
    <xdr:sp macro="" textlink="">
      <xdr:nvSpPr>
        <xdr:cNvPr id="667" name="フローチャート: 判断 666"/>
        <xdr:cNvSpPr/>
      </xdr:nvSpPr>
      <xdr:spPr>
        <a:xfrm>
          <a:off x="12763500" y="162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60780</xdr:rowOff>
    </xdr:from>
    <xdr:ext cx="469744" cy="259045"/>
    <xdr:sp macro="" textlink="">
      <xdr:nvSpPr>
        <xdr:cNvPr id="668" name="テキスト ボックス 667"/>
        <xdr:cNvSpPr txBox="1"/>
      </xdr:nvSpPr>
      <xdr:spPr>
        <a:xfrm>
          <a:off x="12579428" y="160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147135</xdr:rowOff>
    </xdr:from>
    <xdr:to>
      <xdr:col>85</xdr:col>
      <xdr:colOff>177800</xdr:colOff>
      <xdr:row>96</xdr:row>
      <xdr:rowOff>77285</xdr:rowOff>
    </xdr:to>
    <xdr:sp macro="" textlink="">
      <xdr:nvSpPr>
        <xdr:cNvPr id="674" name="楕円 673"/>
        <xdr:cNvSpPr/>
      </xdr:nvSpPr>
      <xdr:spPr>
        <a:xfrm>
          <a:off x="16268700" y="164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125562</xdr:rowOff>
    </xdr:from>
    <xdr:ext cx="469744" cy="259045"/>
    <xdr:sp macro="" textlink="">
      <xdr:nvSpPr>
        <xdr:cNvPr id="675" name="積立金該当値テキスト"/>
        <xdr:cNvSpPr txBox="1"/>
      </xdr:nvSpPr>
      <xdr:spPr>
        <a:xfrm>
          <a:off x="16370300" y="1641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75470</xdr:rowOff>
    </xdr:from>
    <xdr:to>
      <xdr:col>81</xdr:col>
      <xdr:colOff>101600</xdr:colOff>
      <xdr:row>95</xdr:row>
      <xdr:rowOff>5620</xdr:rowOff>
    </xdr:to>
    <xdr:sp macro="" textlink="">
      <xdr:nvSpPr>
        <xdr:cNvPr id="676" name="楕円 675"/>
        <xdr:cNvSpPr/>
      </xdr:nvSpPr>
      <xdr:spPr>
        <a:xfrm>
          <a:off x="15430500" y="1619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168197</xdr:rowOff>
    </xdr:from>
    <xdr:ext cx="534377" cy="259045"/>
    <xdr:sp macro="" textlink="">
      <xdr:nvSpPr>
        <xdr:cNvPr id="677" name="テキスト ボックス 676"/>
        <xdr:cNvSpPr txBox="1"/>
      </xdr:nvSpPr>
      <xdr:spPr>
        <a:xfrm>
          <a:off x="15201411" y="1628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123247</xdr:rowOff>
    </xdr:from>
    <xdr:to>
      <xdr:col>76</xdr:col>
      <xdr:colOff>165100</xdr:colOff>
      <xdr:row>96</xdr:row>
      <xdr:rowOff>53397</xdr:rowOff>
    </xdr:to>
    <xdr:sp macro="" textlink="">
      <xdr:nvSpPr>
        <xdr:cNvPr id="678" name="楕円 677"/>
        <xdr:cNvSpPr/>
      </xdr:nvSpPr>
      <xdr:spPr>
        <a:xfrm>
          <a:off x="14541500" y="164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44524</xdr:rowOff>
    </xdr:from>
    <xdr:ext cx="469744" cy="259045"/>
    <xdr:sp macro="" textlink="">
      <xdr:nvSpPr>
        <xdr:cNvPr id="679" name="テキスト ボックス 678"/>
        <xdr:cNvSpPr txBox="1"/>
      </xdr:nvSpPr>
      <xdr:spPr>
        <a:xfrm>
          <a:off x="14357428" y="1650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9461</xdr:rowOff>
    </xdr:from>
    <xdr:to>
      <xdr:col>72</xdr:col>
      <xdr:colOff>38100</xdr:colOff>
      <xdr:row>95</xdr:row>
      <xdr:rowOff>111061</xdr:rowOff>
    </xdr:to>
    <xdr:sp macro="" textlink="">
      <xdr:nvSpPr>
        <xdr:cNvPr id="680" name="楕円 679"/>
        <xdr:cNvSpPr/>
      </xdr:nvSpPr>
      <xdr:spPr>
        <a:xfrm>
          <a:off x="13652500" y="1629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102188</xdr:rowOff>
    </xdr:from>
    <xdr:ext cx="469744" cy="259045"/>
    <xdr:sp macro="" textlink="">
      <xdr:nvSpPr>
        <xdr:cNvPr id="681" name="テキスト ボックス 680"/>
        <xdr:cNvSpPr txBox="1"/>
      </xdr:nvSpPr>
      <xdr:spPr>
        <a:xfrm>
          <a:off x="13468428" y="163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56038</xdr:rowOff>
    </xdr:from>
    <xdr:to>
      <xdr:col>67</xdr:col>
      <xdr:colOff>101600</xdr:colOff>
      <xdr:row>95</xdr:row>
      <xdr:rowOff>157638</xdr:rowOff>
    </xdr:to>
    <xdr:sp macro="" textlink="">
      <xdr:nvSpPr>
        <xdr:cNvPr id="682" name="楕円 681"/>
        <xdr:cNvSpPr/>
      </xdr:nvSpPr>
      <xdr:spPr>
        <a:xfrm>
          <a:off x="12763500" y="1634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148765</xdr:rowOff>
    </xdr:from>
    <xdr:ext cx="469744" cy="259045"/>
    <xdr:sp macro="" textlink="">
      <xdr:nvSpPr>
        <xdr:cNvPr id="683" name="テキスト ボックス 682"/>
        <xdr:cNvSpPr txBox="1"/>
      </xdr:nvSpPr>
      <xdr:spPr>
        <a:xfrm>
          <a:off x="12579428" y="1643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5" name="正方形/長方形 68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6" name="正方形/長方形 68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7" name="正方形/長方形 68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8" name="正方形/長方形 68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5" name="テキスト ボックス 69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7" name="テキスト ボックス 69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699" name="テキスト ボックス 69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1" name="テキスト ボックス 70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703" name="直線コネクタ 702"/>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06" name="投資及び出資金最大値テキスト"/>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07" name="直線コネクタ 706"/>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119126</xdr:rowOff>
    </xdr:from>
    <xdr:to>
      <xdr:col>116</xdr:col>
      <xdr:colOff>63500</xdr:colOff>
      <xdr:row>38</xdr:row>
      <xdr:rowOff>123698</xdr:rowOff>
    </xdr:to>
    <xdr:cxnSp macro="">
      <xdr:nvCxnSpPr>
        <xdr:cNvPr id="708" name="直線コネクタ 707"/>
        <xdr:cNvCxnSpPr/>
      </xdr:nvCxnSpPr>
      <xdr:spPr>
        <a:xfrm flipV="1">
          <a:off x="21323300" y="663422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34053</xdr:rowOff>
    </xdr:from>
    <xdr:ext cx="378565" cy="259045"/>
    <xdr:sp macro="" textlink="">
      <xdr:nvSpPr>
        <xdr:cNvPr id="709" name="投資及び出資金平均値テキスト"/>
        <xdr:cNvSpPr txBox="1"/>
      </xdr:nvSpPr>
      <xdr:spPr>
        <a:xfrm>
          <a:off x="22212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10" name="フローチャート: 判断 709"/>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109982</xdr:rowOff>
    </xdr:from>
    <xdr:to>
      <xdr:col>111</xdr:col>
      <xdr:colOff>177800</xdr:colOff>
      <xdr:row>38</xdr:row>
      <xdr:rowOff>123698</xdr:rowOff>
    </xdr:to>
    <xdr:cxnSp macro="">
      <xdr:nvCxnSpPr>
        <xdr:cNvPr id="711" name="直線コネクタ 710"/>
        <xdr:cNvCxnSpPr/>
      </xdr:nvCxnSpPr>
      <xdr:spPr>
        <a:xfrm>
          <a:off x="20434300" y="5939282"/>
          <a:ext cx="889000" cy="69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12" name="フローチャート: 判断 711"/>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85869</xdr:rowOff>
    </xdr:from>
    <xdr:ext cx="313932" cy="259045"/>
    <xdr:sp macro="" textlink="">
      <xdr:nvSpPr>
        <xdr:cNvPr id="713" name="テキスト ボックス 712"/>
        <xdr:cNvSpPr txBox="1"/>
      </xdr:nvSpPr>
      <xdr:spPr>
        <a:xfrm>
          <a:off x="21153633" y="6258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109982</xdr:rowOff>
    </xdr:from>
    <xdr:to>
      <xdr:col>107</xdr:col>
      <xdr:colOff>50800</xdr:colOff>
      <xdr:row>37</xdr:row>
      <xdr:rowOff>148844</xdr:rowOff>
    </xdr:to>
    <xdr:cxnSp macro="">
      <xdr:nvCxnSpPr>
        <xdr:cNvPr id="714" name="直線コネクタ 713"/>
        <xdr:cNvCxnSpPr/>
      </xdr:nvCxnSpPr>
      <xdr:spPr>
        <a:xfrm flipV="1">
          <a:off x="19545300" y="5939282"/>
          <a:ext cx="889000" cy="5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15" name="フローチャート: 判断 714"/>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21607</xdr:rowOff>
    </xdr:from>
    <xdr:ext cx="378565" cy="259045"/>
    <xdr:sp macro="" textlink="">
      <xdr:nvSpPr>
        <xdr:cNvPr id="716" name="テキスト ボックス 715"/>
        <xdr:cNvSpPr txBox="1"/>
      </xdr:nvSpPr>
      <xdr:spPr>
        <a:xfrm>
          <a:off x="20245017" y="636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125984</xdr:rowOff>
    </xdr:from>
    <xdr:to>
      <xdr:col>102</xdr:col>
      <xdr:colOff>114300</xdr:colOff>
      <xdr:row>37</xdr:row>
      <xdr:rowOff>148844</xdr:rowOff>
    </xdr:to>
    <xdr:cxnSp macro="">
      <xdr:nvCxnSpPr>
        <xdr:cNvPr id="717" name="直線コネクタ 716"/>
        <xdr:cNvCxnSpPr/>
      </xdr:nvCxnSpPr>
      <xdr:spPr>
        <a:xfrm>
          <a:off x="18656300" y="5955284"/>
          <a:ext cx="889000" cy="53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18" name="フローチャート: 判断 717"/>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19" name="テキスト ボックス 718"/>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166624</xdr:rowOff>
    </xdr:from>
    <xdr:to>
      <xdr:col>98</xdr:col>
      <xdr:colOff>38100</xdr:colOff>
      <xdr:row>36</xdr:row>
      <xdr:rowOff>96774</xdr:rowOff>
    </xdr:to>
    <xdr:sp macro="" textlink="">
      <xdr:nvSpPr>
        <xdr:cNvPr id="720" name="フローチャート: 判断 719"/>
        <xdr:cNvSpPr/>
      </xdr:nvSpPr>
      <xdr:spPr>
        <a:xfrm>
          <a:off x="18605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87901</xdr:rowOff>
    </xdr:from>
    <xdr:ext cx="378565" cy="259045"/>
    <xdr:sp macro="" textlink="">
      <xdr:nvSpPr>
        <xdr:cNvPr id="721" name="テキスト ボックス 720"/>
        <xdr:cNvSpPr txBox="1"/>
      </xdr:nvSpPr>
      <xdr:spPr>
        <a:xfrm>
          <a:off x="18467017" y="6260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27" name="楕円 726"/>
        <xdr:cNvSpPr/>
      </xdr:nvSpPr>
      <xdr:spPr>
        <a:xfrm>
          <a:off x="221107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154703</xdr:rowOff>
    </xdr:from>
    <xdr:ext cx="249299" cy="259045"/>
    <xdr:sp macro="" textlink="">
      <xdr:nvSpPr>
        <xdr:cNvPr id="728" name="投資及び出資金該当値テキスト"/>
        <xdr:cNvSpPr txBox="1"/>
      </xdr:nvSpPr>
      <xdr:spPr>
        <a:xfrm>
          <a:off x="22212300" y="64983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72898</xdr:rowOff>
    </xdr:from>
    <xdr:to>
      <xdr:col>112</xdr:col>
      <xdr:colOff>38100</xdr:colOff>
      <xdr:row>39</xdr:row>
      <xdr:rowOff>3048</xdr:rowOff>
    </xdr:to>
    <xdr:sp macro="" textlink="">
      <xdr:nvSpPr>
        <xdr:cNvPr id="729" name="楕円 728"/>
        <xdr:cNvSpPr/>
      </xdr:nvSpPr>
      <xdr:spPr>
        <a:xfrm>
          <a:off x="21272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165625</xdr:rowOff>
    </xdr:from>
    <xdr:ext cx="249299" cy="259045"/>
    <xdr:sp macro="" textlink="">
      <xdr:nvSpPr>
        <xdr:cNvPr id="730" name="テキスト ボックス 729"/>
        <xdr:cNvSpPr txBox="1"/>
      </xdr:nvSpPr>
      <xdr:spPr>
        <a:xfrm>
          <a:off x="211859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59182</xdr:rowOff>
    </xdr:from>
    <xdr:to>
      <xdr:col>107</xdr:col>
      <xdr:colOff>101600</xdr:colOff>
      <xdr:row>34</xdr:row>
      <xdr:rowOff>160782</xdr:rowOff>
    </xdr:to>
    <xdr:sp macro="" textlink="">
      <xdr:nvSpPr>
        <xdr:cNvPr id="731" name="楕円 730"/>
        <xdr:cNvSpPr/>
      </xdr:nvSpPr>
      <xdr:spPr>
        <a:xfrm>
          <a:off x="20383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5859</xdr:rowOff>
    </xdr:from>
    <xdr:ext cx="378565" cy="259045"/>
    <xdr:sp macro="" textlink="">
      <xdr:nvSpPr>
        <xdr:cNvPr id="732" name="テキスト ボックス 731"/>
        <xdr:cNvSpPr txBox="1"/>
      </xdr:nvSpPr>
      <xdr:spPr>
        <a:xfrm>
          <a:off x="20245017" y="566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98044</xdr:rowOff>
    </xdr:from>
    <xdr:to>
      <xdr:col>102</xdr:col>
      <xdr:colOff>165100</xdr:colOff>
      <xdr:row>38</xdr:row>
      <xdr:rowOff>28194</xdr:rowOff>
    </xdr:to>
    <xdr:sp macro="" textlink="">
      <xdr:nvSpPr>
        <xdr:cNvPr id="733" name="楕円 732"/>
        <xdr:cNvSpPr/>
      </xdr:nvSpPr>
      <xdr:spPr>
        <a:xfrm>
          <a:off x="19494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19321</xdr:rowOff>
    </xdr:from>
    <xdr:ext cx="313932" cy="259045"/>
    <xdr:sp macro="" textlink="">
      <xdr:nvSpPr>
        <xdr:cNvPr id="734" name="テキスト ボックス 733"/>
        <xdr:cNvSpPr txBox="1"/>
      </xdr:nvSpPr>
      <xdr:spPr>
        <a:xfrm>
          <a:off x="19388333" y="6534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75184</xdr:rowOff>
    </xdr:from>
    <xdr:to>
      <xdr:col>98</xdr:col>
      <xdr:colOff>38100</xdr:colOff>
      <xdr:row>35</xdr:row>
      <xdr:rowOff>5334</xdr:rowOff>
    </xdr:to>
    <xdr:sp macro="" textlink="">
      <xdr:nvSpPr>
        <xdr:cNvPr id="735" name="楕円 734"/>
        <xdr:cNvSpPr/>
      </xdr:nvSpPr>
      <xdr:spPr>
        <a:xfrm>
          <a:off x="18605500" y="59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21861</xdr:rowOff>
    </xdr:from>
    <xdr:ext cx="378565" cy="259045"/>
    <xdr:sp macro="" textlink="">
      <xdr:nvSpPr>
        <xdr:cNvPr id="736" name="テキスト ボックス 735"/>
        <xdr:cNvSpPr txBox="1"/>
      </xdr:nvSpPr>
      <xdr:spPr>
        <a:xfrm>
          <a:off x="18467017" y="5679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8" name="正方形/長方形 73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39" name="正方形/長方形 73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0" name="正方形/長方形 73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1" name="正方形/長方形 74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6" name="テキスト ボックス 75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8" name="テキスト ボックス 75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60" name="直線コネクタ 759"/>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61" name="貸付金最小値テキスト"/>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62" name="直線コネクタ 761"/>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63" name="貸付金最大値テキスト"/>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64" name="直線コネクタ 763"/>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65274</xdr:rowOff>
    </xdr:from>
    <xdr:to>
      <xdr:col>116</xdr:col>
      <xdr:colOff>63500</xdr:colOff>
      <xdr:row>59</xdr:row>
      <xdr:rowOff>66842</xdr:rowOff>
    </xdr:to>
    <xdr:cxnSp macro="">
      <xdr:nvCxnSpPr>
        <xdr:cNvPr id="765" name="直線コネクタ 764"/>
        <xdr:cNvCxnSpPr/>
      </xdr:nvCxnSpPr>
      <xdr:spPr>
        <a:xfrm flipV="1">
          <a:off x="21323300" y="10180824"/>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142915</xdr:rowOff>
    </xdr:from>
    <xdr:ext cx="534377" cy="259045"/>
    <xdr:sp macro="" textlink="">
      <xdr:nvSpPr>
        <xdr:cNvPr id="766" name="貸付金平均値テキスト"/>
        <xdr:cNvSpPr txBox="1"/>
      </xdr:nvSpPr>
      <xdr:spPr>
        <a:xfrm>
          <a:off x="22212300" y="940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67" name="フローチャート: 判断 766"/>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61045</xdr:rowOff>
    </xdr:from>
    <xdr:to>
      <xdr:col>111</xdr:col>
      <xdr:colOff>177800</xdr:colOff>
      <xdr:row>59</xdr:row>
      <xdr:rowOff>66842</xdr:rowOff>
    </xdr:to>
    <xdr:cxnSp macro="">
      <xdr:nvCxnSpPr>
        <xdr:cNvPr id="768" name="直線コネクタ 767"/>
        <xdr:cNvCxnSpPr/>
      </xdr:nvCxnSpPr>
      <xdr:spPr>
        <a:xfrm>
          <a:off x="20434300" y="10176595"/>
          <a:ext cx="889000" cy="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69" name="フローチャート: 判断 768"/>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53212</xdr:rowOff>
    </xdr:from>
    <xdr:ext cx="534377" cy="259045"/>
    <xdr:sp macro="" textlink="">
      <xdr:nvSpPr>
        <xdr:cNvPr id="770" name="テキスト ボックス 769"/>
        <xdr:cNvSpPr txBox="1"/>
      </xdr:nvSpPr>
      <xdr:spPr>
        <a:xfrm>
          <a:off x="210434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61045</xdr:rowOff>
    </xdr:from>
    <xdr:to>
      <xdr:col>107</xdr:col>
      <xdr:colOff>50800</xdr:colOff>
      <xdr:row>59</xdr:row>
      <xdr:rowOff>64768</xdr:rowOff>
    </xdr:to>
    <xdr:cxnSp macro="">
      <xdr:nvCxnSpPr>
        <xdr:cNvPr id="771" name="直線コネクタ 770"/>
        <xdr:cNvCxnSpPr/>
      </xdr:nvCxnSpPr>
      <xdr:spPr>
        <a:xfrm flipV="1">
          <a:off x="19545300" y="10176595"/>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72" name="フローチャート: 判断 771"/>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19216</xdr:rowOff>
    </xdr:from>
    <xdr:ext cx="534377" cy="259045"/>
    <xdr:sp macro="" textlink="">
      <xdr:nvSpPr>
        <xdr:cNvPr id="773" name="テキスト ボックス 772"/>
        <xdr:cNvSpPr txBox="1"/>
      </xdr:nvSpPr>
      <xdr:spPr>
        <a:xfrm>
          <a:off x="20167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52636</xdr:rowOff>
    </xdr:from>
    <xdr:to>
      <xdr:col>102</xdr:col>
      <xdr:colOff>114300</xdr:colOff>
      <xdr:row>59</xdr:row>
      <xdr:rowOff>64768</xdr:rowOff>
    </xdr:to>
    <xdr:cxnSp macro="">
      <xdr:nvCxnSpPr>
        <xdr:cNvPr id="774" name="直線コネクタ 773"/>
        <xdr:cNvCxnSpPr/>
      </xdr:nvCxnSpPr>
      <xdr:spPr>
        <a:xfrm>
          <a:off x="18656300" y="10168186"/>
          <a:ext cx="889000" cy="1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75" name="フローチャート: 判断 774"/>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100222</xdr:rowOff>
    </xdr:from>
    <xdr:ext cx="534377" cy="259045"/>
    <xdr:sp macro="" textlink="">
      <xdr:nvSpPr>
        <xdr:cNvPr id="776" name="テキスト ボックス 775"/>
        <xdr:cNvSpPr txBox="1"/>
      </xdr:nvSpPr>
      <xdr:spPr>
        <a:xfrm>
          <a:off x="19278111" y="935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109866</xdr:rowOff>
    </xdr:from>
    <xdr:to>
      <xdr:col>98</xdr:col>
      <xdr:colOff>38100</xdr:colOff>
      <xdr:row>56</xdr:row>
      <xdr:rowOff>40016</xdr:rowOff>
    </xdr:to>
    <xdr:sp macro="" textlink="">
      <xdr:nvSpPr>
        <xdr:cNvPr id="777" name="フローチャート: 判断 776"/>
        <xdr:cNvSpPr/>
      </xdr:nvSpPr>
      <xdr:spPr>
        <a:xfrm>
          <a:off x="18605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56543</xdr:rowOff>
    </xdr:from>
    <xdr:ext cx="534377" cy="259045"/>
    <xdr:sp macro="" textlink="">
      <xdr:nvSpPr>
        <xdr:cNvPr id="778" name="テキスト ボックス 777"/>
        <xdr:cNvSpPr txBox="1"/>
      </xdr:nvSpPr>
      <xdr:spPr>
        <a:xfrm>
          <a:off x="18389111" y="93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14474</xdr:rowOff>
    </xdr:from>
    <xdr:to>
      <xdr:col>116</xdr:col>
      <xdr:colOff>114300</xdr:colOff>
      <xdr:row>59</xdr:row>
      <xdr:rowOff>116074</xdr:rowOff>
    </xdr:to>
    <xdr:sp macro="" textlink="">
      <xdr:nvSpPr>
        <xdr:cNvPr id="784" name="楕円 783"/>
        <xdr:cNvSpPr/>
      </xdr:nvSpPr>
      <xdr:spPr>
        <a:xfrm>
          <a:off x="22110700" y="101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100851</xdr:rowOff>
    </xdr:from>
    <xdr:ext cx="469744" cy="259045"/>
    <xdr:sp macro="" textlink="">
      <xdr:nvSpPr>
        <xdr:cNvPr id="785" name="貸付金該当値テキスト"/>
        <xdr:cNvSpPr txBox="1"/>
      </xdr:nvSpPr>
      <xdr:spPr>
        <a:xfrm>
          <a:off x="22212300" y="1004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16042</xdr:rowOff>
    </xdr:from>
    <xdr:to>
      <xdr:col>112</xdr:col>
      <xdr:colOff>38100</xdr:colOff>
      <xdr:row>59</xdr:row>
      <xdr:rowOff>117642</xdr:rowOff>
    </xdr:to>
    <xdr:sp macro="" textlink="">
      <xdr:nvSpPr>
        <xdr:cNvPr id="786" name="楕円 785"/>
        <xdr:cNvSpPr/>
      </xdr:nvSpPr>
      <xdr:spPr>
        <a:xfrm>
          <a:off x="21272500" y="1013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108769</xdr:rowOff>
    </xdr:from>
    <xdr:ext cx="469744" cy="259045"/>
    <xdr:sp macro="" textlink="">
      <xdr:nvSpPr>
        <xdr:cNvPr id="787" name="テキスト ボックス 786"/>
        <xdr:cNvSpPr txBox="1"/>
      </xdr:nvSpPr>
      <xdr:spPr>
        <a:xfrm>
          <a:off x="21075728" y="1022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10245</xdr:rowOff>
    </xdr:from>
    <xdr:to>
      <xdr:col>107</xdr:col>
      <xdr:colOff>101600</xdr:colOff>
      <xdr:row>59</xdr:row>
      <xdr:rowOff>111845</xdr:rowOff>
    </xdr:to>
    <xdr:sp macro="" textlink="">
      <xdr:nvSpPr>
        <xdr:cNvPr id="788" name="楕円 787"/>
        <xdr:cNvSpPr/>
      </xdr:nvSpPr>
      <xdr:spPr>
        <a:xfrm>
          <a:off x="20383500" y="101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102972</xdr:rowOff>
    </xdr:from>
    <xdr:ext cx="469744" cy="259045"/>
    <xdr:sp macro="" textlink="">
      <xdr:nvSpPr>
        <xdr:cNvPr id="789" name="テキスト ボックス 788"/>
        <xdr:cNvSpPr txBox="1"/>
      </xdr:nvSpPr>
      <xdr:spPr>
        <a:xfrm>
          <a:off x="20199428" y="1021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13968</xdr:rowOff>
    </xdr:from>
    <xdr:to>
      <xdr:col>102</xdr:col>
      <xdr:colOff>165100</xdr:colOff>
      <xdr:row>59</xdr:row>
      <xdr:rowOff>115568</xdr:rowOff>
    </xdr:to>
    <xdr:sp macro="" textlink="">
      <xdr:nvSpPr>
        <xdr:cNvPr id="790" name="楕円 789"/>
        <xdr:cNvSpPr/>
      </xdr:nvSpPr>
      <xdr:spPr>
        <a:xfrm>
          <a:off x="19494500" y="101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106695</xdr:rowOff>
    </xdr:from>
    <xdr:ext cx="469744" cy="259045"/>
    <xdr:sp macro="" textlink="">
      <xdr:nvSpPr>
        <xdr:cNvPr id="791" name="テキスト ボックス 790"/>
        <xdr:cNvSpPr txBox="1"/>
      </xdr:nvSpPr>
      <xdr:spPr>
        <a:xfrm>
          <a:off x="19310428" y="1022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1836</xdr:rowOff>
    </xdr:from>
    <xdr:to>
      <xdr:col>98</xdr:col>
      <xdr:colOff>38100</xdr:colOff>
      <xdr:row>59</xdr:row>
      <xdr:rowOff>103436</xdr:rowOff>
    </xdr:to>
    <xdr:sp macro="" textlink="">
      <xdr:nvSpPr>
        <xdr:cNvPr id="792" name="楕円 791"/>
        <xdr:cNvSpPr/>
      </xdr:nvSpPr>
      <xdr:spPr>
        <a:xfrm>
          <a:off x="18605500" y="101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94563</xdr:rowOff>
    </xdr:from>
    <xdr:ext cx="469744" cy="259045"/>
    <xdr:sp macro="" textlink="">
      <xdr:nvSpPr>
        <xdr:cNvPr id="793" name="テキスト ボックス 792"/>
        <xdr:cNvSpPr txBox="1"/>
      </xdr:nvSpPr>
      <xdr:spPr>
        <a:xfrm>
          <a:off x="18421428" y="1021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5" name="正方形/長方形 79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6" name="正方形/長方形 79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7" name="正方形/長方形 79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8" name="正方形/長方形 79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2" name="直線コネクタ 80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3" name="テキスト ボックス 80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4" name="直線コネクタ 80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05" name="テキスト ボックス 804"/>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06" name="直線コネクタ 80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07" name="テキスト ボックス 806"/>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08" name="直線コネクタ 80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09" name="テキスト ボックス 808"/>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0" name="直線コネクタ 80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1" name="テキスト ボックス 810"/>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2" name="直線コネクタ 81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3" name="テキスト ボックス 81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5" name="テキスト ボックス 81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85489</xdr:rowOff>
    </xdr:from>
    <xdr:to>
      <xdr:col>116</xdr:col>
      <xdr:colOff>62864</xdr:colOff>
      <xdr:row>73</xdr:row>
      <xdr:rowOff>107043</xdr:rowOff>
    </xdr:to>
    <xdr:cxnSp macro="">
      <xdr:nvCxnSpPr>
        <xdr:cNvPr id="817" name="直線コネクタ 816"/>
        <xdr:cNvCxnSpPr/>
      </xdr:nvCxnSpPr>
      <xdr:spPr>
        <a:xfrm flipV="1">
          <a:off x="22159595" y="11915539"/>
          <a:ext cx="1269" cy="70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110870</xdr:rowOff>
    </xdr:from>
    <xdr:ext cx="469744" cy="259045"/>
    <xdr:sp macro="" textlink="">
      <xdr:nvSpPr>
        <xdr:cNvPr id="818" name="繰出金最小値テキスト"/>
        <xdr:cNvSpPr txBox="1"/>
      </xdr:nvSpPr>
      <xdr:spPr>
        <a:xfrm>
          <a:off x="22212300" y="12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107043</xdr:rowOff>
    </xdr:from>
    <xdr:to>
      <xdr:col>116</xdr:col>
      <xdr:colOff>152400</xdr:colOff>
      <xdr:row>73</xdr:row>
      <xdr:rowOff>107043</xdr:rowOff>
    </xdr:to>
    <xdr:cxnSp macro="">
      <xdr:nvCxnSpPr>
        <xdr:cNvPr id="819" name="直線コネクタ 818"/>
        <xdr:cNvCxnSpPr/>
      </xdr:nvCxnSpPr>
      <xdr:spPr>
        <a:xfrm>
          <a:off x="22072600" y="1262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32166</xdr:rowOff>
    </xdr:from>
    <xdr:ext cx="534377" cy="259045"/>
    <xdr:sp macro="" textlink="">
      <xdr:nvSpPr>
        <xdr:cNvPr id="820" name="繰出金最大値テキスト"/>
        <xdr:cNvSpPr txBox="1"/>
      </xdr:nvSpPr>
      <xdr:spPr>
        <a:xfrm>
          <a:off x="22212300" y="116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85489</xdr:rowOff>
    </xdr:from>
    <xdr:to>
      <xdr:col>116</xdr:col>
      <xdr:colOff>152400</xdr:colOff>
      <xdr:row>69</xdr:row>
      <xdr:rowOff>85489</xdr:rowOff>
    </xdr:to>
    <xdr:cxnSp macro="">
      <xdr:nvCxnSpPr>
        <xdr:cNvPr id="821" name="直線コネクタ 820"/>
        <xdr:cNvCxnSpPr/>
      </xdr:nvCxnSpPr>
      <xdr:spPr>
        <a:xfrm>
          <a:off x="22072600" y="1191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113085</xdr:rowOff>
    </xdr:from>
    <xdr:to>
      <xdr:col>116</xdr:col>
      <xdr:colOff>63500</xdr:colOff>
      <xdr:row>79</xdr:row>
      <xdr:rowOff>580</xdr:rowOff>
    </xdr:to>
    <xdr:cxnSp macro="">
      <xdr:nvCxnSpPr>
        <xdr:cNvPr id="822" name="直線コネクタ 821"/>
        <xdr:cNvCxnSpPr/>
      </xdr:nvCxnSpPr>
      <xdr:spPr>
        <a:xfrm flipV="1">
          <a:off x="21323300" y="12457485"/>
          <a:ext cx="838200" cy="108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32910</xdr:rowOff>
    </xdr:from>
    <xdr:ext cx="469744" cy="259045"/>
    <xdr:sp macro="" textlink="">
      <xdr:nvSpPr>
        <xdr:cNvPr id="823" name="繰出金平均値テキスト"/>
        <xdr:cNvSpPr txBox="1"/>
      </xdr:nvSpPr>
      <xdr:spPr>
        <a:xfrm>
          <a:off x="22212300" y="12205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10033</xdr:rowOff>
    </xdr:from>
    <xdr:to>
      <xdr:col>116</xdr:col>
      <xdr:colOff>114300</xdr:colOff>
      <xdr:row>72</xdr:row>
      <xdr:rowOff>111633</xdr:rowOff>
    </xdr:to>
    <xdr:sp macro="" textlink="">
      <xdr:nvSpPr>
        <xdr:cNvPr id="824" name="フローチャート: 判断 823"/>
        <xdr:cNvSpPr/>
      </xdr:nvSpPr>
      <xdr:spPr>
        <a:xfrm>
          <a:off x="221107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119943</xdr:rowOff>
    </xdr:from>
    <xdr:to>
      <xdr:col>111</xdr:col>
      <xdr:colOff>177800</xdr:colOff>
      <xdr:row>79</xdr:row>
      <xdr:rowOff>580</xdr:rowOff>
    </xdr:to>
    <xdr:cxnSp macro="">
      <xdr:nvCxnSpPr>
        <xdr:cNvPr id="825" name="直線コネクタ 824"/>
        <xdr:cNvCxnSpPr/>
      </xdr:nvCxnSpPr>
      <xdr:spPr>
        <a:xfrm>
          <a:off x="20434300" y="13493043"/>
          <a:ext cx="889000" cy="5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54611</xdr:rowOff>
    </xdr:from>
    <xdr:to>
      <xdr:col>112</xdr:col>
      <xdr:colOff>38100</xdr:colOff>
      <xdr:row>78</xdr:row>
      <xdr:rowOff>156211</xdr:rowOff>
    </xdr:to>
    <xdr:sp macro="" textlink="">
      <xdr:nvSpPr>
        <xdr:cNvPr id="826" name="フローチャート: 判断 825"/>
        <xdr:cNvSpPr/>
      </xdr:nvSpPr>
      <xdr:spPr>
        <a:xfrm>
          <a:off x="21272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1288</xdr:rowOff>
    </xdr:from>
    <xdr:ext cx="469744" cy="259045"/>
    <xdr:sp macro="" textlink="">
      <xdr:nvSpPr>
        <xdr:cNvPr id="827" name="テキスト ボックス 826"/>
        <xdr:cNvSpPr txBox="1"/>
      </xdr:nvSpPr>
      <xdr:spPr>
        <a:xfrm>
          <a:off x="210757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117329</xdr:rowOff>
    </xdr:from>
    <xdr:to>
      <xdr:col>107</xdr:col>
      <xdr:colOff>50800</xdr:colOff>
      <xdr:row>78</xdr:row>
      <xdr:rowOff>119943</xdr:rowOff>
    </xdr:to>
    <xdr:cxnSp macro="">
      <xdr:nvCxnSpPr>
        <xdr:cNvPr id="828" name="直線コネクタ 827"/>
        <xdr:cNvCxnSpPr/>
      </xdr:nvCxnSpPr>
      <xdr:spPr>
        <a:xfrm>
          <a:off x="19545300" y="13490429"/>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36812</xdr:rowOff>
    </xdr:from>
    <xdr:to>
      <xdr:col>107</xdr:col>
      <xdr:colOff>101600</xdr:colOff>
      <xdr:row>78</xdr:row>
      <xdr:rowOff>138412</xdr:rowOff>
    </xdr:to>
    <xdr:sp macro="" textlink="">
      <xdr:nvSpPr>
        <xdr:cNvPr id="829" name="フローチャート: 判断 828"/>
        <xdr:cNvSpPr/>
      </xdr:nvSpPr>
      <xdr:spPr>
        <a:xfrm>
          <a:off x="20383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154939</xdr:rowOff>
    </xdr:from>
    <xdr:ext cx="469744" cy="259045"/>
    <xdr:sp macro="" textlink="">
      <xdr:nvSpPr>
        <xdr:cNvPr id="830" name="テキスト ボックス 829"/>
        <xdr:cNvSpPr txBox="1"/>
      </xdr:nvSpPr>
      <xdr:spPr>
        <a:xfrm>
          <a:off x="20199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105901</xdr:rowOff>
    </xdr:from>
    <xdr:to>
      <xdr:col>102</xdr:col>
      <xdr:colOff>114300</xdr:colOff>
      <xdr:row>78</xdr:row>
      <xdr:rowOff>117329</xdr:rowOff>
    </xdr:to>
    <xdr:cxnSp macro="">
      <xdr:nvCxnSpPr>
        <xdr:cNvPr id="831" name="直線コネクタ 830"/>
        <xdr:cNvCxnSpPr/>
      </xdr:nvCxnSpPr>
      <xdr:spPr>
        <a:xfrm>
          <a:off x="18656300" y="1347900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9054</xdr:rowOff>
    </xdr:from>
    <xdr:to>
      <xdr:col>102</xdr:col>
      <xdr:colOff>165100</xdr:colOff>
      <xdr:row>78</xdr:row>
      <xdr:rowOff>110654</xdr:rowOff>
    </xdr:to>
    <xdr:sp macro="" textlink="">
      <xdr:nvSpPr>
        <xdr:cNvPr id="832" name="フローチャート: 判断 831"/>
        <xdr:cNvSpPr/>
      </xdr:nvSpPr>
      <xdr:spPr>
        <a:xfrm>
          <a:off x="19494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127181</xdr:rowOff>
    </xdr:from>
    <xdr:ext cx="469744" cy="259045"/>
    <xdr:sp macro="" textlink="">
      <xdr:nvSpPr>
        <xdr:cNvPr id="833" name="テキスト ボックス 832"/>
        <xdr:cNvSpPr txBox="1"/>
      </xdr:nvSpPr>
      <xdr:spPr>
        <a:xfrm>
          <a:off x="19310428" y="1315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81716</xdr:rowOff>
    </xdr:from>
    <xdr:to>
      <xdr:col>98</xdr:col>
      <xdr:colOff>38100</xdr:colOff>
      <xdr:row>79</xdr:row>
      <xdr:rowOff>11866</xdr:rowOff>
    </xdr:to>
    <xdr:sp macro="" textlink="">
      <xdr:nvSpPr>
        <xdr:cNvPr id="834" name="フローチャート: 判断 833"/>
        <xdr:cNvSpPr/>
      </xdr:nvSpPr>
      <xdr:spPr>
        <a:xfrm>
          <a:off x="18605500" y="1345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2993</xdr:rowOff>
    </xdr:from>
    <xdr:ext cx="378565" cy="259045"/>
    <xdr:sp macro="" textlink="">
      <xdr:nvSpPr>
        <xdr:cNvPr id="835" name="テキスト ボックス 834"/>
        <xdr:cNvSpPr txBox="1"/>
      </xdr:nvSpPr>
      <xdr:spPr>
        <a:xfrm>
          <a:off x="18467017" y="13547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62285</xdr:rowOff>
    </xdr:from>
    <xdr:to>
      <xdr:col>116</xdr:col>
      <xdr:colOff>114300</xdr:colOff>
      <xdr:row>72</xdr:row>
      <xdr:rowOff>163885</xdr:rowOff>
    </xdr:to>
    <xdr:sp macro="" textlink="">
      <xdr:nvSpPr>
        <xdr:cNvPr id="841" name="楕円 840"/>
        <xdr:cNvSpPr/>
      </xdr:nvSpPr>
      <xdr:spPr>
        <a:xfrm>
          <a:off x="22110700" y="124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40712</xdr:rowOff>
    </xdr:from>
    <xdr:ext cx="469744" cy="259045"/>
    <xdr:sp macro="" textlink="">
      <xdr:nvSpPr>
        <xdr:cNvPr id="842" name="繰出金該当値テキスト"/>
        <xdr:cNvSpPr txBox="1"/>
      </xdr:nvSpPr>
      <xdr:spPr>
        <a:xfrm>
          <a:off x="22212300" y="1238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121230</xdr:rowOff>
    </xdr:from>
    <xdr:to>
      <xdr:col>112</xdr:col>
      <xdr:colOff>38100</xdr:colOff>
      <xdr:row>79</xdr:row>
      <xdr:rowOff>51380</xdr:rowOff>
    </xdr:to>
    <xdr:sp macro="" textlink="">
      <xdr:nvSpPr>
        <xdr:cNvPr id="843" name="楕円 842"/>
        <xdr:cNvSpPr/>
      </xdr:nvSpPr>
      <xdr:spPr>
        <a:xfrm>
          <a:off x="21272500" y="134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42507</xdr:rowOff>
    </xdr:from>
    <xdr:ext cx="378565" cy="259045"/>
    <xdr:sp macro="" textlink="">
      <xdr:nvSpPr>
        <xdr:cNvPr id="844" name="テキスト ボックス 843"/>
        <xdr:cNvSpPr txBox="1"/>
      </xdr:nvSpPr>
      <xdr:spPr>
        <a:xfrm>
          <a:off x="21121317" y="1358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69143</xdr:rowOff>
    </xdr:from>
    <xdr:to>
      <xdr:col>107</xdr:col>
      <xdr:colOff>101600</xdr:colOff>
      <xdr:row>78</xdr:row>
      <xdr:rowOff>170743</xdr:rowOff>
    </xdr:to>
    <xdr:sp macro="" textlink="">
      <xdr:nvSpPr>
        <xdr:cNvPr id="845" name="楕円 844"/>
        <xdr:cNvSpPr/>
      </xdr:nvSpPr>
      <xdr:spPr>
        <a:xfrm>
          <a:off x="20383500" y="1344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161870</xdr:rowOff>
    </xdr:from>
    <xdr:ext cx="378565" cy="259045"/>
    <xdr:sp macro="" textlink="">
      <xdr:nvSpPr>
        <xdr:cNvPr id="846" name="テキスト ボックス 845"/>
        <xdr:cNvSpPr txBox="1"/>
      </xdr:nvSpPr>
      <xdr:spPr>
        <a:xfrm>
          <a:off x="20245017" y="13534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66529</xdr:rowOff>
    </xdr:from>
    <xdr:to>
      <xdr:col>102</xdr:col>
      <xdr:colOff>165100</xdr:colOff>
      <xdr:row>78</xdr:row>
      <xdr:rowOff>168129</xdr:rowOff>
    </xdr:to>
    <xdr:sp macro="" textlink="">
      <xdr:nvSpPr>
        <xdr:cNvPr id="847" name="楕円 846"/>
        <xdr:cNvSpPr/>
      </xdr:nvSpPr>
      <xdr:spPr>
        <a:xfrm>
          <a:off x="19494500" y="134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159256</xdr:rowOff>
    </xdr:from>
    <xdr:ext cx="378565" cy="259045"/>
    <xdr:sp macro="" textlink="">
      <xdr:nvSpPr>
        <xdr:cNvPr id="848" name="テキスト ボックス 847"/>
        <xdr:cNvSpPr txBox="1"/>
      </xdr:nvSpPr>
      <xdr:spPr>
        <a:xfrm>
          <a:off x="19356017" y="13532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55101</xdr:rowOff>
    </xdr:from>
    <xdr:to>
      <xdr:col>98</xdr:col>
      <xdr:colOff>38100</xdr:colOff>
      <xdr:row>78</xdr:row>
      <xdr:rowOff>156701</xdr:rowOff>
    </xdr:to>
    <xdr:sp macro="" textlink="">
      <xdr:nvSpPr>
        <xdr:cNvPr id="849" name="楕円 848"/>
        <xdr:cNvSpPr/>
      </xdr:nvSpPr>
      <xdr:spPr>
        <a:xfrm>
          <a:off x="18605500" y="1342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1778</xdr:rowOff>
    </xdr:from>
    <xdr:ext cx="469744" cy="259045"/>
    <xdr:sp macro="" textlink="">
      <xdr:nvSpPr>
        <xdr:cNvPr id="850" name="テキスト ボックス 849"/>
        <xdr:cNvSpPr txBox="1"/>
      </xdr:nvSpPr>
      <xdr:spPr>
        <a:xfrm>
          <a:off x="18421428" y="1320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2" name="正方形/長方形 85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3" name="正方形/長方形 85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4" name="正方形/長方形 85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5" name="正方形/長方形 85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6" name="正方形/長方形 85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7" name="テキスト ボックス 85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8" name="直線コネクタ 85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9" name="直線コネクタ 85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0" name="テキスト ボックス 85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1" name="直線コネクタ 86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2" name="テキスト ボックス 86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4" name="直線コネクタ 86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6" name="直線コネクタ 86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9" name="直線コネクタ 86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1" name="フローチャート: 判断 87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2" name="直線コネクタ 87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3" name="フローチャート: 判断 87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4" name="テキスト ボックス 87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5" name="直線コネクタ 87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6" name="フローチャート: 判断 87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7" name="テキスト ボックス 87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8" name="直線コネクタ 87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9" name="フローチャート: 判断 87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0" name="テキスト ボックス 87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1" name="フローチャート: 判断 88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2" name="テキスト ボックス 88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3" name="テキスト ボックス 88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4" name="テキスト ボックス 88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5" name="テキスト ボックス 88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6" name="テキスト ボックス 88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7" name="テキスト ボックス 88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楕円 88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0" name="楕円 88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1" name="テキスト ボックス 89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2" name="楕円 89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3" name="テキスト ボックス 89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4" name="楕円 89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5" name="テキスト ボックス 89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楕円 89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7" name="テキスト ボックス 89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8" name="正方形/長方形 8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9" name="正方形/長方形 8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0" name="テキスト ボックス 8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歳出決算総額は，住民一人当たり</a:t>
          </a:r>
          <a:r>
            <a:rPr kumimoji="1" lang="en-US" altLang="ja-JP" sz="1150">
              <a:latin typeface="ＭＳ Ｐゴシック" panose="020B0600070205080204" pitchFamily="50" charset="-128"/>
              <a:ea typeface="ＭＳ Ｐゴシック" panose="020B0600070205080204" pitchFamily="50" charset="-128"/>
            </a:rPr>
            <a:t>461,875</a:t>
          </a:r>
          <a:r>
            <a:rPr kumimoji="1" lang="ja-JP" altLang="en-US" sz="1150">
              <a:latin typeface="ＭＳ Ｐゴシック" panose="020B0600070205080204" pitchFamily="50" charset="-128"/>
              <a:ea typeface="ＭＳ Ｐゴシック" panose="020B0600070205080204" pitchFamily="50" charset="-128"/>
            </a:rPr>
            <a:t>円となっている。</a:t>
          </a:r>
        </a:p>
        <a:p>
          <a:r>
            <a:rPr kumimoji="1" lang="ja-JP" altLang="en-US" sz="1150">
              <a:latin typeface="ＭＳ Ｐゴシック" panose="020B0600070205080204" pitchFamily="50" charset="-128"/>
              <a:ea typeface="ＭＳ Ｐゴシック" panose="020B0600070205080204" pitchFamily="50" charset="-128"/>
            </a:rPr>
            <a:t>・　補助費等は，住民一人当たり</a:t>
          </a:r>
          <a:r>
            <a:rPr kumimoji="1" lang="en-US" altLang="ja-JP" sz="1150">
              <a:latin typeface="ＭＳ Ｐゴシック" panose="020B0600070205080204" pitchFamily="50" charset="-128"/>
              <a:ea typeface="ＭＳ Ｐゴシック" panose="020B0600070205080204" pitchFamily="50" charset="-128"/>
            </a:rPr>
            <a:t>108,020</a:t>
          </a:r>
          <a:r>
            <a:rPr kumimoji="1" lang="ja-JP" altLang="en-US" sz="1150">
              <a:latin typeface="ＭＳ Ｐゴシック" panose="020B0600070205080204" pitchFamily="50" charset="-128"/>
              <a:ea typeface="ＭＳ Ｐゴシック" panose="020B0600070205080204" pitchFamily="50" charset="-128"/>
            </a:rPr>
            <a:t>円とグループ内平均をやや下回っている。前年度に比べ</a:t>
          </a:r>
          <a:r>
            <a:rPr kumimoji="1" lang="en-US" altLang="ja-JP" sz="1150">
              <a:latin typeface="ＭＳ Ｐゴシック" panose="020B0600070205080204" pitchFamily="50" charset="-128"/>
              <a:ea typeface="ＭＳ Ｐゴシック" panose="020B0600070205080204" pitchFamily="50" charset="-128"/>
            </a:rPr>
            <a:t>5,915</a:t>
          </a:r>
          <a:r>
            <a:rPr kumimoji="1" lang="ja-JP" altLang="en-US" sz="1150">
              <a:latin typeface="ＭＳ Ｐゴシック" panose="020B0600070205080204" pitchFamily="50" charset="-128"/>
              <a:ea typeface="ＭＳ Ｐゴシック" panose="020B0600070205080204" pitchFamily="50" charset="-128"/>
            </a:rPr>
            <a:t>円減少しているが，これは事業実施主体が国民健康保険事業特別会計に移行したことに伴う国民健康保険財政調整交付金事業の減などによるものである。</a:t>
          </a:r>
        </a:p>
        <a:p>
          <a:r>
            <a:rPr kumimoji="1" lang="ja-JP" altLang="en-US" sz="115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150">
              <a:latin typeface="ＭＳ Ｐゴシック" panose="020B0600070205080204" pitchFamily="50" charset="-128"/>
              <a:ea typeface="ＭＳ Ｐゴシック" panose="020B0600070205080204" pitchFamily="50" charset="-128"/>
            </a:rPr>
            <a:t>86,740</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円とグループ内平均を下回っている。前年度に比べ住民一人当たり</a:t>
          </a:r>
          <a:r>
            <a:rPr kumimoji="1" lang="en-US" altLang="ja-JP" sz="1150">
              <a:latin typeface="ＭＳ Ｐゴシック" panose="020B0600070205080204" pitchFamily="50" charset="-128"/>
              <a:ea typeface="ＭＳ Ｐゴシック" panose="020B0600070205080204" pitchFamily="50" charset="-128"/>
            </a:rPr>
            <a:t>7,875</a:t>
          </a:r>
          <a:r>
            <a:rPr kumimoji="1" lang="ja-JP" altLang="en-US" sz="1150">
              <a:latin typeface="ＭＳ Ｐゴシック" panose="020B0600070205080204" pitchFamily="50" charset="-128"/>
              <a:ea typeface="ＭＳ Ｐゴシック" panose="020B0600070205080204" pitchFamily="50" charset="-128"/>
            </a:rPr>
            <a:t>円減少しているが，これは，国の経済対策等に伴う畜産関連事業等の前年度からの繰越事業の規模が</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年度に比べ小さかったことや，国体に向けた施設整備事業が減となったことなどによるものである。</a:t>
          </a:r>
        </a:p>
        <a:p>
          <a:r>
            <a:rPr kumimoji="1" lang="ja-JP" altLang="en-US" sz="1150">
              <a:latin typeface="ＭＳ Ｐゴシック" panose="020B0600070205080204" pitchFamily="50" charset="-128"/>
              <a:ea typeface="ＭＳ Ｐゴシック" panose="020B0600070205080204" pitchFamily="50" charset="-128"/>
            </a:rPr>
            <a:t>・　災害復旧事業費は，住民一人当たり</a:t>
          </a:r>
          <a:r>
            <a:rPr kumimoji="1" lang="en-US" altLang="ja-JP" sz="1150">
              <a:latin typeface="ＭＳ Ｐゴシック" panose="020B0600070205080204" pitchFamily="50" charset="-128"/>
              <a:ea typeface="ＭＳ Ｐゴシック" panose="020B0600070205080204" pitchFamily="50" charset="-128"/>
            </a:rPr>
            <a:t>2,624</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円とグループ内平均を下回っている。前年度に比べ住民一人当たり</a:t>
          </a:r>
          <a:r>
            <a:rPr kumimoji="1" lang="en-US" altLang="ja-JP" sz="1150">
              <a:latin typeface="ＭＳ Ｐゴシック" panose="020B0600070205080204" pitchFamily="50" charset="-128"/>
              <a:ea typeface="ＭＳ Ｐゴシック" panose="020B0600070205080204" pitchFamily="50" charset="-128"/>
            </a:rPr>
            <a:t>3,562</a:t>
          </a:r>
          <a:r>
            <a:rPr kumimoji="1" lang="ja-JP" altLang="en-US" sz="1150">
              <a:latin typeface="ＭＳ Ｐゴシック" panose="020B0600070205080204" pitchFamily="50" charset="-128"/>
              <a:ea typeface="ＭＳ Ｐゴシック" panose="020B0600070205080204" pitchFamily="50" charset="-128"/>
            </a:rPr>
            <a:t>円減少しているが，これは河川等災害復旧事業費の減などによるものである。</a:t>
          </a:r>
        </a:p>
        <a:p>
          <a:r>
            <a:rPr kumimoji="1" lang="ja-JP" altLang="en-US" sz="1150">
              <a:latin typeface="ＭＳ Ｐゴシック" panose="020B0600070205080204" pitchFamily="50" charset="-128"/>
              <a:ea typeface="ＭＳ Ｐゴシック" panose="020B0600070205080204" pitchFamily="50" charset="-128"/>
            </a:rPr>
            <a:t>・　積立金は，住民一人当たり</a:t>
          </a:r>
          <a:r>
            <a:rPr kumimoji="1" lang="en-US" altLang="ja-JP" sz="1150">
              <a:latin typeface="ＭＳ Ｐゴシック" panose="020B0600070205080204" pitchFamily="50" charset="-128"/>
              <a:ea typeface="ＭＳ Ｐゴシック" panose="020B0600070205080204" pitchFamily="50" charset="-128"/>
            </a:rPr>
            <a:t>5,981</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円とグループ内平均を下回っている。前年度に比べ住民一人当たり</a:t>
          </a:r>
          <a:r>
            <a:rPr kumimoji="1" lang="en-US" altLang="ja-JP" sz="1150">
              <a:latin typeface="ＭＳ Ｐゴシック" panose="020B0600070205080204" pitchFamily="50" charset="-128"/>
              <a:ea typeface="ＭＳ Ｐゴシック" panose="020B0600070205080204" pitchFamily="50" charset="-128"/>
            </a:rPr>
            <a:t>4,254</a:t>
          </a:r>
          <a:r>
            <a:rPr kumimoji="1" lang="ja-JP" altLang="en-US" sz="1150">
              <a:latin typeface="ＭＳ Ｐゴシック" panose="020B0600070205080204" pitchFamily="50" charset="-128"/>
              <a:ea typeface="ＭＳ Ｐゴシック" panose="020B0600070205080204" pitchFamily="50" charset="-128"/>
            </a:rPr>
            <a:t>円減少しているが，安心・安全ふるさと創生基金や財政調整積立基金に積立が減少したことなどによるものである。</a:t>
          </a:r>
        </a:p>
        <a:p>
          <a:r>
            <a:rPr kumimoji="1" lang="ja-JP" altLang="en-US" sz="1150">
              <a:latin typeface="ＭＳ Ｐゴシック" panose="020B0600070205080204" pitchFamily="50" charset="-128"/>
              <a:ea typeface="ＭＳ Ｐゴシック" panose="020B0600070205080204" pitchFamily="50" charset="-128"/>
            </a:rPr>
            <a:t>・　繰出金は，住民一人当たり</a:t>
          </a:r>
          <a:r>
            <a:rPr kumimoji="1" lang="en-US" altLang="ja-JP" sz="1150">
              <a:latin typeface="ＭＳ Ｐゴシック" panose="020B0600070205080204" pitchFamily="50" charset="-128"/>
              <a:ea typeface="ＭＳ Ｐゴシック" panose="020B0600070205080204" pitchFamily="50" charset="-128"/>
            </a:rPr>
            <a:t>7,263</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円とグループ内平均を下回っている。前年度に比べ住民一人当たり</a:t>
          </a:r>
          <a:r>
            <a:rPr kumimoji="1" lang="en-US" altLang="ja-JP" sz="1150">
              <a:latin typeface="ＭＳ Ｐゴシック" panose="020B0600070205080204" pitchFamily="50" charset="-128"/>
              <a:ea typeface="ＭＳ Ｐゴシック" panose="020B0600070205080204" pitchFamily="50" charset="-128"/>
            </a:rPr>
            <a:t>6,661</a:t>
          </a:r>
          <a:r>
            <a:rPr kumimoji="1" lang="ja-JP" altLang="en-US" sz="1150">
              <a:latin typeface="ＭＳ Ｐゴシック" panose="020B0600070205080204" pitchFamily="50" charset="-128"/>
              <a:ea typeface="ＭＳ Ｐゴシック" panose="020B0600070205080204" pitchFamily="50" charset="-128"/>
            </a:rPr>
            <a:t>円増加しているが，これは平成</a:t>
          </a:r>
          <a:r>
            <a:rPr kumimoji="1" lang="en-US" altLang="ja-JP" sz="1150">
              <a:latin typeface="ＭＳ Ｐゴシック" panose="020B0600070205080204" pitchFamily="50" charset="-128"/>
              <a:ea typeface="ＭＳ Ｐゴシック" panose="020B0600070205080204" pitchFamily="50" charset="-128"/>
            </a:rPr>
            <a:t>30</a:t>
          </a:r>
          <a:r>
            <a:rPr kumimoji="1" lang="ja-JP" altLang="en-US" sz="1150">
              <a:latin typeface="ＭＳ Ｐゴシック" panose="020B0600070205080204" pitchFamily="50" charset="-128"/>
              <a:ea typeface="ＭＳ Ｐゴシック" panose="020B0600070205080204" pitchFamily="50" charset="-128"/>
            </a:rPr>
            <a:t>年度から設置された国民健康保険事業特別会計への繰出金の増などによるものである。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1,643,437
1,633,098
9,187.02
782,107,653
759,062,976
4,690,336
475,587,075
1,603,161,253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216.8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45974</xdr:rowOff>
    </xdr:from>
    <xdr:to>
      <xdr:col>24</xdr:col>
      <xdr:colOff>62865</xdr:colOff>
      <xdr:row>38</xdr:row>
      <xdr:rowOff>123698</xdr:rowOff>
    </xdr:to>
    <xdr:cxnSp macro="">
      <xdr:nvCxnSpPr>
        <xdr:cNvPr id="54" name="直線コネクタ 53"/>
        <xdr:cNvCxnSpPr/>
      </xdr:nvCxnSpPr>
      <xdr:spPr>
        <a:xfrm flipV="1">
          <a:off x="4633595" y="5532374"/>
          <a:ext cx="127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127525</xdr:rowOff>
    </xdr:from>
    <xdr:ext cx="378565" cy="259045"/>
    <xdr:sp macro="" textlink="">
      <xdr:nvSpPr>
        <xdr:cNvPr id="55" name="議会費最小値テキスト"/>
        <xdr:cNvSpPr txBox="1"/>
      </xdr:nvSpPr>
      <xdr:spPr>
        <a:xfrm>
          <a:off x="4686300" y="6642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123698</xdr:rowOff>
    </xdr:from>
    <xdr:to>
      <xdr:col>24</xdr:col>
      <xdr:colOff>152400</xdr:colOff>
      <xdr:row>38</xdr:row>
      <xdr:rowOff>123698</xdr:rowOff>
    </xdr:to>
    <xdr:cxnSp macro="">
      <xdr:nvCxnSpPr>
        <xdr:cNvPr id="56" name="直線コネクタ 55"/>
        <xdr:cNvCxnSpPr/>
      </xdr:nvCxnSpPr>
      <xdr:spPr>
        <a:xfrm>
          <a:off x="4546600" y="663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164101</xdr:rowOff>
    </xdr:from>
    <xdr:ext cx="469744" cy="259045"/>
    <xdr:sp macro="" textlink="">
      <xdr:nvSpPr>
        <xdr:cNvPr id="57" name="議会費最大値テキスト"/>
        <xdr:cNvSpPr txBox="1"/>
      </xdr:nvSpPr>
      <xdr:spPr>
        <a:xfrm>
          <a:off x="4686300" y="5307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45974</xdr:rowOff>
    </xdr:from>
    <xdr:to>
      <xdr:col>24</xdr:col>
      <xdr:colOff>152400</xdr:colOff>
      <xdr:row>32</xdr:row>
      <xdr:rowOff>45974</xdr:rowOff>
    </xdr:to>
    <xdr:cxnSp macro="">
      <xdr:nvCxnSpPr>
        <xdr:cNvPr id="58" name="直線コネクタ 57"/>
        <xdr:cNvCxnSpPr/>
      </xdr:nvCxnSpPr>
      <xdr:spPr>
        <a:xfrm>
          <a:off x="4546600" y="5532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109982</xdr:rowOff>
    </xdr:from>
    <xdr:to>
      <xdr:col>24</xdr:col>
      <xdr:colOff>63500</xdr:colOff>
      <xdr:row>38</xdr:row>
      <xdr:rowOff>123698</xdr:rowOff>
    </xdr:to>
    <xdr:cxnSp macro="">
      <xdr:nvCxnSpPr>
        <xdr:cNvPr id="59" name="直線コネクタ 58"/>
        <xdr:cNvCxnSpPr/>
      </xdr:nvCxnSpPr>
      <xdr:spPr>
        <a:xfrm>
          <a:off x="3797300" y="662508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136923</xdr:rowOff>
    </xdr:from>
    <xdr:ext cx="469744" cy="259045"/>
    <xdr:sp macro="" textlink="">
      <xdr:nvSpPr>
        <xdr:cNvPr id="60" name="議会費平均値テキスト"/>
        <xdr:cNvSpPr txBox="1"/>
      </xdr:nvSpPr>
      <xdr:spPr>
        <a:xfrm>
          <a:off x="4686300" y="59662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114046</xdr:rowOff>
    </xdr:from>
    <xdr:to>
      <xdr:col>24</xdr:col>
      <xdr:colOff>114300</xdr:colOff>
      <xdr:row>36</xdr:row>
      <xdr:rowOff>44196</xdr:rowOff>
    </xdr:to>
    <xdr:sp macro="" textlink="">
      <xdr:nvSpPr>
        <xdr:cNvPr id="61" name="フローチャート: 判断 60"/>
        <xdr:cNvSpPr/>
      </xdr:nvSpPr>
      <xdr:spPr>
        <a:xfrm>
          <a:off x="45847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93980</xdr:rowOff>
    </xdr:from>
    <xdr:to>
      <xdr:col>19</xdr:col>
      <xdr:colOff>177800</xdr:colOff>
      <xdr:row>38</xdr:row>
      <xdr:rowOff>109982</xdr:rowOff>
    </xdr:to>
    <xdr:cxnSp macro="">
      <xdr:nvCxnSpPr>
        <xdr:cNvPr id="62" name="直線コネクタ 61"/>
        <xdr:cNvCxnSpPr/>
      </xdr:nvCxnSpPr>
      <xdr:spPr>
        <a:xfrm>
          <a:off x="2908300" y="66090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139192</xdr:rowOff>
    </xdr:from>
    <xdr:to>
      <xdr:col>20</xdr:col>
      <xdr:colOff>38100</xdr:colOff>
      <xdr:row>36</xdr:row>
      <xdr:rowOff>69342</xdr:rowOff>
    </xdr:to>
    <xdr:sp macro="" textlink="">
      <xdr:nvSpPr>
        <xdr:cNvPr id="63" name="フローチャート: 判断 62"/>
        <xdr:cNvSpPr/>
      </xdr:nvSpPr>
      <xdr:spPr>
        <a:xfrm>
          <a:off x="3746500" y="613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34</xdr:row>
      <xdr:rowOff>85869</xdr:rowOff>
    </xdr:from>
    <xdr:ext cx="469744" cy="259045"/>
    <xdr:sp macro="" textlink="">
      <xdr:nvSpPr>
        <xdr:cNvPr id="64" name="テキスト ボックス 63"/>
        <xdr:cNvSpPr txBox="1"/>
      </xdr:nvSpPr>
      <xdr:spPr>
        <a:xfrm>
          <a:off x="3549728" y="591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93980</xdr:rowOff>
    </xdr:from>
    <xdr:to>
      <xdr:col>15</xdr:col>
      <xdr:colOff>50800</xdr:colOff>
      <xdr:row>38</xdr:row>
      <xdr:rowOff>146558</xdr:rowOff>
    </xdr:to>
    <xdr:cxnSp macro="">
      <xdr:nvCxnSpPr>
        <xdr:cNvPr id="65" name="直線コネクタ 64"/>
        <xdr:cNvCxnSpPr/>
      </xdr:nvCxnSpPr>
      <xdr:spPr>
        <a:xfrm flipV="1">
          <a:off x="2019300" y="66090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148336</xdr:rowOff>
    </xdr:from>
    <xdr:to>
      <xdr:col>15</xdr:col>
      <xdr:colOff>101600</xdr:colOff>
      <xdr:row>36</xdr:row>
      <xdr:rowOff>78486</xdr:rowOff>
    </xdr:to>
    <xdr:sp macro="" textlink="">
      <xdr:nvSpPr>
        <xdr:cNvPr id="66" name="フローチャート: 判断 65"/>
        <xdr:cNvSpPr/>
      </xdr:nvSpPr>
      <xdr:spPr>
        <a:xfrm>
          <a:off x="28575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95013</xdr:rowOff>
    </xdr:from>
    <xdr:ext cx="378565" cy="259045"/>
    <xdr:sp macro="" textlink="">
      <xdr:nvSpPr>
        <xdr:cNvPr id="67" name="テキスト ボックス 66"/>
        <xdr:cNvSpPr txBox="1"/>
      </xdr:nvSpPr>
      <xdr:spPr>
        <a:xfrm>
          <a:off x="2719017" y="5924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146558</xdr:rowOff>
    </xdr:from>
    <xdr:to>
      <xdr:col>10</xdr:col>
      <xdr:colOff>114300</xdr:colOff>
      <xdr:row>39</xdr:row>
      <xdr:rowOff>23114</xdr:rowOff>
    </xdr:to>
    <xdr:cxnSp macro="">
      <xdr:nvCxnSpPr>
        <xdr:cNvPr id="68" name="直線コネクタ 67"/>
        <xdr:cNvCxnSpPr/>
      </xdr:nvCxnSpPr>
      <xdr:spPr>
        <a:xfrm flipV="1">
          <a:off x="1130300" y="666165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52324</xdr:rowOff>
    </xdr:from>
    <xdr:to>
      <xdr:col>10</xdr:col>
      <xdr:colOff>165100</xdr:colOff>
      <xdr:row>36</xdr:row>
      <xdr:rowOff>153924</xdr:rowOff>
    </xdr:to>
    <xdr:sp macro="" textlink="">
      <xdr:nvSpPr>
        <xdr:cNvPr id="69" name="フローチャート: 判断 68"/>
        <xdr:cNvSpPr/>
      </xdr:nvSpPr>
      <xdr:spPr>
        <a:xfrm>
          <a:off x="1968500" y="62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170451</xdr:rowOff>
    </xdr:from>
    <xdr:ext cx="378565" cy="259045"/>
    <xdr:sp macro="" textlink="">
      <xdr:nvSpPr>
        <xdr:cNvPr id="70" name="テキスト ボックス 69"/>
        <xdr:cNvSpPr txBox="1"/>
      </xdr:nvSpPr>
      <xdr:spPr>
        <a:xfrm>
          <a:off x="1830017" y="5999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93472</xdr:rowOff>
    </xdr:from>
    <xdr:to>
      <xdr:col>6</xdr:col>
      <xdr:colOff>38100</xdr:colOff>
      <xdr:row>38</xdr:row>
      <xdr:rowOff>23622</xdr:rowOff>
    </xdr:to>
    <xdr:sp macro="" textlink="">
      <xdr:nvSpPr>
        <xdr:cNvPr id="71" name="フローチャート: 判断 70"/>
        <xdr:cNvSpPr/>
      </xdr:nvSpPr>
      <xdr:spPr>
        <a:xfrm>
          <a:off x="1079500" y="64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40149</xdr:rowOff>
    </xdr:from>
    <xdr:ext cx="378565" cy="259045"/>
    <xdr:sp macro="" textlink="">
      <xdr:nvSpPr>
        <xdr:cNvPr id="72" name="テキスト ボックス 71"/>
        <xdr:cNvSpPr txBox="1"/>
      </xdr:nvSpPr>
      <xdr:spPr>
        <a:xfrm>
          <a:off x="941017" y="6212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72898</xdr:rowOff>
    </xdr:from>
    <xdr:to>
      <xdr:col>24</xdr:col>
      <xdr:colOff>114300</xdr:colOff>
      <xdr:row>39</xdr:row>
      <xdr:rowOff>3048</xdr:rowOff>
    </xdr:to>
    <xdr:sp macro="" textlink="">
      <xdr:nvSpPr>
        <xdr:cNvPr id="78" name="楕円 77"/>
        <xdr:cNvSpPr/>
      </xdr:nvSpPr>
      <xdr:spPr>
        <a:xfrm>
          <a:off x="45847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159275</xdr:rowOff>
    </xdr:from>
    <xdr:ext cx="378565" cy="259045"/>
    <xdr:sp macro="" textlink="">
      <xdr:nvSpPr>
        <xdr:cNvPr id="79" name="議会費該当値テキスト"/>
        <xdr:cNvSpPr txBox="1"/>
      </xdr:nvSpPr>
      <xdr:spPr>
        <a:xfrm>
          <a:off x="4686300" y="6502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59182</xdr:rowOff>
    </xdr:from>
    <xdr:to>
      <xdr:col>20</xdr:col>
      <xdr:colOff>38100</xdr:colOff>
      <xdr:row>38</xdr:row>
      <xdr:rowOff>160782</xdr:rowOff>
    </xdr:to>
    <xdr:sp macro="" textlink="">
      <xdr:nvSpPr>
        <xdr:cNvPr id="80" name="楕円 79"/>
        <xdr:cNvSpPr/>
      </xdr:nvSpPr>
      <xdr:spPr>
        <a:xfrm>
          <a:off x="3746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151909</xdr:rowOff>
    </xdr:from>
    <xdr:ext cx="378565" cy="259045"/>
    <xdr:sp macro="" textlink="">
      <xdr:nvSpPr>
        <xdr:cNvPr id="81" name="テキスト ボックス 80"/>
        <xdr:cNvSpPr txBox="1"/>
      </xdr:nvSpPr>
      <xdr:spPr>
        <a:xfrm>
          <a:off x="35953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43180</xdr:rowOff>
    </xdr:from>
    <xdr:to>
      <xdr:col>15</xdr:col>
      <xdr:colOff>101600</xdr:colOff>
      <xdr:row>38</xdr:row>
      <xdr:rowOff>144780</xdr:rowOff>
    </xdr:to>
    <xdr:sp macro="" textlink="">
      <xdr:nvSpPr>
        <xdr:cNvPr id="82" name="楕円 81"/>
        <xdr:cNvSpPr/>
      </xdr:nvSpPr>
      <xdr:spPr>
        <a:xfrm>
          <a:off x="2857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135907</xdr:rowOff>
    </xdr:from>
    <xdr:ext cx="378565" cy="259045"/>
    <xdr:sp macro="" textlink="">
      <xdr:nvSpPr>
        <xdr:cNvPr id="83" name="テキスト ボックス 82"/>
        <xdr:cNvSpPr txBox="1"/>
      </xdr:nvSpPr>
      <xdr:spPr>
        <a:xfrm>
          <a:off x="2719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95758</xdr:rowOff>
    </xdr:from>
    <xdr:to>
      <xdr:col>10</xdr:col>
      <xdr:colOff>165100</xdr:colOff>
      <xdr:row>39</xdr:row>
      <xdr:rowOff>25908</xdr:rowOff>
    </xdr:to>
    <xdr:sp macro="" textlink="">
      <xdr:nvSpPr>
        <xdr:cNvPr id="84" name="楕円 83"/>
        <xdr:cNvSpPr/>
      </xdr:nvSpPr>
      <xdr:spPr>
        <a:xfrm>
          <a:off x="1968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17035</xdr:rowOff>
    </xdr:from>
    <xdr:ext cx="378565" cy="259045"/>
    <xdr:sp macro="" textlink="">
      <xdr:nvSpPr>
        <xdr:cNvPr id="85" name="テキスト ボックス 84"/>
        <xdr:cNvSpPr txBox="1"/>
      </xdr:nvSpPr>
      <xdr:spPr>
        <a:xfrm>
          <a:off x="1830017" y="6703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143764</xdr:rowOff>
    </xdr:from>
    <xdr:to>
      <xdr:col>6</xdr:col>
      <xdr:colOff>38100</xdr:colOff>
      <xdr:row>39</xdr:row>
      <xdr:rowOff>73914</xdr:rowOff>
    </xdr:to>
    <xdr:sp macro="" textlink="">
      <xdr:nvSpPr>
        <xdr:cNvPr id="86" name="楕円 85"/>
        <xdr:cNvSpPr/>
      </xdr:nvSpPr>
      <xdr:spPr>
        <a:xfrm>
          <a:off x="10795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65041</xdr:rowOff>
    </xdr:from>
    <xdr:ext cx="378565" cy="259045"/>
    <xdr:sp macro="" textlink="">
      <xdr:nvSpPr>
        <xdr:cNvPr id="87" name="テキスト ボックス 86"/>
        <xdr:cNvSpPr txBox="1"/>
      </xdr:nvSpPr>
      <xdr:spPr>
        <a:xfrm>
          <a:off x="941017" y="6751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85476</xdr:rowOff>
    </xdr:from>
    <xdr:to>
      <xdr:col>24</xdr:col>
      <xdr:colOff>62865</xdr:colOff>
      <xdr:row>57</xdr:row>
      <xdr:rowOff>59416</xdr:rowOff>
    </xdr:to>
    <xdr:cxnSp macro="">
      <xdr:nvCxnSpPr>
        <xdr:cNvPr id="108" name="直線コネクタ 107"/>
        <xdr:cNvCxnSpPr/>
      </xdr:nvCxnSpPr>
      <xdr:spPr>
        <a:xfrm flipV="1">
          <a:off x="4633595" y="8657976"/>
          <a:ext cx="1270" cy="1174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63243</xdr:rowOff>
    </xdr:from>
    <xdr:ext cx="534377" cy="259045"/>
    <xdr:sp macro="" textlink="">
      <xdr:nvSpPr>
        <xdr:cNvPr id="109" name="総務費最小値テキスト"/>
        <xdr:cNvSpPr txBox="1"/>
      </xdr:nvSpPr>
      <xdr:spPr>
        <a:xfrm>
          <a:off x="4686300" y="9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59416</xdr:rowOff>
    </xdr:from>
    <xdr:to>
      <xdr:col>24</xdr:col>
      <xdr:colOff>152400</xdr:colOff>
      <xdr:row>57</xdr:row>
      <xdr:rowOff>59416</xdr:rowOff>
    </xdr:to>
    <xdr:cxnSp macro="">
      <xdr:nvCxnSpPr>
        <xdr:cNvPr id="110" name="直線コネクタ 109"/>
        <xdr:cNvCxnSpPr/>
      </xdr:nvCxnSpPr>
      <xdr:spPr>
        <a:xfrm>
          <a:off x="4546600" y="98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32153</xdr:rowOff>
    </xdr:from>
    <xdr:ext cx="534377" cy="259045"/>
    <xdr:sp macro="" textlink="">
      <xdr:nvSpPr>
        <xdr:cNvPr id="111" name="総務費最大値テキスト"/>
        <xdr:cNvSpPr txBox="1"/>
      </xdr:nvSpPr>
      <xdr:spPr>
        <a:xfrm>
          <a:off x="4686300" y="8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85476</xdr:rowOff>
    </xdr:from>
    <xdr:to>
      <xdr:col>24</xdr:col>
      <xdr:colOff>152400</xdr:colOff>
      <xdr:row>50</xdr:row>
      <xdr:rowOff>85476</xdr:rowOff>
    </xdr:to>
    <xdr:cxnSp macro="">
      <xdr:nvCxnSpPr>
        <xdr:cNvPr id="112" name="直線コネクタ 111"/>
        <xdr:cNvCxnSpPr/>
      </xdr:nvCxnSpPr>
      <xdr:spPr>
        <a:xfrm>
          <a:off x="4546600" y="86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160686</xdr:rowOff>
    </xdr:from>
    <xdr:to>
      <xdr:col>24</xdr:col>
      <xdr:colOff>63500</xdr:colOff>
      <xdr:row>56</xdr:row>
      <xdr:rowOff>98232</xdr:rowOff>
    </xdr:to>
    <xdr:cxnSp macro="">
      <xdr:nvCxnSpPr>
        <xdr:cNvPr id="113" name="直線コネクタ 112"/>
        <xdr:cNvCxnSpPr/>
      </xdr:nvCxnSpPr>
      <xdr:spPr>
        <a:xfrm>
          <a:off x="3797300" y="9590436"/>
          <a:ext cx="8382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107708</xdr:rowOff>
    </xdr:from>
    <xdr:ext cx="534377" cy="259045"/>
    <xdr:sp macro="" textlink="">
      <xdr:nvSpPr>
        <xdr:cNvPr id="114" name="総務費平均値テキスト"/>
        <xdr:cNvSpPr txBox="1"/>
      </xdr:nvSpPr>
      <xdr:spPr>
        <a:xfrm>
          <a:off x="4686300" y="9194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84831</xdr:rowOff>
    </xdr:from>
    <xdr:to>
      <xdr:col>24</xdr:col>
      <xdr:colOff>114300</xdr:colOff>
      <xdr:row>55</xdr:row>
      <xdr:rowOff>14981</xdr:rowOff>
    </xdr:to>
    <xdr:sp macro="" textlink="">
      <xdr:nvSpPr>
        <xdr:cNvPr id="115" name="フローチャート: 判断 114"/>
        <xdr:cNvSpPr/>
      </xdr:nvSpPr>
      <xdr:spPr>
        <a:xfrm>
          <a:off x="45847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160686</xdr:rowOff>
    </xdr:from>
    <xdr:to>
      <xdr:col>19</xdr:col>
      <xdr:colOff>177800</xdr:colOff>
      <xdr:row>57</xdr:row>
      <xdr:rowOff>51186</xdr:rowOff>
    </xdr:to>
    <xdr:cxnSp macro="">
      <xdr:nvCxnSpPr>
        <xdr:cNvPr id="116" name="直線コネクタ 115"/>
        <xdr:cNvCxnSpPr/>
      </xdr:nvCxnSpPr>
      <xdr:spPr>
        <a:xfrm flipV="1">
          <a:off x="2908300" y="9590436"/>
          <a:ext cx="889000" cy="2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61971</xdr:rowOff>
    </xdr:from>
    <xdr:to>
      <xdr:col>20</xdr:col>
      <xdr:colOff>38100</xdr:colOff>
      <xdr:row>54</xdr:row>
      <xdr:rowOff>163571</xdr:rowOff>
    </xdr:to>
    <xdr:sp macro="" textlink="">
      <xdr:nvSpPr>
        <xdr:cNvPr id="117" name="フローチャート: 判断 116"/>
        <xdr:cNvSpPr/>
      </xdr:nvSpPr>
      <xdr:spPr>
        <a:xfrm>
          <a:off x="3746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8648</xdr:rowOff>
    </xdr:from>
    <xdr:ext cx="534377" cy="259045"/>
    <xdr:sp macro="" textlink="">
      <xdr:nvSpPr>
        <xdr:cNvPr id="118" name="テキスト ボックス 117"/>
        <xdr:cNvSpPr txBox="1"/>
      </xdr:nvSpPr>
      <xdr:spPr>
        <a:xfrm>
          <a:off x="35174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125938</xdr:rowOff>
    </xdr:from>
    <xdr:to>
      <xdr:col>15</xdr:col>
      <xdr:colOff>50800</xdr:colOff>
      <xdr:row>57</xdr:row>
      <xdr:rowOff>51186</xdr:rowOff>
    </xdr:to>
    <xdr:cxnSp macro="">
      <xdr:nvCxnSpPr>
        <xdr:cNvPr id="119" name="直線コネクタ 118"/>
        <xdr:cNvCxnSpPr/>
      </xdr:nvCxnSpPr>
      <xdr:spPr>
        <a:xfrm>
          <a:off x="2019300" y="9727138"/>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97038</xdr:rowOff>
    </xdr:from>
    <xdr:to>
      <xdr:col>15</xdr:col>
      <xdr:colOff>101600</xdr:colOff>
      <xdr:row>54</xdr:row>
      <xdr:rowOff>27188</xdr:rowOff>
    </xdr:to>
    <xdr:sp macro="" textlink="">
      <xdr:nvSpPr>
        <xdr:cNvPr id="120" name="フローチャート: 判断 119"/>
        <xdr:cNvSpPr/>
      </xdr:nvSpPr>
      <xdr:spPr>
        <a:xfrm>
          <a:off x="2857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43715</xdr:rowOff>
    </xdr:from>
    <xdr:ext cx="534377" cy="259045"/>
    <xdr:sp macro="" textlink="">
      <xdr:nvSpPr>
        <xdr:cNvPr id="121" name="テキスト ボックス 120"/>
        <xdr:cNvSpPr txBox="1"/>
      </xdr:nvSpPr>
      <xdr:spPr>
        <a:xfrm>
          <a:off x="2641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125938</xdr:rowOff>
    </xdr:from>
    <xdr:to>
      <xdr:col>10</xdr:col>
      <xdr:colOff>114300</xdr:colOff>
      <xdr:row>57</xdr:row>
      <xdr:rowOff>171430</xdr:rowOff>
    </xdr:to>
    <xdr:cxnSp macro="">
      <xdr:nvCxnSpPr>
        <xdr:cNvPr id="122" name="直線コネクタ 121"/>
        <xdr:cNvCxnSpPr/>
      </xdr:nvCxnSpPr>
      <xdr:spPr>
        <a:xfrm flipV="1">
          <a:off x="1130300" y="9727138"/>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100330</xdr:rowOff>
    </xdr:from>
    <xdr:to>
      <xdr:col>10</xdr:col>
      <xdr:colOff>165100</xdr:colOff>
      <xdr:row>55</xdr:row>
      <xdr:rowOff>30480</xdr:rowOff>
    </xdr:to>
    <xdr:sp macro="" textlink="">
      <xdr:nvSpPr>
        <xdr:cNvPr id="123" name="フローチャート: 判断 122"/>
        <xdr:cNvSpPr/>
      </xdr:nvSpPr>
      <xdr:spPr>
        <a:xfrm>
          <a:off x="1968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47007</xdr:rowOff>
    </xdr:from>
    <xdr:ext cx="534377" cy="259045"/>
    <xdr:sp macro="" textlink="">
      <xdr:nvSpPr>
        <xdr:cNvPr id="124" name="テキスト ボックス 123"/>
        <xdr:cNvSpPr txBox="1"/>
      </xdr:nvSpPr>
      <xdr:spPr>
        <a:xfrm>
          <a:off x="1752111" y="91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71572</xdr:rowOff>
    </xdr:from>
    <xdr:to>
      <xdr:col>6</xdr:col>
      <xdr:colOff>38100</xdr:colOff>
      <xdr:row>57</xdr:row>
      <xdr:rowOff>1722</xdr:rowOff>
    </xdr:to>
    <xdr:sp macro="" textlink="">
      <xdr:nvSpPr>
        <xdr:cNvPr id="125" name="フローチャート: 判断 124"/>
        <xdr:cNvSpPr/>
      </xdr:nvSpPr>
      <xdr:spPr>
        <a:xfrm>
          <a:off x="1079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18249</xdr:rowOff>
    </xdr:from>
    <xdr:ext cx="534377" cy="259045"/>
    <xdr:sp macro="" textlink="">
      <xdr:nvSpPr>
        <xdr:cNvPr id="126" name="テキスト ボックス 125"/>
        <xdr:cNvSpPr txBox="1"/>
      </xdr:nvSpPr>
      <xdr:spPr>
        <a:xfrm>
          <a:off x="863111" y="944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47432</xdr:rowOff>
    </xdr:from>
    <xdr:to>
      <xdr:col>24</xdr:col>
      <xdr:colOff>114300</xdr:colOff>
      <xdr:row>56</xdr:row>
      <xdr:rowOff>149032</xdr:rowOff>
    </xdr:to>
    <xdr:sp macro="" textlink="">
      <xdr:nvSpPr>
        <xdr:cNvPr id="132" name="楕円 131"/>
        <xdr:cNvSpPr/>
      </xdr:nvSpPr>
      <xdr:spPr>
        <a:xfrm>
          <a:off x="4584700" y="964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25859</xdr:rowOff>
    </xdr:from>
    <xdr:ext cx="534377" cy="259045"/>
    <xdr:sp macro="" textlink="">
      <xdr:nvSpPr>
        <xdr:cNvPr id="133" name="総務費該当値テキスト"/>
        <xdr:cNvSpPr txBox="1"/>
      </xdr:nvSpPr>
      <xdr:spPr>
        <a:xfrm>
          <a:off x="4686300" y="962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109886</xdr:rowOff>
    </xdr:from>
    <xdr:to>
      <xdr:col>20</xdr:col>
      <xdr:colOff>38100</xdr:colOff>
      <xdr:row>56</xdr:row>
      <xdr:rowOff>40036</xdr:rowOff>
    </xdr:to>
    <xdr:sp macro="" textlink="">
      <xdr:nvSpPr>
        <xdr:cNvPr id="134" name="楕円 133"/>
        <xdr:cNvSpPr/>
      </xdr:nvSpPr>
      <xdr:spPr>
        <a:xfrm>
          <a:off x="3746500" y="953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31163</xdr:rowOff>
    </xdr:from>
    <xdr:ext cx="534377" cy="259045"/>
    <xdr:sp macro="" textlink="">
      <xdr:nvSpPr>
        <xdr:cNvPr id="135" name="テキスト ボックス 134"/>
        <xdr:cNvSpPr txBox="1"/>
      </xdr:nvSpPr>
      <xdr:spPr>
        <a:xfrm>
          <a:off x="3517411" y="963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386</xdr:rowOff>
    </xdr:from>
    <xdr:to>
      <xdr:col>15</xdr:col>
      <xdr:colOff>101600</xdr:colOff>
      <xdr:row>57</xdr:row>
      <xdr:rowOff>101986</xdr:rowOff>
    </xdr:to>
    <xdr:sp macro="" textlink="">
      <xdr:nvSpPr>
        <xdr:cNvPr id="136" name="楕円 135"/>
        <xdr:cNvSpPr/>
      </xdr:nvSpPr>
      <xdr:spPr>
        <a:xfrm>
          <a:off x="2857500" y="977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93113</xdr:rowOff>
    </xdr:from>
    <xdr:ext cx="534377" cy="259045"/>
    <xdr:sp macro="" textlink="">
      <xdr:nvSpPr>
        <xdr:cNvPr id="137" name="テキスト ボックス 136"/>
        <xdr:cNvSpPr txBox="1"/>
      </xdr:nvSpPr>
      <xdr:spPr>
        <a:xfrm>
          <a:off x="2641111" y="986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75138</xdr:rowOff>
    </xdr:from>
    <xdr:to>
      <xdr:col>10</xdr:col>
      <xdr:colOff>165100</xdr:colOff>
      <xdr:row>57</xdr:row>
      <xdr:rowOff>5288</xdr:rowOff>
    </xdr:to>
    <xdr:sp macro="" textlink="">
      <xdr:nvSpPr>
        <xdr:cNvPr id="138" name="楕円 137"/>
        <xdr:cNvSpPr/>
      </xdr:nvSpPr>
      <xdr:spPr>
        <a:xfrm>
          <a:off x="1968500" y="96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167865</xdr:rowOff>
    </xdr:from>
    <xdr:ext cx="534377" cy="259045"/>
    <xdr:sp macro="" textlink="">
      <xdr:nvSpPr>
        <xdr:cNvPr id="139" name="テキスト ボックス 138"/>
        <xdr:cNvSpPr txBox="1"/>
      </xdr:nvSpPr>
      <xdr:spPr>
        <a:xfrm>
          <a:off x="1752111" y="976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120630</xdr:rowOff>
    </xdr:from>
    <xdr:to>
      <xdr:col>6</xdr:col>
      <xdr:colOff>38100</xdr:colOff>
      <xdr:row>58</xdr:row>
      <xdr:rowOff>50780</xdr:rowOff>
    </xdr:to>
    <xdr:sp macro="" textlink="">
      <xdr:nvSpPr>
        <xdr:cNvPr id="140" name="楕円 139"/>
        <xdr:cNvSpPr/>
      </xdr:nvSpPr>
      <xdr:spPr>
        <a:xfrm>
          <a:off x="1079500" y="989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41907</xdr:rowOff>
    </xdr:from>
    <xdr:ext cx="534377" cy="259045"/>
    <xdr:sp macro="" textlink="">
      <xdr:nvSpPr>
        <xdr:cNvPr id="141" name="テキスト ボックス 140"/>
        <xdr:cNvSpPr txBox="1"/>
      </xdr:nvSpPr>
      <xdr:spPr>
        <a:xfrm>
          <a:off x="863111" y="998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1" name="直線コネクタ 15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2" name="テキスト ボックス 15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3" name="直線コネクタ 15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4" name="テキスト ボックス 153"/>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5" name="直線コネクタ 15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6" name="テキスト ボックス 155"/>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7" name="直線コネクタ 15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58" name="テキスト ボックス 157"/>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59" name="直線コネクタ 15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0" name="テキスト ボックス 159"/>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1" name="直線コネクタ 16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2" name="テキスト ボックス 161"/>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77107</xdr:rowOff>
    </xdr:from>
    <xdr:to>
      <xdr:col>24</xdr:col>
      <xdr:colOff>62865</xdr:colOff>
      <xdr:row>77</xdr:row>
      <xdr:rowOff>168548</xdr:rowOff>
    </xdr:to>
    <xdr:cxnSp macro="">
      <xdr:nvCxnSpPr>
        <xdr:cNvPr id="166" name="直線コネクタ 165"/>
        <xdr:cNvCxnSpPr/>
      </xdr:nvCxnSpPr>
      <xdr:spPr>
        <a:xfrm flipV="1">
          <a:off x="4633595" y="12078607"/>
          <a:ext cx="127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925</xdr:rowOff>
    </xdr:from>
    <xdr:ext cx="534377" cy="259045"/>
    <xdr:sp macro="" textlink="">
      <xdr:nvSpPr>
        <xdr:cNvPr id="167" name="民生費最小値テキスト"/>
        <xdr:cNvSpPr txBox="1"/>
      </xdr:nvSpPr>
      <xdr:spPr>
        <a:xfrm>
          <a:off x="4686300" y="133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168548</xdr:rowOff>
    </xdr:from>
    <xdr:to>
      <xdr:col>24</xdr:col>
      <xdr:colOff>152400</xdr:colOff>
      <xdr:row>77</xdr:row>
      <xdr:rowOff>168548</xdr:rowOff>
    </xdr:to>
    <xdr:cxnSp macro="">
      <xdr:nvCxnSpPr>
        <xdr:cNvPr id="168" name="直線コネクタ 167"/>
        <xdr:cNvCxnSpPr/>
      </xdr:nvCxnSpPr>
      <xdr:spPr>
        <a:xfrm>
          <a:off x="4546600" y="1337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23784</xdr:rowOff>
    </xdr:from>
    <xdr:ext cx="534377" cy="259045"/>
    <xdr:sp macro="" textlink="">
      <xdr:nvSpPr>
        <xdr:cNvPr id="169" name="民生費最大値テキスト"/>
        <xdr:cNvSpPr txBox="1"/>
      </xdr:nvSpPr>
      <xdr:spPr>
        <a:xfrm>
          <a:off x="4686300" y="118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77107</xdr:rowOff>
    </xdr:from>
    <xdr:to>
      <xdr:col>24</xdr:col>
      <xdr:colOff>152400</xdr:colOff>
      <xdr:row>70</xdr:row>
      <xdr:rowOff>77107</xdr:rowOff>
    </xdr:to>
    <xdr:cxnSp macro="">
      <xdr:nvCxnSpPr>
        <xdr:cNvPr id="170" name="直線コネクタ 169"/>
        <xdr:cNvCxnSpPr/>
      </xdr:nvCxnSpPr>
      <xdr:spPr>
        <a:xfrm>
          <a:off x="4546600" y="1207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131101</xdr:rowOff>
    </xdr:from>
    <xdr:to>
      <xdr:col>24</xdr:col>
      <xdr:colOff>63500</xdr:colOff>
      <xdr:row>70</xdr:row>
      <xdr:rowOff>77107</xdr:rowOff>
    </xdr:to>
    <xdr:cxnSp macro="">
      <xdr:nvCxnSpPr>
        <xdr:cNvPr id="171" name="直線コネクタ 170"/>
        <xdr:cNvCxnSpPr/>
      </xdr:nvCxnSpPr>
      <xdr:spPr>
        <a:xfrm>
          <a:off x="3797300" y="11961151"/>
          <a:ext cx="838200" cy="11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128614</xdr:rowOff>
    </xdr:from>
    <xdr:ext cx="534377" cy="259045"/>
    <xdr:sp macro="" textlink="">
      <xdr:nvSpPr>
        <xdr:cNvPr id="172" name="民生費平均値テキスト"/>
        <xdr:cNvSpPr txBox="1"/>
      </xdr:nvSpPr>
      <xdr:spPr>
        <a:xfrm>
          <a:off x="4686300" y="12473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150187</xdr:rowOff>
    </xdr:from>
    <xdr:to>
      <xdr:col>24</xdr:col>
      <xdr:colOff>114300</xdr:colOff>
      <xdr:row>73</xdr:row>
      <xdr:rowOff>80337</xdr:rowOff>
    </xdr:to>
    <xdr:sp macro="" textlink="">
      <xdr:nvSpPr>
        <xdr:cNvPr id="173" name="フローチャート: 判断 172"/>
        <xdr:cNvSpPr/>
      </xdr:nvSpPr>
      <xdr:spPr>
        <a:xfrm>
          <a:off x="4584700" y="124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131101</xdr:rowOff>
    </xdr:from>
    <xdr:to>
      <xdr:col>19</xdr:col>
      <xdr:colOff>177800</xdr:colOff>
      <xdr:row>71</xdr:row>
      <xdr:rowOff>25836</xdr:rowOff>
    </xdr:to>
    <xdr:cxnSp macro="">
      <xdr:nvCxnSpPr>
        <xdr:cNvPr id="174" name="直線コネクタ 173"/>
        <xdr:cNvCxnSpPr/>
      </xdr:nvCxnSpPr>
      <xdr:spPr>
        <a:xfrm flipV="1">
          <a:off x="2908300" y="11961151"/>
          <a:ext cx="889000" cy="23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103705</xdr:rowOff>
    </xdr:from>
    <xdr:to>
      <xdr:col>20</xdr:col>
      <xdr:colOff>38100</xdr:colOff>
      <xdr:row>72</xdr:row>
      <xdr:rowOff>33855</xdr:rowOff>
    </xdr:to>
    <xdr:sp macro="" textlink="">
      <xdr:nvSpPr>
        <xdr:cNvPr id="175" name="フローチャート: 判断 174"/>
        <xdr:cNvSpPr/>
      </xdr:nvSpPr>
      <xdr:spPr>
        <a:xfrm>
          <a:off x="3746500" y="122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24982</xdr:rowOff>
    </xdr:from>
    <xdr:ext cx="534377" cy="259045"/>
    <xdr:sp macro="" textlink="">
      <xdr:nvSpPr>
        <xdr:cNvPr id="176" name="テキスト ボックス 175"/>
        <xdr:cNvSpPr txBox="1"/>
      </xdr:nvSpPr>
      <xdr:spPr>
        <a:xfrm>
          <a:off x="3517411" y="123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25836</xdr:rowOff>
    </xdr:from>
    <xdr:to>
      <xdr:col>15</xdr:col>
      <xdr:colOff>50800</xdr:colOff>
      <xdr:row>72</xdr:row>
      <xdr:rowOff>166915</xdr:rowOff>
    </xdr:to>
    <xdr:cxnSp macro="">
      <xdr:nvCxnSpPr>
        <xdr:cNvPr id="177" name="直線コネクタ 176"/>
        <xdr:cNvCxnSpPr/>
      </xdr:nvCxnSpPr>
      <xdr:spPr>
        <a:xfrm flipV="1">
          <a:off x="2019300" y="12198786"/>
          <a:ext cx="889000" cy="31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4209</xdr:rowOff>
    </xdr:from>
    <xdr:to>
      <xdr:col>15</xdr:col>
      <xdr:colOff>101600</xdr:colOff>
      <xdr:row>71</xdr:row>
      <xdr:rowOff>105809</xdr:rowOff>
    </xdr:to>
    <xdr:sp macro="" textlink="">
      <xdr:nvSpPr>
        <xdr:cNvPr id="178" name="フローチャート: 判断 177"/>
        <xdr:cNvSpPr/>
      </xdr:nvSpPr>
      <xdr:spPr>
        <a:xfrm>
          <a:off x="2857500" y="121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96936</xdr:rowOff>
    </xdr:from>
    <xdr:ext cx="534377" cy="259045"/>
    <xdr:sp macro="" textlink="">
      <xdr:nvSpPr>
        <xdr:cNvPr id="179" name="テキスト ボックス 178"/>
        <xdr:cNvSpPr txBox="1"/>
      </xdr:nvSpPr>
      <xdr:spPr>
        <a:xfrm>
          <a:off x="2641111" y="122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166915</xdr:rowOff>
    </xdr:from>
    <xdr:to>
      <xdr:col>10</xdr:col>
      <xdr:colOff>114300</xdr:colOff>
      <xdr:row>74</xdr:row>
      <xdr:rowOff>57622</xdr:rowOff>
    </xdr:to>
    <xdr:cxnSp macro="">
      <xdr:nvCxnSpPr>
        <xdr:cNvPr id="180" name="直線コネクタ 179"/>
        <xdr:cNvCxnSpPr/>
      </xdr:nvCxnSpPr>
      <xdr:spPr>
        <a:xfrm flipV="1">
          <a:off x="1130300" y="12511315"/>
          <a:ext cx="889000" cy="23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59944</xdr:rowOff>
    </xdr:from>
    <xdr:to>
      <xdr:col>10</xdr:col>
      <xdr:colOff>165100</xdr:colOff>
      <xdr:row>75</xdr:row>
      <xdr:rowOff>161544</xdr:rowOff>
    </xdr:to>
    <xdr:sp macro="" textlink="">
      <xdr:nvSpPr>
        <xdr:cNvPr id="181" name="フローチャート: 判断 180"/>
        <xdr:cNvSpPr/>
      </xdr:nvSpPr>
      <xdr:spPr>
        <a:xfrm>
          <a:off x="1968500" y="129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152671</xdr:rowOff>
    </xdr:from>
    <xdr:ext cx="534377" cy="259045"/>
    <xdr:sp macro="" textlink="">
      <xdr:nvSpPr>
        <xdr:cNvPr id="182" name="テキスト ボックス 181"/>
        <xdr:cNvSpPr txBox="1"/>
      </xdr:nvSpPr>
      <xdr:spPr>
        <a:xfrm>
          <a:off x="1752111" y="130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139846</xdr:rowOff>
    </xdr:from>
    <xdr:to>
      <xdr:col>6</xdr:col>
      <xdr:colOff>38100</xdr:colOff>
      <xdr:row>79</xdr:row>
      <xdr:rowOff>69996</xdr:rowOff>
    </xdr:to>
    <xdr:sp macro="" textlink="">
      <xdr:nvSpPr>
        <xdr:cNvPr id="183" name="フローチャート: 判断 182"/>
        <xdr:cNvSpPr/>
      </xdr:nvSpPr>
      <xdr:spPr>
        <a:xfrm>
          <a:off x="1079500" y="135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61123</xdr:rowOff>
    </xdr:from>
    <xdr:ext cx="534377" cy="259045"/>
    <xdr:sp macro="" textlink="">
      <xdr:nvSpPr>
        <xdr:cNvPr id="184" name="テキスト ボックス 183"/>
        <xdr:cNvSpPr txBox="1"/>
      </xdr:nvSpPr>
      <xdr:spPr>
        <a:xfrm>
          <a:off x="863111" y="136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26307</xdr:rowOff>
    </xdr:from>
    <xdr:to>
      <xdr:col>24</xdr:col>
      <xdr:colOff>114300</xdr:colOff>
      <xdr:row>70</xdr:row>
      <xdr:rowOff>127907</xdr:rowOff>
    </xdr:to>
    <xdr:sp macro="" textlink="">
      <xdr:nvSpPr>
        <xdr:cNvPr id="190" name="楕円 189"/>
        <xdr:cNvSpPr/>
      </xdr:nvSpPr>
      <xdr:spPr>
        <a:xfrm>
          <a:off x="4584700" y="1202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150784</xdr:rowOff>
    </xdr:from>
    <xdr:ext cx="534377" cy="259045"/>
    <xdr:sp macro="" textlink="">
      <xdr:nvSpPr>
        <xdr:cNvPr id="191" name="民生費該当値テキスト"/>
        <xdr:cNvSpPr txBox="1"/>
      </xdr:nvSpPr>
      <xdr:spPr>
        <a:xfrm>
          <a:off x="4686300" y="1198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80301</xdr:rowOff>
    </xdr:from>
    <xdr:to>
      <xdr:col>20</xdr:col>
      <xdr:colOff>38100</xdr:colOff>
      <xdr:row>70</xdr:row>
      <xdr:rowOff>10451</xdr:rowOff>
    </xdr:to>
    <xdr:sp macro="" textlink="">
      <xdr:nvSpPr>
        <xdr:cNvPr id="192" name="楕円 191"/>
        <xdr:cNvSpPr/>
      </xdr:nvSpPr>
      <xdr:spPr>
        <a:xfrm>
          <a:off x="3746500" y="119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68</xdr:row>
      <xdr:rowOff>26978</xdr:rowOff>
    </xdr:from>
    <xdr:ext cx="534377" cy="259045"/>
    <xdr:sp macro="" textlink="">
      <xdr:nvSpPr>
        <xdr:cNvPr id="193" name="テキスト ボックス 192"/>
        <xdr:cNvSpPr txBox="1"/>
      </xdr:nvSpPr>
      <xdr:spPr>
        <a:xfrm>
          <a:off x="3517411" y="1168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146486</xdr:rowOff>
    </xdr:from>
    <xdr:to>
      <xdr:col>15</xdr:col>
      <xdr:colOff>101600</xdr:colOff>
      <xdr:row>71</xdr:row>
      <xdr:rowOff>76636</xdr:rowOff>
    </xdr:to>
    <xdr:sp macro="" textlink="">
      <xdr:nvSpPr>
        <xdr:cNvPr id="194" name="楕円 193"/>
        <xdr:cNvSpPr/>
      </xdr:nvSpPr>
      <xdr:spPr>
        <a:xfrm>
          <a:off x="2857500" y="121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93163</xdr:rowOff>
    </xdr:from>
    <xdr:ext cx="534377" cy="259045"/>
    <xdr:sp macro="" textlink="">
      <xdr:nvSpPr>
        <xdr:cNvPr id="195" name="テキスト ボックス 194"/>
        <xdr:cNvSpPr txBox="1"/>
      </xdr:nvSpPr>
      <xdr:spPr>
        <a:xfrm>
          <a:off x="2641111" y="1192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116115</xdr:rowOff>
    </xdr:from>
    <xdr:to>
      <xdr:col>10</xdr:col>
      <xdr:colOff>165100</xdr:colOff>
      <xdr:row>73</xdr:row>
      <xdr:rowOff>46265</xdr:rowOff>
    </xdr:to>
    <xdr:sp macro="" textlink="">
      <xdr:nvSpPr>
        <xdr:cNvPr id="196" name="楕円 195"/>
        <xdr:cNvSpPr/>
      </xdr:nvSpPr>
      <xdr:spPr>
        <a:xfrm>
          <a:off x="1968500" y="124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62792</xdr:rowOff>
    </xdr:from>
    <xdr:ext cx="534377" cy="259045"/>
    <xdr:sp macro="" textlink="">
      <xdr:nvSpPr>
        <xdr:cNvPr id="197" name="テキスト ボックス 196"/>
        <xdr:cNvSpPr txBox="1"/>
      </xdr:nvSpPr>
      <xdr:spPr>
        <a:xfrm>
          <a:off x="1752111" y="122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6822</xdr:rowOff>
    </xdr:from>
    <xdr:to>
      <xdr:col>6</xdr:col>
      <xdr:colOff>38100</xdr:colOff>
      <xdr:row>74</xdr:row>
      <xdr:rowOff>108422</xdr:rowOff>
    </xdr:to>
    <xdr:sp macro="" textlink="">
      <xdr:nvSpPr>
        <xdr:cNvPr id="198" name="楕円 197"/>
        <xdr:cNvSpPr/>
      </xdr:nvSpPr>
      <xdr:spPr>
        <a:xfrm>
          <a:off x="1079500" y="126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124949</xdr:rowOff>
    </xdr:from>
    <xdr:ext cx="534377" cy="259045"/>
    <xdr:sp macro="" textlink="">
      <xdr:nvSpPr>
        <xdr:cNvPr id="199" name="テキスト ボックス 198"/>
        <xdr:cNvSpPr txBox="1"/>
      </xdr:nvSpPr>
      <xdr:spPr>
        <a:xfrm>
          <a:off x="863111" y="1246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2" name="直線コネクタ 221"/>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3" name="衛生費最小値テキスト"/>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24" name="直線コネクタ 223"/>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25" name="衛生費最大値テキスト"/>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26" name="直線コネクタ 225"/>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121145</xdr:rowOff>
    </xdr:from>
    <xdr:to>
      <xdr:col>24</xdr:col>
      <xdr:colOff>63500</xdr:colOff>
      <xdr:row>97</xdr:row>
      <xdr:rowOff>141529</xdr:rowOff>
    </xdr:to>
    <xdr:cxnSp macro="">
      <xdr:nvCxnSpPr>
        <xdr:cNvPr id="227" name="直線コネクタ 226"/>
        <xdr:cNvCxnSpPr/>
      </xdr:nvCxnSpPr>
      <xdr:spPr>
        <a:xfrm>
          <a:off x="3797300" y="16751795"/>
          <a:ext cx="8382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113568</xdr:rowOff>
    </xdr:from>
    <xdr:ext cx="534377" cy="259045"/>
    <xdr:sp macro="" textlink="">
      <xdr:nvSpPr>
        <xdr:cNvPr id="228" name="衛生費平均値テキスト"/>
        <xdr:cNvSpPr txBox="1"/>
      </xdr:nvSpPr>
      <xdr:spPr>
        <a:xfrm>
          <a:off x="4686300" y="1640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29" name="フローチャート: 判断 228"/>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121145</xdr:rowOff>
    </xdr:from>
    <xdr:to>
      <xdr:col>19</xdr:col>
      <xdr:colOff>177800</xdr:colOff>
      <xdr:row>97</xdr:row>
      <xdr:rowOff>126670</xdr:rowOff>
    </xdr:to>
    <xdr:cxnSp macro="">
      <xdr:nvCxnSpPr>
        <xdr:cNvPr id="230" name="直線コネクタ 229"/>
        <xdr:cNvCxnSpPr/>
      </xdr:nvCxnSpPr>
      <xdr:spPr>
        <a:xfrm flipV="1">
          <a:off x="2908300" y="16751795"/>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1" name="フローチャート: 判断 230"/>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49598</xdr:rowOff>
    </xdr:from>
    <xdr:ext cx="534377" cy="259045"/>
    <xdr:sp macro="" textlink="">
      <xdr:nvSpPr>
        <xdr:cNvPr id="232" name="テキスト ボックス 231"/>
        <xdr:cNvSpPr txBox="1"/>
      </xdr:nvSpPr>
      <xdr:spPr>
        <a:xfrm>
          <a:off x="35174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126670</xdr:rowOff>
    </xdr:from>
    <xdr:to>
      <xdr:col>15</xdr:col>
      <xdr:colOff>50800</xdr:colOff>
      <xdr:row>97</xdr:row>
      <xdr:rowOff>147740</xdr:rowOff>
    </xdr:to>
    <xdr:cxnSp macro="">
      <xdr:nvCxnSpPr>
        <xdr:cNvPr id="233" name="直線コネクタ 232"/>
        <xdr:cNvCxnSpPr/>
      </xdr:nvCxnSpPr>
      <xdr:spPr>
        <a:xfrm flipV="1">
          <a:off x="2019300" y="16757320"/>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34" name="フローチャート: 判断 233"/>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62667</xdr:rowOff>
    </xdr:from>
    <xdr:ext cx="534377" cy="259045"/>
    <xdr:sp macro="" textlink="">
      <xdr:nvSpPr>
        <xdr:cNvPr id="235" name="テキスト ボックス 234"/>
        <xdr:cNvSpPr txBox="1"/>
      </xdr:nvSpPr>
      <xdr:spPr>
        <a:xfrm>
          <a:off x="2641111" y="1635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61443</xdr:rowOff>
    </xdr:from>
    <xdr:to>
      <xdr:col>10</xdr:col>
      <xdr:colOff>114300</xdr:colOff>
      <xdr:row>97</xdr:row>
      <xdr:rowOff>147740</xdr:rowOff>
    </xdr:to>
    <xdr:cxnSp macro="">
      <xdr:nvCxnSpPr>
        <xdr:cNvPr id="236" name="直線コネクタ 235"/>
        <xdr:cNvCxnSpPr/>
      </xdr:nvCxnSpPr>
      <xdr:spPr>
        <a:xfrm>
          <a:off x="1130300" y="16692093"/>
          <a:ext cx="889000" cy="8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37" name="フローチャート: 判断 236"/>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72534</xdr:rowOff>
    </xdr:from>
    <xdr:ext cx="534377" cy="259045"/>
    <xdr:sp macro="" textlink="">
      <xdr:nvSpPr>
        <xdr:cNvPr id="238" name="テキスト ボックス 237"/>
        <xdr:cNvSpPr txBox="1"/>
      </xdr:nvSpPr>
      <xdr:spPr>
        <a:xfrm>
          <a:off x="17521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41427</xdr:rowOff>
    </xdr:from>
    <xdr:to>
      <xdr:col>6</xdr:col>
      <xdr:colOff>38100</xdr:colOff>
      <xdr:row>97</xdr:row>
      <xdr:rowOff>143027</xdr:rowOff>
    </xdr:to>
    <xdr:sp macro="" textlink="">
      <xdr:nvSpPr>
        <xdr:cNvPr id="239" name="フローチャート: 判断 238"/>
        <xdr:cNvSpPr/>
      </xdr:nvSpPr>
      <xdr:spPr>
        <a:xfrm>
          <a:off x="1079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134154</xdr:rowOff>
    </xdr:from>
    <xdr:ext cx="534377" cy="259045"/>
    <xdr:sp macro="" textlink="">
      <xdr:nvSpPr>
        <xdr:cNvPr id="240" name="テキスト ボックス 239"/>
        <xdr:cNvSpPr txBox="1"/>
      </xdr:nvSpPr>
      <xdr:spPr>
        <a:xfrm>
          <a:off x="863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90729</xdr:rowOff>
    </xdr:from>
    <xdr:to>
      <xdr:col>24</xdr:col>
      <xdr:colOff>114300</xdr:colOff>
      <xdr:row>98</xdr:row>
      <xdr:rowOff>20879</xdr:rowOff>
    </xdr:to>
    <xdr:sp macro="" textlink="">
      <xdr:nvSpPr>
        <xdr:cNvPr id="246" name="楕円 245"/>
        <xdr:cNvSpPr/>
      </xdr:nvSpPr>
      <xdr:spPr>
        <a:xfrm>
          <a:off x="4584700" y="167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69156</xdr:rowOff>
    </xdr:from>
    <xdr:ext cx="534377" cy="259045"/>
    <xdr:sp macro="" textlink="">
      <xdr:nvSpPr>
        <xdr:cNvPr id="247" name="衛生費該当値テキスト"/>
        <xdr:cNvSpPr txBox="1"/>
      </xdr:nvSpPr>
      <xdr:spPr>
        <a:xfrm>
          <a:off x="4686300" y="1669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70345</xdr:rowOff>
    </xdr:from>
    <xdr:to>
      <xdr:col>20</xdr:col>
      <xdr:colOff>38100</xdr:colOff>
      <xdr:row>98</xdr:row>
      <xdr:rowOff>495</xdr:rowOff>
    </xdr:to>
    <xdr:sp macro="" textlink="">
      <xdr:nvSpPr>
        <xdr:cNvPr id="248" name="楕円 247"/>
        <xdr:cNvSpPr/>
      </xdr:nvSpPr>
      <xdr:spPr>
        <a:xfrm>
          <a:off x="3746500" y="167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163072</xdr:rowOff>
    </xdr:from>
    <xdr:ext cx="534377" cy="259045"/>
    <xdr:sp macro="" textlink="">
      <xdr:nvSpPr>
        <xdr:cNvPr id="249" name="テキスト ボックス 248"/>
        <xdr:cNvSpPr txBox="1"/>
      </xdr:nvSpPr>
      <xdr:spPr>
        <a:xfrm>
          <a:off x="3517411" y="167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75870</xdr:rowOff>
    </xdr:from>
    <xdr:to>
      <xdr:col>15</xdr:col>
      <xdr:colOff>101600</xdr:colOff>
      <xdr:row>98</xdr:row>
      <xdr:rowOff>6020</xdr:rowOff>
    </xdr:to>
    <xdr:sp macro="" textlink="">
      <xdr:nvSpPr>
        <xdr:cNvPr id="250" name="楕円 249"/>
        <xdr:cNvSpPr/>
      </xdr:nvSpPr>
      <xdr:spPr>
        <a:xfrm>
          <a:off x="2857500" y="167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168597</xdr:rowOff>
    </xdr:from>
    <xdr:ext cx="534377" cy="259045"/>
    <xdr:sp macro="" textlink="">
      <xdr:nvSpPr>
        <xdr:cNvPr id="251" name="テキスト ボックス 250"/>
        <xdr:cNvSpPr txBox="1"/>
      </xdr:nvSpPr>
      <xdr:spPr>
        <a:xfrm>
          <a:off x="2641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96940</xdr:rowOff>
    </xdr:from>
    <xdr:to>
      <xdr:col>10</xdr:col>
      <xdr:colOff>165100</xdr:colOff>
      <xdr:row>98</xdr:row>
      <xdr:rowOff>27090</xdr:rowOff>
    </xdr:to>
    <xdr:sp macro="" textlink="">
      <xdr:nvSpPr>
        <xdr:cNvPr id="252" name="楕円 251"/>
        <xdr:cNvSpPr/>
      </xdr:nvSpPr>
      <xdr:spPr>
        <a:xfrm>
          <a:off x="1968500" y="167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18217</xdr:rowOff>
    </xdr:from>
    <xdr:ext cx="534377" cy="259045"/>
    <xdr:sp macro="" textlink="">
      <xdr:nvSpPr>
        <xdr:cNvPr id="253" name="テキスト ボックス 252"/>
        <xdr:cNvSpPr txBox="1"/>
      </xdr:nvSpPr>
      <xdr:spPr>
        <a:xfrm>
          <a:off x="1752111" y="168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10643</xdr:rowOff>
    </xdr:from>
    <xdr:to>
      <xdr:col>6</xdr:col>
      <xdr:colOff>38100</xdr:colOff>
      <xdr:row>97</xdr:row>
      <xdr:rowOff>112243</xdr:rowOff>
    </xdr:to>
    <xdr:sp macro="" textlink="">
      <xdr:nvSpPr>
        <xdr:cNvPr id="254" name="楕円 253"/>
        <xdr:cNvSpPr/>
      </xdr:nvSpPr>
      <xdr:spPr>
        <a:xfrm>
          <a:off x="1079500" y="166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128770</xdr:rowOff>
    </xdr:from>
    <xdr:ext cx="534377" cy="259045"/>
    <xdr:sp macro="" textlink="">
      <xdr:nvSpPr>
        <xdr:cNvPr id="255" name="テキスト ボックス 254"/>
        <xdr:cNvSpPr txBox="1"/>
      </xdr:nvSpPr>
      <xdr:spPr>
        <a:xfrm>
          <a:off x="863111" y="1641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66" name="テキスト ボックス 265"/>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125526</xdr:rowOff>
    </xdr:to>
    <xdr:cxnSp macro="">
      <xdr:nvCxnSpPr>
        <xdr:cNvPr id="276" name="直線コネクタ 275"/>
        <xdr:cNvCxnSpPr/>
      </xdr:nvCxnSpPr>
      <xdr:spPr>
        <a:xfrm flipV="1">
          <a:off x="10475595" y="5397500"/>
          <a:ext cx="1270" cy="124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129353</xdr:rowOff>
    </xdr:from>
    <xdr:ext cx="469744" cy="259045"/>
    <xdr:sp macro="" textlink="">
      <xdr:nvSpPr>
        <xdr:cNvPr id="277" name="労働費最小値テキスト"/>
        <xdr:cNvSpPr txBox="1"/>
      </xdr:nvSpPr>
      <xdr:spPr>
        <a:xfrm>
          <a:off x="10528300" y="66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125526</xdr:rowOff>
    </xdr:from>
    <xdr:to>
      <xdr:col>55</xdr:col>
      <xdr:colOff>88900</xdr:colOff>
      <xdr:row>38</xdr:row>
      <xdr:rowOff>125526</xdr:rowOff>
    </xdr:to>
    <xdr:cxnSp macro="">
      <xdr:nvCxnSpPr>
        <xdr:cNvPr id="278" name="直線コネクタ 277"/>
        <xdr:cNvCxnSpPr/>
      </xdr:nvCxnSpPr>
      <xdr:spPr>
        <a:xfrm>
          <a:off x="10388600" y="664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79"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80" name="直線コネクタ 279"/>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105867</xdr:rowOff>
    </xdr:from>
    <xdr:to>
      <xdr:col>55</xdr:col>
      <xdr:colOff>0</xdr:colOff>
      <xdr:row>38</xdr:row>
      <xdr:rowOff>125526</xdr:rowOff>
    </xdr:to>
    <xdr:cxnSp macro="">
      <xdr:nvCxnSpPr>
        <xdr:cNvPr id="281" name="直線コネクタ 280"/>
        <xdr:cNvCxnSpPr/>
      </xdr:nvCxnSpPr>
      <xdr:spPr>
        <a:xfrm>
          <a:off x="9639300" y="6620967"/>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53255</xdr:rowOff>
    </xdr:from>
    <xdr:ext cx="469744" cy="259045"/>
    <xdr:sp macro="" textlink="">
      <xdr:nvSpPr>
        <xdr:cNvPr id="282" name="労働費平均値テキスト"/>
        <xdr:cNvSpPr txBox="1"/>
      </xdr:nvSpPr>
      <xdr:spPr>
        <a:xfrm>
          <a:off x="10528300" y="60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30378</xdr:rowOff>
    </xdr:from>
    <xdr:to>
      <xdr:col>55</xdr:col>
      <xdr:colOff>50800</xdr:colOff>
      <xdr:row>36</xdr:row>
      <xdr:rowOff>131978</xdr:rowOff>
    </xdr:to>
    <xdr:sp macro="" textlink="">
      <xdr:nvSpPr>
        <xdr:cNvPr id="283" name="フローチャート: 判断 282"/>
        <xdr:cNvSpPr/>
      </xdr:nvSpPr>
      <xdr:spPr>
        <a:xfrm>
          <a:off x="10426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63347</xdr:rowOff>
    </xdr:from>
    <xdr:to>
      <xdr:col>50</xdr:col>
      <xdr:colOff>114300</xdr:colOff>
      <xdr:row>38</xdr:row>
      <xdr:rowOff>105867</xdr:rowOff>
    </xdr:to>
    <xdr:cxnSp macro="">
      <xdr:nvCxnSpPr>
        <xdr:cNvPr id="284" name="直線コネクタ 283"/>
        <xdr:cNvCxnSpPr/>
      </xdr:nvCxnSpPr>
      <xdr:spPr>
        <a:xfrm>
          <a:off x="8750300" y="6578447"/>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25349</xdr:rowOff>
    </xdr:from>
    <xdr:to>
      <xdr:col>50</xdr:col>
      <xdr:colOff>165100</xdr:colOff>
      <xdr:row>36</xdr:row>
      <xdr:rowOff>126949</xdr:rowOff>
    </xdr:to>
    <xdr:sp macro="" textlink="">
      <xdr:nvSpPr>
        <xdr:cNvPr id="285" name="フローチャート: 判断 284"/>
        <xdr:cNvSpPr/>
      </xdr:nvSpPr>
      <xdr:spPr>
        <a:xfrm>
          <a:off x="9588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143476</xdr:rowOff>
    </xdr:from>
    <xdr:ext cx="469744" cy="259045"/>
    <xdr:sp macro="" textlink="">
      <xdr:nvSpPr>
        <xdr:cNvPr id="286" name="テキスト ボックス 285"/>
        <xdr:cNvSpPr txBox="1"/>
      </xdr:nvSpPr>
      <xdr:spPr>
        <a:xfrm>
          <a:off x="93917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90322</xdr:rowOff>
    </xdr:from>
    <xdr:to>
      <xdr:col>45</xdr:col>
      <xdr:colOff>177800</xdr:colOff>
      <xdr:row>38</xdr:row>
      <xdr:rowOff>63347</xdr:rowOff>
    </xdr:to>
    <xdr:cxnSp macro="">
      <xdr:nvCxnSpPr>
        <xdr:cNvPr id="287" name="直線コネクタ 286"/>
        <xdr:cNvCxnSpPr/>
      </xdr:nvCxnSpPr>
      <xdr:spPr>
        <a:xfrm>
          <a:off x="7861300" y="5919622"/>
          <a:ext cx="889000" cy="65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167081</xdr:rowOff>
    </xdr:from>
    <xdr:to>
      <xdr:col>46</xdr:col>
      <xdr:colOff>38100</xdr:colOff>
      <xdr:row>35</xdr:row>
      <xdr:rowOff>97231</xdr:rowOff>
    </xdr:to>
    <xdr:sp macro="" textlink="">
      <xdr:nvSpPr>
        <xdr:cNvPr id="288" name="フローチャート: 判断 287"/>
        <xdr:cNvSpPr/>
      </xdr:nvSpPr>
      <xdr:spPr>
        <a:xfrm>
          <a:off x="8699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113758</xdr:rowOff>
    </xdr:from>
    <xdr:ext cx="469744" cy="259045"/>
    <xdr:sp macro="" textlink="">
      <xdr:nvSpPr>
        <xdr:cNvPr id="289" name="テキスト ボックス 288"/>
        <xdr:cNvSpPr txBox="1"/>
      </xdr:nvSpPr>
      <xdr:spPr>
        <a:xfrm>
          <a:off x="8515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90322</xdr:rowOff>
    </xdr:from>
    <xdr:to>
      <xdr:col>41</xdr:col>
      <xdr:colOff>50800</xdr:colOff>
      <xdr:row>34</xdr:row>
      <xdr:rowOff>147930</xdr:rowOff>
    </xdr:to>
    <xdr:cxnSp macro="">
      <xdr:nvCxnSpPr>
        <xdr:cNvPr id="290" name="直線コネクタ 289"/>
        <xdr:cNvCxnSpPr/>
      </xdr:nvCxnSpPr>
      <xdr:spPr>
        <a:xfrm flipV="1">
          <a:off x="6972300" y="5919622"/>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29007</xdr:rowOff>
    </xdr:from>
    <xdr:to>
      <xdr:col>41</xdr:col>
      <xdr:colOff>101600</xdr:colOff>
      <xdr:row>31</xdr:row>
      <xdr:rowOff>130607</xdr:rowOff>
    </xdr:to>
    <xdr:sp macro="" textlink="">
      <xdr:nvSpPr>
        <xdr:cNvPr id="291" name="フローチャート: 判断 290"/>
        <xdr:cNvSpPr/>
      </xdr:nvSpPr>
      <xdr:spPr>
        <a:xfrm>
          <a:off x="7810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147134</xdr:rowOff>
    </xdr:from>
    <xdr:ext cx="469744" cy="259045"/>
    <xdr:sp macro="" textlink="">
      <xdr:nvSpPr>
        <xdr:cNvPr id="292" name="テキスト ボックス 291"/>
        <xdr:cNvSpPr txBox="1"/>
      </xdr:nvSpPr>
      <xdr:spPr>
        <a:xfrm>
          <a:off x="7626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293" name="フローチャート: 判断 292"/>
        <xdr:cNvSpPr/>
      </xdr:nvSpPr>
      <xdr:spPr>
        <a:xfrm>
          <a:off x="6921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161307</xdr:rowOff>
    </xdr:from>
    <xdr:ext cx="469744" cy="259045"/>
    <xdr:sp macro="" textlink="">
      <xdr:nvSpPr>
        <xdr:cNvPr id="294" name="テキスト ボックス 293"/>
        <xdr:cNvSpPr txBox="1"/>
      </xdr:nvSpPr>
      <xdr:spPr>
        <a:xfrm>
          <a:off x="6737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74726</xdr:rowOff>
    </xdr:from>
    <xdr:to>
      <xdr:col>55</xdr:col>
      <xdr:colOff>50800</xdr:colOff>
      <xdr:row>39</xdr:row>
      <xdr:rowOff>4876</xdr:rowOff>
    </xdr:to>
    <xdr:sp macro="" textlink="">
      <xdr:nvSpPr>
        <xdr:cNvPr id="300" name="楕円 299"/>
        <xdr:cNvSpPr/>
      </xdr:nvSpPr>
      <xdr:spPr>
        <a:xfrm>
          <a:off x="104267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161103</xdr:rowOff>
    </xdr:from>
    <xdr:ext cx="469744" cy="259045"/>
    <xdr:sp macro="" textlink="">
      <xdr:nvSpPr>
        <xdr:cNvPr id="301" name="労働費該当値テキスト"/>
        <xdr:cNvSpPr txBox="1"/>
      </xdr:nvSpPr>
      <xdr:spPr>
        <a:xfrm>
          <a:off x="10528300" y="65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55067</xdr:rowOff>
    </xdr:from>
    <xdr:to>
      <xdr:col>50</xdr:col>
      <xdr:colOff>165100</xdr:colOff>
      <xdr:row>38</xdr:row>
      <xdr:rowOff>156667</xdr:rowOff>
    </xdr:to>
    <xdr:sp macro="" textlink="">
      <xdr:nvSpPr>
        <xdr:cNvPr id="302" name="楕円 301"/>
        <xdr:cNvSpPr/>
      </xdr:nvSpPr>
      <xdr:spPr>
        <a:xfrm>
          <a:off x="9588500" y="65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147794</xdr:rowOff>
    </xdr:from>
    <xdr:ext cx="469744" cy="259045"/>
    <xdr:sp macro="" textlink="">
      <xdr:nvSpPr>
        <xdr:cNvPr id="303" name="テキスト ボックス 302"/>
        <xdr:cNvSpPr txBox="1"/>
      </xdr:nvSpPr>
      <xdr:spPr>
        <a:xfrm>
          <a:off x="9391728" y="66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12547</xdr:rowOff>
    </xdr:from>
    <xdr:to>
      <xdr:col>46</xdr:col>
      <xdr:colOff>38100</xdr:colOff>
      <xdr:row>38</xdr:row>
      <xdr:rowOff>114147</xdr:rowOff>
    </xdr:to>
    <xdr:sp macro="" textlink="">
      <xdr:nvSpPr>
        <xdr:cNvPr id="304" name="楕円 303"/>
        <xdr:cNvSpPr/>
      </xdr:nvSpPr>
      <xdr:spPr>
        <a:xfrm>
          <a:off x="8699500" y="65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105274</xdr:rowOff>
    </xdr:from>
    <xdr:ext cx="469744" cy="259045"/>
    <xdr:sp macro="" textlink="">
      <xdr:nvSpPr>
        <xdr:cNvPr id="305" name="テキスト ボックス 304"/>
        <xdr:cNvSpPr txBox="1"/>
      </xdr:nvSpPr>
      <xdr:spPr>
        <a:xfrm>
          <a:off x="8515428" y="662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39522</xdr:rowOff>
    </xdr:from>
    <xdr:to>
      <xdr:col>41</xdr:col>
      <xdr:colOff>101600</xdr:colOff>
      <xdr:row>34</xdr:row>
      <xdr:rowOff>141122</xdr:rowOff>
    </xdr:to>
    <xdr:sp macro="" textlink="">
      <xdr:nvSpPr>
        <xdr:cNvPr id="306" name="楕円 305"/>
        <xdr:cNvSpPr/>
      </xdr:nvSpPr>
      <xdr:spPr>
        <a:xfrm>
          <a:off x="7810500" y="586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132249</xdr:rowOff>
    </xdr:from>
    <xdr:ext cx="469744" cy="259045"/>
    <xdr:sp macro="" textlink="">
      <xdr:nvSpPr>
        <xdr:cNvPr id="307" name="テキスト ボックス 306"/>
        <xdr:cNvSpPr txBox="1"/>
      </xdr:nvSpPr>
      <xdr:spPr>
        <a:xfrm>
          <a:off x="7626428" y="596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97130</xdr:rowOff>
    </xdr:from>
    <xdr:to>
      <xdr:col>36</xdr:col>
      <xdr:colOff>165100</xdr:colOff>
      <xdr:row>35</xdr:row>
      <xdr:rowOff>27280</xdr:rowOff>
    </xdr:to>
    <xdr:sp macro="" textlink="">
      <xdr:nvSpPr>
        <xdr:cNvPr id="308" name="楕円 307"/>
        <xdr:cNvSpPr/>
      </xdr:nvSpPr>
      <xdr:spPr>
        <a:xfrm>
          <a:off x="6921500" y="59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18407</xdr:rowOff>
    </xdr:from>
    <xdr:ext cx="469744" cy="259045"/>
    <xdr:sp macro="" textlink="">
      <xdr:nvSpPr>
        <xdr:cNvPr id="309" name="テキスト ボックス 308"/>
        <xdr:cNvSpPr txBox="1"/>
      </xdr:nvSpPr>
      <xdr:spPr>
        <a:xfrm>
          <a:off x="6737428" y="60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18" name="テキスト ボックス 31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0" name="テキスト ボックス 31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28" name="テキスト ボックス 32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62891</xdr:rowOff>
    </xdr:from>
    <xdr:to>
      <xdr:col>54</xdr:col>
      <xdr:colOff>189865</xdr:colOff>
      <xdr:row>59</xdr:row>
      <xdr:rowOff>60643</xdr:rowOff>
    </xdr:to>
    <xdr:cxnSp macro="">
      <xdr:nvCxnSpPr>
        <xdr:cNvPr id="332" name="直線コネクタ 331"/>
        <xdr:cNvCxnSpPr/>
      </xdr:nvCxnSpPr>
      <xdr:spPr>
        <a:xfrm flipV="1">
          <a:off x="10475595" y="8635391"/>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64470</xdr:rowOff>
    </xdr:from>
    <xdr:ext cx="534377" cy="259045"/>
    <xdr:sp macro="" textlink="">
      <xdr:nvSpPr>
        <xdr:cNvPr id="333" name="農林水産業費最小値テキスト"/>
        <xdr:cNvSpPr txBox="1"/>
      </xdr:nvSpPr>
      <xdr:spPr>
        <a:xfrm>
          <a:off x="10528300" y="10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60643</xdr:rowOff>
    </xdr:from>
    <xdr:to>
      <xdr:col>55</xdr:col>
      <xdr:colOff>88900</xdr:colOff>
      <xdr:row>59</xdr:row>
      <xdr:rowOff>60643</xdr:rowOff>
    </xdr:to>
    <xdr:cxnSp macro="">
      <xdr:nvCxnSpPr>
        <xdr:cNvPr id="334" name="直線コネクタ 333"/>
        <xdr:cNvCxnSpPr/>
      </xdr:nvCxnSpPr>
      <xdr:spPr>
        <a:xfrm>
          <a:off x="10388600" y="1017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9568</xdr:rowOff>
    </xdr:from>
    <xdr:ext cx="534377" cy="259045"/>
    <xdr:sp macro="" textlink="">
      <xdr:nvSpPr>
        <xdr:cNvPr id="335" name="農林水産業費最大値テキスト"/>
        <xdr:cNvSpPr txBox="1"/>
      </xdr:nvSpPr>
      <xdr:spPr>
        <a:xfrm>
          <a:off x="10528300" y="84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62891</xdr:rowOff>
    </xdr:from>
    <xdr:to>
      <xdr:col>55</xdr:col>
      <xdr:colOff>88900</xdr:colOff>
      <xdr:row>50</xdr:row>
      <xdr:rowOff>62891</xdr:rowOff>
    </xdr:to>
    <xdr:cxnSp macro="">
      <xdr:nvCxnSpPr>
        <xdr:cNvPr id="336" name="直線コネクタ 335"/>
        <xdr:cNvCxnSpPr/>
      </xdr:nvCxnSpPr>
      <xdr:spPr>
        <a:xfrm>
          <a:off x="10388600" y="863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57823</xdr:rowOff>
    </xdr:from>
    <xdr:to>
      <xdr:col>55</xdr:col>
      <xdr:colOff>0</xdr:colOff>
      <xdr:row>56</xdr:row>
      <xdr:rowOff>48451</xdr:rowOff>
    </xdr:to>
    <xdr:cxnSp macro="">
      <xdr:nvCxnSpPr>
        <xdr:cNvPr id="337" name="直線コネクタ 336"/>
        <xdr:cNvCxnSpPr/>
      </xdr:nvCxnSpPr>
      <xdr:spPr>
        <a:xfrm>
          <a:off x="9639300" y="9487573"/>
          <a:ext cx="838200" cy="16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166946</xdr:rowOff>
    </xdr:from>
    <xdr:ext cx="534377" cy="259045"/>
    <xdr:sp macro="" textlink="">
      <xdr:nvSpPr>
        <xdr:cNvPr id="338" name="農林水産業費平均値テキスト"/>
        <xdr:cNvSpPr txBox="1"/>
      </xdr:nvSpPr>
      <xdr:spPr>
        <a:xfrm>
          <a:off x="10528300" y="942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144069</xdr:rowOff>
    </xdr:from>
    <xdr:to>
      <xdr:col>55</xdr:col>
      <xdr:colOff>50800</xdr:colOff>
      <xdr:row>56</xdr:row>
      <xdr:rowOff>74219</xdr:rowOff>
    </xdr:to>
    <xdr:sp macro="" textlink="">
      <xdr:nvSpPr>
        <xdr:cNvPr id="339" name="フローチャート: 判断 338"/>
        <xdr:cNvSpPr/>
      </xdr:nvSpPr>
      <xdr:spPr>
        <a:xfrm>
          <a:off x="104267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57823</xdr:rowOff>
    </xdr:from>
    <xdr:to>
      <xdr:col>50</xdr:col>
      <xdr:colOff>114300</xdr:colOff>
      <xdr:row>56</xdr:row>
      <xdr:rowOff>158102</xdr:rowOff>
    </xdr:to>
    <xdr:cxnSp macro="">
      <xdr:nvCxnSpPr>
        <xdr:cNvPr id="340" name="直線コネクタ 339"/>
        <xdr:cNvCxnSpPr/>
      </xdr:nvCxnSpPr>
      <xdr:spPr>
        <a:xfrm flipV="1">
          <a:off x="8750300" y="9487573"/>
          <a:ext cx="889000" cy="27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130619</xdr:rowOff>
    </xdr:from>
    <xdr:to>
      <xdr:col>50</xdr:col>
      <xdr:colOff>165100</xdr:colOff>
      <xdr:row>56</xdr:row>
      <xdr:rowOff>60769</xdr:rowOff>
    </xdr:to>
    <xdr:sp macro="" textlink="">
      <xdr:nvSpPr>
        <xdr:cNvPr id="341" name="フローチャート: 判断 340"/>
        <xdr:cNvSpPr/>
      </xdr:nvSpPr>
      <xdr:spPr>
        <a:xfrm>
          <a:off x="9588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51896</xdr:rowOff>
    </xdr:from>
    <xdr:ext cx="534377" cy="259045"/>
    <xdr:sp macro="" textlink="">
      <xdr:nvSpPr>
        <xdr:cNvPr id="342" name="テキスト ボックス 341"/>
        <xdr:cNvSpPr txBox="1"/>
      </xdr:nvSpPr>
      <xdr:spPr>
        <a:xfrm>
          <a:off x="9359411" y="965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94247</xdr:rowOff>
    </xdr:from>
    <xdr:to>
      <xdr:col>45</xdr:col>
      <xdr:colOff>177800</xdr:colOff>
      <xdr:row>56</xdr:row>
      <xdr:rowOff>158102</xdr:rowOff>
    </xdr:to>
    <xdr:cxnSp macro="">
      <xdr:nvCxnSpPr>
        <xdr:cNvPr id="343" name="直線コネクタ 342"/>
        <xdr:cNvCxnSpPr/>
      </xdr:nvCxnSpPr>
      <xdr:spPr>
        <a:xfrm>
          <a:off x="7861300" y="9695447"/>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115913</xdr:rowOff>
    </xdr:from>
    <xdr:to>
      <xdr:col>46</xdr:col>
      <xdr:colOff>38100</xdr:colOff>
      <xdr:row>57</xdr:row>
      <xdr:rowOff>46063</xdr:rowOff>
    </xdr:to>
    <xdr:sp macro="" textlink="">
      <xdr:nvSpPr>
        <xdr:cNvPr id="344" name="フローチャート: 判断 343"/>
        <xdr:cNvSpPr/>
      </xdr:nvSpPr>
      <xdr:spPr>
        <a:xfrm>
          <a:off x="8699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37190</xdr:rowOff>
    </xdr:from>
    <xdr:ext cx="534377" cy="259045"/>
    <xdr:sp macro="" textlink="">
      <xdr:nvSpPr>
        <xdr:cNvPr id="345" name="テキスト ボックス 344"/>
        <xdr:cNvSpPr txBox="1"/>
      </xdr:nvSpPr>
      <xdr:spPr>
        <a:xfrm>
          <a:off x="8483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46507</xdr:rowOff>
    </xdr:from>
    <xdr:to>
      <xdr:col>41</xdr:col>
      <xdr:colOff>50800</xdr:colOff>
      <xdr:row>56</xdr:row>
      <xdr:rowOff>94247</xdr:rowOff>
    </xdr:to>
    <xdr:cxnSp macro="">
      <xdr:nvCxnSpPr>
        <xdr:cNvPr id="346" name="直線コネクタ 345"/>
        <xdr:cNvCxnSpPr/>
      </xdr:nvCxnSpPr>
      <xdr:spPr>
        <a:xfrm>
          <a:off x="6972300" y="9647707"/>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147498</xdr:rowOff>
    </xdr:from>
    <xdr:to>
      <xdr:col>41</xdr:col>
      <xdr:colOff>101600</xdr:colOff>
      <xdr:row>57</xdr:row>
      <xdr:rowOff>77648</xdr:rowOff>
    </xdr:to>
    <xdr:sp macro="" textlink="">
      <xdr:nvSpPr>
        <xdr:cNvPr id="347" name="フローチャート: 判断 346"/>
        <xdr:cNvSpPr/>
      </xdr:nvSpPr>
      <xdr:spPr>
        <a:xfrm>
          <a:off x="7810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68775</xdr:rowOff>
    </xdr:from>
    <xdr:ext cx="534377" cy="259045"/>
    <xdr:sp macro="" textlink="">
      <xdr:nvSpPr>
        <xdr:cNvPr id="348" name="テキスト ボックス 347"/>
        <xdr:cNvSpPr txBox="1"/>
      </xdr:nvSpPr>
      <xdr:spPr>
        <a:xfrm>
          <a:off x="7594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23596</xdr:rowOff>
    </xdr:from>
    <xdr:to>
      <xdr:col>36</xdr:col>
      <xdr:colOff>165100</xdr:colOff>
      <xdr:row>56</xdr:row>
      <xdr:rowOff>125196</xdr:rowOff>
    </xdr:to>
    <xdr:sp macro="" textlink="">
      <xdr:nvSpPr>
        <xdr:cNvPr id="349" name="フローチャート: 判断 348"/>
        <xdr:cNvSpPr/>
      </xdr:nvSpPr>
      <xdr:spPr>
        <a:xfrm>
          <a:off x="6921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116323</xdr:rowOff>
    </xdr:from>
    <xdr:ext cx="534377" cy="259045"/>
    <xdr:sp macro="" textlink="">
      <xdr:nvSpPr>
        <xdr:cNvPr id="350" name="テキスト ボックス 349"/>
        <xdr:cNvSpPr txBox="1"/>
      </xdr:nvSpPr>
      <xdr:spPr>
        <a:xfrm>
          <a:off x="6705111" y="97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169101</xdr:rowOff>
    </xdr:from>
    <xdr:to>
      <xdr:col>55</xdr:col>
      <xdr:colOff>50800</xdr:colOff>
      <xdr:row>56</xdr:row>
      <xdr:rowOff>99251</xdr:rowOff>
    </xdr:to>
    <xdr:sp macro="" textlink="">
      <xdr:nvSpPr>
        <xdr:cNvPr id="356" name="楕円 355"/>
        <xdr:cNvSpPr/>
      </xdr:nvSpPr>
      <xdr:spPr>
        <a:xfrm>
          <a:off x="10426700" y="95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147528</xdr:rowOff>
    </xdr:from>
    <xdr:ext cx="534377" cy="259045"/>
    <xdr:sp macro="" textlink="">
      <xdr:nvSpPr>
        <xdr:cNvPr id="357" name="農林水産業費該当値テキスト"/>
        <xdr:cNvSpPr txBox="1"/>
      </xdr:nvSpPr>
      <xdr:spPr>
        <a:xfrm>
          <a:off x="10528300" y="957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7023</xdr:rowOff>
    </xdr:from>
    <xdr:to>
      <xdr:col>50</xdr:col>
      <xdr:colOff>165100</xdr:colOff>
      <xdr:row>55</xdr:row>
      <xdr:rowOff>108623</xdr:rowOff>
    </xdr:to>
    <xdr:sp macro="" textlink="">
      <xdr:nvSpPr>
        <xdr:cNvPr id="358" name="楕円 357"/>
        <xdr:cNvSpPr/>
      </xdr:nvSpPr>
      <xdr:spPr>
        <a:xfrm>
          <a:off x="9588500" y="943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125150</xdr:rowOff>
    </xdr:from>
    <xdr:ext cx="534377" cy="259045"/>
    <xdr:sp macro="" textlink="">
      <xdr:nvSpPr>
        <xdr:cNvPr id="359" name="テキスト ボックス 358"/>
        <xdr:cNvSpPr txBox="1"/>
      </xdr:nvSpPr>
      <xdr:spPr>
        <a:xfrm>
          <a:off x="9359411" y="921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107302</xdr:rowOff>
    </xdr:from>
    <xdr:to>
      <xdr:col>46</xdr:col>
      <xdr:colOff>38100</xdr:colOff>
      <xdr:row>57</xdr:row>
      <xdr:rowOff>37452</xdr:rowOff>
    </xdr:to>
    <xdr:sp macro="" textlink="">
      <xdr:nvSpPr>
        <xdr:cNvPr id="360" name="楕円 359"/>
        <xdr:cNvSpPr/>
      </xdr:nvSpPr>
      <xdr:spPr>
        <a:xfrm>
          <a:off x="8699500" y="970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53979</xdr:rowOff>
    </xdr:from>
    <xdr:ext cx="534377" cy="259045"/>
    <xdr:sp macro="" textlink="">
      <xdr:nvSpPr>
        <xdr:cNvPr id="361" name="テキスト ボックス 360"/>
        <xdr:cNvSpPr txBox="1"/>
      </xdr:nvSpPr>
      <xdr:spPr>
        <a:xfrm>
          <a:off x="8483111" y="948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43447</xdr:rowOff>
    </xdr:from>
    <xdr:to>
      <xdr:col>41</xdr:col>
      <xdr:colOff>101600</xdr:colOff>
      <xdr:row>56</xdr:row>
      <xdr:rowOff>145047</xdr:rowOff>
    </xdr:to>
    <xdr:sp macro="" textlink="">
      <xdr:nvSpPr>
        <xdr:cNvPr id="362" name="楕円 361"/>
        <xdr:cNvSpPr/>
      </xdr:nvSpPr>
      <xdr:spPr>
        <a:xfrm>
          <a:off x="7810500" y="96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161574</xdr:rowOff>
    </xdr:from>
    <xdr:ext cx="534377" cy="259045"/>
    <xdr:sp macro="" textlink="">
      <xdr:nvSpPr>
        <xdr:cNvPr id="363" name="テキスト ボックス 362"/>
        <xdr:cNvSpPr txBox="1"/>
      </xdr:nvSpPr>
      <xdr:spPr>
        <a:xfrm>
          <a:off x="7594111" y="941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167157</xdr:rowOff>
    </xdr:from>
    <xdr:to>
      <xdr:col>36</xdr:col>
      <xdr:colOff>165100</xdr:colOff>
      <xdr:row>56</xdr:row>
      <xdr:rowOff>97307</xdr:rowOff>
    </xdr:to>
    <xdr:sp macro="" textlink="">
      <xdr:nvSpPr>
        <xdr:cNvPr id="364" name="楕円 363"/>
        <xdr:cNvSpPr/>
      </xdr:nvSpPr>
      <xdr:spPr>
        <a:xfrm>
          <a:off x="6921500" y="95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113834</xdr:rowOff>
    </xdr:from>
    <xdr:ext cx="534377" cy="259045"/>
    <xdr:sp macro="" textlink="">
      <xdr:nvSpPr>
        <xdr:cNvPr id="365" name="テキスト ボックス 364"/>
        <xdr:cNvSpPr txBox="1"/>
      </xdr:nvSpPr>
      <xdr:spPr>
        <a:xfrm>
          <a:off x="6705111" y="937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5" name="テキスト ボックス 37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3" name="テキスト ボックス 38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89" name="直線コネクタ 388"/>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0" name="商工費最小値テキスト"/>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1" name="直線コネクタ 390"/>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392" name="商工費最大値テキスト"/>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393" name="直線コネクタ 392"/>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154820</xdr:rowOff>
    </xdr:from>
    <xdr:to>
      <xdr:col>55</xdr:col>
      <xdr:colOff>0</xdr:colOff>
      <xdr:row>78</xdr:row>
      <xdr:rowOff>159866</xdr:rowOff>
    </xdr:to>
    <xdr:cxnSp macro="">
      <xdr:nvCxnSpPr>
        <xdr:cNvPr id="394" name="直線コネクタ 393"/>
        <xdr:cNvCxnSpPr/>
      </xdr:nvCxnSpPr>
      <xdr:spPr>
        <a:xfrm>
          <a:off x="9639300" y="13527920"/>
          <a:ext cx="8382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94550</xdr:rowOff>
    </xdr:from>
    <xdr:ext cx="534377" cy="259045"/>
    <xdr:sp macro="" textlink="">
      <xdr:nvSpPr>
        <xdr:cNvPr id="395" name="商工費平均値テキスト"/>
        <xdr:cNvSpPr txBox="1"/>
      </xdr:nvSpPr>
      <xdr:spPr>
        <a:xfrm>
          <a:off x="10528300" y="127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396" name="フローチャート: 判断 395"/>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145692</xdr:rowOff>
    </xdr:from>
    <xdr:to>
      <xdr:col>50</xdr:col>
      <xdr:colOff>114300</xdr:colOff>
      <xdr:row>78</xdr:row>
      <xdr:rowOff>154820</xdr:rowOff>
    </xdr:to>
    <xdr:cxnSp macro="">
      <xdr:nvCxnSpPr>
        <xdr:cNvPr id="397" name="直線コネクタ 396"/>
        <xdr:cNvCxnSpPr/>
      </xdr:nvCxnSpPr>
      <xdr:spPr>
        <a:xfrm>
          <a:off x="8750300" y="13518792"/>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398" name="フローチャート: 判断 397"/>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162009</xdr:rowOff>
    </xdr:from>
    <xdr:ext cx="534377" cy="259045"/>
    <xdr:sp macro="" textlink="">
      <xdr:nvSpPr>
        <xdr:cNvPr id="399" name="テキスト ボックス 398"/>
        <xdr:cNvSpPr txBox="1"/>
      </xdr:nvSpPr>
      <xdr:spPr>
        <a:xfrm>
          <a:off x="93594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145692</xdr:rowOff>
    </xdr:from>
    <xdr:to>
      <xdr:col>45</xdr:col>
      <xdr:colOff>177800</xdr:colOff>
      <xdr:row>78</xdr:row>
      <xdr:rowOff>154183</xdr:rowOff>
    </xdr:to>
    <xdr:cxnSp macro="">
      <xdr:nvCxnSpPr>
        <xdr:cNvPr id="400" name="直線コネクタ 399"/>
        <xdr:cNvCxnSpPr/>
      </xdr:nvCxnSpPr>
      <xdr:spPr>
        <a:xfrm flipV="1">
          <a:off x="7861300" y="13518792"/>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1" name="フローチャート: 判断 400"/>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124976</xdr:rowOff>
    </xdr:from>
    <xdr:ext cx="534377" cy="259045"/>
    <xdr:sp macro="" textlink="">
      <xdr:nvSpPr>
        <xdr:cNvPr id="402" name="テキスト ボックス 401"/>
        <xdr:cNvSpPr txBox="1"/>
      </xdr:nvSpPr>
      <xdr:spPr>
        <a:xfrm>
          <a:off x="8483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154183</xdr:rowOff>
    </xdr:from>
    <xdr:to>
      <xdr:col>41</xdr:col>
      <xdr:colOff>50800</xdr:colOff>
      <xdr:row>79</xdr:row>
      <xdr:rowOff>18574</xdr:rowOff>
    </xdr:to>
    <xdr:cxnSp macro="">
      <xdr:nvCxnSpPr>
        <xdr:cNvPr id="403" name="直線コネクタ 402"/>
        <xdr:cNvCxnSpPr/>
      </xdr:nvCxnSpPr>
      <xdr:spPr>
        <a:xfrm flipV="1">
          <a:off x="6972300" y="13527283"/>
          <a:ext cx="889000" cy="3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04" name="フローチャート: 判断 403"/>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42435</xdr:rowOff>
    </xdr:from>
    <xdr:ext cx="534377" cy="259045"/>
    <xdr:sp macro="" textlink="">
      <xdr:nvSpPr>
        <xdr:cNvPr id="405" name="テキスト ボックス 404"/>
        <xdr:cNvSpPr txBox="1"/>
      </xdr:nvSpPr>
      <xdr:spPr>
        <a:xfrm>
          <a:off x="75941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146377</xdr:rowOff>
    </xdr:from>
    <xdr:to>
      <xdr:col>36</xdr:col>
      <xdr:colOff>165100</xdr:colOff>
      <xdr:row>76</xdr:row>
      <xdr:rowOff>76527</xdr:rowOff>
    </xdr:to>
    <xdr:sp macro="" textlink="">
      <xdr:nvSpPr>
        <xdr:cNvPr id="406" name="フローチャート: 判断 405"/>
        <xdr:cNvSpPr/>
      </xdr:nvSpPr>
      <xdr:spPr>
        <a:xfrm>
          <a:off x="6921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93053</xdr:rowOff>
    </xdr:from>
    <xdr:ext cx="534377" cy="259045"/>
    <xdr:sp macro="" textlink="">
      <xdr:nvSpPr>
        <xdr:cNvPr id="407" name="テキスト ボックス 406"/>
        <xdr:cNvSpPr txBox="1"/>
      </xdr:nvSpPr>
      <xdr:spPr>
        <a:xfrm>
          <a:off x="67051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109066</xdr:rowOff>
    </xdr:from>
    <xdr:to>
      <xdr:col>55</xdr:col>
      <xdr:colOff>50800</xdr:colOff>
      <xdr:row>79</xdr:row>
      <xdr:rowOff>39216</xdr:rowOff>
    </xdr:to>
    <xdr:sp macro="" textlink="">
      <xdr:nvSpPr>
        <xdr:cNvPr id="413" name="楕円 412"/>
        <xdr:cNvSpPr/>
      </xdr:nvSpPr>
      <xdr:spPr>
        <a:xfrm>
          <a:off x="10426700" y="134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23993</xdr:rowOff>
    </xdr:from>
    <xdr:ext cx="469744" cy="259045"/>
    <xdr:sp macro="" textlink="">
      <xdr:nvSpPr>
        <xdr:cNvPr id="414" name="商工費該当値テキスト"/>
        <xdr:cNvSpPr txBox="1"/>
      </xdr:nvSpPr>
      <xdr:spPr>
        <a:xfrm>
          <a:off x="10528300" y="1339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104020</xdr:rowOff>
    </xdr:from>
    <xdr:to>
      <xdr:col>50</xdr:col>
      <xdr:colOff>165100</xdr:colOff>
      <xdr:row>79</xdr:row>
      <xdr:rowOff>34170</xdr:rowOff>
    </xdr:to>
    <xdr:sp macro="" textlink="">
      <xdr:nvSpPr>
        <xdr:cNvPr id="415" name="楕円 414"/>
        <xdr:cNvSpPr/>
      </xdr:nvSpPr>
      <xdr:spPr>
        <a:xfrm>
          <a:off x="9588500" y="13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79</xdr:row>
      <xdr:rowOff>25297</xdr:rowOff>
    </xdr:from>
    <xdr:ext cx="469744" cy="259045"/>
    <xdr:sp macro="" textlink="">
      <xdr:nvSpPr>
        <xdr:cNvPr id="416" name="テキスト ボックス 415"/>
        <xdr:cNvSpPr txBox="1"/>
      </xdr:nvSpPr>
      <xdr:spPr>
        <a:xfrm>
          <a:off x="9391728" y="1356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94892</xdr:rowOff>
    </xdr:from>
    <xdr:to>
      <xdr:col>46</xdr:col>
      <xdr:colOff>38100</xdr:colOff>
      <xdr:row>79</xdr:row>
      <xdr:rowOff>25042</xdr:rowOff>
    </xdr:to>
    <xdr:sp macro="" textlink="">
      <xdr:nvSpPr>
        <xdr:cNvPr id="417" name="楕円 416"/>
        <xdr:cNvSpPr/>
      </xdr:nvSpPr>
      <xdr:spPr>
        <a:xfrm>
          <a:off x="8699500" y="134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16169</xdr:rowOff>
    </xdr:from>
    <xdr:ext cx="469744" cy="259045"/>
    <xdr:sp macro="" textlink="">
      <xdr:nvSpPr>
        <xdr:cNvPr id="418" name="テキスト ボックス 417"/>
        <xdr:cNvSpPr txBox="1"/>
      </xdr:nvSpPr>
      <xdr:spPr>
        <a:xfrm>
          <a:off x="8515428" y="135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103383</xdr:rowOff>
    </xdr:from>
    <xdr:to>
      <xdr:col>41</xdr:col>
      <xdr:colOff>101600</xdr:colOff>
      <xdr:row>79</xdr:row>
      <xdr:rowOff>33533</xdr:rowOff>
    </xdr:to>
    <xdr:sp macro="" textlink="">
      <xdr:nvSpPr>
        <xdr:cNvPr id="419" name="楕円 418"/>
        <xdr:cNvSpPr/>
      </xdr:nvSpPr>
      <xdr:spPr>
        <a:xfrm>
          <a:off x="7810500" y="1347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24660</xdr:rowOff>
    </xdr:from>
    <xdr:ext cx="469744" cy="259045"/>
    <xdr:sp macro="" textlink="">
      <xdr:nvSpPr>
        <xdr:cNvPr id="420" name="テキスト ボックス 419"/>
        <xdr:cNvSpPr txBox="1"/>
      </xdr:nvSpPr>
      <xdr:spPr>
        <a:xfrm>
          <a:off x="7626428" y="1356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139224</xdr:rowOff>
    </xdr:from>
    <xdr:to>
      <xdr:col>36</xdr:col>
      <xdr:colOff>165100</xdr:colOff>
      <xdr:row>79</xdr:row>
      <xdr:rowOff>69374</xdr:rowOff>
    </xdr:to>
    <xdr:sp macro="" textlink="">
      <xdr:nvSpPr>
        <xdr:cNvPr id="421" name="楕円 420"/>
        <xdr:cNvSpPr/>
      </xdr:nvSpPr>
      <xdr:spPr>
        <a:xfrm>
          <a:off x="6921500" y="135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60501</xdr:rowOff>
    </xdr:from>
    <xdr:ext cx="469744" cy="259045"/>
    <xdr:sp macro="" textlink="">
      <xdr:nvSpPr>
        <xdr:cNvPr id="422" name="テキスト ボックス 421"/>
        <xdr:cNvSpPr txBox="1"/>
      </xdr:nvSpPr>
      <xdr:spPr>
        <a:xfrm>
          <a:off x="6737428" y="136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47" name="直線コネクタ 446"/>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48" name="土木費最小値テキスト"/>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49" name="直線コネクタ 448"/>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0" name="土木費最大値テキスト"/>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1" name="直線コネクタ 450"/>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67300</xdr:rowOff>
    </xdr:from>
    <xdr:to>
      <xdr:col>55</xdr:col>
      <xdr:colOff>0</xdr:colOff>
      <xdr:row>98</xdr:row>
      <xdr:rowOff>118408</xdr:rowOff>
    </xdr:to>
    <xdr:cxnSp macro="">
      <xdr:nvCxnSpPr>
        <xdr:cNvPr id="452" name="直線コネクタ 451"/>
        <xdr:cNvCxnSpPr/>
      </xdr:nvCxnSpPr>
      <xdr:spPr>
        <a:xfrm>
          <a:off x="9639300" y="16869400"/>
          <a:ext cx="8382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88509</xdr:rowOff>
    </xdr:from>
    <xdr:ext cx="534377" cy="259045"/>
    <xdr:sp macro="" textlink="">
      <xdr:nvSpPr>
        <xdr:cNvPr id="453" name="土木費平均値テキスト"/>
        <xdr:cNvSpPr txBox="1"/>
      </xdr:nvSpPr>
      <xdr:spPr>
        <a:xfrm>
          <a:off x="10528300" y="16376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54" name="フローチャート: 判断 453"/>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67300</xdr:rowOff>
    </xdr:from>
    <xdr:to>
      <xdr:col>50</xdr:col>
      <xdr:colOff>114300</xdr:colOff>
      <xdr:row>98</xdr:row>
      <xdr:rowOff>77178</xdr:rowOff>
    </xdr:to>
    <xdr:cxnSp macro="">
      <xdr:nvCxnSpPr>
        <xdr:cNvPr id="455" name="直線コネクタ 454"/>
        <xdr:cNvCxnSpPr/>
      </xdr:nvCxnSpPr>
      <xdr:spPr>
        <a:xfrm flipV="1">
          <a:off x="8750300" y="16869400"/>
          <a:ext cx="889000" cy="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56" name="フローチャート: 判断 455"/>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14268</xdr:rowOff>
    </xdr:from>
    <xdr:ext cx="534377" cy="259045"/>
    <xdr:sp macro="" textlink="">
      <xdr:nvSpPr>
        <xdr:cNvPr id="457" name="テキスト ボックス 456"/>
        <xdr:cNvSpPr txBox="1"/>
      </xdr:nvSpPr>
      <xdr:spPr>
        <a:xfrm>
          <a:off x="93594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77178</xdr:rowOff>
    </xdr:from>
    <xdr:to>
      <xdr:col>45</xdr:col>
      <xdr:colOff>177800</xdr:colOff>
      <xdr:row>98</xdr:row>
      <xdr:rowOff>77781</xdr:rowOff>
    </xdr:to>
    <xdr:cxnSp macro="">
      <xdr:nvCxnSpPr>
        <xdr:cNvPr id="458" name="直線コネクタ 457"/>
        <xdr:cNvCxnSpPr/>
      </xdr:nvCxnSpPr>
      <xdr:spPr>
        <a:xfrm flipV="1">
          <a:off x="7861300" y="16879278"/>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59" name="フローチャート: 判断 458"/>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48689</xdr:rowOff>
    </xdr:from>
    <xdr:ext cx="534377" cy="259045"/>
    <xdr:sp macro="" textlink="">
      <xdr:nvSpPr>
        <xdr:cNvPr id="460" name="テキスト ボックス 459"/>
        <xdr:cNvSpPr txBox="1"/>
      </xdr:nvSpPr>
      <xdr:spPr>
        <a:xfrm>
          <a:off x="8483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32062</xdr:rowOff>
    </xdr:from>
    <xdr:to>
      <xdr:col>41</xdr:col>
      <xdr:colOff>50800</xdr:colOff>
      <xdr:row>98</xdr:row>
      <xdr:rowOff>77781</xdr:rowOff>
    </xdr:to>
    <xdr:cxnSp macro="">
      <xdr:nvCxnSpPr>
        <xdr:cNvPr id="461" name="直線コネクタ 460"/>
        <xdr:cNvCxnSpPr/>
      </xdr:nvCxnSpPr>
      <xdr:spPr>
        <a:xfrm>
          <a:off x="6972300" y="1683416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62" name="フローチャート: 判断 461"/>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93167</xdr:rowOff>
    </xdr:from>
    <xdr:ext cx="534377" cy="259045"/>
    <xdr:sp macro="" textlink="">
      <xdr:nvSpPr>
        <xdr:cNvPr id="463" name="テキスト ボックス 462"/>
        <xdr:cNvSpPr txBox="1"/>
      </xdr:nvSpPr>
      <xdr:spPr>
        <a:xfrm>
          <a:off x="7594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16842</xdr:rowOff>
    </xdr:from>
    <xdr:to>
      <xdr:col>36</xdr:col>
      <xdr:colOff>165100</xdr:colOff>
      <xdr:row>97</xdr:row>
      <xdr:rowOff>118442</xdr:rowOff>
    </xdr:to>
    <xdr:sp macro="" textlink="">
      <xdr:nvSpPr>
        <xdr:cNvPr id="464" name="フローチャート: 判断 463"/>
        <xdr:cNvSpPr/>
      </xdr:nvSpPr>
      <xdr:spPr>
        <a:xfrm>
          <a:off x="6921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134969</xdr:rowOff>
    </xdr:from>
    <xdr:ext cx="534377" cy="259045"/>
    <xdr:sp macro="" textlink="">
      <xdr:nvSpPr>
        <xdr:cNvPr id="465" name="テキスト ボックス 464"/>
        <xdr:cNvSpPr txBox="1"/>
      </xdr:nvSpPr>
      <xdr:spPr>
        <a:xfrm>
          <a:off x="6705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67608</xdr:rowOff>
    </xdr:from>
    <xdr:to>
      <xdr:col>55</xdr:col>
      <xdr:colOff>50800</xdr:colOff>
      <xdr:row>98</xdr:row>
      <xdr:rowOff>169208</xdr:rowOff>
    </xdr:to>
    <xdr:sp macro="" textlink="">
      <xdr:nvSpPr>
        <xdr:cNvPr id="471" name="楕円 470"/>
        <xdr:cNvSpPr/>
      </xdr:nvSpPr>
      <xdr:spPr>
        <a:xfrm>
          <a:off x="10426700" y="168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153985</xdr:rowOff>
    </xdr:from>
    <xdr:ext cx="534377" cy="259045"/>
    <xdr:sp macro="" textlink="">
      <xdr:nvSpPr>
        <xdr:cNvPr id="472" name="土木費該当値テキスト"/>
        <xdr:cNvSpPr txBox="1"/>
      </xdr:nvSpPr>
      <xdr:spPr>
        <a:xfrm>
          <a:off x="10528300" y="167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16500</xdr:rowOff>
    </xdr:from>
    <xdr:to>
      <xdr:col>50</xdr:col>
      <xdr:colOff>165100</xdr:colOff>
      <xdr:row>98</xdr:row>
      <xdr:rowOff>118100</xdr:rowOff>
    </xdr:to>
    <xdr:sp macro="" textlink="">
      <xdr:nvSpPr>
        <xdr:cNvPr id="473" name="楕円 472"/>
        <xdr:cNvSpPr/>
      </xdr:nvSpPr>
      <xdr:spPr>
        <a:xfrm>
          <a:off x="9588500" y="168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109227</xdr:rowOff>
    </xdr:from>
    <xdr:ext cx="534377" cy="259045"/>
    <xdr:sp macro="" textlink="">
      <xdr:nvSpPr>
        <xdr:cNvPr id="474" name="テキスト ボックス 473"/>
        <xdr:cNvSpPr txBox="1"/>
      </xdr:nvSpPr>
      <xdr:spPr>
        <a:xfrm>
          <a:off x="9359411" y="169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26378</xdr:rowOff>
    </xdr:from>
    <xdr:to>
      <xdr:col>46</xdr:col>
      <xdr:colOff>38100</xdr:colOff>
      <xdr:row>98</xdr:row>
      <xdr:rowOff>127978</xdr:rowOff>
    </xdr:to>
    <xdr:sp macro="" textlink="">
      <xdr:nvSpPr>
        <xdr:cNvPr id="475" name="楕円 474"/>
        <xdr:cNvSpPr/>
      </xdr:nvSpPr>
      <xdr:spPr>
        <a:xfrm>
          <a:off x="8699500" y="168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119105</xdr:rowOff>
    </xdr:from>
    <xdr:ext cx="534377" cy="259045"/>
    <xdr:sp macro="" textlink="">
      <xdr:nvSpPr>
        <xdr:cNvPr id="476" name="テキスト ボックス 475"/>
        <xdr:cNvSpPr txBox="1"/>
      </xdr:nvSpPr>
      <xdr:spPr>
        <a:xfrm>
          <a:off x="8483111" y="1692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26981</xdr:rowOff>
    </xdr:from>
    <xdr:to>
      <xdr:col>41</xdr:col>
      <xdr:colOff>101600</xdr:colOff>
      <xdr:row>98</xdr:row>
      <xdr:rowOff>128581</xdr:rowOff>
    </xdr:to>
    <xdr:sp macro="" textlink="">
      <xdr:nvSpPr>
        <xdr:cNvPr id="477" name="楕円 476"/>
        <xdr:cNvSpPr/>
      </xdr:nvSpPr>
      <xdr:spPr>
        <a:xfrm>
          <a:off x="7810500" y="168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119708</xdr:rowOff>
    </xdr:from>
    <xdr:ext cx="534377" cy="259045"/>
    <xdr:sp macro="" textlink="">
      <xdr:nvSpPr>
        <xdr:cNvPr id="478" name="テキスト ボックス 477"/>
        <xdr:cNvSpPr txBox="1"/>
      </xdr:nvSpPr>
      <xdr:spPr>
        <a:xfrm>
          <a:off x="7594111" y="1692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152712</xdr:rowOff>
    </xdr:from>
    <xdr:to>
      <xdr:col>36</xdr:col>
      <xdr:colOff>165100</xdr:colOff>
      <xdr:row>98</xdr:row>
      <xdr:rowOff>82862</xdr:rowOff>
    </xdr:to>
    <xdr:sp macro="" textlink="">
      <xdr:nvSpPr>
        <xdr:cNvPr id="479" name="楕円 478"/>
        <xdr:cNvSpPr/>
      </xdr:nvSpPr>
      <xdr:spPr>
        <a:xfrm>
          <a:off x="6921500" y="1678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73989</xdr:rowOff>
    </xdr:from>
    <xdr:ext cx="534377" cy="259045"/>
    <xdr:sp macro="" textlink="">
      <xdr:nvSpPr>
        <xdr:cNvPr id="480" name="テキスト ボックス 479"/>
        <xdr:cNvSpPr txBox="1"/>
      </xdr:nvSpPr>
      <xdr:spPr>
        <a:xfrm>
          <a:off x="6705111" y="168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1" name="テキスト ボックス 49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123889</xdr:rowOff>
    </xdr:from>
    <xdr:to>
      <xdr:col>85</xdr:col>
      <xdr:colOff>126364</xdr:colOff>
      <xdr:row>37</xdr:row>
      <xdr:rowOff>60071</xdr:rowOff>
    </xdr:to>
    <xdr:cxnSp macro="">
      <xdr:nvCxnSpPr>
        <xdr:cNvPr id="503" name="直線コネクタ 502"/>
        <xdr:cNvCxnSpPr/>
      </xdr:nvCxnSpPr>
      <xdr:spPr>
        <a:xfrm flipV="1">
          <a:off x="16317595" y="5095939"/>
          <a:ext cx="1269" cy="1307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63898</xdr:rowOff>
    </xdr:from>
    <xdr:ext cx="534377" cy="259045"/>
    <xdr:sp macro="" textlink="">
      <xdr:nvSpPr>
        <xdr:cNvPr id="504" name="警察費最小値テキスト"/>
        <xdr:cNvSpPr txBox="1"/>
      </xdr:nvSpPr>
      <xdr:spPr>
        <a:xfrm>
          <a:off x="16370300" y="640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60071</xdr:rowOff>
    </xdr:from>
    <xdr:to>
      <xdr:col>86</xdr:col>
      <xdr:colOff>25400</xdr:colOff>
      <xdr:row>37</xdr:row>
      <xdr:rowOff>60071</xdr:rowOff>
    </xdr:to>
    <xdr:cxnSp macro="">
      <xdr:nvCxnSpPr>
        <xdr:cNvPr id="505" name="直線コネクタ 504"/>
        <xdr:cNvCxnSpPr/>
      </xdr:nvCxnSpPr>
      <xdr:spPr>
        <a:xfrm>
          <a:off x="16230600" y="640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70566</xdr:rowOff>
    </xdr:from>
    <xdr:ext cx="534377" cy="259045"/>
    <xdr:sp macro="" textlink="">
      <xdr:nvSpPr>
        <xdr:cNvPr id="506" name="警察費最大値テキスト"/>
        <xdr:cNvSpPr txBox="1"/>
      </xdr:nvSpPr>
      <xdr:spPr>
        <a:xfrm>
          <a:off x="16370300" y="48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123889</xdr:rowOff>
    </xdr:from>
    <xdr:to>
      <xdr:col>86</xdr:col>
      <xdr:colOff>25400</xdr:colOff>
      <xdr:row>29</xdr:row>
      <xdr:rowOff>123889</xdr:rowOff>
    </xdr:to>
    <xdr:cxnSp macro="">
      <xdr:nvCxnSpPr>
        <xdr:cNvPr id="507" name="直線コネクタ 506"/>
        <xdr:cNvCxnSpPr/>
      </xdr:nvCxnSpPr>
      <xdr:spPr>
        <a:xfrm>
          <a:off x="16230600" y="509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50736</xdr:rowOff>
    </xdr:from>
    <xdr:to>
      <xdr:col>85</xdr:col>
      <xdr:colOff>127000</xdr:colOff>
      <xdr:row>37</xdr:row>
      <xdr:rowOff>60071</xdr:rowOff>
    </xdr:to>
    <xdr:cxnSp macro="">
      <xdr:nvCxnSpPr>
        <xdr:cNvPr id="508" name="直線コネクタ 507"/>
        <xdr:cNvCxnSpPr/>
      </xdr:nvCxnSpPr>
      <xdr:spPr>
        <a:xfrm>
          <a:off x="15481300" y="6222936"/>
          <a:ext cx="838200" cy="18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52150</xdr:rowOff>
    </xdr:from>
    <xdr:ext cx="534377" cy="259045"/>
    <xdr:sp macro="" textlink="">
      <xdr:nvSpPr>
        <xdr:cNvPr id="509" name="警察費平均値テキスト"/>
        <xdr:cNvSpPr txBox="1"/>
      </xdr:nvSpPr>
      <xdr:spPr>
        <a:xfrm>
          <a:off x="16370300" y="571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29273</xdr:rowOff>
    </xdr:from>
    <xdr:to>
      <xdr:col>85</xdr:col>
      <xdr:colOff>177800</xdr:colOff>
      <xdr:row>34</xdr:row>
      <xdr:rowOff>130873</xdr:rowOff>
    </xdr:to>
    <xdr:sp macro="" textlink="">
      <xdr:nvSpPr>
        <xdr:cNvPr id="510" name="フローチャート: 判断 509"/>
        <xdr:cNvSpPr/>
      </xdr:nvSpPr>
      <xdr:spPr>
        <a:xfrm>
          <a:off x="16268700" y="585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50736</xdr:rowOff>
    </xdr:from>
    <xdr:to>
      <xdr:col>81</xdr:col>
      <xdr:colOff>50800</xdr:colOff>
      <xdr:row>37</xdr:row>
      <xdr:rowOff>30734</xdr:rowOff>
    </xdr:to>
    <xdr:cxnSp macro="">
      <xdr:nvCxnSpPr>
        <xdr:cNvPr id="511" name="直線コネクタ 510"/>
        <xdr:cNvCxnSpPr/>
      </xdr:nvCxnSpPr>
      <xdr:spPr>
        <a:xfrm flipV="1">
          <a:off x="14592300" y="6222936"/>
          <a:ext cx="889000" cy="15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58229</xdr:rowOff>
    </xdr:from>
    <xdr:to>
      <xdr:col>81</xdr:col>
      <xdr:colOff>101600</xdr:colOff>
      <xdr:row>34</xdr:row>
      <xdr:rowOff>159829</xdr:rowOff>
    </xdr:to>
    <xdr:sp macro="" textlink="">
      <xdr:nvSpPr>
        <xdr:cNvPr id="512" name="フローチャート: 判断 511"/>
        <xdr:cNvSpPr/>
      </xdr:nvSpPr>
      <xdr:spPr>
        <a:xfrm>
          <a:off x="15430500" y="588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4906</xdr:rowOff>
    </xdr:from>
    <xdr:ext cx="534377" cy="259045"/>
    <xdr:sp macro="" textlink="">
      <xdr:nvSpPr>
        <xdr:cNvPr id="513" name="テキスト ボックス 512"/>
        <xdr:cNvSpPr txBox="1"/>
      </xdr:nvSpPr>
      <xdr:spPr>
        <a:xfrm>
          <a:off x="15201411" y="566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30734</xdr:rowOff>
    </xdr:from>
    <xdr:to>
      <xdr:col>76</xdr:col>
      <xdr:colOff>114300</xdr:colOff>
      <xdr:row>37</xdr:row>
      <xdr:rowOff>89789</xdr:rowOff>
    </xdr:to>
    <xdr:cxnSp macro="">
      <xdr:nvCxnSpPr>
        <xdr:cNvPr id="514" name="直線コネクタ 513"/>
        <xdr:cNvCxnSpPr/>
      </xdr:nvCxnSpPr>
      <xdr:spPr>
        <a:xfrm flipV="1">
          <a:off x="13703300" y="6374384"/>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119380</xdr:rowOff>
    </xdr:from>
    <xdr:to>
      <xdr:col>76</xdr:col>
      <xdr:colOff>165100</xdr:colOff>
      <xdr:row>35</xdr:row>
      <xdr:rowOff>49530</xdr:rowOff>
    </xdr:to>
    <xdr:sp macro="" textlink="">
      <xdr:nvSpPr>
        <xdr:cNvPr id="515" name="フローチャート: 判断 514"/>
        <xdr:cNvSpPr/>
      </xdr:nvSpPr>
      <xdr:spPr>
        <a:xfrm>
          <a:off x="14541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66057</xdr:rowOff>
    </xdr:from>
    <xdr:ext cx="534377" cy="259045"/>
    <xdr:sp macro="" textlink="">
      <xdr:nvSpPr>
        <xdr:cNvPr id="516" name="テキスト ボックス 515"/>
        <xdr:cNvSpPr txBox="1"/>
      </xdr:nvSpPr>
      <xdr:spPr>
        <a:xfrm>
          <a:off x="14325111" y="57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89789</xdr:rowOff>
    </xdr:from>
    <xdr:to>
      <xdr:col>71</xdr:col>
      <xdr:colOff>177800</xdr:colOff>
      <xdr:row>37</xdr:row>
      <xdr:rowOff>130175</xdr:rowOff>
    </xdr:to>
    <xdr:cxnSp macro="">
      <xdr:nvCxnSpPr>
        <xdr:cNvPr id="517" name="直線コネクタ 516"/>
        <xdr:cNvCxnSpPr/>
      </xdr:nvCxnSpPr>
      <xdr:spPr>
        <a:xfrm flipV="1">
          <a:off x="12814300" y="6433439"/>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140907</xdr:rowOff>
    </xdr:from>
    <xdr:to>
      <xdr:col>72</xdr:col>
      <xdr:colOff>38100</xdr:colOff>
      <xdr:row>35</xdr:row>
      <xdr:rowOff>71057</xdr:rowOff>
    </xdr:to>
    <xdr:sp macro="" textlink="">
      <xdr:nvSpPr>
        <xdr:cNvPr id="518" name="フローチャート: 判断 517"/>
        <xdr:cNvSpPr/>
      </xdr:nvSpPr>
      <xdr:spPr>
        <a:xfrm>
          <a:off x="136525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87584</xdr:rowOff>
    </xdr:from>
    <xdr:ext cx="534377" cy="259045"/>
    <xdr:sp macro="" textlink="">
      <xdr:nvSpPr>
        <xdr:cNvPr id="519" name="テキスト ボックス 518"/>
        <xdr:cNvSpPr txBox="1"/>
      </xdr:nvSpPr>
      <xdr:spPr>
        <a:xfrm>
          <a:off x="13436111" y="574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80328</xdr:rowOff>
    </xdr:from>
    <xdr:to>
      <xdr:col>67</xdr:col>
      <xdr:colOff>101600</xdr:colOff>
      <xdr:row>36</xdr:row>
      <xdr:rowOff>10478</xdr:rowOff>
    </xdr:to>
    <xdr:sp macro="" textlink="">
      <xdr:nvSpPr>
        <xdr:cNvPr id="520" name="フローチャート: 判断 519"/>
        <xdr:cNvSpPr/>
      </xdr:nvSpPr>
      <xdr:spPr>
        <a:xfrm>
          <a:off x="12763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27005</xdr:rowOff>
    </xdr:from>
    <xdr:ext cx="534377" cy="259045"/>
    <xdr:sp macro="" textlink="">
      <xdr:nvSpPr>
        <xdr:cNvPr id="521" name="テキスト ボックス 520"/>
        <xdr:cNvSpPr txBox="1"/>
      </xdr:nvSpPr>
      <xdr:spPr>
        <a:xfrm>
          <a:off x="12547111" y="5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9271</xdr:rowOff>
    </xdr:from>
    <xdr:to>
      <xdr:col>85</xdr:col>
      <xdr:colOff>177800</xdr:colOff>
      <xdr:row>37</xdr:row>
      <xdr:rowOff>110871</xdr:rowOff>
    </xdr:to>
    <xdr:sp macro="" textlink="">
      <xdr:nvSpPr>
        <xdr:cNvPr id="527" name="楕円 526"/>
        <xdr:cNvSpPr/>
      </xdr:nvSpPr>
      <xdr:spPr>
        <a:xfrm>
          <a:off x="16268700" y="63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95648</xdr:rowOff>
    </xdr:from>
    <xdr:ext cx="534377" cy="259045"/>
    <xdr:sp macro="" textlink="">
      <xdr:nvSpPr>
        <xdr:cNvPr id="528" name="警察費該当値テキスト"/>
        <xdr:cNvSpPr txBox="1"/>
      </xdr:nvSpPr>
      <xdr:spPr>
        <a:xfrm>
          <a:off x="16370300" y="62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171386</xdr:rowOff>
    </xdr:from>
    <xdr:to>
      <xdr:col>81</xdr:col>
      <xdr:colOff>101600</xdr:colOff>
      <xdr:row>36</xdr:row>
      <xdr:rowOff>101536</xdr:rowOff>
    </xdr:to>
    <xdr:sp macro="" textlink="">
      <xdr:nvSpPr>
        <xdr:cNvPr id="529" name="楕円 528"/>
        <xdr:cNvSpPr/>
      </xdr:nvSpPr>
      <xdr:spPr>
        <a:xfrm>
          <a:off x="15430500" y="6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92663</xdr:rowOff>
    </xdr:from>
    <xdr:ext cx="534377" cy="259045"/>
    <xdr:sp macro="" textlink="">
      <xdr:nvSpPr>
        <xdr:cNvPr id="530" name="テキスト ボックス 529"/>
        <xdr:cNvSpPr txBox="1"/>
      </xdr:nvSpPr>
      <xdr:spPr>
        <a:xfrm>
          <a:off x="15201411" y="62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151384</xdr:rowOff>
    </xdr:from>
    <xdr:to>
      <xdr:col>76</xdr:col>
      <xdr:colOff>165100</xdr:colOff>
      <xdr:row>37</xdr:row>
      <xdr:rowOff>81534</xdr:rowOff>
    </xdr:to>
    <xdr:sp macro="" textlink="">
      <xdr:nvSpPr>
        <xdr:cNvPr id="531" name="楕円 530"/>
        <xdr:cNvSpPr/>
      </xdr:nvSpPr>
      <xdr:spPr>
        <a:xfrm>
          <a:off x="14541500" y="63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72661</xdr:rowOff>
    </xdr:from>
    <xdr:ext cx="534377" cy="259045"/>
    <xdr:sp macro="" textlink="">
      <xdr:nvSpPr>
        <xdr:cNvPr id="532" name="テキスト ボックス 531"/>
        <xdr:cNvSpPr txBox="1"/>
      </xdr:nvSpPr>
      <xdr:spPr>
        <a:xfrm>
          <a:off x="14325111" y="641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38989</xdr:rowOff>
    </xdr:from>
    <xdr:to>
      <xdr:col>72</xdr:col>
      <xdr:colOff>38100</xdr:colOff>
      <xdr:row>37</xdr:row>
      <xdr:rowOff>140589</xdr:rowOff>
    </xdr:to>
    <xdr:sp macro="" textlink="">
      <xdr:nvSpPr>
        <xdr:cNvPr id="533" name="楕円 532"/>
        <xdr:cNvSpPr/>
      </xdr:nvSpPr>
      <xdr:spPr>
        <a:xfrm>
          <a:off x="13652500" y="638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131716</xdr:rowOff>
    </xdr:from>
    <xdr:ext cx="534377" cy="259045"/>
    <xdr:sp macro="" textlink="">
      <xdr:nvSpPr>
        <xdr:cNvPr id="534" name="テキスト ボックス 533"/>
        <xdr:cNvSpPr txBox="1"/>
      </xdr:nvSpPr>
      <xdr:spPr>
        <a:xfrm>
          <a:off x="13436111" y="647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79375</xdr:rowOff>
    </xdr:from>
    <xdr:to>
      <xdr:col>67</xdr:col>
      <xdr:colOff>101600</xdr:colOff>
      <xdr:row>38</xdr:row>
      <xdr:rowOff>9525</xdr:rowOff>
    </xdr:to>
    <xdr:sp macro="" textlink="">
      <xdr:nvSpPr>
        <xdr:cNvPr id="535" name="楕円 534"/>
        <xdr:cNvSpPr/>
      </xdr:nvSpPr>
      <xdr:spPr>
        <a:xfrm>
          <a:off x="12763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652</xdr:rowOff>
    </xdr:from>
    <xdr:ext cx="534377" cy="259045"/>
    <xdr:sp macro="" textlink="">
      <xdr:nvSpPr>
        <xdr:cNvPr id="536" name="テキスト ボックス 535"/>
        <xdr:cNvSpPr txBox="1"/>
      </xdr:nvSpPr>
      <xdr:spPr>
        <a:xfrm>
          <a:off x="12547111" y="651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47" name="テキスト ボックス 546"/>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49" name="テキスト ボックス 548"/>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1" name="テキスト ボックス 55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3" name="テキスト ボックス 55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59" name="直線コネクタ 558"/>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0" name="教育費最小値テキスト"/>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1" name="直線コネクタ 560"/>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2" name="教育費最大値テキスト"/>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3" name="直線コネクタ 562"/>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47651</xdr:rowOff>
    </xdr:from>
    <xdr:to>
      <xdr:col>85</xdr:col>
      <xdr:colOff>127000</xdr:colOff>
      <xdr:row>54</xdr:row>
      <xdr:rowOff>85751</xdr:rowOff>
    </xdr:to>
    <xdr:cxnSp macro="">
      <xdr:nvCxnSpPr>
        <xdr:cNvPr id="564" name="直線コネクタ 563"/>
        <xdr:cNvCxnSpPr/>
      </xdr:nvCxnSpPr>
      <xdr:spPr>
        <a:xfrm flipV="1">
          <a:off x="15481300" y="930595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50030</xdr:rowOff>
    </xdr:from>
    <xdr:ext cx="599010" cy="259045"/>
    <xdr:sp macro="" textlink="">
      <xdr:nvSpPr>
        <xdr:cNvPr id="565" name="教育費平均値テキスト"/>
        <xdr:cNvSpPr txBox="1"/>
      </xdr:nvSpPr>
      <xdr:spPr>
        <a:xfrm>
          <a:off x="16370300" y="9308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66" name="フローチャート: 判断 565"/>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85751</xdr:rowOff>
    </xdr:from>
    <xdr:to>
      <xdr:col>81</xdr:col>
      <xdr:colOff>50800</xdr:colOff>
      <xdr:row>54</xdr:row>
      <xdr:rowOff>96342</xdr:rowOff>
    </xdr:to>
    <xdr:cxnSp macro="">
      <xdr:nvCxnSpPr>
        <xdr:cNvPr id="567" name="直線コネクタ 566"/>
        <xdr:cNvCxnSpPr/>
      </xdr:nvCxnSpPr>
      <xdr:spPr>
        <a:xfrm flipV="1">
          <a:off x="14592300" y="9344051"/>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68" name="フローチャート: 判断 567"/>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23283</xdr:rowOff>
    </xdr:from>
    <xdr:ext cx="599010" cy="259045"/>
    <xdr:sp macro="" textlink="">
      <xdr:nvSpPr>
        <xdr:cNvPr id="569" name="テキスト ボックス 568"/>
        <xdr:cNvSpPr txBox="1"/>
      </xdr:nvSpPr>
      <xdr:spPr>
        <a:xfrm>
          <a:off x="151690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96342</xdr:rowOff>
    </xdr:from>
    <xdr:to>
      <xdr:col>76</xdr:col>
      <xdr:colOff>114300</xdr:colOff>
      <xdr:row>55</xdr:row>
      <xdr:rowOff>158369</xdr:rowOff>
    </xdr:to>
    <xdr:cxnSp macro="">
      <xdr:nvCxnSpPr>
        <xdr:cNvPr id="570" name="直線コネクタ 569"/>
        <xdr:cNvCxnSpPr/>
      </xdr:nvCxnSpPr>
      <xdr:spPr>
        <a:xfrm flipV="1">
          <a:off x="13703300" y="9354642"/>
          <a:ext cx="889000" cy="2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1" name="フローチャート: 判断 570"/>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159072</xdr:rowOff>
    </xdr:from>
    <xdr:ext cx="599010" cy="259045"/>
    <xdr:sp macro="" textlink="">
      <xdr:nvSpPr>
        <xdr:cNvPr id="572" name="テキスト ボックス 571"/>
        <xdr:cNvSpPr txBox="1"/>
      </xdr:nvSpPr>
      <xdr:spPr>
        <a:xfrm>
          <a:off x="14292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33401</xdr:rowOff>
    </xdr:from>
    <xdr:to>
      <xdr:col>71</xdr:col>
      <xdr:colOff>177800</xdr:colOff>
      <xdr:row>55</xdr:row>
      <xdr:rowOff>158369</xdr:rowOff>
    </xdr:to>
    <xdr:cxnSp macro="">
      <xdr:nvCxnSpPr>
        <xdr:cNvPr id="573" name="直線コネクタ 572"/>
        <xdr:cNvCxnSpPr/>
      </xdr:nvCxnSpPr>
      <xdr:spPr>
        <a:xfrm>
          <a:off x="12814300" y="9463151"/>
          <a:ext cx="889000" cy="1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4" name="フローチャート: 判断 573"/>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36999</xdr:rowOff>
    </xdr:from>
    <xdr:ext cx="599010" cy="259045"/>
    <xdr:sp macro="" textlink="">
      <xdr:nvSpPr>
        <xdr:cNvPr id="575" name="テキスト ボックス 574"/>
        <xdr:cNvSpPr txBox="1"/>
      </xdr:nvSpPr>
      <xdr:spPr>
        <a:xfrm>
          <a:off x="13403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11329</xdr:rowOff>
    </xdr:from>
    <xdr:to>
      <xdr:col>67</xdr:col>
      <xdr:colOff>101600</xdr:colOff>
      <xdr:row>58</xdr:row>
      <xdr:rowOff>112929</xdr:rowOff>
    </xdr:to>
    <xdr:sp macro="" textlink="">
      <xdr:nvSpPr>
        <xdr:cNvPr id="576" name="フローチャート: 判断 575"/>
        <xdr:cNvSpPr/>
      </xdr:nvSpPr>
      <xdr:spPr>
        <a:xfrm>
          <a:off x="12763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104056</xdr:rowOff>
    </xdr:from>
    <xdr:ext cx="599010" cy="259045"/>
    <xdr:sp macro="" textlink="">
      <xdr:nvSpPr>
        <xdr:cNvPr id="577" name="テキスト ボックス 576"/>
        <xdr:cNvSpPr txBox="1"/>
      </xdr:nvSpPr>
      <xdr:spPr>
        <a:xfrm>
          <a:off x="12514795" y="100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168301</xdr:rowOff>
    </xdr:from>
    <xdr:to>
      <xdr:col>85</xdr:col>
      <xdr:colOff>177800</xdr:colOff>
      <xdr:row>54</xdr:row>
      <xdr:rowOff>98451</xdr:rowOff>
    </xdr:to>
    <xdr:sp macro="" textlink="">
      <xdr:nvSpPr>
        <xdr:cNvPr id="583" name="楕円 582"/>
        <xdr:cNvSpPr/>
      </xdr:nvSpPr>
      <xdr:spPr>
        <a:xfrm>
          <a:off x="16268700" y="92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19728</xdr:rowOff>
    </xdr:from>
    <xdr:ext cx="599010" cy="259045"/>
    <xdr:sp macro="" textlink="">
      <xdr:nvSpPr>
        <xdr:cNvPr id="584" name="教育費該当値テキスト"/>
        <xdr:cNvSpPr txBox="1"/>
      </xdr:nvSpPr>
      <xdr:spPr>
        <a:xfrm>
          <a:off x="16370300" y="910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34951</xdr:rowOff>
    </xdr:from>
    <xdr:to>
      <xdr:col>81</xdr:col>
      <xdr:colOff>101600</xdr:colOff>
      <xdr:row>54</xdr:row>
      <xdr:rowOff>136551</xdr:rowOff>
    </xdr:to>
    <xdr:sp macro="" textlink="">
      <xdr:nvSpPr>
        <xdr:cNvPr id="585" name="楕円 584"/>
        <xdr:cNvSpPr/>
      </xdr:nvSpPr>
      <xdr:spPr>
        <a:xfrm>
          <a:off x="15430500" y="929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153078</xdr:rowOff>
    </xdr:from>
    <xdr:ext cx="599010" cy="259045"/>
    <xdr:sp macro="" textlink="">
      <xdr:nvSpPr>
        <xdr:cNvPr id="586" name="テキスト ボックス 585"/>
        <xdr:cNvSpPr txBox="1"/>
      </xdr:nvSpPr>
      <xdr:spPr>
        <a:xfrm>
          <a:off x="15169095" y="90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45542</xdr:rowOff>
    </xdr:from>
    <xdr:to>
      <xdr:col>76</xdr:col>
      <xdr:colOff>165100</xdr:colOff>
      <xdr:row>54</xdr:row>
      <xdr:rowOff>147142</xdr:rowOff>
    </xdr:to>
    <xdr:sp macro="" textlink="">
      <xdr:nvSpPr>
        <xdr:cNvPr id="587" name="楕円 586"/>
        <xdr:cNvSpPr/>
      </xdr:nvSpPr>
      <xdr:spPr>
        <a:xfrm>
          <a:off x="14541500" y="93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163669</xdr:rowOff>
    </xdr:from>
    <xdr:ext cx="599010" cy="259045"/>
    <xdr:sp macro="" textlink="">
      <xdr:nvSpPr>
        <xdr:cNvPr id="588" name="テキスト ボックス 587"/>
        <xdr:cNvSpPr txBox="1"/>
      </xdr:nvSpPr>
      <xdr:spPr>
        <a:xfrm>
          <a:off x="14292795" y="907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107569</xdr:rowOff>
    </xdr:from>
    <xdr:to>
      <xdr:col>72</xdr:col>
      <xdr:colOff>38100</xdr:colOff>
      <xdr:row>56</xdr:row>
      <xdr:rowOff>37719</xdr:rowOff>
    </xdr:to>
    <xdr:sp macro="" textlink="">
      <xdr:nvSpPr>
        <xdr:cNvPr id="589" name="楕円 588"/>
        <xdr:cNvSpPr/>
      </xdr:nvSpPr>
      <xdr:spPr>
        <a:xfrm>
          <a:off x="13652500" y="953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54246</xdr:rowOff>
    </xdr:from>
    <xdr:ext cx="599010" cy="259045"/>
    <xdr:sp macro="" textlink="">
      <xdr:nvSpPr>
        <xdr:cNvPr id="590" name="テキスト ボックス 589"/>
        <xdr:cNvSpPr txBox="1"/>
      </xdr:nvSpPr>
      <xdr:spPr>
        <a:xfrm>
          <a:off x="13403795" y="931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154051</xdr:rowOff>
    </xdr:from>
    <xdr:to>
      <xdr:col>67</xdr:col>
      <xdr:colOff>101600</xdr:colOff>
      <xdr:row>55</xdr:row>
      <xdr:rowOff>84201</xdr:rowOff>
    </xdr:to>
    <xdr:sp macro="" textlink="">
      <xdr:nvSpPr>
        <xdr:cNvPr id="591" name="楕円 590"/>
        <xdr:cNvSpPr/>
      </xdr:nvSpPr>
      <xdr:spPr>
        <a:xfrm>
          <a:off x="12763500" y="941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100728</xdr:rowOff>
    </xdr:from>
    <xdr:ext cx="599010" cy="259045"/>
    <xdr:sp macro="" textlink="">
      <xdr:nvSpPr>
        <xdr:cNvPr id="592" name="テキスト ボックス 591"/>
        <xdr:cNvSpPr txBox="1"/>
      </xdr:nvSpPr>
      <xdr:spPr>
        <a:xfrm>
          <a:off x="12514795" y="918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2" name="直線コネクタ 611"/>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3" name="災害復旧費最小値テキスト"/>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14" name="直線コネクタ 613"/>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15" name="災害復旧費最大値テキスト"/>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16" name="直線コネクタ 615"/>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169738</xdr:rowOff>
    </xdr:from>
    <xdr:to>
      <xdr:col>85</xdr:col>
      <xdr:colOff>127000</xdr:colOff>
      <xdr:row>78</xdr:row>
      <xdr:rowOff>79716</xdr:rowOff>
    </xdr:to>
    <xdr:cxnSp macro="">
      <xdr:nvCxnSpPr>
        <xdr:cNvPr id="617" name="直線コネクタ 616"/>
        <xdr:cNvCxnSpPr/>
      </xdr:nvCxnSpPr>
      <xdr:spPr>
        <a:xfrm>
          <a:off x="15481300" y="13371388"/>
          <a:ext cx="838200" cy="8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57188</xdr:rowOff>
    </xdr:from>
    <xdr:ext cx="469744" cy="259045"/>
    <xdr:sp macro="" textlink="">
      <xdr:nvSpPr>
        <xdr:cNvPr id="618" name="災害復旧費平均値テキスト"/>
        <xdr:cNvSpPr txBox="1"/>
      </xdr:nvSpPr>
      <xdr:spPr>
        <a:xfrm>
          <a:off x="16370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19" name="フローチャート: 判断 618"/>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169738</xdr:rowOff>
    </xdr:from>
    <xdr:to>
      <xdr:col>81</xdr:col>
      <xdr:colOff>50800</xdr:colOff>
      <xdr:row>78</xdr:row>
      <xdr:rowOff>59851</xdr:rowOff>
    </xdr:to>
    <xdr:cxnSp macro="">
      <xdr:nvCxnSpPr>
        <xdr:cNvPr id="620" name="直線コネクタ 619"/>
        <xdr:cNvCxnSpPr/>
      </xdr:nvCxnSpPr>
      <xdr:spPr>
        <a:xfrm flipV="1">
          <a:off x="14592300" y="13371388"/>
          <a:ext cx="889000" cy="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1" name="フローチャート: 判断 620"/>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2" name="テキスト ボックス 621"/>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59851</xdr:rowOff>
    </xdr:from>
    <xdr:to>
      <xdr:col>76</xdr:col>
      <xdr:colOff>114300</xdr:colOff>
      <xdr:row>78</xdr:row>
      <xdr:rowOff>94163</xdr:rowOff>
    </xdr:to>
    <xdr:cxnSp macro="">
      <xdr:nvCxnSpPr>
        <xdr:cNvPr id="623" name="直線コネクタ 622"/>
        <xdr:cNvCxnSpPr/>
      </xdr:nvCxnSpPr>
      <xdr:spPr>
        <a:xfrm flipV="1">
          <a:off x="13703300" y="13432951"/>
          <a:ext cx="889000" cy="3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24" name="フローチャート: 判断 623"/>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25" name="テキスト ボックス 624"/>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94163</xdr:rowOff>
    </xdr:from>
    <xdr:to>
      <xdr:col>71</xdr:col>
      <xdr:colOff>177800</xdr:colOff>
      <xdr:row>78</xdr:row>
      <xdr:rowOff>111423</xdr:rowOff>
    </xdr:to>
    <xdr:cxnSp macro="">
      <xdr:nvCxnSpPr>
        <xdr:cNvPr id="626" name="直線コネクタ 625"/>
        <xdr:cNvCxnSpPr/>
      </xdr:nvCxnSpPr>
      <xdr:spPr>
        <a:xfrm flipV="1">
          <a:off x="12814300" y="13467263"/>
          <a:ext cx="8890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27" name="フローチャート: 判断 626"/>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28" name="テキスト ボックス 627"/>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29" name="フローチャート: 判断 628"/>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0" name="テキスト ボックス 629"/>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28916</xdr:rowOff>
    </xdr:from>
    <xdr:to>
      <xdr:col>85</xdr:col>
      <xdr:colOff>177800</xdr:colOff>
      <xdr:row>78</xdr:row>
      <xdr:rowOff>130516</xdr:rowOff>
    </xdr:to>
    <xdr:sp macro="" textlink="">
      <xdr:nvSpPr>
        <xdr:cNvPr id="636" name="楕円 635"/>
        <xdr:cNvSpPr/>
      </xdr:nvSpPr>
      <xdr:spPr>
        <a:xfrm>
          <a:off x="16268700" y="1340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115293</xdr:rowOff>
    </xdr:from>
    <xdr:ext cx="469744" cy="259045"/>
    <xdr:sp macro="" textlink="">
      <xdr:nvSpPr>
        <xdr:cNvPr id="637" name="災害復旧費該当値テキスト"/>
        <xdr:cNvSpPr txBox="1"/>
      </xdr:nvSpPr>
      <xdr:spPr>
        <a:xfrm>
          <a:off x="16370300" y="1331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118938</xdr:rowOff>
    </xdr:from>
    <xdr:to>
      <xdr:col>81</xdr:col>
      <xdr:colOff>101600</xdr:colOff>
      <xdr:row>78</xdr:row>
      <xdr:rowOff>49088</xdr:rowOff>
    </xdr:to>
    <xdr:sp macro="" textlink="">
      <xdr:nvSpPr>
        <xdr:cNvPr id="638" name="楕円 637"/>
        <xdr:cNvSpPr/>
      </xdr:nvSpPr>
      <xdr:spPr>
        <a:xfrm>
          <a:off x="15430500" y="133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40215</xdr:rowOff>
    </xdr:from>
    <xdr:ext cx="469744" cy="259045"/>
    <xdr:sp macro="" textlink="">
      <xdr:nvSpPr>
        <xdr:cNvPr id="639" name="テキスト ボックス 638"/>
        <xdr:cNvSpPr txBox="1"/>
      </xdr:nvSpPr>
      <xdr:spPr>
        <a:xfrm>
          <a:off x="15233728" y="1341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9051</xdr:rowOff>
    </xdr:from>
    <xdr:to>
      <xdr:col>76</xdr:col>
      <xdr:colOff>165100</xdr:colOff>
      <xdr:row>78</xdr:row>
      <xdr:rowOff>110651</xdr:rowOff>
    </xdr:to>
    <xdr:sp macro="" textlink="">
      <xdr:nvSpPr>
        <xdr:cNvPr id="640" name="楕円 639"/>
        <xdr:cNvSpPr/>
      </xdr:nvSpPr>
      <xdr:spPr>
        <a:xfrm>
          <a:off x="14541500" y="133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101778</xdr:rowOff>
    </xdr:from>
    <xdr:ext cx="469744" cy="259045"/>
    <xdr:sp macro="" textlink="">
      <xdr:nvSpPr>
        <xdr:cNvPr id="641" name="テキスト ボックス 640"/>
        <xdr:cNvSpPr txBox="1"/>
      </xdr:nvSpPr>
      <xdr:spPr>
        <a:xfrm>
          <a:off x="14357428" y="1347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43363</xdr:rowOff>
    </xdr:from>
    <xdr:to>
      <xdr:col>72</xdr:col>
      <xdr:colOff>38100</xdr:colOff>
      <xdr:row>78</xdr:row>
      <xdr:rowOff>144963</xdr:rowOff>
    </xdr:to>
    <xdr:sp macro="" textlink="">
      <xdr:nvSpPr>
        <xdr:cNvPr id="642" name="楕円 641"/>
        <xdr:cNvSpPr/>
      </xdr:nvSpPr>
      <xdr:spPr>
        <a:xfrm>
          <a:off x="13652500" y="134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136090</xdr:rowOff>
    </xdr:from>
    <xdr:ext cx="469744" cy="259045"/>
    <xdr:sp macro="" textlink="">
      <xdr:nvSpPr>
        <xdr:cNvPr id="643" name="テキスト ボックス 642"/>
        <xdr:cNvSpPr txBox="1"/>
      </xdr:nvSpPr>
      <xdr:spPr>
        <a:xfrm>
          <a:off x="13468428" y="1350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60623</xdr:rowOff>
    </xdr:from>
    <xdr:to>
      <xdr:col>67</xdr:col>
      <xdr:colOff>101600</xdr:colOff>
      <xdr:row>78</xdr:row>
      <xdr:rowOff>162223</xdr:rowOff>
    </xdr:to>
    <xdr:sp macro="" textlink="">
      <xdr:nvSpPr>
        <xdr:cNvPr id="644" name="楕円 643"/>
        <xdr:cNvSpPr/>
      </xdr:nvSpPr>
      <xdr:spPr>
        <a:xfrm>
          <a:off x="12763500" y="1343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153350</xdr:rowOff>
    </xdr:from>
    <xdr:ext cx="469744" cy="259045"/>
    <xdr:sp macro="" textlink="">
      <xdr:nvSpPr>
        <xdr:cNvPr id="645" name="テキスト ボックス 644"/>
        <xdr:cNvSpPr txBox="1"/>
      </xdr:nvSpPr>
      <xdr:spPr>
        <a:xfrm>
          <a:off x="12579428" y="1352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6" name="テキスト ボックス 65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8" name="テキスト ボックス 65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0" name="テキスト ボックス 65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94004</xdr:rowOff>
    </xdr:from>
    <xdr:to>
      <xdr:col>85</xdr:col>
      <xdr:colOff>126364</xdr:colOff>
      <xdr:row>98</xdr:row>
      <xdr:rowOff>15982</xdr:rowOff>
    </xdr:to>
    <xdr:cxnSp macro="">
      <xdr:nvCxnSpPr>
        <xdr:cNvPr id="666" name="直線コネクタ 665"/>
        <xdr:cNvCxnSpPr/>
      </xdr:nvCxnSpPr>
      <xdr:spPr>
        <a:xfrm flipV="1">
          <a:off x="16317595" y="15524504"/>
          <a:ext cx="1269" cy="129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19809</xdr:rowOff>
    </xdr:from>
    <xdr:ext cx="534377" cy="259045"/>
    <xdr:sp macro="" textlink="">
      <xdr:nvSpPr>
        <xdr:cNvPr id="667" name="公債費最小値テキスト"/>
        <xdr:cNvSpPr txBox="1"/>
      </xdr:nvSpPr>
      <xdr:spPr>
        <a:xfrm>
          <a:off x="16370300" y="168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15982</xdr:rowOff>
    </xdr:from>
    <xdr:to>
      <xdr:col>86</xdr:col>
      <xdr:colOff>25400</xdr:colOff>
      <xdr:row>98</xdr:row>
      <xdr:rowOff>15982</xdr:rowOff>
    </xdr:to>
    <xdr:cxnSp macro="">
      <xdr:nvCxnSpPr>
        <xdr:cNvPr id="668" name="直線コネクタ 667"/>
        <xdr:cNvCxnSpPr/>
      </xdr:nvCxnSpPr>
      <xdr:spPr>
        <a:xfrm>
          <a:off x="16230600" y="168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40681</xdr:rowOff>
    </xdr:from>
    <xdr:ext cx="599010" cy="259045"/>
    <xdr:sp macro="" textlink="">
      <xdr:nvSpPr>
        <xdr:cNvPr id="669" name="公債費最大値テキスト"/>
        <xdr:cNvSpPr txBox="1"/>
      </xdr:nvSpPr>
      <xdr:spPr>
        <a:xfrm>
          <a:off x="16370300" y="152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94004</xdr:rowOff>
    </xdr:from>
    <xdr:to>
      <xdr:col>86</xdr:col>
      <xdr:colOff>25400</xdr:colOff>
      <xdr:row>90</xdr:row>
      <xdr:rowOff>94004</xdr:rowOff>
    </xdr:to>
    <xdr:cxnSp macro="">
      <xdr:nvCxnSpPr>
        <xdr:cNvPr id="670" name="直線コネクタ 669"/>
        <xdr:cNvCxnSpPr/>
      </xdr:nvCxnSpPr>
      <xdr:spPr>
        <a:xfrm>
          <a:off x="16230600" y="1552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96083</xdr:rowOff>
    </xdr:from>
    <xdr:to>
      <xdr:col>85</xdr:col>
      <xdr:colOff>127000</xdr:colOff>
      <xdr:row>93</xdr:row>
      <xdr:rowOff>147335</xdr:rowOff>
    </xdr:to>
    <xdr:cxnSp macro="">
      <xdr:nvCxnSpPr>
        <xdr:cNvPr id="671" name="直線コネクタ 670"/>
        <xdr:cNvCxnSpPr/>
      </xdr:nvCxnSpPr>
      <xdr:spPr>
        <a:xfrm flipV="1">
          <a:off x="15481300" y="16040933"/>
          <a:ext cx="838200" cy="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34957</xdr:rowOff>
    </xdr:from>
    <xdr:ext cx="534377" cy="259045"/>
    <xdr:sp macro="" textlink="">
      <xdr:nvSpPr>
        <xdr:cNvPr id="672" name="公債費平均値テキスト"/>
        <xdr:cNvSpPr txBox="1"/>
      </xdr:nvSpPr>
      <xdr:spPr>
        <a:xfrm>
          <a:off x="16370300" y="15979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56530</xdr:rowOff>
    </xdr:from>
    <xdr:to>
      <xdr:col>85</xdr:col>
      <xdr:colOff>177800</xdr:colOff>
      <xdr:row>93</xdr:row>
      <xdr:rowOff>158130</xdr:rowOff>
    </xdr:to>
    <xdr:sp macro="" textlink="">
      <xdr:nvSpPr>
        <xdr:cNvPr id="673" name="フローチャート: 判断 672"/>
        <xdr:cNvSpPr/>
      </xdr:nvSpPr>
      <xdr:spPr>
        <a:xfrm>
          <a:off x="162687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102690</xdr:rowOff>
    </xdr:from>
    <xdr:to>
      <xdr:col>81</xdr:col>
      <xdr:colOff>50800</xdr:colOff>
      <xdr:row>93</xdr:row>
      <xdr:rowOff>147335</xdr:rowOff>
    </xdr:to>
    <xdr:cxnSp macro="">
      <xdr:nvCxnSpPr>
        <xdr:cNvPr id="674" name="直線コネクタ 673"/>
        <xdr:cNvCxnSpPr/>
      </xdr:nvCxnSpPr>
      <xdr:spPr>
        <a:xfrm>
          <a:off x="14592300" y="16047540"/>
          <a:ext cx="8890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18492</xdr:rowOff>
    </xdr:from>
    <xdr:to>
      <xdr:col>81</xdr:col>
      <xdr:colOff>101600</xdr:colOff>
      <xdr:row>93</xdr:row>
      <xdr:rowOff>120092</xdr:rowOff>
    </xdr:to>
    <xdr:sp macro="" textlink="">
      <xdr:nvSpPr>
        <xdr:cNvPr id="675" name="フローチャート: 判断 674"/>
        <xdr:cNvSpPr/>
      </xdr:nvSpPr>
      <xdr:spPr>
        <a:xfrm>
          <a:off x="15430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136619</xdr:rowOff>
    </xdr:from>
    <xdr:ext cx="534377" cy="259045"/>
    <xdr:sp macro="" textlink="">
      <xdr:nvSpPr>
        <xdr:cNvPr id="676" name="テキスト ボックス 675"/>
        <xdr:cNvSpPr txBox="1"/>
      </xdr:nvSpPr>
      <xdr:spPr>
        <a:xfrm>
          <a:off x="152014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101364</xdr:rowOff>
    </xdr:from>
    <xdr:to>
      <xdr:col>76</xdr:col>
      <xdr:colOff>114300</xdr:colOff>
      <xdr:row>93</xdr:row>
      <xdr:rowOff>102690</xdr:rowOff>
    </xdr:to>
    <xdr:cxnSp macro="">
      <xdr:nvCxnSpPr>
        <xdr:cNvPr id="677" name="直線コネクタ 676"/>
        <xdr:cNvCxnSpPr/>
      </xdr:nvCxnSpPr>
      <xdr:spPr>
        <a:xfrm>
          <a:off x="13703300" y="15874764"/>
          <a:ext cx="889000" cy="17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15497</xdr:rowOff>
    </xdr:from>
    <xdr:to>
      <xdr:col>76</xdr:col>
      <xdr:colOff>165100</xdr:colOff>
      <xdr:row>93</xdr:row>
      <xdr:rowOff>117097</xdr:rowOff>
    </xdr:to>
    <xdr:sp macro="" textlink="">
      <xdr:nvSpPr>
        <xdr:cNvPr id="678" name="フローチャート: 判断 677"/>
        <xdr:cNvSpPr/>
      </xdr:nvSpPr>
      <xdr:spPr>
        <a:xfrm>
          <a:off x="14541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133624</xdr:rowOff>
    </xdr:from>
    <xdr:ext cx="534377" cy="259045"/>
    <xdr:sp macro="" textlink="">
      <xdr:nvSpPr>
        <xdr:cNvPr id="679" name="テキスト ボックス 678"/>
        <xdr:cNvSpPr txBox="1"/>
      </xdr:nvSpPr>
      <xdr:spPr>
        <a:xfrm>
          <a:off x="14325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101364</xdr:rowOff>
    </xdr:from>
    <xdr:to>
      <xdr:col>71</xdr:col>
      <xdr:colOff>177800</xdr:colOff>
      <xdr:row>93</xdr:row>
      <xdr:rowOff>47642</xdr:rowOff>
    </xdr:to>
    <xdr:cxnSp macro="">
      <xdr:nvCxnSpPr>
        <xdr:cNvPr id="680" name="直線コネクタ 679"/>
        <xdr:cNvCxnSpPr/>
      </xdr:nvCxnSpPr>
      <xdr:spPr>
        <a:xfrm flipV="1">
          <a:off x="12814300" y="15874764"/>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159172</xdr:rowOff>
    </xdr:from>
    <xdr:to>
      <xdr:col>72</xdr:col>
      <xdr:colOff>38100</xdr:colOff>
      <xdr:row>92</xdr:row>
      <xdr:rowOff>89322</xdr:rowOff>
    </xdr:to>
    <xdr:sp macro="" textlink="">
      <xdr:nvSpPr>
        <xdr:cNvPr id="681" name="フローチャート: 判断 680"/>
        <xdr:cNvSpPr/>
      </xdr:nvSpPr>
      <xdr:spPr>
        <a:xfrm>
          <a:off x="13652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105849</xdr:rowOff>
    </xdr:from>
    <xdr:ext cx="534377" cy="259045"/>
    <xdr:sp macro="" textlink="">
      <xdr:nvSpPr>
        <xdr:cNvPr id="682" name="テキスト ボックス 681"/>
        <xdr:cNvSpPr txBox="1"/>
      </xdr:nvSpPr>
      <xdr:spPr>
        <a:xfrm>
          <a:off x="13436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168339</xdr:rowOff>
    </xdr:from>
    <xdr:to>
      <xdr:col>67</xdr:col>
      <xdr:colOff>101600</xdr:colOff>
      <xdr:row>93</xdr:row>
      <xdr:rowOff>98489</xdr:rowOff>
    </xdr:to>
    <xdr:sp macro="" textlink="">
      <xdr:nvSpPr>
        <xdr:cNvPr id="683" name="フローチャート: 判断 682"/>
        <xdr:cNvSpPr/>
      </xdr:nvSpPr>
      <xdr:spPr>
        <a:xfrm>
          <a:off x="12763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89616</xdr:rowOff>
    </xdr:from>
    <xdr:ext cx="534377" cy="259045"/>
    <xdr:sp macro="" textlink="">
      <xdr:nvSpPr>
        <xdr:cNvPr id="684" name="テキスト ボックス 683"/>
        <xdr:cNvSpPr txBox="1"/>
      </xdr:nvSpPr>
      <xdr:spPr>
        <a:xfrm>
          <a:off x="12547111" y="1603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45283</xdr:rowOff>
    </xdr:from>
    <xdr:to>
      <xdr:col>85</xdr:col>
      <xdr:colOff>177800</xdr:colOff>
      <xdr:row>93</xdr:row>
      <xdr:rowOff>146883</xdr:rowOff>
    </xdr:to>
    <xdr:sp macro="" textlink="">
      <xdr:nvSpPr>
        <xdr:cNvPr id="690" name="楕円 689"/>
        <xdr:cNvSpPr/>
      </xdr:nvSpPr>
      <xdr:spPr>
        <a:xfrm>
          <a:off x="16268700" y="159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68160</xdr:rowOff>
    </xdr:from>
    <xdr:ext cx="534377" cy="259045"/>
    <xdr:sp macro="" textlink="">
      <xdr:nvSpPr>
        <xdr:cNvPr id="691" name="公債費該当値テキスト"/>
        <xdr:cNvSpPr txBox="1"/>
      </xdr:nvSpPr>
      <xdr:spPr>
        <a:xfrm>
          <a:off x="16370300" y="1584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96535</xdr:rowOff>
    </xdr:from>
    <xdr:to>
      <xdr:col>81</xdr:col>
      <xdr:colOff>101600</xdr:colOff>
      <xdr:row>94</xdr:row>
      <xdr:rowOff>26685</xdr:rowOff>
    </xdr:to>
    <xdr:sp macro="" textlink="">
      <xdr:nvSpPr>
        <xdr:cNvPr id="692" name="楕円 691"/>
        <xdr:cNvSpPr/>
      </xdr:nvSpPr>
      <xdr:spPr>
        <a:xfrm>
          <a:off x="15430500" y="1604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17812</xdr:rowOff>
    </xdr:from>
    <xdr:ext cx="534377" cy="259045"/>
    <xdr:sp macro="" textlink="">
      <xdr:nvSpPr>
        <xdr:cNvPr id="693" name="テキスト ボックス 692"/>
        <xdr:cNvSpPr txBox="1"/>
      </xdr:nvSpPr>
      <xdr:spPr>
        <a:xfrm>
          <a:off x="15201411" y="1613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51890</xdr:rowOff>
    </xdr:from>
    <xdr:to>
      <xdr:col>76</xdr:col>
      <xdr:colOff>165100</xdr:colOff>
      <xdr:row>93</xdr:row>
      <xdr:rowOff>153490</xdr:rowOff>
    </xdr:to>
    <xdr:sp macro="" textlink="">
      <xdr:nvSpPr>
        <xdr:cNvPr id="694" name="楕円 693"/>
        <xdr:cNvSpPr/>
      </xdr:nvSpPr>
      <xdr:spPr>
        <a:xfrm>
          <a:off x="14541500" y="1599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144617</xdr:rowOff>
    </xdr:from>
    <xdr:ext cx="534377" cy="259045"/>
    <xdr:sp macro="" textlink="">
      <xdr:nvSpPr>
        <xdr:cNvPr id="695" name="テキスト ボックス 694"/>
        <xdr:cNvSpPr txBox="1"/>
      </xdr:nvSpPr>
      <xdr:spPr>
        <a:xfrm>
          <a:off x="14325111" y="1608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50564</xdr:rowOff>
    </xdr:from>
    <xdr:to>
      <xdr:col>72</xdr:col>
      <xdr:colOff>38100</xdr:colOff>
      <xdr:row>92</xdr:row>
      <xdr:rowOff>152164</xdr:rowOff>
    </xdr:to>
    <xdr:sp macro="" textlink="">
      <xdr:nvSpPr>
        <xdr:cNvPr id="696" name="楕円 695"/>
        <xdr:cNvSpPr/>
      </xdr:nvSpPr>
      <xdr:spPr>
        <a:xfrm>
          <a:off x="13652500" y="15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143291</xdr:rowOff>
    </xdr:from>
    <xdr:ext cx="534377" cy="259045"/>
    <xdr:sp macro="" textlink="">
      <xdr:nvSpPr>
        <xdr:cNvPr id="697" name="テキスト ボックス 696"/>
        <xdr:cNvSpPr txBox="1"/>
      </xdr:nvSpPr>
      <xdr:spPr>
        <a:xfrm>
          <a:off x="13436111" y="1591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168292</xdr:rowOff>
    </xdr:from>
    <xdr:to>
      <xdr:col>67</xdr:col>
      <xdr:colOff>101600</xdr:colOff>
      <xdr:row>93</xdr:row>
      <xdr:rowOff>98442</xdr:rowOff>
    </xdr:to>
    <xdr:sp macro="" textlink="">
      <xdr:nvSpPr>
        <xdr:cNvPr id="698" name="楕円 697"/>
        <xdr:cNvSpPr/>
      </xdr:nvSpPr>
      <xdr:spPr>
        <a:xfrm>
          <a:off x="12763500" y="159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114969</xdr:rowOff>
    </xdr:from>
    <xdr:ext cx="534377" cy="259045"/>
    <xdr:sp macro="" textlink="">
      <xdr:nvSpPr>
        <xdr:cNvPr id="699" name="テキスト ボックス 698"/>
        <xdr:cNvSpPr txBox="1"/>
      </xdr:nvSpPr>
      <xdr:spPr>
        <a:xfrm>
          <a:off x="12547111" y="1571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1" name="テキスト ボックス 710"/>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3" name="テキスト ボックス 71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5" name="テキスト ボックス 71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7" name="テキスト ボックス 71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66548</xdr:rowOff>
    </xdr:from>
    <xdr:to>
      <xdr:col>116</xdr:col>
      <xdr:colOff>62864</xdr:colOff>
      <xdr:row>38</xdr:row>
      <xdr:rowOff>139700</xdr:rowOff>
    </xdr:to>
    <xdr:cxnSp macro="">
      <xdr:nvCxnSpPr>
        <xdr:cNvPr id="719" name="直線コネクタ 718"/>
        <xdr:cNvCxnSpPr/>
      </xdr:nvCxnSpPr>
      <xdr:spPr>
        <a:xfrm flipV="1">
          <a:off x="22159595" y="5210048"/>
          <a:ext cx="1269"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13225</xdr:rowOff>
    </xdr:from>
    <xdr:ext cx="378565" cy="259045"/>
    <xdr:sp macro="" textlink="">
      <xdr:nvSpPr>
        <xdr:cNvPr id="722" name="諸支出金最大値テキスト"/>
        <xdr:cNvSpPr txBox="1"/>
      </xdr:nvSpPr>
      <xdr:spPr>
        <a:xfrm>
          <a:off x="22212300" y="4985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66548</xdr:rowOff>
    </xdr:from>
    <xdr:to>
      <xdr:col>116</xdr:col>
      <xdr:colOff>152400</xdr:colOff>
      <xdr:row>30</xdr:row>
      <xdr:rowOff>66548</xdr:rowOff>
    </xdr:to>
    <xdr:cxnSp macro="">
      <xdr:nvCxnSpPr>
        <xdr:cNvPr id="723" name="直線コネクタ 722"/>
        <xdr:cNvCxnSpPr/>
      </xdr:nvCxnSpPr>
      <xdr:spPr>
        <a:xfrm>
          <a:off x="22072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25" name="諸支出金平均値テキスト"/>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26" name="フローチャート: 判断 725"/>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127762</xdr:rowOff>
    </xdr:from>
    <xdr:to>
      <xdr:col>112</xdr:col>
      <xdr:colOff>38100</xdr:colOff>
      <xdr:row>36</xdr:row>
      <xdr:rowOff>57912</xdr:rowOff>
    </xdr:to>
    <xdr:sp macro="" textlink="">
      <xdr:nvSpPr>
        <xdr:cNvPr id="728" name="フローチャート: 判断 727"/>
        <xdr:cNvSpPr/>
      </xdr:nvSpPr>
      <xdr:spPr>
        <a:xfrm>
          <a:off x="21272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34</xdr:row>
      <xdr:rowOff>74439</xdr:rowOff>
    </xdr:from>
    <xdr:ext cx="313932" cy="259045"/>
    <xdr:sp macro="" textlink="">
      <xdr:nvSpPr>
        <xdr:cNvPr id="729" name="テキスト ボックス 728"/>
        <xdr:cNvSpPr txBox="1"/>
      </xdr:nvSpPr>
      <xdr:spPr>
        <a:xfrm>
          <a:off x="211536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40894</xdr:rowOff>
    </xdr:from>
    <xdr:to>
      <xdr:col>107</xdr:col>
      <xdr:colOff>101600</xdr:colOff>
      <xdr:row>33</xdr:row>
      <xdr:rowOff>142494</xdr:rowOff>
    </xdr:to>
    <xdr:sp macro="" textlink="">
      <xdr:nvSpPr>
        <xdr:cNvPr id="731" name="フローチャート: 判断 730"/>
        <xdr:cNvSpPr/>
      </xdr:nvSpPr>
      <xdr:spPr>
        <a:xfrm>
          <a:off x="20383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31</xdr:row>
      <xdr:rowOff>159021</xdr:rowOff>
    </xdr:from>
    <xdr:ext cx="313932" cy="259045"/>
    <xdr:sp macro="" textlink="">
      <xdr:nvSpPr>
        <xdr:cNvPr id="732" name="テキスト ボックス 731"/>
        <xdr:cNvSpPr txBox="1"/>
      </xdr:nvSpPr>
      <xdr:spPr>
        <a:xfrm>
          <a:off x="20277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29464</xdr:rowOff>
    </xdr:from>
    <xdr:to>
      <xdr:col>102</xdr:col>
      <xdr:colOff>165100</xdr:colOff>
      <xdr:row>36</xdr:row>
      <xdr:rowOff>131064</xdr:rowOff>
    </xdr:to>
    <xdr:sp macro="" textlink="">
      <xdr:nvSpPr>
        <xdr:cNvPr id="734" name="フローチャート: 判断 733"/>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147591</xdr:rowOff>
    </xdr:from>
    <xdr:ext cx="313932" cy="259045"/>
    <xdr:sp macro="" textlink="">
      <xdr:nvSpPr>
        <xdr:cNvPr id="735" name="テキスト ボックス 734"/>
        <xdr:cNvSpPr txBox="1"/>
      </xdr:nvSpPr>
      <xdr:spPr>
        <a:xfrm>
          <a:off x="19388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47752</xdr:rowOff>
    </xdr:from>
    <xdr:to>
      <xdr:col>98</xdr:col>
      <xdr:colOff>38100</xdr:colOff>
      <xdr:row>36</xdr:row>
      <xdr:rowOff>149352</xdr:rowOff>
    </xdr:to>
    <xdr:sp macro="" textlink="">
      <xdr:nvSpPr>
        <xdr:cNvPr id="736" name="フローチャート: 判断 735"/>
        <xdr:cNvSpPr/>
      </xdr:nvSpPr>
      <xdr:spPr>
        <a:xfrm>
          <a:off x="18605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165879</xdr:rowOff>
    </xdr:from>
    <xdr:ext cx="313932" cy="259045"/>
    <xdr:sp macro="" textlink="">
      <xdr:nvSpPr>
        <xdr:cNvPr id="737" name="テキスト ボックス 736"/>
        <xdr:cNvSpPr txBox="1"/>
      </xdr:nvSpPr>
      <xdr:spPr>
        <a:xfrm>
          <a:off x="18499333" y="5995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6" name="テキスト ボックス 745"/>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4" name="正方形/長方形 753"/>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5" name="正方形/長方形 754"/>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6" name="正方形/長方形 755"/>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7" name="正方形/長方形 756"/>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2" name="テキスト ボックス 76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4" name="テキスト ボックス 76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6" name="直線コネクタ 76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1" name="直線コネクタ 77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3" name="フローチャート: 判断 77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4" name="直線コネクタ 77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5" name="フローチャート: 判断 77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6" name="テキスト ボックス 775"/>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7" name="直線コネクタ 77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8" name="フローチャート: 判断 77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9" name="テキスト ボックス 77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0" name="直線コネクタ 77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1" name="フローチャート: 判断 78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2" name="テキスト ボックス 78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3" name="フローチャート: 判断 78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4" name="テキスト ボックス 78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楕円 78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2" name="楕円 79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3" name="テキスト ボックス 792"/>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4" name="楕円 79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5" name="テキスト ボックス 79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6" name="楕円 79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7" name="テキスト ボックス 79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楕円 79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9" name="テキスト ボックス 79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0" name="正方形/長方形 7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1" name="正方形/長方形 8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2" name="テキスト ボックス 8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歳出決算総額は，住民一人当たり</a:t>
          </a:r>
          <a:r>
            <a:rPr kumimoji="1" lang="en-US" altLang="ja-JP" sz="1150">
              <a:latin typeface="ＭＳ Ｐゴシック" panose="020B0600070205080204" pitchFamily="50" charset="-128"/>
              <a:ea typeface="ＭＳ Ｐゴシック" panose="020B0600070205080204" pitchFamily="50" charset="-128"/>
            </a:rPr>
            <a:t>461,875</a:t>
          </a:r>
          <a:r>
            <a:rPr kumimoji="1" lang="ja-JP" altLang="en-US" sz="1150">
              <a:latin typeface="ＭＳ Ｐゴシック" panose="020B0600070205080204" pitchFamily="50" charset="-128"/>
              <a:ea typeface="ＭＳ Ｐゴシック" panose="020B0600070205080204" pitchFamily="50" charset="-128"/>
            </a:rPr>
            <a:t>円となっている。</a:t>
          </a:r>
        </a:p>
        <a:p>
          <a:r>
            <a:rPr kumimoji="1" lang="ja-JP" altLang="en-US" sz="1150">
              <a:latin typeface="ＭＳ Ｐゴシック" panose="020B0600070205080204" pitchFamily="50" charset="-128"/>
              <a:ea typeface="ＭＳ Ｐゴシック" panose="020B0600070205080204" pitchFamily="50" charset="-128"/>
            </a:rPr>
            <a:t>・  総務費は，住民一人当たり</a:t>
          </a:r>
          <a:r>
            <a:rPr kumimoji="1" lang="en-US" altLang="ja-JP" sz="1150">
              <a:latin typeface="ＭＳ Ｐゴシック" panose="020B0600070205080204" pitchFamily="50" charset="-128"/>
              <a:ea typeface="ＭＳ Ｐゴシック" panose="020B0600070205080204" pitchFamily="50" charset="-128"/>
            </a:rPr>
            <a:t>28,407</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円とグループ内平均を下回っている。前年度より住民一人当たり</a:t>
          </a:r>
          <a:r>
            <a:rPr kumimoji="1" lang="en-US" altLang="ja-JP" sz="1150">
              <a:latin typeface="ＭＳ Ｐゴシック" panose="020B0600070205080204" pitchFamily="50" charset="-128"/>
              <a:ea typeface="ＭＳ Ｐゴシック" panose="020B0600070205080204" pitchFamily="50" charset="-128"/>
            </a:rPr>
            <a:t>2,384</a:t>
          </a:r>
          <a:r>
            <a:rPr kumimoji="1" lang="ja-JP" altLang="en-US" sz="1150">
              <a:latin typeface="ＭＳ Ｐゴシック" panose="020B0600070205080204" pitchFamily="50" charset="-128"/>
              <a:ea typeface="ＭＳ Ｐゴシック" panose="020B0600070205080204" pitchFamily="50" charset="-128"/>
            </a:rPr>
            <a:t>円減少してるが，安心・安全ふるさと創生基金や財政調整積立基金への積立金の減などによるものである。</a:t>
          </a:r>
        </a:p>
        <a:p>
          <a:r>
            <a:rPr kumimoji="1" lang="ja-JP" altLang="en-US" sz="1150">
              <a:latin typeface="ＭＳ Ｐゴシック" panose="020B0600070205080204" pitchFamily="50" charset="-128"/>
              <a:ea typeface="ＭＳ Ｐゴシック" panose="020B0600070205080204" pitchFamily="50" charset="-128"/>
            </a:rPr>
            <a:t>・　民生費は，住民一人当たり</a:t>
          </a:r>
          <a:r>
            <a:rPr kumimoji="1" lang="en-US" altLang="ja-JP" sz="1150">
              <a:latin typeface="ＭＳ Ｐゴシック" panose="020B0600070205080204" pitchFamily="50" charset="-128"/>
              <a:ea typeface="ＭＳ Ｐゴシック" panose="020B0600070205080204" pitchFamily="50" charset="-128"/>
            </a:rPr>
            <a:t>80,375</a:t>
          </a:r>
          <a:r>
            <a:rPr kumimoji="1" lang="ja-JP" altLang="en-US" sz="1150">
              <a:latin typeface="ＭＳ Ｐゴシック" panose="020B0600070205080204" pitchFamily="50" charset="-128"/>
              <a:ea typeface="ＭＳ Ｐゴシック" panose="020B0600070205080204" pitchFamily="50" charset="-128"/>
            </a:rPr>
            <a:t>円とグループ内平均を上回っている。前年度より住民一人当たり</a:t>
          </a:r>
          <a:r>
            <a:rPr kumimoji="1" lang="en-US" altLang="ja-JP" sz="1150">
              <a:latin typeface="ＭＳ Ｐゴシック" panose="020B0600070205080204" pitchFamily="50" charset="-128"/>
              <a:ea typeface="ＭＳ Ｐゴシック" panose="020B0600070205080204" pitchFamily="50" charset="-128"/>
            </a:rPr>
            <a:t>1,079</a:t>
          </a:r>
          <a:r>
            <a:rPr kumimoji="1" lang="ja-JP" altLang="en-US" sz="1150">
              <a:latin typeface="ＭＳ Ｐゴシック" panose="020B0600070205080204" pitchFamily="50" charset="-128"/>
              <a:ea typeface="ＭＳ Ｐゴシック" panose="020B0600070205080204" pitchFamily="50" charset="-128"/>
            </a:rPr>
            <a:t>円減少してるが，これは国民健康保険財政安定化基金が普通会計から国民健康保険事業特別会計に移行したこと伴う積立金の減などによるものである。</a:t>
          </a:r>
        </a:p>
        <a:p>
          <a:r>
            <a:rPr kumimoji="1" lang="ja-JP" altLang="en-US" sz="1150">
              <a:latin typeface="ＭＳ Ｐゴシック" panose="020B0600070205080204" pitchFamily="50" charset="-128"/>
              <a:ea typeface="ＭＳ Ｐゴシック" panose="020B0600070205080204" pitchFamily="50" charset="-128"/>
            </a:rPr>
            <a:t>・　農林水産業費は，住民一人当たり</a:t>
          </a:r>
          <a:r>
            <a:rPr kumimoji="1" lang="en-US" altLang="ja-JP" sz="1150">
              <a:latin typeface="ＭＳ Ｐゴシック" panose="020B0600070205080204" pitchFamily="50" charset="-128"/>
              <a:ea typeface="ＭＳ Ｐゴシック" panose="020B0600070205080204" pitchFamily="50" charset="-128"/>
            </a:rPr>
            <a:t>43,395</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円とグループ内平均を下回っている。前年度より住民一人当たり</a:t>
          </a:r>
          <a:r>
            <a:rPr kumimoji="1" lang="en-US" altLang="ja-JP" sz="1150">
              <a:latin typeface="ＭＳ Ｐゴシック" panose="020B0600070205080204" pitchFamily="50" charset="-128"/>
              <a:ea typeface="ＭＳ Ｐゴシック" panose="020B0600070205080204" pitchFamily="50" charset="-128"/>
            </a:rPr>
            <a:t>4,254</a:t>
          </a:r>
          <a:r>
            <a:rPr kumimoji="1" lang="ja-JP" altLang="en-US" sz="1150">
              <a:latin typeface="ＭＳ Ｐゴシック" panose="020B0600070205080204" pitchFamily="50" charset="-128"/>
              <a:ea typeface="ＭＳ Ｐゴシック" panose="020B0600070205080204" pitchFamily="50" charset="-128"/>
            </a:rPr>
            <a:t>円減少してるが，これは国の経済対策等に伴う畜産関連事業等の繰越事業の減などによるものである。</a:t>
          </a:r>
        </a:p>
        <a:p>
          <a:r>
            <a:rPr kumimoji="1" lang="ja-JP" altLang="en-US" sz="1150">
              <a:latin typeface="ＭＳ Ｐゴシック" panose="020B0600070205080204" pitchFamily="50" charset="-128"/>
              <a:ea typeface="ＭＳ Ｐゴシック" panose="020B0600070205080204" pitchFamily="50" charset="-128"/>
            </a:rPr>
            <a:t>・　警察費は，住民一人当たり</a:t>
          </a:r>
          <a:r>
            <a:rPr kumimoji="1" lang="en-US" altLang="ja-JP" sz="1150">
              <a:latin typeface="ＭＳ Ｐゴシック" panose="020B0600070205080204" pitchFamily="50" charset="-128"/>
              <a:ea typeface="ＭＳ Ｐゴシック" panose="020B0600070205080204" pitchFamily="50" charset="-128"/>
            </a:rPr>
            <a:t>21,718</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円とグループ内平均を下回っている。前年度より住民一人当たり</a:t>
          </a:r>
          <a:r>
            <a:rPr kumimoji="1" lang="en-US" altLang="ja-JP" sz="1150">
              <a:latin typeface="ＭＳ Ｐゴシック" panose="020B0600070205080204" pitchFamily="50" charset="-128"/>
              <a:ea typeface="ＭＳ Ｐゴシック" panose="020B0600070205080204" pitchFamily="50" charset="-128"/>
            </a:rPr>
            <a:t>949</a:t>
          </a:r>
          <a:r>
            <a:rPr kumimoji="1" lang="ja-JP" altLang="en-US" sz="1150">
              <a:latin typeface="ＭＳ Ｐゴシック" panose="020B0600070205080204" pitchFamily="50" charset="-128"/>
              <a:ea typeface="ＭＳ Ｐゴシック" panose="020B0600070205080204" pitchFamily="50" charset="-128"/>
            </a:rPr>
            <a:t>円減少してるが，これは警察施設整備事業費の減などによるものである。</a:t>
          </a:r>
        </a:p>
        <a:p>
          <a:r>
            <a:rPr kumimoji="1" lang="ja-JP" altLang="en-US" sz="1150">
              <a:latin typeface="ＭＳ Ｐゴシック" panose="020B0600070205080204" pitchFamily="50" charset="-128"/>
              <a:ea typeface="ＭＳ Ｐゴシック" panose="020B0600070205080204" pitchFamily="50" charset="-128"/>
            </a:rPr>
            <a:t>・　災害復旧事業費は，住民一人当たり</a:t>
          </a:r>
          <a:r>
            <a:rPr kumimoji="1" lang="en-US" altLang="ja-JP" sz="1150">
              <a:latin typeface="ＭＳ Ｐゴシック" panose="020B0600070205080204" pitchFamily="50" charset="-128"/>
              <a:ea typeface="ＭＳ Ｐゴシック" panose="020B0600070205080204" pitchFamily="50" charset="-128"/>
            </a:rPr>
            <a:t>2,624</a:t>
          </a:r>
          <a:r>
            <a:rPr kumimoji="1" lang="ja-JP" altLang="en-US" sz="1150">
              <a:latin typeface="ＭＳ Ｐゴシック" panose="020B0600070205080204" pitchFamily="50" charset="-128"/>
              <a:ea typeface="ＭＳ Ｐゴシック" panose="020B0600070205080204" pitchFamily="50" charset="-128"/>
            </a:rPr>
            <a:t>円とグループ内平均を下回っている。前年度より住民一人当たり</a:t>
          </a:r>
          <a:r>
            <a:rPr kumimoji="1" lang="en-US" altLang="ja-JP" sz="1150">
              <a:latin typeface="ＭＳ Ｐゴシック" panose="020B0600070205080204" pitchFamily="50" charset="-128"/>
              <a:ea typeface="ＭＳ Ｐゴシック" panose="020B0600070205080204" pitchFamily="50" charset="-128"/>
            </a:rPr>
            <a:t>3,562</a:t>
          </a:r>
          <a:r>
            <a:rPr kumimoji="1" lang="ja-JP" altLang="en-US" sz="1150">
              <a:latin typeface="ＭＳ Ｐゴシック" panose="020B0600070205080204" pitchFamily="50" charset="-128"/>
              <a:ea typeface="ＭＳ Ｐゴシック" panose="020B0600070205080204" pitchFamily="50" charset="-128"/>
            </a:rPr>
            <a:t>円減少しているが，これは，河川等災害復旧事業費の減などによるものである。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財政調整基金残高は，「県政刷新大綱」や「行財政運営戦略」に基づく歳入・歳出両面にわたる徹底した行財政改革の取組により，平成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年度以降財源不足が生じていないため，近年，同水準で推移している。</a:t>
          </a:r>
        </a:p>
        <a:p>
          <a:r>
            <a:rPr kumimoji="1" lang="ja-JP" altLang="en-US" sz="1100">
              <a:latin typeface="ＭＳ ゴシック" pitchFamily="49" charset="-128"/>
              <a:ea typeface="ＭＳ ゴシック" pitchFamily="49" charset="-128"/>
            </a:rPr>
            <a:t>　また，実質収支については事業の効率的な執行に努めたことなどにより黒字を維持している。</a:t>
          </a:r>
        </a:p>
        <a:p>
          <a:r>
            <a:rPr kumimoji="1" lang="ja-JP" altLang="en-US" sz="1100">
              <a:latin typeface="ＭＳ ゴシック" pitchFamily="49" charset="-128"/>
              <a:ea typeface="ＭＳ ゴシック" pitchFamily="49" charset="-128"/>
            </a:rPr>
            <a:t>　引き続き，持続可能な行財政構造を構築するため，行財政改革に取り組んでいく。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鹿児島県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いずれの会計も赤字ではない。</a:t>
          </a:r>
        </a:p>
        <a:p>
          <a:r>
            <a:rPr kumimoji="1" lang="ja-JP" altLang="en-US" sz="1100">
              <a:latin typeface="ＭＳ ゴシック" pitchFamily="49" charset="-128"/>
              <a:ea typeface="ＭＳ ゴシック" pitchFamily="49" charset="-128"/>
            </a:rPr>
            <a:t>　一般会計については，行財政改革の取組等により，また病院事業特別会計については，平成</a:t>
          </a:r>
          <a:r>
            <a:rPr kumimoji="1" lang="en-US" altLang="ja-JP" sz="1100">
              <a:latin typeface="ＭＳ ゴシック" pitchFamily="49" charset="-128"/>
              <a:ea typeface="ＭＳ ゴシック" pitchFamily="49" charset="-128"/>
            </a:rPr>
            <a:t>22</a:t>
          </a:r>
          <a:r>
            <a:rPr kumimoji="1" lang="ja-JP" altLang="en-US" sz="1100">
              <a:latin typeface="ＭＳ ゴシック" pitchFamily="49" charset="-128"/>
              <a:ea typeface="ＭＳ ゴシック" pitchFamily="49" charset="-128"/>
            </a:rPr>
            <a:t>年度に策定した県立病院事業中期事業計画（平成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年度からは第二次中期事業計画）などに基づく経営改革により黒字となっている。</a:t>
          </a:r>
        </a:p>
        <a:p>
          <a:endParaRPr kumimoji="1" lang="ja-JP" altLang="en-US" sz="11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c r="A1" s="157"/>
      <c r="B1" s="579" t="s">
        <v>78</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8"/>
      <c r="DK1" s="158"/>
      <c r="DL1" s="158"/>
      <c r="DM1" s="158"/>
      <c r="DN1" s="158"/>
      <c r="DO1" s="158"/>
    </row>
    <row r="2" spans="1:119" ht="24.75" thickBot="1">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c r="A3" s="158"/>
      <c r="B3" s="580" t="s">
        <v>80</v>
      </c>
      <c r="C3" s="551"/>
      <c r="D3" s="552"/>
      <c r="E3" s="552"/>
      <c r="F3" s="552"/>
      <c r="G3" s="552"/>
      <c r="H3" s="552"/>
      <c r="I3" s="552"/>
      <c r="J3" s="552"/>
      <c r="K3" s="552"/>
      <c r="L3" s="552" t="s">
        <v>81</v>
      </c>
      <c r="M3" s="552"/>
      <c r="N3" s="552"/>
      <c r="O3" s="552"/>
      <c r="P3" s="552"/>
      <c r="Q3" s="552"/>
      <c r="R3" s="553"/>
      <c r="S3" s="553"/>
      <c r="T3" s="553"/>
      <c r="U3" s="553"/>
      <c r="V3" s="554"/>
      <c r="W3" s="582" t="s">
        <v>82</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83</v>
      </c>
      <c r="BO3" s="550"/>
      <c r="BP3" s="550"/>
      <c r="BQ3" s="550"/>
      <c r="BR3" s="550"/>
      <c r="BS3" s="550"/>
      <c r="BT3" s="550"/>
      <c r="BU3" s="586"/>
      <c r="BV3" s="549" t="s">
        <v>84</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85</v>
      </c>
      <c r="CU3" s="550"/>
      <c r="CV3" s="550"/>
      <c r="CW3" s="550"/>
      <c r="CX3" s="550"/>
      <c r="CY3" s="550"/>
      <c r="CZ3" s="550"/>
      <c r="DA3" s="586"/>
      <c r="DB3" s="549" t="s">
        <v>86</v>
      </c>
      <c r="DC3" s="550"/>
      <c r="DD3" s="550"/>
      <c r="DE3" s="550"/>
      <c r="DF3" s="550"/>
      <c r="DG3" s="550"/>
      <c r="DH3" s="550"/>
      <c r="DI3" s="586"/>
      <c r="DJ3" s="157"/>
      <c r="DK3" s="157"/>
      <c r="DL3" s="157"/>
      <c r="DM3" s="157"/>
      <c r="DN3" s="157"/>
      <c r="DO3" s="157"/>
    </row>
    <row r="4" spans="1:119" ht="18.75" customHeight="1">
      <c r="A4" s="158"/>
      <c r="B4" s="581"/>
      <c r="C4" s="539"/>
      <c r="D4" s="555"/>
      <c r="E4" s="555"/>
      <c r="F4" s="555"/>
      <c r="G4" s="555"/>
      <c r="H4" s="555"/>
      <c r="I4" s="555"/>
      <c r="J4" s="555"/>
      <c r="K4" s="555"/>
      <c r="L4" s="555"/>
      <c r="M4" s="555"/>
      <c r="N4" s="555"/>
      <c r="O4" s="555"/>
      <c r="P4" s="555"/>
      <c r="Q4" s="555"/>
      <c r="R4" s="556"/>
      <c r="S4" s="556"/>
      <c r="T4" s="556"/>
      <c r="U4" s="556"/>
      <c r="V4" s="557"/>
      <c r="W4" s="501" t="s">
        <v>87</v>
      </c>
      <c r="X4" s="502"/>
      <c r="Y4" s="503"/>
      <c r="Z4" s="510" t="s">
        <v>1</v>
      </c>
      <c r="AA4" s="511"/>
      <c r="AB4" s="511"/>
      <c r="AC4" s="511"/>
      <c r="AD4" s="511"/>
      <c r="AE4" s="511"/>
      <c r="AF4" s="511"/>
      <c r="AG4" s="511"/>
      <c r="AH4" s="512"/>
      <c r="AI4" s="510" t="s">
        <v>88</v>
      </c>
      <c r="AJ4" s="560"/>
      <c r="AK4" s="560"/>
      <c r="AL4" s="560"/>
      <c r="AM4" s="560"/>
      <c r="AN4" s="560"/>
      <c r="AO4" s="560"/>
      <c r="AP4" s="561"/>
      <c r="AQ4" s="516" t="s">
        <v>89</v>
      </c>
      <c r="AR4" s="517"/>
      <c r="AS4" s="560"/>
      <c r="AT4" s="560"/>
      <c r="AU4" s="560"/>
      <c r="AV4" s="560"/>
      <c r="AW4" s="560"/>
      <c r="AX4" s="560"/>
      <c r="AY4" s="565"/>
      <c r="AZ4" s="422" t="s">
        <v>90</v>
      </c>
      <c r="BA4" s="423"/>
      <c r="BB4" s="423"/>
      <c r="BC4" s="423"/>
      <c r="BD4" s="423"/>
      <c r="BE4" s="423"/>
      <c r="BF4" s="423"/>
      <c r="BG4" s="423"/>
      <c r="BH4" s="423"/>
      <c r="BI4" s="423"/>
      <c r="BJ4" s="423"/>
      <c r="BK4" s="423"/>
      <c r="BL4" s="423"/>
      <c r="BM4" s="424"/>
      <c r="BN4" s="425">
        <v>782107653</v>
      </c>
      <c r="BO4" s="426"/>
      <c r="BP4" s="426"/>
      <c r="BQ4" s="426"/>
      <c r="BR4" s="426"/>
      <c r="BS4" s="426"/>
      <c r="BT4" s="426"/>
      <c r="BU4" s="427"/>
      <c r="BV4" s="425">
        <v>805010053</v>
      </c>
      <c r="BW4" s="426"/>
      <c r="BX4" s="426"/>
      <c r="BY4" s="426"/>
      <c r="BZ4" s="426"/>
      <c r="CA4" s="426"/>
      <c r="CB4" s="426"/>
      <c r="CC4" s="427"/>
      <c r="CD4" s="534" t="s">
        <v>91</v>
      </c>
      <c r="CE4" s="535"/>
      <c r="CF4" s="535"/>
      <c r="CG4" s="535"/>
      <c r="CH4" s="535"/>
      <c r="CI4" s="535"/>
      <c r="CJ4" s="535"/>
      <c r="CK4" s="535"/>
      <c r="CL4" s="535"/>
      <c r="CM4" s="535"/>
      <c r="CN4" s="535"/>
      <c r="CO4" s="535"/>
      <c r="CP4" s="535"/>
      <c r="CQ4" s="535"/>
      <c r="CR4" s="535"/>
      <c r="CS4" s="536"/>
      <c r="CT4" s="587">
        <v>1</v>
      </c>
      <c r="CU4" s="588"/>
      <c r="CV4" s="588"/>
      <c r="CW4" s="588"/>
      <c r="CX4" s="588"/>
      <c r="CY4" s="588"/>
      <c r="CZ4" s="588"/>
      <c r="DA4" s="589"/>
      <c r="DB4" s="587">
        <v>0.7</v>
      </c>
      <c r="DC4" s="588"/>
      <c r="DD4" s="588"/>
      <c r="DE4" s="588"/>
      <c r="DF4" s="588"/>
      <c r="DG4" s="588"/>
      <c r="DH4" s="588"/>
      <c r="DI4" s="589"/>
      <c r="DJ4" s="157"/>
      <c r="DK4" s="157"/>
      <c r="DL4" s="157"/>
      <c r="DM4" s="157"/>
      <c r="DN4" s="157"/>
      <c r="DO4" s="157"/>
    </row>
    <row r="5" spans="1:119" ht="18.75" customHeight="1" thickBot="1">
      <c r="A5" s="158"/>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92</v>
      </c>
      <c r="BA5" s="429"/>
      <c r="BB5" s="429"/>
      <c r="BC5" s="429"/>
      <c r="BD5" s="429"/>
      <c r="BE5" s="429"/>
      <c r="BF5" s="429"/>
      <c r="BG5" s="429"/>
      <c r="BH5" s="429"/>
      <c r="BI5" s="429"/>
      <c r="BJ5" s="429"/>
      <c r="BK5" s="429"/>
      <c r="BL5" s="429"/>
      <c r="BM5" s="430"/>
      <c r="BN5" s="431">
        <v>759062976</v>
      </c>
      <c r="BO5" s="432"/>
      <c r="BP5" s="432"/>
      <c r="BQ5" s="432"/>
      <c r="BR5" s="432"/>
      <c r="BS5" s="432"/>
      <c r="BT5" s="432"/>
      <c r="BU5" s="433"/>
      <c r="BV5" s="431">
        <v>786055448</v>
      </c>
      <c r="BW5" s="432"/>
      <c r="BX5" s="432"/>
      <c r="BY5" s="432"/>
      <c r="BZ5" s="432"/>
      <c r="CA5" s="432"/>
      <c r="CB5" s="432"/>
      <c r="CC5" s="433"/>
      <c r="CD5" s="478" t="s">
        <v>93</v>
      </c>
      <c r="CE5" s="479"/>
      <c r="CF5" s="479"/>
      <c r="CG5" s="479"/>
      <c r="CH5" s="479"/>
      <c r="CI5" s="479"/>
      <c r="CJ5" s="479"/>
      <c r="CK5" s="479"/>
      <c r="CL5" s="479"/>
      <c r="CM5" s="479"/>
      <c r="CN5" s="479"/>
      <c r="CO5" s="479"/>
      <c r="CP5" s="479"/>
      <c r="CQ5" s="479"/>
      <c r="CR5" s="479"/>
      <c r="CS5" s="480"/>
      <c r="CT5" s="410">
        <v>98.2</v>
      </c>
      <c r="CU5" s="411"/>
      <c r="CV5" s="411"/>
      <c r="CW5" s="411"/>
      <c r="CX5" s="411"/>
      <c r="CY5" s="411"/>
      <c r="CZ5" s="411"/>
      <c r="DA5" s="412"/>
      <c r="DB5" s="410">
        <v>97.6</v>
      </c>
      <c r="DC5" s="411"/>
      <c r="DD5" s="411"/>
      <c r="DE5" s="411"/>
      <c r="DF5" s="411"/>
      <c r="DG5" s="411"/>
      <c r="DH5" s="411"/>
      <c r="DI5" s="412"/>
      <c r="DJ5" s="157"/>
      <c r="DK5" s="157"/>
      <c r="DL5" s="157"/>
      <c r="DM5" s="157"/>
      <c r="DN5" s="157"/>
      <c r="DO5" s="157"/>
    </row>
    <row r="6" spans="1:119" ht="18.75" customHeight="1">
      <c r="A6" s="158"/>
      <c r="B6" s="549" t="s">
        <v>94</v>
      </c>
      <c r="C6" s="550"/>
      <c r="D6" s="550"/>
      <c r="E6" s="550"/>
      <c r="F6" s="550"/>
      <c r="G6" s="550"/>
      <c r="H6" s="550"/>
      <c r="I6" s="550"/>
      <c r="J6" s="550"/>
      <c r="K6" s="551"/>
      <c r="L6" s="552" t="s">
        <v>95</v>
      </c>
      <c r="M6" s="552"/>
      <c r="N6" s="552"/>
      <c r="O6" s="552"/>
      <c r="P6" s="552"/>
      <c r="Q6" s="552"/>
      <c r="R6" s="553"/>
      <c r="S6" s="553"/>
      <c r="T6" s="553"/>
      <c r="U6" s="553"/>
      <c r="V6" s="554"/>
      <c r="W6" s="504"/>
      <c r="X6" s="505"/>
      <c r="Y6" s="506"/>
      <c r="Z6" s="531" t="s">
        <v>96</v>
      </c>
      <c r="AA6" s="532"/>
      <c r="AB6" s="532"/>
      <c r="AC6" s="532"/>
      <c r="AD6" s="532"/>
      <c r="AE6" s="532"/>
      <c r="AF6" s="532"/>
      <c r="AG6" s="532"/>
      <c r="AH6" s="533"/>
      <c r="AI6" s="456">
        <v>1</v>
      </c>
      <c r="AJ6" s="457"/>
      <c r="AK6" s="457"/>
      <c r="AL6" s="457"/>
      <c r="AM6" s="457"/>
      <c r="AN6" s="457"/>
      <c r="AO6" s="457"/>
      <c r="AP6" s="458"/>
      <c r="AQ6" s="456">
        <v>12400</v>
      </c>
      <c r="AR6" s="457"/>
      <c r="AS6" s="457"/>
      <c r="AT6" s="457"/>
      <c r="AU6" s="457"/>
      <c r="AV6" s="457"/>
      <c r="AW6" s="457"/>
      <c r="AX6" s="457"/>
      <c r="AY6" s="459"/>
      <c r="AZ6" s="428" t="s">
        <v>97</v>
      </c>
      <c r="BA6" s="429"/>
      <c r="BB6" s="429"/>
      <c r="BC6" s="429"/>
      <c r="BD6" s="429"/>
      <c r="BE6" s="429"/>
      <c r="BF6" s="429"/>
      <c r="BG6" s="429"/>
      <c r="BH6" s="429"/>
      <c r="BI6" s="429"/>
      <c r="BJ6" s="429"/>
      <c r="BK6" s="429"/>
      <c r="BL6" s="429"/>
      <c r="BM6" s="430"/>
      <c r="BN6" s="431">
        <v>23044677</v>
      </c>
      <c r="BO6" s="432"/>
      <c r="BP6" s="432"/>
      <c r="BQ6" s="432"/>
      <c r="BR6" s="432"/>
      <c r="BS6" s="432"/>
      <c r="BT6" s="432"/>
      <c r="BU6" s="433"/>
      <c r="BV6" s="431">
        <v>18954605</v>
      </c>
      <c r="BW6" s="432"/>
      <c r="BX6" s="432"/>
      <c r="BY6" s="432"/>
      <c r="BZ6" s="432"/>
      <c r="CA6" s="432"/>
      <c r="CB6" s="432"/>
      <c r="CC6" s="433"/>
      <c r="CD6" s="478" t="s">
        <v>98</v>
      </c>
      <c r="CE6" s="479"/>
      <c r="CF6" s="479"/>
      <c r="CG6" s="479"/>
      <c r="CH6" s="479"/>
      <c r="CI6" s="479"/>
      <c r="CJ6" s="479"/>
      <c r="CK6" s="479"/>
      <c r="CL6" s="479"/>
      <c r="CM6" s="479"/>
      <c r="CN6" s="479"/>
      <c r="CO6" s="479"/>
      <c r="CP6" s="479"/>
      <c r="CQ6" s="479"/>
      <c r="CR6" s="479"/>
      <c r="CS6" s="480"/>
      <c r="CT6" s="576">
        <v>105.8</v>
      </c>
      <c r="CU6" s="577"/>
      <c r="CV6" s="577"/>
      <c r="CW6" s="577"/>
      <c r="CX6" s="577"/>
      <c r="CY6" s="577"/>
      <c r="CZ6" s="577"/>
      <c r="DA6" s="578"/>
      <c r="DB6" s="576">
        <v>105.6</v>
      </c>
      <c r="DC6" s="577"/>
      <c r="DD6" s="577"/>
      <c r="DE6" s="577"/>
      <c r="DF6" s="577"/>
      <c r="DG6" s="577"/>
      <c r="DH6" s="577"/>
      <c r="DI6" s="578"/>
      <c r="DJ6" s="157"/>
      <c r="DK6" s="157"/>
      <c r="DL6" s="157"/>
      <c r="DM6" s="157"/>
      <c r="DN6" s="157"/>
      <c r="DO6" s="157"/>
    </row>
    <row r="7" spans="1:119" ht="18.75" customHeight="1">
      <c r="A7" s="158"/>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99</v>
      </c>
      <c r="AA7" s="532"/>
      <c r="AB7" s="532"/>
      <c r="AC7" s="532"/>
      <c r="AD7" s="532"/>
      <c r="AE7" s="532"/>
      <c r="AF7" s="532"/>
      <c r="AG7" s="532"/>
      <c r="AH7" s="533"/>
      <c r="AI7" s="456">
        <v>2</v>
      </c>
      <c r="AJ7" s="457"/>
      <c r="AK7" s="457"/>
      <c r="AL7" s="457"/>
      <c r="AM7" s="457"/>
      <c r="AN7" s="457"/>
      <c r="AO7" s="457"/>
      <c r="AP7" s="458"/>
      <c r="AQ7" s="456">
        <v>9700</v>
      </c>
      <c r="AR7" s="457"/>
      <c r="AS7" s="457"/>
      <c r="AT7" s="457"/>
      <c r="AU7" s="457"/>
      <c r="AV7" s="457"/>
      <c r="AW7" s="457"/>
      <c r="AX7" s="457"/>
      <c r="AY7" s="459"/>
      <c r="AZ7" s="428" t="s">
        <v>100</v>
      </c>
      <c r="BA7" s="429"/>
      <c r="BB7" s="429"/>
      <c r="BC7" s="429"/>
      <c r="BD7" s="429"/>
      <c r="BE7" s="429"/>
      <c r="BF7" s="429"/>
      <c r="BG7" s="429"/>
      <c r="BH7" s="429"/>
      <c r="BI7" s="429"/>
      <c r="BJ7" s="429"/>
      <c r="BK7" s="429"/>
      <c r="BL7" s="429"/>
      <c r="BM7" s="430"/>
      <c r="BN7" s="431">
        <v>18354341</v>
      </c>
      <c r="BO7" s="432"/>
      <c r="BP7" s="432"/>
      <c r="BQ7" s="432"/>
      <c r="BR7" s="432"/>
      <c r="BS7" s="432"/>
      <c r="BT7" s="432"/>
      <c r="BU7" s="433"/>
      <c r="BV7" s="431">
        <v>15484922</v>
      </c>
      <c r="BW7" s="432"/>
      <c r="BX7" s="432"/>
      <c r="BY7" s="432"/>
      <c r="BZ7" s="432"/>
      <c r="CA7" s="432"/>
      <c r="CB7" s="432"/>
      <c r="CC7" s="433"/>
      <c r="CD7" s="478" t="s">
        <v>101</v>
      </c>
      <c r="CE7" s="479"/>
      <c r="CF7" s="479"/>
      <c r="CG7" s="479"/>
      <c r="CH7" s="479"/>
      <c r="CI7" s="479"/>
      <c r="CJ7" s="479"/>
      <c r="CK7" s="479"/>
      <c r="CL7" s="479"/>
      <c r="CM7" s="479"/>
      <c r="CN7" s="479"/>
      <c r="CO7" s="479"/>
      <c r="CP7" s="479"/>
      <c r="CQ7" s="479"/>
      <c r="CR7" s="479"/>
      <c r="CS7" s="480"/>
      <c r="CT7" s="431">
        <v>475587075</v>
      </c>
      <c r="CU7" s="432"/>
      <c r="CV7" s="432"/>
      <c r="CW7" s="432"/>
      <c r="CX7" s="432"/>
      <c r="CY7" s="432"/>
      <c r="CZ7" s="432"/>
      <c r="DA7" s="433"/>
      <c r="DB7" s="431">
        <v>475495084</v>
      </c>
      <c r="DC7" s="432"/>
      <c r="DD7" s="432"/>
      <c r="DE7" s="432"/>
      <c r="DF7" s="432"/>
      <c r="DG7" s="432"/>
      <c r="DH7" s="432"/>
      <c r="DI7" s="433"/>
      <c r="DJ7" s="157"/>
      <c r="DK7" s="157"/>
      <c r="DL7" s="157"/>
      <c r="DM7" s="157"/>
      <c r="DN7" s="157"/>
      <c r="DO7" s="157"/>
    </row>
    <row r="8" spans="1:119" ht="18.75" customHeight="1" thickBot="1">
      <c r="A8" s="158"/>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102</v>
      </c>
      <c r="AA8" s="532"/>
      <c r="AB8" s="532"/>
      <c r="AC8" s="532"/>
      <c r="AD8" s="532"/>
      <c r="AE8" s="532"/>
      <c r="AF8" s="532"/>
      <c r="AG8" s="532"/>
      <c r="AH8" s="533"/>
      <c r="AI8" s="456">
        <v>1</v>
      </c>
      <c r="AJ8" s="457"/>
      <c r="AK8" s="457"/>
      <c r="AL8" s="457"/>
      <c r="AM8" s="457"/>
      <c r="AN8" s="457"/>
      <c r="AO8" s="457"/>
      <c r="AP8" s="458"/>
      <c r="AQ8" s="456">
        <v>7700</v>
      </c>
      <c r="AR8" s="457"/>
      <c r="AS8" s="457"/>
      <c r="AT8" s="457"/>
      <c r="AU8" s="457"/>
      <c r="AV8" s="457"/>
      <c r="AW8" s="457"/>
      <c r="AX8" s="457"/>
      <c r="AY8" s="459"/>
      <c r="AZ8" s="428" t="s">
        <v>103</v>
      </c>
      <c r="BA8" s="429"/>
      <c r="BB8" s="429"/>
      <c r="BC8" s="429"/>
      <c r="BD8" s="429"/>
      <c r="BE8" s="429"/>
      <c r="BF8" s="429"/>
      <c r="BG8" s="429"/>
      <c r="BH8" s="429"/>
      <c r="BI8" s="429"/>
      <c r="BJ8" s="429"/>
      <c r="BK8" s="429"/>
      <c r="BL8" s="429"/>
      <c r="BM8" s="430"/>
      <c r="BN8" s="431">
        <v>4690336</v>
      </c>
      <c r="BO8" s="432"/>
      <c r="BP8" s="432"/>
      <c r="BQ8" s="432"/>
      <c r="BR8" s="432"/>
      <c r="BS8" s="432"/>
      <c r="BT8" s="432"/>
      <c r="BU8" s="433"/>
      <c r="BV8" s="431">
        <v>3469683</v>
      </c>
      <c r="BW8" s="432"/>
      <c r="BX8" s="432"/>
      <c r="BY8" s="432"/>
      <c r="BZ8" s="432"/>
      <c r="CA8" s="432"/>
      <c r="CB8" s="432"/>
      <c r="CC8" s="433"/>
      <c r="CD8" s="478" t="s">
        <v>104</v>
      </c>
      <c r="CE8" s="479"/>
      <c r="CF8" s="479"/>
      <c r="CG8" s="479"/>
      <c r="CH8" s="479"/>
      <c r="CI8" s="479"/>
      <c r="CJ8" s="479"/>
      <c r="CK8" s="479"/>
      <c r="CL8" s="479"/>
      <c r="CM8" s="479"/>
      <c r="CN8" s="479"/>
      <c r="CO8" s="479"/>
      <c r="CP8" s="479"/>
      <c r="CQ8" s="479"/>
      <c r="CR8" s="479"/>
      <c r="CS8" s="480"/>
      <c r="CT8" s="573">
        <v>0.34665000000000001</v>
      </c>
      <c r="CU8" s="574"/>
      <c r="CV8" s="574"/>
      <c r="CW8" s="574"/>
      <c r="CX8" s="574"/>
      <c r="CY8" s="574"/>
      <c r="CZ8" s="574"/>
      <c r="DA8" s="575"/>
      <c r="DB8" s="573">
        <v>0.34288000000000002</v>
      </c>
      <c r="DC8" s="574"/>
      <c r="DD8" s="574"/>
      <c r="DE8" s="574"/>
      <c r="DF8" s="574"/>
      <c r="DG8" s="574"/>
      <c r="DH8" s="574"/>
      <c r="DI8" s="575"/>
      <c r="DJ8" s="157"/>
      <c r="DK8" s="157"/>
      <c r="DL8" s="157"/>
      <c r="DM8" s="157"/>
      <c r="DN8" s="157"/>
      <c r="DO8" s="157"/>
    </row>
    <row r="9" spans="1:119" ht="18.75" customHeight="1" thickBot="1">
      <c r="A9" s="158"/>
      <c r="B9" s="537" t="s">
        <v>105</v>
      </c>
      <c r="C9" s="511"/>
      <c r="D9" s="511"/>
      <c r="E9" s="511"/>
      <c r="F9" s="511"/>
      <c r="G9" s="511"/>
      <c r="H9" s="511"/>
      <c r="I9" s="511"/>
      <c r="J9" s="511"/>
      <c r="K9" s="512"/>
      <c r="L9" s="543" t="s">
        <v>106</v>
      </c>
      <c r="M9" s="544"/>
      <c r="N9" s="544"/>
      <c r="O9" s="544"/>
      <c r="P9" s="544"/>
      <c r="Q9" s="545"/>
      <c r="R9" s="546">
        <v>1648177</v>
      </c>
      <c r="S9" s="547"/>
      <c r="T9" s="547"/>
      <c r="U9" s="547"/>
      <c r="V9" s="548"/>
      <c r="W9" s="504"/>
      <c r="X9" s="505"/>
      <c r="Y9" s="506"/>
      <c r="Z9" s="531" t="s">
        <v>107</v>
      </c>
      <c r="AA9" s="532"/>
      <c r="AB9" s="532"/>
      <c r="AC9" s="532"/>
      <c r="AD9" s="532"/>
      <c r="AE9" s="532"/>
      <c r="AF9" s="532"/>
      <c r="AG9" s="532"/>
      <c r="AH9" s="533"/>
      <c r="AI9" s="456">
        <v>1</v>
      </c>
      <c r="AJ9" s="457"/>
      <c r="AK9" s="457"/>
      <c r="AL9" s="457"/>
      <c r="AM9" s="457"/>
      <c r="AN9" s="457"/>
      <c r="AO9" s="457"/>
      <c r="AP9" s="458"/>
      <c r="AQ9" s="456">
        <v>9700</v>
      </c>
      <c r="AR9" s="457"/>
      <c r="AS9" s="457"/>
      <c r="AT9" s="457"/>
      <c r="AU9" s="457"/>
      <c r="AV9" s="457"/>
      <c r="AW9" s="457"/>
      <c r="AX9" s="457"/>
      <c r="AY9" s="459"/>
      <c r="AZ9" s="428" t="s">
        <v>108</v>
      </c>
      <c r="BA9" s="429"/>
      <c r="BB9" s="429"/>
      <c r="BC9" s="429"/>
      <c r="BD9" s="429"/>
      <c r="BE9" s="429"/>
      <c r="BF9" s="429"/>
      <c r="BG9" s="429"/>
      <c r="BH9" s="429"/>
      <c r="BI9" s="429"/>
      <c r="BJ9" s="429"/>
      <c r="BK9" s="429"/>
      <c r="BL9" s="429"/>
      <c r="BM9" s="430"/>
      <c r="BN9" s="431">
        <v>1220653</v>
      </c>
      <c r="BO9" s="432"/>
      <c r="BP9" s="432"/>
      <c r="BQ9" s="432"/>
      <c r="BR9" s="432"/>
      <c r="BS9" s="432"/>
      <c r="BT9" s="432"/>
      <c r="BU9" s="433"/>
      <c r="BV9" s="431">
        <v>-1873104</v>
      </c>
      <c r="BW9" s="432"/>
      <c r="BX9" s="432"/>
      <c r="BY9" s="432"/>
      <c r="BZ9" s="432"/>
      <c r="CA9" s="432"/>
      <c r="CB9" s="432"/>
      <c r="CC9" s="433"/>
      <c r="CD9" s="402" t="s">
        <v>109</v>
      </c>
      <c r="CE9" s="403"/>
      <c r="CF9" s="403"/>
      <c r="CG9" s="403"/>
      <c r="CH9" s="403"/>
      <c r="CI9" s="403"/>
      <c r="CJ9" s="403"/>
      <c r="CK9" s="403"/>
      <c r="CL9" s="403"/>
      <c r="CM9" s="403"/>
      <c r="CN9" s="403"/>
      <c r="CO9" s="403"/>
      <c r="CP9" s="403"/>
      <c r="CQ9" s="403"/>
      <c r="CR9" s="403"/>
      <c r="CS9" s="404"/>
      <c r="CT9" s="410">
        <v>23.2</v>
      </c>
      <c r="CU9" s="411"/>
      <c r="CV9" s="411"/>
      <c r="CW9" s="411"/>
      <c r="CX9" s="411"/>
      <c r="CY9" s="411"/>
      <c r="CZ9" s="411"/>
      <c r="DA9" s="412"/>
      <c r="DB9" s="410">
        <v>22.9</v>
      </c>
      <c r="DC9" s="411"/>
      <c r="DD9" s="411"/>
      <c r="DE9" s="411"/>
      <c r="DF9" s="411"/>
      <c r="DG9" s="411"/>
      <c r="DH9" s="411"/>
      <c r="DI9" s="412"/>
      <c r="DJ9" s="157"/>
      <c r="DK9" s="157"/>
      <c r="DL9" s="157"/>
      <c r="DM9" s="157"/>
      <c r="DN9" s="157"/>
      <c r="DO9" s="157"/>
    </row>
    <row r="10" spans="1:119" ht="18.75" customHeight="1">
      <c r="A10" s="158"/>
      <c r="B10" s="538"/>
      <c r="C10" s="401"/>
      <c r="D10" s="401"/>
      <c r="E10" s="401"/>
      <c r="F10" s="401"/>
      <c r="G10" s="401"/>
      <c r="H10" s="401"/>
      <c r="I10" s="401"/>
      <c r="J10" s="401"/>
      <c r="K10" s="539"/>
      <c r="L10" s="453" t="s">
        <v>110</v>
      </c>
      <c r="M10" s="454"/>
      <c r="N10" s="454"/>
      <c r="O10" s="454"/>
      <c r="P10" s="454"/>
      <c r="Q10" s="455"/>
      <c r="R10" s="456">
        <v>1706242</v>
      </c>
      <c r="S10" s="457"/>
      <c r="T10" s="457"/>
      <c r="U10" s="457"/>
      <c r="V10" s="459"/>
      <c r="W10" s="504"/>
      <c r="X10" s="505"/>
      <c r="Y10" s="506"/>
      <c r="Z10" s="531" t="s">
        <v>111</v>
      </c>
      <c r="AA10" s="532"/>
      <c r="AB10" s="532"/>
      <c r="AC10" s="532"/>
      <c r="AD10" s="532"/>
      <c r="AE10" s="532"/>
      <c r="AF10" s="532"/>
      <c r="AG10" s="532"/>
      <c r="AH10" s="533"/>
      <c r="AI10" s="456">
        <v>1</v>
      </c>
      <c r="AJ10" s="457"/>
      <c r="AK10" s="457"/>
      <c r="AL10" s="457"/>
      <c r="AM10" s="457"/>
      <c r="AN10" s="457"/>
      <c r="AO10" s="457"/>
      <c r="AP10" s="458"/>
      <c r="AQ10" s="456">
        <v>8700</v>
      </c>
      <c r="AR10" s="457"/>
      <c r="AS10" s="457"/>
      <c r="AT10" s="457"/>
      <c r="AU10" s="457"/>
      <c r="AV10" s="457"/>
      <c r="AW10" s="457"/>
      <c r="AX10" s="457"/>
      <c r="AY10" s="459"/>
      <c r="AZ10" s="428" t="s">
        <v>112</v>
      </c>
      <c r="BA10" s="429"/>
      <c r="BB10" s="429"/>
      <c r="BC10" s="429"/>
      <c r="BD10" s="429"/>
      <c r="BE10" s="429"/>
      <c r="BF10" s="429"/>
      <c r="BG10" s="429"/>
      <c r="BH10" s="429"/>
      <c r="BI10" s="429"/>
      <c r="BJ10" s="429"/>
      <c r="BK10" s="429"/>
      <c r="BL10" s="429"/>
      <c r="BM10" s="430"/>
      <c r="BN10" s="431">
        <v>1714817</v>
      </c>
      <c r="BO10" s="432"/>
      <c r="BP10" s="432"/>
      <c r="BQ10" s="432"/>
      <c r="BR10" s="432"/>
      <c r="BS10" s="432"/>
      <c r="BT10" s="432"/>
      <c r="BU10" s="433"/>
      <c r="BV10" s="431">
        <v>4350365</v>
      </c>
      <c r="BW10" s="432"/>
      <c r="BX10" s="432"/>
      <c r="BY10" s="432"/>
      <c r="BZ10" s="432"/>
      <c r="CA10" s="432"/>
      <c r="CB10" s="432"/>
      <c r="CC10" s="433"/>
      <c r="CD10" s="534" t="s">
        <v>113</v>
      </c>
      <c r="CE10" s="535"/>
      <c r="CF10" s="535"/>
      <c r="CG10" s="535"/>
      <c r="CH10" s="535"/>
      <c r="CI10" s="535"/>
      <c r="CJ10" s="535"/>
      <c r="CK10" s="535"/>
      <c r="CL10" s="535"/>
      <c r="CM10" s="535"/>
      <c r="CN10" s="535"/>
      <c r="CO10" s="535"/>
      <c r="CP10" s="535"/>
      <c r="CQ10" s="535"/>
      <c r="CR10" s="535"/>
      <c r="CS10" s="536"/>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c r="A11" s="158"/>
      <c r="B11" s="540"/>
      <c r="C11" s="541"/>
      <c r="D11" s="541"/>
      <c r="E11" s="541"/>
      <c r="F11" s="541"/>
      <c r="G11" s="541"/>
      <c r="H11" s="541"/>
      <c r="I11" s="541"/>
      <c r="J11" s="541"/>
      <c r="K11" s="542"/>
      <c r="L11" s="567" t="s">
        <v>114</v>
      </c>
      <c r="M11" s="568"/>
      <c r="N11" s="568"/>
      <c r="O11" s="568"/>
      <c r="P11" s="568"/>
      <c r="Q11" s="569"/>
      <c r="R11" s="570" t="s">
        <v>115</v>
      </c>
      <c r="S11" s="571"/>
      <c r="T11" s="571"/>
      <c r="U11" s="571"/>
      <c r="V11" s="572"/>
      <c r="W11" s="507"/>
      <c r="X11" s="508"/>
      <c r="Y11" s="509"/>
      <c r="Z11" s="531" t="s">
        <v>116</v>
      </c>
      <c r="AA11" s="532"/>
      <c r="AB11" s="532"/>
      <c r="AC11" s="532"/>
      <c r="AD11" s="532"/>
      <c r="AE11" s="532"/>
      <c r="AF11" s="532"/>
      <c r="AG11" s="532"/>
      <c r="AH11" s="533"/>
      <c r="AI11" s="456">
        <v>49</v>
      </c>
      <c r="AJ11" s="457"/>
      <c r="AK11" s="457"/>
      <c r="AL11" s="457"/>
      <c r="AM11" s="457"/>
      <c r="AN11" s="457"/>
      <c r="AO11" s="457"/>
      <c r="AP11" s="458"/>
      <c r="AQ11" s="456">
        <v>7800</v>
      </c>
      <c r="AR11" s="457"/>
      <c r="AS11" s="457"/>
      <c r="AT11" s="457"/>
      <c r="AU11" s="457"/>
      <c r="AV11" s="457"/>
      <c r="AW11" s="457"/>
      <c r="AX11" s="457"/>
      <c r="AY11" s="45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118</v>
      </c>
      <c r="CE11" s="479"/>
      <c r="CF11" s="479"/>
      <c r="CG11" s="479"/>
      <c r="CH11" s="479"/>
      <c r="CI11" s="479"/>
      <c r="CJ11" s="479"/>
      <c r="CK11" s="479"/>
      <c r="CL11" s="479"/>
      <c r="CM11" s="479"/>
      <c r="CN11" s="479"/>
      <c r="CO11" s="479"/>
      <c r="CP11" s="479"/>
      <c r="CQ11" s="479"/>
      <c r="CR11" s="479"/>
      <c r="CS11" s="480"/>
      <c r="CT11" s="481" t="s">
        <v>119</v>
      </c>
      <c r="CU11" s="482"/>
      <c r="CV11" s="482"/>
      <c r="CW11" s="482"/>
      <c r="CX11" s="482"/>
      <c r="CY11" s="482"/>
      <c r="CZ11" s="482"/>
      <c r="DA11" s="483"/>
      <c r="DB11" s="481" t="s">
        <v>120</v>
      </c>
      <c r="DC11" s="482"/>
      <c r="DD11" s="482"/>
      <c r="DE11" s="482"/>
      <c r="DF11" s="482"/>
      <c r="DG11" s="482"/>
      <c r="DH11" s="482"/>
      <c r="DI11" s="483"/>
      <c r="DJ11" s="157"/>
      <c r="DK11" s="157"/>
      <c r="DL11" s="157"/>
      <c r="DM11" s="157"/>
      <c r="DN11" s="157"/>
      <c r="DO11" s="157"/>
    </row>
    <row r="12" spans="1:119" ht="18.75" customHeight="1">
      <c r="A12" s="158"/>
      <c r="B12" s="486" t="s">
        <v>121</v>
      </c>
      <c r="C12" s="487"/>
      <c r="D12" s="487"/>
      <c r="E12" s="487"/>
      <c r="F12" s="487"/>
      <c r="G12" s="487"/>
      <c r="H12" s="487"/>
      <c r="I12" s="487"/>
      <c r="J12" s="487"/>
      <c r="K12" s="488"/>
      <c r="L12" s="495" t="s">
        <v>122</v>
      </c>
      <c r="M12" s="496"/>
      <c r="N12" s="496"/>
      <c r="O12" s="496"/>
      <c r="P12" s="496"/>
      <c r="Q12" s="497"/>
      <c r="R12" s="498">
        <v>1643437</v>
      </c>
      <c r="S12" s="499"/>
      <c r="T12" s="499"/>
      <c r="U12" s="499"/>
      <c r="V12" s="500"/>
      <c r="W12" s="501" t="s">
        <v>123</v>
      </c>
      <c r="X12" s="502"/>
      <c r="Y12" s="503"/>
      <c r="Z12" s="510" t="s">
        <v>1</v>
      </c>
      <c r="AA12" s="511"/>
      <c r="AB12" s="511"/>
      <c r="AC12" s="511"/>
      <c r="AD12" s="511"/>
      <c r="AE12" s="511"/>
      <c r="AF12" s="511"/>
      <c r="AG12" s="511"/>
      <c r="AH12" s="512"/>
      <c r="AI12" s="516" t="s">
        <v>124</v>
      </c>
      <c r="AJ12" s="511"/>
      <c r="AK12" s="511"/>
      <c r="AL12" s="511"/>
      <c r="AM12" s="512"/>
      <c r="AN12" s="516" t="s">
        <v>125</v>
      </c>
      <c r="AO12" s="517"/>
      <c r="AP12" s="517"/>
      <c r="AQ12" s="517"/>
      <c r="AR12" s="517"/>
      <c r="AS12" s="518"/>
      <c r="AT12" s="525" t="s">
        <v>126</v>
      </c>
      <c r="AU12" s="526"/>
      <c r="AV12" s="526"/>
      <c r="AW12" s="526"/>
      <c r="AX12" s="526"/>
      <c r="AY12" s="527"/>
      <c r="AZ12" s="428" t="s">
        <v>127</v>
      </c>
      <c r="BA12" s="429"/>
      <c r="BB12" s="429"/>
      <c r="BC12" s="429"/>
      <c r="BD12" s="429"/>
      <c r="BE12" s="429"/>
      <c r="BF12" s="429"/>
      <c r="BG12" s="429"/>
      <c r="BH12" s="429"/>
      <c r="BI12" s="429"/>
      <c r="BJ12" s="429"/>
      <c r="BK12" s="429"/>
      <c r="BL12" s="429"/>
      <c r="BM12" s="430"/>
      <c r="BN12" s="431">
        <v>1712095</v>
      </c>
      <c r="BO12" s="432"/>
      <c r="BP12" s="432"/>
      <c r="BQ12" s="432"/>
      <c r="BR12" s="432"/>
      <c r="BS12" s="432"/>
      <c r="BT12" s="432"/>
      <c r="BU12" s="433"/>
      <c r="BV12" s="431">
        <v>4338747</v>
      </c>
      <c r="BW12" s="432"/>
      <c r="BX12" s="432"/>
      <c r="BY12" s="432"/>
      <c r="BZ12" s="432"/>
      <c r="CA12" s="432"/>
      <c r="CB12" s="432"/>
      <c r="CC12" s="433"/>
      <c r="CD12" s="478" t="s">
        <v>128</v>
      </c>
      <c r="CE12" s="479"/>
      <c r="CF12" s="479"/>
      <c r="CG12" s="479"/>
      <c r="CH12" s="479"/>
      <c r="CI12" s="479"/>
      <c r="CJ12" s="479"/>
      <c r="CK12" s="479"/>
      <c r="CL12" s="479"/>
      <c r="CM12" s="479"/>
      <c r="CN12" s="479"/>
      <c r="CO12" s="479"/>
      <c r="CP12" s="479"/>
      <c r="CQ12" s="479"/>
      <c r="CR12" s="479"/>
      <c r="CS12" s="480"/>
      <c r="CT12" s="481" t="s">
        <v>120</v>
      </c>
      <c r="CU12" s="482"/>
      <c r="CV12" s="482"/>
      <c r="CW12" s="482"/>
      <c r="CX12" s="482"/>
      <c r="CY12" s="482"/>
      <c r="CZ12" s="482"/>
      <c r="DA12" s="483"/>
      <c r="DB12" s="481" t="s">
        <v>120</v>
      </c>
      <c r="DC12" s="482"/>
      <c r="DD12" s="482"/>
      <c r="DE12" s="482"/>
      <c r="DF12" s="482"/>
      <c r="DG12" s="482"/>
      <c r="DH12" s="482"/>
      <c r="DI12" s="483"/>
      <c r="DJ12" s="157"/>
      <c r="DK12" s="157"/>
      <c r="DL12" s="157"/>
      <c r="DM12" s="157"/>
      <c r="DN12" s="157"/>
      <c r="DO12" s="157"/>
    </row>
    <row r="13" spans="1:119" ht="18.75" customHeight="1" thickBot="1">
      <c r="A13" s="158"/>
      <c r="B13" s="489"/>
      <c r="C13" s="490"/>
      <c r="D13" s="490"/>
      <c r="E13" s="490"/>
      <c r="F13" s="490"/>
      <c r="G13" s="490"/>
      <c r="H13" s="490"/>
      <c r="I13" s="490"/>
      <c r="J13" s="490"/>
      <c r="K13" s="491"/>
      <c r="L13" s="165"/>
      <c r="M13" s="472" t="s">
        <v>129</v>
      </c>
      <c r="N13" s="473"/>
      <c r="O13" s="473"/>
      <c r="P13" s="473"/>
      <c r="Q13" s="474"/>
      <c r="R13" s="522">
        <v>1633098</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130</v>
      </c>
      <c r="BA13" s="440"/>
      <c r="BB13" s="440"/>
      <c r="BC13" s="440"/>
      <c r="BD13" s="440"/>
      <c r="BE13" s="440"/>
      <c r="BF13" s="440"/>
      <c r="BG13" s="440"/>
      <c r="BH13" s="440"/>
      <c r="BI13" s="440"/>
      <c r="BJ13" s="440"/>
      <c r="BK13" s="440"/>
      <c r="BL13" s="440"/>
      <c r="BM13" s="441"/>
      <c r="BN13" s="431">
        <v>1223375</v>
      </c>
      <c r="BO13" s="432"/>
      <c r="BP13" s="432"/>
      <c r="BQ13" s="432"/>
      <c r="BR13" s="432"/>
      <c r="BS13" s="432"/>
      <c r="BT13" s="432"/>
      <c r="BU13" s="433"/>
      <c r="BV13" s="431">
        <v>-1861486</v>
      </c>
      <c r="BW13" s="432"/>
      <c r="BX13" s="432"/>
      <c r="BY13" s="432"/>
      <c r="BZ13" s="432"/>
      <c r="CA13" s="432"/>
      <c r="CB13" s="432"/>
      <c r="CC13" s="433"/>
      <c r="CD13" s="478" t="s">
        <v>131</v>
      </c>
      <c r="CE13" s="479"/>
      <c r="CF13" s="479"/>
      <c r="CG13" s="479"/>
      <c r="CH13" s="479"/>
      <c r="CI13" s="479"/>
      <c r="CJ13" s="479"/>
      <c r="CK13" s="479"/>
      <c r="CL13" s="479"/>
      <c r="CM13" s="479"/>
      <c r="CN13" s="479"/>
      <c r="CO13" s="479"/>
      <c r="CP13" s="479"/>
      <c r="CQ13" s="479"/>
      <c r="CR13" s="479"/>
      <c r="CS13" s="480"/>
      <c r="CT13" s="410">
        <v>12.2</v>
      </c>
      <c r="CU13" s="411"/>
      <c r="CV13" s="411"/>
      <c r="CW13" s="411"/>
      <c r="CX13" s="411"/>
      <c r="CY13" s="411"/>
      <c r="CZ13" s="411"/>
      <c r="DA13" s="412"/>
      <c r="DB13" s="410">
        <v>12.8</v>
      </c>
      <c r="DC13" s="411"/>
      <c r="DD13" s="411"/>
      <c r="DE13" s="411"/>
      <c r="DF13" s="411"/>
      <c r="DG13" s="411"/>
      <c r="DH13" s="411"/>
      <c r="DI13" s="412"/>
      <c r="DJ13" s="157"/>
      <c r="DK13" s="157"/>
      <c r="DL13" s="157"/>
      <c r="DM13" s="157"/>
      <c r="DN13" s="157"/>
      <c r="DO13" s="157"/>
    </row>
    <row r="14" spans="1:119" ht="18.75" customHeight="1" thickBot="1">
      <c r="A14" s="158"/>
      <c r="B14" s="489"/>
      <c r="C14" s="490"/>
      <c r="D14" s="490"/>
      <c r="E14" s="490"/>
      <c r="F14" s="490"/>
      <c r="G14" s="490"/>
      <c r="H14" s="490"/>
      <c r="I14" s="490"/>
      <c r="J14" s="490"/>
      <c r="K14" s="491"/>
      <c r="L14" s="466" t="s">
        <v>132</v>
      </c>
      <c r="M14" s="484"/>
      <c r="N14" s="484"/>
      <c r="O14" s="484"/>
      <c r="P14" s="484"/>
      <c r="Q14" s="485"/>
      <c r="R14" s="475">
        <v>1655888</v>
      </c>
      <c r="S14" s="476"/>
      <c r="T14" s="476"/>
      <c r="U14" s="476"/>
      <c r="V14" s="477"/>
      <c r="W14" s="504"/>
      <c r="X14" s="505"/>
      <c r="Y14" s="506"/>
      <c r="Z14" s="453" t="s">
        <v>133</v>
      </c>
      <c r="AA14" s="454"/>
      <c r="AB14" s="454"/>
      <c r="AC14" s="454"/>
      <c r="AD14" s="454"/>
      <c r="AE14" s="454"/>
      <c r="AF14" s="454"/>
      <c r="AG14" s="454"/>
      <c r="AH14" s="455"/>
      <c r="AI14" s="456">
        <v>6788</v>
      </c>
      <c r="AJ14" s="457"/>
      <c r="AK14" s="457"/>
      <c r="AL14" s="457"/>
      <c r="AM14" s="458"/>
      <c r="AN14" s="456">
        <v>22013484</v>
      </c>
      <c r="AO14" s="457"/>
      <c r="AP14" s="457"/>
      <c r="AQ14" s="457"/>
      <c r="AR14" s="457"/>
      <c r="AS14" s="458"/>
      <c r="AT14" s="456">
        <v>3243</v>
      </c>
      <c r="AU14" s="457"/>
      <c r="AV14" s="457"/>
      <c r="AW14" s="457"/>
      <c r="AX14" s="457"/>
      <c r="AY14" s="459"/>
      <c r="AZ14" s="422" t="s">
        <v>134</v>
      </c>
      <c r="BA14" s="423"/>
      <c r="BB14" s="423"/>
      <c r="BC14" s="423"/>
      <c r="BD14" s="423"/>
      <c r="BE14" s="423"/>
      <c r="BF14" s="423"/>
      <c r="BG14" s="423"/>
      <c r="BH14" s="423"/>
      <c r="BI14" s="423"/>
      <c r="BJ14" s="423"/>
      <c r="BK14" s="423"/>
      <c r="BL14" s="423"/>
      <c r="BM14" s="424"/>
      <c r="BN14" s="425">
        <v>143858234</v>
      </c>
      <c r="BO14" s="426"/>
      <c r="BP14" s="426"/>
      <c r="BQ14" s="426"/>
      <c r="BR14" s="426"/>
      <c r="BS14" s="426"/>
      <c r="BT14" s="426"/>
      <c r="BU14" s="427"/>
      <c r="BV14" s="425">
        <v>140011233</v>
      </c>
      <c r="BW14" s="426"/>
      <c r="BX14" s="426"/>
      <c r="BY14" s="426"/>
      <c r="BZ14" s="426"/>
      <c r="CA14" s="426"/>
      <c r="CB14" s="426"/>
      <c r="CC14" s="427"/>
      <c r="CD14" s="402" t="s">
        <v>135</v>
      </c>
      <c r="CE14" s="403"/>
      <c r="CF14" s="403"/>
      <c r="CG14" s="403"/>
      <c r="CH14" s="403"/>
      <c r="CI14" s="403"/>
      <c r="CJ14" s="403"/>
      <c r="CK14" s="403"/>
      <c r="CL14" s="403"/>
      <c r="CM14" s="403"/>
      <c r="CN14" s="403"/>
      <c r="CO14" s="403"/>
      <c r="CP14" s="403"/>
      <c r="CQ14" s="403"/>
      <c r="CR14" s="403"/>
      <c r="CS14" s="404"/>
      <c r="CT14" s="436">
        <v>216.8</v>
      </c>
      <c r="CU14" s="437"/>
      <c r="CV14" s="437"/>
      <c r="CW14" s="437"/>
      <c r="CX14" s="437"/>
      <c r="CY14" s="437"/>
      <c r="CZ14" s="437"/>
      <c r="DA14" s="438"/>
      <c r="DB14" s="436">
        <v>219.9</v>
      </c>
      <c r="DC14" s="437"/>
      <c r="DD14" s="437"/>
      <c r="DE14" s="437"/>
      <c r="DF14" s="437"/>
      <c r="DG14" s="437"/>
      <c r="DH14" s="437"/>
      <c r="DI14" s="438"/>
      <c r="DJ14" s="157"/>
      <c r="DK14" s="157"/>
      <c r="DL14" s="157"/>
      <c r="DM14" s="157"/>
      <c r="DN14" s="157"/>
      <c r="DO14" s="157"/>
    </row>
    <row r="15" spans="1:119" ht="18.75" customHeight="1">
      <c r="A15" s="158"/>
      <c r="B15" s="489"/>
      <c r="C15" s="490"/>
      <c r="D15" s="490"/>
      <c r="E15" s="490"/>
      <c r="F15" s="490"/>
      <c r="G15" s="490"/>
      <c r="H15" s="490"/>
      <c r="I15" s="490"/>
      <c r="J15" s="490"/>
      <c r="K15" s="491"/>
      <c r="L15" s="165"/>
      <c r="M15" s="472" t="s">
        <v>129</v>
      </c>
      <c r="N15" s="473"/>
      <c r="O15" s="473"/>
      <c r="P15" s="473"/>
      <c r="Q15" s="474"/>
      <c r="R15" s="475">
        <v>1646915</v>
      </c>
      <c r="S15" s="476"/>
      <c r="T15" s="476"/>
      <c r="U15" s="476"/>
      <c r="V15" s="477"/>
      <c r="W15" s="504"/>
      <c r="X15" s="505"/>
      <c r="Y15" s="506"/>
      <c r="Z15" s="453" t="s">
        <v>136</v>
      </c>
      <c r="AA15" s="454"/>
      <c r="AB15" s="454"/>
      <c r="AC15" s="454"/>
      <c r="AD15" s="454"/>
      <c r="AE15" s="454"/>
      <c r="AF15" s="454"/>
      <c r="AG15" s="454"/>
      <c r="AH15" s="455"/>
      <c r="AI15" s="456" t="s">
        <v>120</v>
      </c>
      <c r="AJ15" s="457"/>
      <c r="AK15" s="457"/>
      <c r="AL15" s="457"/>
      <c r="AM15" s="458"/>
      <c r="AN15" s="456" t="s">
        <v>120</v>
      </c>
      <c r="AO15" s="457"/>
      <c r="AP15" s="457"/>
      <c r="AQ15" s="457"/>
      <c r="AR15" s="457"/>
      <c r="AS15" s="458"/>
      <c r="AT15" s="456" t="s">
        <v>120</v>
      </c>
      <c r="AU15" s="457"/>
      <c r="AV15" s="457"/>
      <c r="AW15" s="457"/>
      <c r="AX15" s="457"/>
      <c r="AY15" s="459"/>
      <c r="AZ15" s="428" t="s">
        <v>137</v>
      </c>
      <c r="BA15" s="429"/>
      <c r="BB15" s="429"/>
      <c r="BC15" s="429"/>
      <c r="BD15" s="429"/>
      <c r="BE15" s="429"/>
      <c r="BF15" s="429"/>
      <c r="BG15" s="429"/>
      <c r="BH15" s="429"/>
      <c r="BI15" s="429"/>
      <c r="BJ15" s="429"/>
      <c r="BK15" s="429"/>
      <c r="BL15" s="429"/>
      <c r="BM15" s="430"/>
      <c r="BN15" s="431">
        <v>405379935</v>
      </c>
      <c r="BO15" s="432"/>
      <c r="BP15" s="432"/>
      <c r="BQ15" s="432"/>
      <c r="BR15" s="432"/>
      <c r="BS15" s="432"/>
      <c r="BT15" s="432"/>
      <c r="BU15" s="433"/>
      <c r="BV15" s="431">
        <v>404947619</v>
      </c>
      <c r="BW15" s="432"/>
      <c r="BX15" s="432"/>
      <c r="BY15" s="432"/>
      <c r="BZ15" s="432"/>
      <c r="CA15" s="432"/>
      <c r="CB15" s="432"/>
      <c r="CC15" s="433"/>
      <c r="CD15" s="469" t="s">
        <v>138</v>
      </c>
      <c r="CE15" s="470"/>
      <c r="CF15" s="470"/>
      <c r="CG15" s="470"/>
      <c r="CH15" s="470"/>
      <c r="CI15" s="470"/>
      <c r="CJ15" s="470"/>
      <c r="CK15" s="470"/>
      <c r="CL15" s="470"/>
      <c r="CM15" s="470"/>
      <c r="CN15" s="470"/>
      <c r="CO15" s="470"/>
      <c r="CP15" s="470"/>
      <c r="CQ15" s="470"/>
      <c r="CR15" s="470"/>
      <c r="CS15" s="471"/>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c r="A16" s="158"/>
      <c r="B16" s="489"/>
      <c r="C16" s="490"/>
      <c r="D16" s="490"/>
      <c r="E16" s="490"/>
      <c r="F16" s="490"/>
      <c r="G16" s="490"/>
      <c r="H16" s="490"/>
      <c r="I16" s="490"/>
      <c r="J16" s="490"/>
      <c r="K16" s="491"/>
      <c r="L16" s="466" t="s">
        <v>139</v>
      </c>
      <c r="M16" s="467"/>
      <c r="N16" s="467"/>
      <c r="O16" s="467"/>
      <c r="P16" s="467"/>
      <c r="Q16" s="468"/>
      <c r="R16" s="463" t="s">
        <v>140</v>
      </c>
      <c r="S16" s="464"/>
      <c r="T16" s="464"/>
      <c r="U16" s="464"/>
      <c r="V16" s="465"/>
      <c r="W16" s="504"/>
      <c r="X16" s="505"/>
      <c r="Y16" s="506"/>
      <c r="Z16" s="453" t="s">
        <v>141</v>
      </c>
      <c r="AA16" s="454"/>
      <c r="AB16" s="454"/>
      <c r="AC16" s="454"/>
      <c r="AD16" s="454"/>
      <c r="AE16" s="454"/>
      <c r="AF16" s="454"/>
      <c r="AG16" s="454"/>
      <c r="AH16" s="455"/>
      <c r="AI16" s="456">
        <v>244</v>
      </c>
      <c r="AJ16" s="457"/>
      <c r="AK16" s="457"/>
      <c r="AL16" s="457"/>
      <c r="AM16" s="458"/>
      <c r="AN16" s="456">
        <v>795928</v>
      </c>
      <c r="AO16" s="457"/>
      <c r="AP16" s="457"/>
      <c r="AQ16" s="457"/>
      <c r="AR16" s="457"/>
      <c r="AS16" s="458"/>
      <c r="AT16" s="456">
        <v>3262</v>
      </c>
      <c r="AU16" s="457"/>
      <c r="AV16" s="457"/>
      <c r="AW16" s="457"/>
      <c r="AX16" s="457"/>
      <c r="AY16" s="459"/>
      <c r="AZ16" s="428" t="s">
        <v>142</v>
      </c>
      <c r="BA16" s="429"/>
      <c r="BB16" s="429"/>
      <c r="BC16" s="429"/>
      <c r="BD16" s="429"/>
      <c r="BE16" s="429"/>
      <c r="BF16" s="429"/>
      <c r="BG16" s="429"/>
      <c r="BH16" s="429"/>
      <c r="BI16" s="429"/>
      <c r="BJ16" s="429"/>
      <c r="BK16" s="429"/>
      <c r="BL16" s="429"/>
      <c r="BM16" s="430"/>
      <c r="BN16" s="431">
        <v>179849189</v>
      </c>
      <c r="BO16" s="432"/>
      <c r="BP16" s="432"/>
      <c r="BQ16" s="432"/>
      <c r="BR16" s="432"/>
      <c r="BS16" s="432"/>
      <c r="BT16" s="432"/>
      <c r="BU16" s="433"/>
      <c r="BV16" s="431">
        <v>174847158</v>
      </c>
      <c r="BW16" s="432"/>
      <c r="BX16" s="432"/>
      <c r="BY16" s="432"/>
      <c r="BZ16" s="432"/>
      <c r="CA16" s="432"/>
      <c r="CB16" s="432"/>
      <c r="CC16" s="433"/>
      <c r="CD16" s="169"/>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7"/>
      <c r="DK16" s="157"/>
      <c r="DL16" s="157"/>
      <c r="DM16" s="157"/>
      <c r="DN16" s="157"/>
      <c r="DO16" s="157"/>
    </row>
    <row r="17" spans="1:119" ht="18.75" customHeight="1" thickBot="1">
      <c r="A17" s="158"/>
      <c r="B17" s="492"/>
      <c r="C17" s="493"/>
      <c r="D17" s="493"/>
      <c r="E17" s="493"/>
      <c r="F17" s="493"/>
      <c r="G17" s="493"/>
      <c r="H17" s="493"/>
      <c r="I17" s="493"/>
      <c r="J17" s="493"/>
      <c r="K17" s="494"/>
      <c r="L17" s="170"/>
      <c r="M17" s="460" t="s">
        <v>143</v>
      </c>
      <c r="N17" s="461"/>
      <c r="O17" s="461"/>
      <c r="P17" s="461"/>
      <c r="Q17" s="462"/>
      <c r="R17" s="463" t="s">
        <v>140</v>
      </c>
      <c r="S17" s="464"/>
      <c r="T17" s="464"/>
      <c r="U17" s="464"/>
      <c r="V17" s="465"/>
      <c r="W17" s="504"/>
      <c r="X17" s="505"/>
      <c r="Y17" s="506"/>
      <c r="Z17" s="453" t="s">
        <v>144</v>
      </c>
      <c r="AA17" s="454"/>
      <c r="AB17" s="454"/>
      <c r="AC17" s="454"/>
      <c r="AD17" s="454"/>
      <c r="AE17" s="454"/>
      <c r="AF17" s="454"/>
      <c r="AG17" s="454"/>
      <c r="AH17" s="455"/>
      <c r="AI17" s="456">
        <v>3054</v>
      </c>
      <c r="AJ17" s="457"/>
      <c r="AK17" s="457"/>
      <c r="AL17" s="457"/>
      <c r="AM17" s="458"/>
      <c r="AN17" s="456">
        <v>9436860</v>
      </c>
      <c r="AO17" s="457"/>
      <c r="AP17" s="457"/>
      <c r="AQ17" s="457"/>
      <c r="AR17" s="457"/>
      <c r="AS17" s="458"/>
      <c r="AT17" s="456">
        <v>3090</v>
      </c>
      <c r="AU17" s="457"/>
      <c r="AV17" s="457"/>
      <c r="AW17" s="457"/>
      <c r="AX17" s="457"/>
      <c r="AY17" s="459"/>
      <c r="AZ17" s="428" t="s">
        <v>145</v>
      </c>
      <c r="BA17" s="429"/>
      <c r="BB17" s="429"/>
      <c r="BC17" s="429"/>
      <c r="BD17" s="429"/>
      <c r="BE17" s="429"/>
      <c r="BF17" s="429"/>
      <c r="BG17" s="429"/>
      <c r="BH17" s="429"/>
      <c r="BI17" s="429"/>
      <c r="BJ17" s="429"/>
      <c r="BK17" s="429"/>
      <c r="BL17" s="429"/>
      <c r="BM17" s="430"/>
      <c r="BN17" s="431">
        <v>465371833</v>
      </c>
      <c r="BO17" s="432"/>
      <c r="BP17" s="432"/>
      <c r="BQ17" s="432"/>
      <c r="BR17" s="432"/>
      <c r="BS17" s="432"/>
      <c r="BT17" s="432"/>
      <c r="BU17" s="433"/>
      <c r="BV17" s="431">
        <v>463235964</v>
      </c>
      <c r="BW17" s="432"/>
      <c r="BX17" s="432"/>
      <c r="BY17" s="432"/>
      <c r="BZ17" s="432"/>
      <c r="CA17" s="432"/>
      <c r="CB17" s="432"/>
      <c r="CC17" s="433"/>
      <c r="CD17" s="169"/>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7"/>
      <c r="DK17" s="157"/>
      <c r="DL17" s="157"/>
      <c r="DM17" s="157"/>
      <c r="DN17" s="157"/>
      <c r="DO17" s="157"/>
    </row>
    <row r="18" spans="1:119" ht="18.75" customHeight="1" thickBot="1">
      <c r="A18" s="158"/>
      <c r="B18" s="448" t="s">
        <v>146</v>
      </c>
      <c r="C18" s="449"/>
      <c r="D18" s="449"/>
      <c r="E18" s="449"/>
      <c r="F18" s="449"/>
      <c r="G18" s="449"/>
      <c r="H18" s="449"/>
      <c r="I18" s="449"/>
      <c r="J18" s="449"/>
      <c r="K18" s="450"/>
      <c r="L18" s="451">
        <v>9187</v>
      </c>
      <c r="M18" s="452"/>
      <c r="N18" s="452"/>
      <c r="O18" s="452"/>
      <c r="P18" s="452"/>
      <c r="Q18" s="452"/>
      <c r="R18" s="452"/>
      <c r="S18" s="452"/>
      <c r="T18" s="452"/>
      <c r="U18" s="452"/>
      <c r="V18" s="452"/>
      <c r="W18" s="504"/>
      <c r="X18" s="505"/>
      <c r="Y18" s="506"/>
      <c r="Z18" s="453" t="s">
        <v>147</v>
      </c>
      <c r="AA18" s="454"/>
      <c r="AB18" s="454"/>
      <c r="AC18" s="454"/>
      <c r="AD18" s="454"/>
      <c r="AE18" s="454"/>
      <c r="AF18" s="454"/>
      <c r="AG18" s="454"/>
      <c r="AH18" s="455"/>
      <c r="AI18" s="456">
        <v>13826</v>
      </c>
      <c r="AJ18" s="457"/>
      <c r="AK18" s="457"/>
      <c r="AL18" s="457"/>
      <c r="AM18" s="458"/>
      <c r="AN18" s="456">
        <v>52648770</v>
      </c>
      <c r="AO18" s="457"/>
      <c r="AP18" s="457"/>
      <c r="AQ18" s="457"/>
      <c r="AR18" s="457"/>
      <c r="AS18" s="458"/>
      <c r="AT18" s="456">
        <v>3808</v>
      </c>
      <c r="AU18" s="457"/>
      <c r="AV18" s="457"/>
      <c r="AW18" s="457"/>
      <c r="AX18" s="457"/>
      <c r="AY18" s="459"/>
      <c r="AZ18" s="439" t="s">
        <v>148</v>
      </c>
      <c r="BA18" s="440"/>
      <c r="BB18" s="440"/>
      <c r="BC18" s="440"/>
      <c r="BD18" s="440"/>
      <c r="BE18" s="440"/>
      <c r="BF18" s="440"/>
      <c r="BG18" s="440"/>
      <c r="BH18" s="440"/>
      <c r="BI18" s="440"/>
      <c r="BJ18" s="440"/>
      <c r="BK18" s="440"/>
      <c r="BL18" s="440"/>
      <c r="BM18" s="441"/>
      <c r="BN18" s="405">
        <v>541620581</v>
      </c>
      <c r="BO18" s="406"/>
      <c r="BP18" s="406"/>
      <c r="BQ18" s="406"/>
      <c r="BR18" s="406"/>
      <c r="BS18" s="406"/>
      <c r="BT18" s="406"/>
      <c r="BU18" s="407"/>
      <c r="BV18" s="405">
        <v>544999738</v>
      </c>
      <c r="BW18" s="406"/>
      <c r="BX18" s="406"/>
      <c r="BY18" s="406"/>
      <c r="BZ18" s="406"/>
      <c r="CA18" s="406"/>
      <c r="CB18" s="406"/>
      <c r="CC18" s="407"/>
      <c r="CD18" s="169"/>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7"/>
      <c r="DK18" s="157"/>
      <c r="DL18" s="157"/>
      <c r="DM18" s="157"/>
      <c r="DN18" s="157"/>
      <c r="DO18" s="157"/>
    </row>
    <row r="19" spans="1:119" ht="18.75" customHeight="1" thickBot="1">
      <c r="A19" s="158"/>
      <c r="B19" s="448" t="s">
        <v>149</v>
      </c>
      <c r="C19" s="449"/>
      <c r="D19" s="449"/>
      <c r="E19" s="449"/>
      <c r="F19" s="449"/>
      <c r="G19" s="449"/>
      <c r="H19" s="449"/>
      <c r="I19" s="449"/>
      <c r="J19" s="449"/>
      <c r="K19" s="450"/>
      <c r="L19" s="451">
        <v>179</v>
      </c>
      <c r="M19" s="452"/>
      <c r="N19" s="452"/>
      <c r="O19" s="452"/>
      <c r="P19" s="452"/>
      <c r="Q19" s="452"/>
      <c r="R19" s="452"/>
      <c r="S19" s="452"/>
      <c r="T19" s="452"/>
      <c r="U19" s="452"/>
      <c r="V19" s="452"/>
      <c r="W19" s="504"/>
      <c r="X19" s="505"/>
      <c r="Y19" s="506"/>
      <c r="Z19" s="453" t="s">
        <v>150</v>
      </c>
      <c r="AA19" s="454"/>
      <c r="AB19" s="454"/>
      <c r="AC19" s="454"/>
      <c r="AD19" s="454"/>
      <c r="AE19" s="454"/>
      <c r="AF19" s="454"/>
      <c r="AG19" s="454"/>
      <c r="AH19" s="455"/>
      <c r="AI19" s="456" t="s">
        <v>119</v>
      </c>
      <c r="AJ19" s="457"/>
      <c r="AK19" s="457"/>
      <c r="AL19" s="457"/>
      <c r="AM19" s="458"/>
      <c r="AN19" s="456" t="s">
        <v>119</v>
      </c>
      <c r="AO19" s="457"/>
      <c r="AP19" s="457"/>
      <c r="AQ19" s="457"/>
      <c r="AR19" s="457"/>
      <c r="AS19" s="458"/>
      <c r="AT19" s="456" t="s">
        <v>119</v>
      </c>
      <c r="AU19" s="457"/>
      <c r="AV19" s="457"/>
      <c r="AW19" s="457"/>
      <c r="AX19" s="457"/>
      <c r="AY19" s="459"/>
      <c r="AZ19" s="422" t="s">
        <v>151</v>
      </c>
      <c r="BA19" s="423"/>
      <c r="BB19" s="423"/>
      <c r="BC19" s="423"/>
      <c r="BD19" s="423"/>
      <c r="BE19" s="423"/>
      <c r="BF19" s="423"/>
      <c r="BG19" s="423"/>
      <c r="BH19" s="423"/>
      <c r="BI19" s="423"/>
      <c r="BJ19" s="423"/>
      <c r="BK19" s="423"/>
      <c r="BL19" s="423"/>
      <c r="BM19" s="424"/>
      <c r="BN19" s="425">
        <v>1603161253</v>
      </c>
      <c r="BO19" s="426"/>
      <c r="BP19" s="426"/>
      <c r="BQ19" s="426"/>
      <c r="BR19" s="426"/>
      <c r="BS19" s="426"/>
      <c r="BT19" s="426"/>
      <c r="BU19" s="427"/>
      <c r="BV19" s="425">
        <v>1622293585</v>
      </c>
      <c r="BW19" s="426"/>
      <c r="BX19" s="426"/>
      <c r="BY19" s="426"/>
      <c r="BZ19" s="426"/>
      <c r="CA19" s="426"/>
      <c r="CB19" s="426"/>
      <c r="CC19" s="427"/>
      <c r="CD19" s="169"/>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7"/>
      <c r="DK19" s="157"/>
      <c r="DL19" s="157"/>
      <c r="DM19" s="157"/>
      <c r="DN19" s="157"/>
      <c r="DO19" s="157"/>
    </row>
    <row r="20" spans="1:119" ht="18.75" customHeight="1" thickBot="1">
      <c r="A20" s="158"/>
      <c r="B20" s="448" t="s">
        <v>152</v>
      </c>
      <c r="C20" s="449"/>
      <c r="D20" s="449"/>
      <c r="E20" s="449"/>
      <c r="F20" s="449"/>
      <c r="G20" s="449"/>
      <c r="H20" s="449"/>
      <c r="I20" s="449"/>
      <c r="J20" s="449"/>
      <c r="K20" s="450"/>
      <c r="L20" s="451">
        <v>724690</v>
      </c>
      <c r="M20" s="452"/>
      <c r="N20" s="452"/>
      <c r="O20" s="452"/>
      <c r="P20" s="452"/>
      <c r="Q20" s="452"/>
      <c r="R20" s="452"/>
      <c r="S20" s="452"/>
      <c r="T20" s="452"/>
      <c r="U20" s="452"/>
      <c r="V20" s="452"/>
      <c r="W20" s="507"/>
      <c r="X20" s="508"/>
      <c r="Y20" s="509"/>
      <c r="Z20" s="453" t="s">
        <v>153</v>
      </c>
      <c r="AA20" s="454"/>
      <c r="AB20" s="454"/>
      <c r="AC20" s="454"/>
      <c r="AD20" s="454"/>
      <c r="AE20" s="454"/>
      <c r="AF20" s="454"/>
      <c r="AG20" s="454"/>
      <c r="AH20" s="455"/>
      <c r="AI20" s="456">
        <v>23668</v>
      </c>
      <c r="AJ20" s="457"/>
      <c r="AK20" s="457"/>
      <c r="AL20" s="457"/>
      <c r="AM20" s="458"/>
      <c r="AN20" s="456">
        <v>84099114</v>
      </c>
      <c r="AO20" s="457"/>
      <c r="AP20" s="457"/>
      <c r="AQ20" s="457"/>
      <c r="AR20" s="457"/>
      <c r="AS20" s="458"/>
      <c r="AT20" s="456">
        <v>3553</v>
      </c>
      <c r="AU20" s="457"/>
      <c r="AV20" s="457"/>
      <c r="AW20" s="457"/>
      <c r="AX20" s="457"/>
      <c r="AY20" s="459"/>
      <c r="AZ20" s="439" t="s">
        <v>154</v>
      </c>
      <c r="BA20" s="440"/>
      <c r="BB20" s="440"/>
      <c r="BC20" s="440"/>
      <c r="BD20" s="440"/>
      <c r="BE20" s="440"/>
      <c r="BF20" s="440"/>
      <c r="BG20" s="440"/>
      <c r="BH20" s="440"/>
      <c r="BI20" s="440"/>
      <c r="BJ20" s="440"/>
      <c r="BK20" s="440"/>
      <c r="BL20" s="440"/>
      <c r="BM20" s="441"/>
      <c r="BN20" s="405">
        <v>495066559</v>
      </c>
      <c r="BO20" s="406"/>
      <c r="BP20" s="406"/>
      <c r="BQ20" s="406"/>
      <c r="BR20" s="406"/>
      <c r="BS20" s="406"/>
      <c r="BT20" s="406"/>
      <c r="BU20" s="407"/>
      <c r="BV20" s="405">
        <v>544419418</v>
      </c>
      <c r="BW20" s="406"/>
      <c r="BX20" s="406"/>
      <c r="BY20" s="406"/>
      <c r="BZ20" s="406"/>
      <c r="CA20" s="406"/>
      <c r="CB20" s="406"/>
      <c r="CC20" s="407"/>
      <c r="CD20" s="169"/>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7"/>
      <c r="DK20" s="157"/>
      <c r="DL20" s="157"/>
      <c r="DM20" s="157"/>
      <c r="DN20" s="157"/>
      <c r="DO20" s="157"/>
    </row>
    <row r="21" spans="1:119" ht="18.75" customHeight="1" thickBot="1">
      <c r="A21" s="158"/>
      <c r="B21" s="171"/>
      <c r="C21" s="172"/>
      <c r="D21" s="172"/>
      <c r="E21" s="172"/>
      <c r="F21" s="172"/>
      <c r="G21" s="172"/>
      <c r="H21" s="172"/>
      <c r="I21" s="172"/>
      <c r="J21" s="172"/>
      <c r="K21" s="172"/>
      <c r="L21" s="172"/>
      <c r="M21" s="172"/>
      <c r="N21" s="172"/>
      <c r="O21" s="172"/>
      <c r="P21" s="172"/>
      <c r="Q21" s="172"/>
      <c r="R21" s="172"/>
      <c r="S21" s="172"/>
      <c r="T21" s="172"/>
      <c r="U21" s="172"/>
      <c r="V21" s="172"/>
      <c r="W21" s="442" t="s">
        <v>155</v>
      </c>
      <c r="X21" s="443"/>
      <c r="Y21" s="443"/>
      <c r="Z21" s="443"/>
      <c r="AA21" s="443"/>
      <c r="AB21" s="443"/>
      <c r="AC21" s="443"/>
      <c r="AD21" s="443"/>
      <c r="AE21" s="443"/>
      <c r="AF21" s="443"/>
      <c r="AG21" s="443"/>
      <c r="AH21" s="444"/>
      <c r="AI21" s="445">
        <v>96.2</v>
      </c>
      <c r="AJ21" s="446"/>
      <c r="AK21" s="446"/>
      <c r="AL21" s="446"/>
      <c r="AM21" s="446"/>
      <c r="AN21" s="446"/>
      <c r="AO21" s="446"/>
      <c r="AP21" s="446"/>
      <c r="AQ21" s="446"/>
      <c r="AR21" s="446"/>
      <c r="AS21" s="446"/>
      <c r="AT21" s="446"/>
      <c r="AU21" s="446"/>
      <c r="AV21" s="446"/>
      <c r="AW21" s="446"/>
      <c r="AX21" s="446"/>
      <c r="AY21" s="447"/>
      <c r="AZ21" s="422" t="s">
        <v>156</v>
      </c>
      <c r="BA21" s="423"/>
      <c r="BB21" s="423"/>
      <c r="BC21" s="423"/>
      <c r="BD21" s="423"/>
      <c r="BE21" s="423"/>
      <c r="BF21" s="423"/>
      <c r="BG21" s="423"/>
      <c r="BH21" s="423"/>
      <c r="BI21" s="423"/>
      <c r="BJ21" s="423"/>
      <c r="BK21" s="423"/>
      <c r="BL21" s="423"/>
      <c r="BM21" s="424"/>
      <c r="BN21" s="425">
        <v>38760226</v>
      </c>
      <c r="BO21" s="426"/>
      <c r="BP21" s="426"/>
      <c r="BQ21" s="426"/>
      <c r="BR21" s="426"/>
      <c r="BS21" s="426"/>
      <c r="BT21" s="426"/>
      <c r="BU21" s="427"/>
      <c r="BV21" s="425">
        <v>53223253</v>
      </c>
      <c r="BW21" s="426"/>
      <c r="BX21" s="426"/>
      <c r="BY21" s="426"/>
      <c r="BZ21" s="426"/>
      <c r="CA21" s="426"/>
      <c r="CB21" s="426"/>
      <c r="CC21" s="427"/>
      <c r="CD21" s="169"/>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7"/>
      <c r="DK21" s="157"/>
      <c r="DL21" s="157"/>
      <c r="DM21" s="157"/>
      <c r="DN21" s="157"/>
      <c r="DO21" s="157"/>
    </row>
    <row r="22" spans="1:119" ht="18.75" customHeight="1">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8" t="s">
        <v>157</v>
      </c>
      <c r="BA22" s="429"/>
      <c r="BB22" s="429"/>
      <c r="BC22" s="429"/>
      <c r="BD22" s="429"/>
      <c r="BE22" s="429"/>
      <c r="BF22" s="429"/>
      <c r="BG22" s="429"/>
      <c r="BH22" s="429"/>
      <c r="BI22" s="429"/>
      <c r="BJ22" s="429"/>
      <c r="BK22" s="429"/>
      <c r="BL22" s="429"/>
      <c r="BM22" s="430"/>
      <c r="BN22" s="431">
        <v>3825139</v>
      </c>
      <c r="BO22" s="432"/>
      <c r="BP22" s="432"/>
      <c r="BQ22" s="432"/>
      <c r="BR22" s="432"/>
      <c r="BS22" s="432"/>
      <c r="BT22" s="432"/>
      <c r="BU22" s="433"/>
      <c r="BV22" s="431">
        <v>3830688</v>
      </c>
      <c r="BW22" s="432"/>
      <c r="BX22" s="432"/>
      <c r="BY22" s="432"/>
      <c r="BZ22" s="432"/>
      <c r="CA22" s="432"/>
      <c r="CB22" s="432"/>
      <c r="CC22" s="433"/>
      <c r="CD22" s="169"/>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7"/>
      <c r="DK22" s="157"/>
      <c r="DL22" s="157"/>
      <c r="DM22" s="157"/>
      <c r="DN22" s="157"/>
      <c r="DO22" s="157"/>
    </row>
    <row r="23" spans="1:119" ht="18.75" customHeight="1">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8" t="s">
        <v>158</v>
      </c>
      <c r="BA23" s="429"/>
      <c r="BB23" s="429"/>
      <c r="BC23" s="429"/>
      <c r="BD23" s="429"/>
      <c r="BE23" s="429"/>
      <c r="BF23" s="429"/>
      <c r="BG23" s="429"/>
      <c r="BH23" s="429"/>
      <c r="BI23" s="429"/>
      <c r="BJ23" s="429"/>
      <c r="BK23" s="429"/>
      <c r="BL23" s="429"/>
      <c r="BM23" s="430"/>
      <c r="BN23" s="431">
        <v>6000000</v>
      </c>
      <c r="BO23" s="432"/>
      <c r="BP23" s="432"/>
      <c r="BQ23" s="432"/>
      <c r="BR23" s="432"/>
      <c r="BS23" s="432"/>
      <c r="BT23" s="432"/>
      <c r="BU23" s="433"/>
      <c r="BV23" s="431">
        <v>6000000</v>
      </c>
      <c r="BW23" s="432"/>
      <c r="BX23" s="432"/>
      <c r="BY23" s="432"/>
      <c r="BZ23" s="432"/>
      <c r="CA23" s="432"/>
      <c r="CB23" s="432"/>
      <c r="CC23" s="433"/>
      <c r="CD23" s="169"/>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7"/>
      <c r="DK23" s="157"/>
      <c r="DL23" s="157"/>
      <c r="DM23" s="157"/>
      <c r="DN23" s="157"/>
      <c r="DO23" s="157"/>
    </row>
    <row r="24" spans="1:119" ht="18.75" customHeight="1" thickBot="1">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2" t="s">
        <v>159</v>
      </c>
      <c r="BA24" s="403"/>
      <c r="BB24" s="403"/>
      <c r="BC24" s="403"/>
      <c r="BD24" s="403"/>
      <c r="BE24" s="403"/>
      <c r="BF24" s="403"/>
      <c r="BG24" s="403"/>
      <c r="BH24" s="403"/>
      <c r="BI24" s="403"/>
      <c r="BJ24" s="403"/>
      <c r="BK24" s="403"/>
      <c r="BL24" s="403"/>
      <c r="BM24" s="404"/>
      <c r="BN24" s="405">
        <v>6000000</v>
      </c>
      <c r="BO24" s="406"/>
      <c r="BP24" s="406"/>
      <c r="BQ24" s="406"/>
      <c r="BR24" s="406"/>
      <c r="BS24" s="406"/>
      <c r="BT24" s="406"/>
      <c r="BU24" s="407"/>
      <c r="BV24" s="405">
        <v>6000000</v>
      </c>
      <c r="BW24" s="406"/>
      <c r="BX24" s="406"/>
      <c r="BY24" s="406"/>
      <c r="BZ24" s="406"/>
      <c r="CA24" s="406"/>
      <c r="CB24" s="406"/>
      <c r="CC24" s="407"/>
      <c r="CD24" s="169"/>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7"/>
      <c r="DK24" s="157"/>
      <c r="DL24" s="157"/>
      <c r="DM24" s="157"/>
      <c r="DN24" s="157"/>
      <c r="DO24" s="157"/>
    </row>
    <row r="25" spans="1:119" s="157" customFormat="1" ht="18.75" customHeight="1">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3" t="s">
        <v>160</v>
      </c>
      <c r="BA25" s="414"/>
      <c r="BB25" s="414"/>
      <c r="BC25" s="415"/>
      <c r="BD25" s="422" t="s">
        <v>45</v>
      </c>
      <c r="BE25" s="423"/>
      <c r="BF25" s="423"/>
      <c r="BG25" s="423"/>
      <c r="BH25" s="423"/>
      <c r="BI25" s="423"/>
      <c r="BJ25" s="423"/>
      <c r="BK25" s="423"/>
      <c r="BL25" s="423"/>
      <c r="BM25" s="424"/>
      <c r="BN25" s="425">
        <v>17558888</v>
      </c>
      <c r="BO25" s="426"/>
      <c r="BP25" s="426"/>
      <c r="BQ25" s="426"/>
      <c r="BR25" s="426"/>
      <c r="BS25" s="426"/>
      <c r="BT25" s="426"/>
      <c r="BU25" s="427"/>
      <c r="BV25" s="425">
        <v>17556166</v>
      </c>
      <c r="BW25" s="426"/>
      <c r="BX25" s="426"/>
      <c r="BY25" s="426"/>
      <c r="BZ25" s="426"/>
      <c r="CA25" s="426"/>
      <c r="CB25" s="426"/>
      <c r="CC25" s="427"/>
      <c r="CD25" s="169"/>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7" customFormat="1" ht="18.75" customHeight="1">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6"/>
      <c r="BA26" s="417"/>
      <c r="BB26" s="417"/>
      <c r="BC26" s="418"/>
      <c r="BD26" s="428" t="s">
        <v>161</v>
      </c>
      <c r="BE26" s="429"/>
      <c r="BF26" s="429"/>
      <c r="BG26" s="429"/>
      <c r="BH26" s="429"/>
      <c r="BI26" s="429"/>
      <c r="BJ26" s="429"/>
      <c r="BK26" s="429"/>
      <c r="BL26" s="429"/>
      <c r="BM26" s="430"/>
      <c r="BN26" s="431">
        <v>7438016</v>
      </c>
      <c r="BO26" s="432"/>
      <c r="BP26" s="432"/>
      <c r="BQ26" s="432"/>
      <c r="BR26" s="432"/>
      <c r="BS26" s="432"/>
      <c r="BT26" s="432"/>
      <c r="BU26" s="433"/>
      <c r="BV26" s="431">
        <v>7437131</v>
      </c>
      <c r="BW26" s="432"/>
      <c r="BX26" s="432"/>
      <c r="BY26" s="432"/>
      <c r="BZ26" s="432"/>
      <c r="CA26" s="432"/>
      <c r="CB26" s="432"/>
      <c r="CC26" s="433"/>
      <c r="CD26" s="169"/>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9"/>
      <c r="BA27" s="420"/>
      <c r="BB27" s="420"/>
      <c r="BC27" s="421"/>
      <c r="BD27" s="439" t="s">
        <v>47</v>
      </c>
      <c r="BE27" s="440"/>
      <c r="BF27" s="440"/>
      <c r="BG27" s="440"/>
      <c r="BH27" s="440"/>
      <c r="BI27" s="440"/>
      <c r="BJ27" s="440"/>
      <c r="BK27" s="440"/>
      <c r="BL27" s="440"/>
      <c r="BM27" s="441"/>
      <c r="BN27" s="405">
        <v>47663446</v>
      </c>
      <c r="BO27" s="406"/>
      <c r="BP27" s="406"/>
      <c r="BQ27" s="406"/>
      <c r="BR27" s="406"/>
      <c r="BS27" s="406"/>
      <c r="BT27" s="406"/>
      <c r="BU27" s="407"/>
      <c r="BV27" s="405">
        <v>51516388</v>
      </c>
      <c r="BW27" s="406"/>
      <c r="BX27" s="406"/>
      <c r="BY27" s="406"/>
      <c r="BZ27" s="406"/>
      <c r="CA27" s="406"/>
      <c r="CB27" s="406"/>
      <c r="CC27" s="407"/>
      <c r="CD27" s="189"/>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7"/>
      <c r="DK27" s="157"/>
      <c r="DL27" s="157"/>
      <c r="DM27" s="157"/>
      <c r="DN27" s="157"/>
      <c r="DO27" s="157"/>
    </row>
    <row r="28" spans="1:119" ht="13.5" customHeight="1">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c r="A29" s="158"/>
      <c r="B29" s="198"/>
      <c r="C29" s="199" t="s">
        <v>162</v>
      </c>
      <c r="D29" s="199"/>
      <c r="E29" s="191"/>
      <c r="F29" s="191"/>
      <c r="G29" s="191"/>
      <c r="H29" s="191"/>
      <c r="I29" s="191"/>
      <c r="J29" s="191"/>
      <c r="K29" s="191"/>
      <c r="L29" s="191"/>
      <c r="M29" s="191"/>
      <c r="N29" s="191"/>
      <c r="O29" s="191"/>
      <c r="P29" s="191"/>
      <c r="Q29" s="191"/>
      <c r="R29" s="191"/>
      <c r="S29" s="191"/>
      <c r="T29" s="191"/>
      <c r="U29" s="191" t="s">
        <v>163</v>
      </c>
      <c r="V29" s="191"/>
      <c r="W29" s="191"/>
      <c r="X29" s="191"/>
      <c r="Y29" s="191"/>
      <c r="Z29" s="191"/>
      <c r="AA29" s="191"/>
      <c r="AB29" s="191"/>
      <c r="AC29" s="191"/>
      <c r="AD29" s="191"/>
      <c r="AE29" s="191"/>
      <c r="AF29" s="191"/>
      <c r="AG29" s="191"/>
      <c r="AH29" s="191"/>
      <c r="AI29" s="191"/>
      <c r="AJ29" s="191"/>
      <c r="AK29" s="191"/>
      <c r="AL29" s="191"/>
      <c r="AM29" s="181" t="s">
        <v>164</v>
      </c>
      <c r="AN29" s="191"/>
      <c r="AO29" s="191"/>
      <c r="AP29" s="191"/>
      <c r="AQ29" s="191"/>
      <c r="AR29" s="181"/>
      <c r="AS29" s="181"/>
      <c r="AT29" s="181"/>
      <c r="AU29" s="181"/>
      <c r="AV29" s="181"/>
      <c r="AW29" s="181"/>
      <c r="AX29" s="181"/>
      <c r="AY29" s="181"/>
      <c r="AZ29" s="181"/>
      <c r="BA29" s="181"/>
      <c r="BB29" s="191"/>
      <c r="BC29" s="181"/>
      <c r="BD29" s="181"/>
      <c r="BE29" s="181" t="s">
        <v>165</v>
      </c>
      <c r="BF29" s="191"/>
      <c r="BG29" s="191"/>
      <c r="BH29" s="191"/>
      <c r="BI29" s="191"/>
      <c r="BJ29" s="181"/>
      <c r="BK29" s="181"/>
      <c r="BL29" s="181"/>
      <c r="BM29" s="181"/>
      <c r="BN29" s="181"/>
      <c r="BO29" s="181"/>
      <c r="BP29" s="181"/>
      <c r="BQ29" s="181"/>
      <c r="BR29" s="191"/>
      <c r="BS29" s="191"/>
      <c r="BT29" s="191"/>
      <c r="BU29" s="191"/>
      <c r="BV29" s="191"/>
      <c r="BW29" s="191" t="s">
        <v>166</v>
      </c>
      <c r="BX29" s="191"/>
      <c r="BY29" s="191"/>
      <c r="BZ29" s="191"/>
      <c r="CA29" s="191"/>
      <c r="CB29" s="181"/>
      <c r="CC29" s="181"/>
      <c r="CD29" s="181"/>
      <c r="CE29" s="181"/>
      <c r="CF29" s="181"/>
      <c r="CG29" s="181"/>
      <c r="CH29" s="181"/>
      <c r="CI29" s="181"/>
      <c r="CJ29" s="181"/>
      <c r="CK29" s="181"/>
      <c r="CL29" s="181"/>
      <c r="CM29" s="181"/>
      <c r="CN29" s="181"/>
      <c r="CO29" s="181" t="s">
        <v>167</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c r="A30" s="158"/>
      <c r="B30" s="198"/>
      <c r="C30" s="400" t="s">
        <v>168</v>
      </c>
      <c r="D30" s="400"/>
      <c r="E30" s="401" t="s">
        <v>169</v>
      </c>
      <c r="F30" s="401"/>
      <c r="G30" s="401"/>
      <c r="H30" s="401"/>
      <c r="I30" s="401"/>
      <c r="J30" s="401"/>
      <c r="K30" s="401"/>
      <c r="L30" s="401"/>
      <c r="M30" s="401"/>
      <c r="N30" s="401"/>
      <c r="O30" s="401"/>
      <c r="P30" s="401"/>
      <c r="Q30" s="401"/>
      <c r="R30" s="401"/>
      <c r="S30" s="401"/>
      <c r="T30" s="175"/>
      <c r="U30" s="400" t="s">
        <v>168</v>
      </c>
      <c r="V30" s="400"/>
      <c r="W30" s="401" t="s">
        <v>169</v>
      </c>
      <c r="X30" s="401"/>
      <c r="Y30" s="401"/>
      <c r="Z30" s="401"/>
      <c r="AA30" s="401"/>
      <c r="AB30" s="401"/>
      <c r="AC30" s="401"/>
      <c r="AD30" s="401"/>
      <c r="AE30" s="401"/>
      <c r="AF30" s="401"/>
      <c r="AG30" s="401"/>
      <c r="AH30" s="401"/>
      <c r="AI30" s="401"/>
      <c r="AJ30" s="401"/>
      <c r="AK30" s="401"/>
      <c r="AL30" s="175"/>
      <c r="AM30" s="400" t="s">
        <v>170</v>
      </c>
      <c r="AN30" s="400"/>
      <c r="AO30" s="401" t="s">
        <v>171</v>
      </c>
      <c r="AP30" s="401"/>
      <c r="AQ30" s="401"/>
      <c r="AR30" s="401"/>
      <c r="AS30" s="401"/>
      <c r="AT30" s="401"/>
      <c r="AU30" s="401"/>
      <c r="AV30" s="401"/>
      <c r="AW30" s="401"/>
      <c r="AX30" s="401"/>
      <c r="AY30" s="401"/>
      <c r="AZ30" s="401"/>
      <c r="BA30" s="401"/>
      <c r="BB30" s="401"/>
      <c r="BC30" s="401"/>
      <c r="BD30" s="200"/>
      <c r="BE30" s="400" t="s">
        <v>168</v>
      </c>
      <c r="BF30" s="400"/>
      <c r="BG30" s="401" t="s">
        <v>169</v>
      </c>
      <c r="BH30" s="401"/>
      <c r="BI30" s="401"/>
      <c r="BJ30" s="401"/>
      <c r="BK30" s="401"/>
      <c r="BL30" s="401"/>
      <c r="BM30" s="401"/>
      <c r="BN30" s="401"/>
      <c r="BO30" s="401"/>
      <c r="BP30" s="401"/>
      <c r="BQ30" s="401"/>
      <c r="BR30" s="401"/>
      <c r="BS30" s="401"/>
      <c r="BT30" s="401"/>
      <c r="BU30" s="401"/>
      <c r="BV30" s="201"/>
      <c r="BW30" s="400" t="s">
        <v>168</v>
      </c>
      <c r="BX30" s="400"/>
      <c r="BY30" s="401" t="s">
        <v>172</v>
      </c>
      <c r="BZ30" s="401"/>
      <c r="CA30" s="401"/>
      <c r="CB30" s="401"/>
      <c r="CC30" s="401"/>
      <c r="CD30" s="401"/>
      <c r="CE30" s="401"/>
      <c r="CF30" s="401"/>
      <c r="CG30" s="401"/>
      <c r="CH30" s="401"/>
      <c r="CI30" s="401"/>
      <c r="CJ30" s="401"/>
      <c r="CK30" s="401"/>
      <c r="CL30" s="401"/>
      <c r="CM30" s="401"/>
      <c r="CN30" s="175"/>
      <c r="CO30" s="400" t="s">
        <v>170</v>
      </c>
      <c r="CP30" s="400"/>
      <c r="CQ30" s="401" t="s">
        <v>173</v>
      </c>
      <c r="CR30" s="401"/>
      <c r="CS30" s="401"/>
      <c r="CT30" s="401"/>
      <c r="CU30" s="401"/>
      <c r="CV30" s="401"/>
      <c r="CW30" s="401"/>
      <c r="CX30" s="401"/>
      <c r="CY30" s="401"/>
      <c r="CZ30" s="401"/>
      <c r="DA30" s="401"/>
      <c r="DB30" s="401"/>
      <c r="DC30" s="401"/>
      <c r="DD30" s="401"/>
      <c r="DE30" s="401"/>
      <c r="DF30" s="175"/>
      <c r="DG30" s="399" t="s">
        <v>174</v>
      </c>
      <c r="DH30" s="399"/>
      <c r="DI30" s="202"/>
      <c r="DJ30" s="157"/>
      <c r="DK30" s="157"/>
      <c r="DL30" s="157"/>
      <c r="DM30" s="157"/>
      <c r="DN30" s="157"/>
      <c r="DO30" s="157"/>
    </row>
    <row r="31" spans="1:119" ht="32.25" customHeight="1">
      <c r="A31" s="158"/>
      <c r="B31" s="198"/>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199"/>
      <c r="U31" s="397">
        <f>IF(W31="","",MAX(C31:D40)+1)</f>
        <v>9</v>
      </c>
      <c r="V31" s="397"/>
      <c r="W31" s="396" t="str">
        <f>IF('各会計、関係団体の財政状況及び健全化判断比率'!B28="","",'各会計、関係団体の財政状況及び健全化判断比率'!B28)</f>
        <v>国民健康保健事業特別会計</v>
      </c>
      <c r="X31" s="396"/>
      <c r="Y31" s="396"/>
      <c r="Z31" s="396"/>
      <c r="AA31" s="396"/>
      <c r="AB31" s="396"/>
      <c r="AC31" s="396"/>
      <c r="AD31" s="396"/>
      <c r="AE31" s="396"/>
      <c r="AF31" s="396"/>
      <c r="AG31" s="396"/>
      <c r="AH31" s="396"/>
      <c r="AI31" s="396"/>
      <c r="AJ31" s="396"/>
      <c r="AK31" s="396"/>
      <c r="AL31" s="199"/>
      <c r="AM31" s="397">
        <f>IF(AO31="","",MAX(C31:D40,U31:V40)+1)</f>
        <v>10</v>
      </c>
      <c r="AN31" s="397"/>
      <c r="AO31" s="396" t="str">
        <f>IF('各会計、関係団体の財政状況及び健全化判断比率'!B29="","",'各会計、関係団体の財政状況及び健全化判断比率'!B29)</f>
        <v>鹿児島県工業用水道事業特別会計</v>
      </c>
      <c r="AP31" s="396"/>
      <c r="AQ31" s="396"/>
      <c r="AR31" s="396"/>
      <c r="AS31" s="396"/>
      <c r="AT31" s="396"/>
      <c r="AU31" s="396"/>
      <c r="AV31" s="396"/>
      <c r="AW31" s="396"/>
      <c r="AX31" s="396"/>
      <c r="AY31" s="396"/>
      <c r="AZ31" s="396"/>
      <c r="BA31" s="396"/>
      <c r="BB31" s="396"/>
      <c r="BC31" s="396"/>
      <c r="BD31" s="199"/>
      <c r="BE31" s="397">
        <f>IF(BG31="","",MAX(C31:D40,U31:V40,AM31:AN40)+1)</f>
        <v>12</v>
      </c>
      <c r="BF31" s="397"/>
      <c r="BG31" s="396" t="str">
        <f>IF('各会計、関係団体の財政状況及び健全化判断比率'!B31="","",'各会計、関係団体の財政状況及び健全化判断比率'!B31)</f>
        <v>鹿児島県港湾整備事業特別会計</v>
      </c>
      <c r="BH31" s="396"/>
      <c r="BI31" s="396"/>
      <c r="BJ31" s="396"/>
      <c r="BK31" s="396"/>
      <c r="BL31" s="396"/>
      <c r="BM31" s="396"/>
      <c r="BN31" s="396"/>
      <c r="BO31" s="396"/>
      <c r="BP31" s="396"/>
      <c r="BQ31" s="396"/>
      <c r="BR31" s="396"/>
      <c r="BS31" s="396"/>
      <c r="BT31" s="396"/>
      <c r="BU31" s="396"/>
      <c r="BV31" s="199"/>
      <c r="BW31" s="397" t="str">
        <f>IF(BY31="","",MAX(C31:D40,U31:V40,AM31:AN40,BE31:BF40)+1)</f>
        <v/>
      </c>
      <c r="BX31" s="397"/>
      <c r="BY31" s="396" t="str">
        <f>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199"/>
      <c r="CO31" s="397">
        <f>IF(CQ31="","",MAX(C31:D40,U31:V40,AM31:AN40,BE31:BF40,BW31:BX40)+1)</f>
        <v>13</v>
      </c>
      <c r="CP31" s="397"/>
      <c r="CQ31" s="396" t="str">
        <f>IF('各会計、関係団体の財政状況及び健全化判断比率'!BS7="","",'各会計、関係団体の財政状況及び健全化判断比率'!BS7)</f>
        <v>鹿児島県文化振興財団</v>
      </c>
      <c r="CR31" s="396"/>
      <c r="CS31" s="396"/>
      <c r="CT31" s="396"/>
      <c r="CU31" s="396"/>
      <c r="CV31" s="396"/>
      <c r="CW31" s="396"/>
      <c r="CX31" s="396"/>
      <c r="CY31" s="396"/>
      <c r="CZ31" s="396"/>
      <c r="DA31" s="396"/>
      <c r="DB31" s="396"/>
      <c r="DC31" s="396"/>
      <c r="DD31" s="396"/>
      <c r="DE31" s="396"/>
      <c r="DF31" s="191"/>
      <c r="DG31" s="398" t="str">
        <f>IF('各会計、関係団体の財政状況及び健全化判断比率'!BR7="","",'各会計、関係団体の財政状況及び健全化判断比率'!BR7)</f>
        <v/>
      </c>
      <c r="DH31" s="398"/>
      <c r="DI31" s="202"/>
      <c r="DJ31" s="157"/>
      <c r="DK31" s="157"/>
      <c r="DL31" s="157"/>
      <c r="DM31" s="157"/>
      <c r="DN31" s="157"/>
      <c r="DO31" s="157"/>
    </row>
    <row r="32" spans="1:119" ht="32.25" customHeight="1">
      <c r="A32" s="158"/>
      <c r="B32" s="198"/>
      <c r="C32" s="397">
        <f>IF(E32="","",C31+1)</f>
        <v>2</v>
      </c>
      <c r="D32" s="397"/>
      <c r="E32" s="396" t="str">
        <f>IF('各会計、関係団体の財政状況及び健全化判断比率'!B8="","",'各会計、関係団体の財政状況及び健全化判断比率'!B8)</f>
        <v>母子父子寡婦福祉資金貸付事業特別会計</v>
      </c>
      <c r="F32" s="396"/>
      <c r="G32" s="396"/>
      <c r="H32" s="396"/>
      <c r="I32" s="396"/>
      <c r="J32" s="396"/>
      <c r="K32" s="396"/>
      <c r="L32" s="396"/>
      <c r="M32" s="396"/>
      <c r="N32" s="396"/>
      <c r="O32" s="396"/>
      <c r="P32" s="396"/>
      <c r="Q32" s="396"/>
      <c r="R32" s="396"/>
      <c r="S32" s="396"/>
      <c r="T32" s="199"/>
      <c r="U32" s="397" t="str">
        <f t="shared" ref="U32:U40" si="0">IF(W32="","",U31+1)</f>
        <v/>
      </c>
      <c r="V32" s="397"/>
      <c r="W32" s="396"/>
      <c r="X32" s="396"/>
      <c r="Y32" s="396"/>
      <c r="Z32" s="396"/>
      <c r="AA32" s="396"/>
      <c r="AB32" s="396"/>
      <c r="AC32" s="396"/>
      <c r="AD32" s="396"/>
      <c r="AE32" s="396"/>
      <c r="AF32" s="396"/>
      <c r="AG32" s="396"/>
      <c r="AH32" s="396"/>
      <c r="AI32" s="396"/>
      <c r="AJ32" s="396"/>
      <c r="AK32" s="396"/>
      <c r="AL32" s="199"/>
      <c r="AM32" s="397">
        <f t="shared" ref="AM32:AM40" si="1">IF(AO32="","",AM31+1)</f>
        <v>11</v>
      </c>
      <c r="AN32" s="397"/>
      <c r="AO32" s="396" t="str">
        <f>IF('各会計、関係団体の財政状況及び健全化判断比率'!B30="","",'各会計、関係団体の財政状況及び健全化判断比率'!B30)</f>
        <v>鹿児島県病院事業特別会計</v>
      </c>
      <c r="AP32" s="396"/>
      <c r="AQ32" s="396"/>
      <c r="AR32" s="396"/>
      <c r="AS32" s="396"/>
      <c r="AT32" s="396"/>
      <c r="AU32" s="396"/>
      <c r="AV32" s="396"/>
      <c r="AW32" s="396"/>
      <c r="AX32" s="396"/>
      <c r="AY32" s="396"/>
      <c r="AZ32" s="396"/>
      <c r="BA32" s="396"/>
      <c r="BB32" s="396"/>
      <c r="BC32" s="396"/>
      <c r="BD32" s="199"/>
      <c r="BE32" s="397" t="str">
        <f t="shared" ref="BE32:BE40" si="2">IF(BG32="","",BE31+1)</f>
        <v/>
      </c>
      <c r="BF32" s="397"/>
      <c r="BG32" s="396"/>
      <c r="BH32" s="396"/>
      <c r="BI32" s="396"/>
      <c r="BJ32" s="396"/>
      <c r="BK32" s="396"/>
      <c r="BL32" s="396"/>
      <c r="BM32" s="396"/>
      <c r="BN32" s="396"/>
      <c r="BO32" s="396"/>
      <c r="BP32" s="396"/>
      <c r="BQ32" s="396"/>
      <c r="BR32" s="396"/>
      <c r="BS32" s="396"/>
      <c r="BT32" s="396"/>
      <c r="BU32" s="396"/>
      <c r="BV32" s="199"/>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199"/>
      <c r="CO32" s="397">
        <f t="shared" ref="CO32:CO40" si="4">IF(CQ32="","",CO31+1)</f>
        <v>14</v>
      </c>
      <c r="CP32" s="397"/>
      <c r="CQ32" s="396" t="str">
        <f>IF('各会計、関係団体の財政状況及び健全化判断比率'!BS8="","",'各会計、関係団体の財政状況及び健全化判断比率'!BS8)</f>
        <v>肥薩おれんじ鉄道株式会社</v>
      </c>
      <c r="CR32" s="396"/>
      <c r="CS32" s="396"/>
      <c r="CT32" s="396"/>
      <c r="CU32" s="396"/>
      <c r="CV32" s="396"/>
      <c r="CW32" s="396"/>
      <c r="CX32" s="396"/>
      <c r="CY32" s="396"/>
      <c r="CZ32" s="396"/>
      <c r="DA32" s="396"/>
      <c r="DB32" s="396"/>
      <c r="DC32" s="396"/>
      <c r="DD32" s="396"/>
      <c r="DE32" s="396"/>
      <c r="DF32" s="191"/>
      <c r="DG32" s="398" t="str">
        <f>IF('各会計、関係団体の財政状況及び健全化判断比率'!BR8="","",'各会計、関係団体の財政状況及び健全化判断比率'!BR8)</f>
        <v/>
      </c>
      <c r="DH32" s="398"/>
      <c r="DI32" s="202"/>
      <c r="DJ32" s="157"/>
      <c r="DK32" s="157"/>
      <c r="DL32" s="157"/>
      <c r="DM32" s="157"/>
      <c r="DN32" s="157"/>
      <c r="DO32" s="157"/>
    </row>
    <row r="33" spans="1:119" ht="32.25" customHeight="1">
      <c r="A33" s="158"/>
      <c r="B33" s="198"/>
      <c r="C33" s="397">
        <f>IF(E33="","",C32+1)</f>
        <v>3</v>
      </c>
      <c r="D33" s="397"/>
      <c r="E33" s="396" t="str">
        <f>IF('各会計、関係団体の財政状況及び健全化判断比率'!B9="","",'各会計、関係団体の財政状況及び健全化判断比率'!B9)</f>
        <v>中小企業支援資金貸付事業特別会計</v>
      </c>
      <c r="F33" s="396"/>
      <c r="G33" s="396"/>
      <c r="H33" s="396"/>
      <c r="I33" s="396"/>
      <c r="J33" s="396"/>
      <c r="K33" s="396"/>
      <c r="L33" s="396"/>
      <c r="M33" s="396"/>
      <c r="N33" s="396"/>
      <c r="O33" s="396"/>
      <c r="P33" s="396"/>
      <c r="Q33" s="396"/>
      <c r="R33" s="396"/>
      <c r="S33" s="396"/>
      <c r="T33" s="199"/>
      <c r="U33" s="397" t="str">
        <f t="shared" si="0"/>
        <v/>
      </c>
      <c r="V33" s="397"/>
      <c r="W33" s="396"/>
      <c r="X33" s="396"/>
      <c r="Y33" s="396"/>
      <c r="Z33" s="396"/>
      <c r="AA33" s="396"/>
      <c r="AB33" s="396"/>
      <c r="AC33" s="396"/>
      <c r="AD33" s="396"/>
      <c r="AE33" s="396"/>
      <c r="AF33" s="396"/>
      <c r="AG33" s="396"/>
      <c r="AH33" s="396"/>
      <c r="AI33" s="396"/>
      <c r="AJ33" s="396"/>
      <c r="AK33" s="396"/>
      <c r="AL33" s="199"/>
      <c r="AM33" s="397" t="str">
        <f t="shared" si="1"/>
        <v/>
      </c>
      <c r="AN33" s="397"/>
      <c r="AO33" s="396"/>
      <c r="AP33" s="396"/>
      <c r="AQ33" s="396"/>
      <c r="AR33" s="396"/>
      <c r="AS33" s="396"/>
      <c r="AT33" s="396"/>
      <c r="AU33" s="396"/>
      <c r="AV33" s="396"/>
      <c r="AW33" s="396"/>
      <c r="AX33" s="396"/>
      <c r="AY33" s="396"/>
      <c r="AZ33" s="396"/>
      <c r="BA33" s="396"/>
      <c r="BB33" s="396"/>
      <c r="BC33" s="396"/>
      <c r="BD33" s="199"/>
      <c r="BE33" s="397" t="str">
        <f t="shared" si="2"/>
        <v/>
      </c>
      <c r="BF33" s="397"/>
      <c r="BG33" s="396"/>
      <c r="BH33" s="396"/>
      <c r="BI33" s="396"/>
      <c r="BJ33" s="396"/>
      <c r="BK33" s="396"/>
      <c r="BL33" s="396"/>
      <c r="BM33" s="396"/>
      <c r="BN33" s="396"/>
      <c r="BO33" s="396"/>
      <c r="BP33" s="396"/>
      <c r="BQ33" s="396"/>
      <c r="BR33" s="396"/>
      <c r="BS33" s="396"/>
      <c r="BT33" s="396"/>
      <c r="BU33" s="396"/>
      <c r="BV33" s="199"/>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199"/>
      <c r="CO33" s="397">
        <f t="shared" si="4"/>
        <v>15</v>
      </c>
      <c r="CP33" s="397"/>
      <c r="CQ33" s="396" t="str">
        <f>IF('各会計、関係団体の財政状況及び健全化判断比率'!BS9="","",'各会計、関係団体の財政状況及び健全化判断比率'!BS9)</f>
        <v>鹿児島県森林整備公社</v>
      </c>
      <c r="CR33" s="396"/>
      <c r="CS33" s="396"/>
      <c r="CT33" s="396"/>
      <c r="CU33" s="396"/>
      <c r="CV33" s="396"/>
      <c r="CW33" s="396"/>
      <c r="CX33" s="396"/>
      <c r="CY33" s="396"/>
      <c r="CZ33" s="396"/>
      <c r="DA33" s="396"/>
      <c r="DB33" s="396"/>
      <c r="DC33" s="396"/>
      <c r="DD33" s="396"/>
      <c r="DE33" s="396"/>
      <c r="DF33" s="191"/>
      <c r="DG33" s="398" t="str">
        <f>IF('各会計、関係団体の財政状況及び健全化判断比率'!BR9="","",'各会計、関係団体の財政状況及び健全化判断比率'!BR9)</f>
        <v>○</v>
      </c>
      <c r="DH33" s="398"/>
      <c r="DI33" s="202"/>
      <c r="DJ33" s="157"/>
      <c r="DK33" s="157"/>
      <c r="DL33" s="157"/>
      <c r="DM33" s="157"/>
      <c r="DN33" s="157"/>
      <c r="DO33" s="157"/>
    </row>
    <row r="34" spans="1:119" ht="32.25" customHeight="1">
      <c r="A34" s="158"/>
      <c r="B34" s="198"/>
      <c r="C34" s="397">
        <f>IF(E34="","",C33+1)</f>
        <v>4</v>
      </c>
      <c r="D34" s="397"/>
      <c r="E34" s="396" t="str">
        <f>IF('各会計、関係団体の財政状況及び健全化判断比率'!B10="","",'各会計、関係団体の財政状況及び健全化判断比率'!B10)</f>
        <v>就農支援資金貸付事業特別会計</v>
      </c>
      <c r="F34" s="396"/>
      <c r="G34" s="396"/>
      <c r="H34" s="396"/>
      <c r="I34" s="396"/>
      <c r="J34" s="396"/>
      <c r="K34" s="396"/>
      <c r="L34" s="396"/>
      <c r="M34" s="396"/>
      <c r="N34" s="396"/>
      <c r="O34" s="396"/>
      <c r="P34" s="396"/>
      <c r="Q34" s="396"/>
      <c r="R34" s="396"/>
      <c r="S34" s="396"/>
      <c r="T34" s="199"/>
      <c r="U34" s="397" t="str">
        <f t="shared" si="0"/>
        <v/>
      </c>
      <c r="V34" s="397"/>
      <c r="W34" s="396"/>
      <c r="X34" s="396"/>
      <c r="Y34" s="396"/>
      <c r="Z34" s="396"/>
      <c r="AA34" s="396"/>
      <c r="AB34" s="396"/>
      <c r="AC34" s="396"/>
      <c r="AD34" s="396"/>
      <c r="AE34" s="396"/>
      <c r="AF34" s="396"/>
      <c r="AG34" s="396"/>
      <c r="AH34" s="396"/>
      <c r="AI34" s="396"/>
      <c r="AJ34" s="396"/>
      <c r="AK34" s="396"/>
      <c r="AL34" s="199"/>
      <c r="AM34" s="397" t="str">
        <f t="shared" si="1"/>
        <v/>
      </c>
      <c r="AN34" s="397"/>
      <c r="AO34" s="396"/>
      <c r="AP34" s="396"/>
      <c r="AQ34" s="396"/>
      <c r="AR34" s="396"/>
      <c r="AS34" s="396"/>
      <c r="AT34" s="396"/>
      <c r="AU34" s="396"/>
      <c r="AV34" s="396"/>
      <c r="AW34" s="396"/>
      <c r="AX34" s="396"/>
      <c r="AY34" s="396"/>
      <c r="AZ34" s="396"/>
      <c r="BA34" s="396"/>
      <c r="BB34" s="396"/>
      <c r="BC34" s="396"/>
      <c r="BD34" s="199"/>
      <c r="BE34" s="397" t="str">
        <f t="shared" si="2"/>
        <v/>
      </c>
      <c r="BF34" s="397"/>
      <c r="BG34" s="396"/>
      <c r="BH34" s="396"/>
      <c r="BI34" s="396"/>
      <c r="BJ34" s="396"/>
      <c r="BK34" s="396"/>
      <c r="BL34" s="396"/>
      <c r="BM34" s="396"/>
      <c r="BN34" s="396"/>
      <c r="BO34" s="396"/>
      <c r="BP34" s="396"/>
      <c r="BQ34" s="396"/>
      <c r="BR34" s="396"/>
      <c r="BS34" s="396"/>
      <c r="BT34" s="396"/>
      <c r="BU34" s="396"/>
      <c r="BV34" s="199"/>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199"/>
      <c r="CO34" s="397">
        <f t="shared" si="4"/>
        <v>16</v>
      </c>
      <c r="CP34" s="397"/>
      <c r="CQ34" s="396" t="str">
        <f>IF('各会計、関係団体の財政状況及び健全化判断比率'!BS10="","",'各会計、関係団体の財政状況及び健全化判断比率'!BS10)</f>
        <v>万之瀬川水源基金</v>
      </c>
      <c r="CR34" s="396"/>
      <c r="CS34" s="396"/>
      <c r="CT34" s="396"/>
      <c r="CU34" s="396"/>
      <c r="CV34" s="396"/>
      <c r="CW34" s="396"/>
      <c r="CX34" s="396"/>
      <c r="CY34" s="396"/>
      <c r="CZ34" s="396"/>
      <c r="DA34" s="396"/>
      <c r="DB34" s="396"/>
      <c r="DC34" s="396"/>
      <c r="DD34" s="396"/>
      <c r="DE34" s="396"/>
      <c r="DF34" s="191"/>
      <c r="DG34" s="398" t="str">
        <f>IF('各会計、関係団体の財政状況及び健全化判断比率'!BR10="","",'各会計、関係団体の財政状況及び健全化判断比率'!BR10)</f>
        <v/>
      </c>
      <c r="DH34" s="398"/>
      <c r="DI34" s="202"/>
      <c r="DJ34" s="157"/>
      <c r="DK34" s="157"/>
      <c r="DL34" s="157"/>
      <c r="DM34" s="157"/>
      <c r="DN34" s="157"/>
      <c r="DO34" s="157"/>
    </row>
    <row r="35" spans="1:119" ht="32.25" customHeight="1">
      <c r="A35" s="158"/>
      <c r="B35" s="198"/>
      <c r="C35" s="397">
        <f t="shared" ref="C35:C40" si="5">IF(E35="","",C34+1)</f>
        <v>5</v>
      </c>
      <c r="D35" s="397"/>
      <c r="E35" s="396" t="str">
        <f>IF('各会計、関係団体の財政状況及び健全化判断比率'!B11="","",'各会計、関係団体の財政状況及び健全化判断比率'!B11)</f>
        <v>公共土木用地取得先行事業等特別会計</v>
      </c>
      <c r="F35" s="396"/>
      <c r="G35" s="396"/>
      <c r="H35" s="396"/>
      <c r="I35" s="396"/>
      <c r="J35" s="396"/>
      <c r="K35" s="396"/>
      <c r="L35" s="396"/>
      <c r="M35" s="396"/>
      <c r="N35" s="396"/>
      <c r="O35" s="396"/>
      <c r="P35" s="396"/>
      <c r="Q35" s="396"/>
      <c r="R35" s="396"/>
      <c r="S35" s="396"/>
      <c r="T35" s="199"/>
      <c r="U35" s="397" t="str">
        <f t="shared" si="0"/>
        <v/>
      </c>
      <c r="V35" s="397"/>
      <c r="W35" s="396"/>
      <c r="X35" s="396"/>
      <c r="Y35" s="396"/>
      <c r="Z35" s="396"/>
      <c r="AA35" s="396"/>
      <c r="AB35" s="396"/>
      <c r="AC35" s="396"/>
      <c r="AD35" s="396"/>
      <c r="AE35" s="396"/>
      <c r="AF35" s="396"/>
      <c r="AG35" s="396"/>
      <c r="AH35" s="396"/>
      <c r="AI35" s="396"/>
      <c r="AJ35" s="396"/>
      <c r="AK35" s="396"/>
      <c r="AL35" s="199"/>
      <c r="AM35" s="397" t="str">
        <f t="shared" si="1"/>
        <v/>
      </c>
      <c r="AN35" s="397"/>
      <c r="AO35" s="396"/>
      <c r="AP35" s="396"/>
      <c r="AQ35" s="396"/>
      <c r="AR35" s="396"/>
      <c r="AS35" s="396"/>
      <c r="AT35" s="396"/>
      <c r="AU35" s="396"/>
      <c r="AV35" s="396"/>
      <c r="AW35" s="396"/>
      <c r="AX35" s="396"/>
      <c r="AY35" s="396"/>
      <c r="AZ35" s="396"/>
      <c r="BA35" s="396"/>
      <c r="BB35" s="396"/>
      <c r="BC35" s="396"/>
      <c r="BD35" s="199"/>
      <c r="BE35" s="397" t="str">
        <f t="shared" si="2"/>
        <v/>
      </c>
      <c r="BF35" s="397"/>
      <c r="BG35" s="396"/>
      <c r="BH35" s="396"/>
      <c r="BI35" s="396"/>
      <c r="BJ35" s="396"/>
      <c r="BK35" s="396"/>
      <c r="BL35" s="396"/>
      <c r="BM35" s="396"/>
      <c r="BN35" s="396"/>
      <c r="BO35" s="396"/>
      <c r="BP35" s="396"/>
      <c r="BQ35" s="396"/>
      <c r="BR35" s="396"/>
      <c r="BS35" s="396"/>
      <c r="BT35" s="396"/>
      <c r="BU35" s="396"/>
      <c r="BV35" s="199"/>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199"/>
      <c r="CO35" s="397">
        <f t="shared" si="4"/>
        <v>17</v>
      </c>
      <c r="CP35" s="397"/>
      <c r="CQ35" s="396" t="str">
        <f>IF('各会計、関係団体の財政状況及び健全化判断比率'!BS11="","",'各会計、関係団体の財政状況及び健全化判断比率'!BS11)</f>
        <v>鹿児島県林業担い手育成基金</v>
      </c>
      <c r="CR35" s="396"/>
      <c r="CS35" s="396"/>
      <c r="CT35" s="396"/>
      <c r="CU35" s="396"/>
      <c r="CV35" s="396"/>
      <c r="CW35" s="396"/>
      <c r="CX35" s="396"/>
      <c r="CY35" s="396"/>
      <c r="CZ35" s="396"/>
      <c r="DA35" s="396"/>
      <c r="DB35" s="396"/>
      <c r="DC35" s="396"/>
      <c r="DD35" s="396"/>
      <c r="DE35" s="396"/>
      <c r="DF35" s="191"/>
      <c r="DG35" s="398" t="str">
        <f>IF('各会計、関係団体の財政状況及び健全化判断比率'!BR11="","",'各会計、関係団体の財政状況及び健全化判断比率'!BR11)</f>
        <v/>
      </c>
      <c r="DH35" s="398"/>
      <c r="DI35" s="202"/>
      <c r="DJ35" s="157"/>
      <c r="DK35" s="157"/>
      <c r="DL35" s="157"/>
      <c r="DM35" s="157"/>
      <c r="DN35" s="157"/>
      <c r="DO35" s="157"/>
    </row>
    <row r="36" spans="1:119" ht="32.25" customHeight="1">
      <c r="A36" s="158"/>
      <c r="B36" s="198"/>
      <c r="C36" s="397">
        <f t="shared" si="5"/>
        <v>6</v>
      </c>
      <c r="D36" s="397"/>
      <c r="E36" s="396" t="str">
        <f>IF('各会計、関係団体の財政状況及び健全化判断比率'!B12="","",'各会計、関係団体の財政状況及び健全化判断比率'!B12)</f>
        <v>林業・木材産業改善資金貸付事業特別会計</v>
      </c>
      <c r="F36" s="396"/>
      <c r="G36" s="396"/>
      <c r="H36" s="396"/>
      <c r="I36" s="396"/>
      <c r="J36" s="396"/>
      <c r="K36" s="396"/>
      <c r="L36" s="396"/>
      <c r="M36" s="396"/>
      <c r="N36" s="396"/>
      <c r="O36" s="396"/>
      <c r="P36" s="396"/>
      <c r="Q36" s="396"/>
      <c r="R36" s="396"/>
      <c r="S36" s="396"/>
      <c r="T36" s="199"/>
      <c r="U36" s="397" t="str">
        <f t="shared" si="0"/>
        <v/>
      </c>
      <c r="V36" s="397"/>
      <c r="W36" s="396"/>
      <c r="X36" s="396"/>
      <c r="Y36" s="396"/>
      <c r="Z36" s="396"/>
      <c r="AA36" s="396"/>
      <c r="AB36" s="396"/>
      <c r="AC36" s="396"/>
      <c r="AD36" s="396"/>
      <c r="AE36" s="396"/>
      <c r="AF36" s="396"/>
      <c r="AG36" s="396"/>
      <c r="AH36" s="396"/>
      <c r="AI36" s="396"/>
      <c r="AJ36" s="396"/>
      <c r="AK36" s="396"/>
      <c r="AL36" s="199"/>
      <c r="AM36" s="397" t="str">
        <f t="shared" si="1"/>
        <v/>
      </c>
      <c r="AN36" s="397"/>
      <c r="AO36" s="396"/>
      <c r="AP36" s="396"/>
      <c r="AQ36" s="396"/>
      <c r="AR36" s="396"/>
      <c r="AS36" s="396"/>
      <c r="AT36" s="396"/>
      <c r="AU36" s="396"/>
      <c r="AV36" s="396"/>
      <c r="AW36" s="396"/>
      <c r="AX36" s="396"/>
      <c r="AY36" s="396"/>
      <c r="AZ36" s="396"/>
      <c r="BA36" s="396"/>
      <c r="BB36" s="396"/>
      <c r="BC36" s="396"/>
      <c r="BD36" s="199"/>
      <c r="BE36" s="397" t="str">
        <f t="shared" si="2"/>
        <v/>
      </c>
      <c r="BF36" s="397"/>
      <c r="BG36" s="396"/>
      <c r="BH36" s="396"/>
      <c r="BI36" s="396"/>
      <c r="BJ36" s="396"/>
      <c r="BK36" s="396"/>
      <c r="BL36" s="396"/>
      <c r="BM36" s="396"/>
      <c r="BN36" s="396"/>
      <c r="BO36" s="396"/>
      <c r="BP36" s="396"/>
      <c r="BQ36" s="396"/>
      <c r="BR36" s="396"/>
      <c r="BS36" s="396"/>
      <c r="BT36" s="396"/>
      <c r="BU36" s="396"/>
      <c r="BV36" s="199"/>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199"/>
      <c r="CO36" s="397">
        <f t="shared" si="4"/>
        <v>18</v>
      </c>
      <c r="CP36" s="397"/>
      <c r="CQ36" s="396" t="str">
        <f>IF('各会計、関係団体の財政状況及び健全化判断比率'!BS12="","",'各会計、関係団体の財政状況及び健全化判断比率'!BS12)</f>
        <v>鹿児島県環境整備公社</v>
      </c>
      <c r="CR36" s="396"/>
      <c r="CS36" s="396"/>
      <c r="CT36" s="396"/>
      <c r="CU36" s="396"/>
      <c r="CV36" s="396"/>
      <c r="CW36" s="396"/>
      <c r="CX36" s="396"/>
      <c r="CY36" s="396"/>
      <c r="CZ36" s="396"/>
      <c r="DA36" s="396"/>
      <c r="DB36" s="396"/>
      <c r="DC36" s="396"/>
      <c r="DD36" s="396"/>
      <c r="DE36" s="396"/>
      <c r="DF36" s="191"/>
      <c r="DG36" s="398" t="str">
        <f>IF('各会計、関係団体の財政状況及び健全化判断比率'!BR12="","",'各会計、関係団体の財政状況及び健全化判断比率'!BR12)</f>
        <v/>
      </c>
      <c r="DH36" s="398"/>
      <c r="DI36" s="202"/>
      <c r="DJ36" s="157"/>
      <c r="DK36" s="157"/>
      <c r="DL36" s="157"/>
      <c r="DM36" s="157"/>
      <c r="DN36" s="157"/>
      <c r="DO36" s="157"/>
    </row>
    <row r="37" spans="1:119" ht="32.25" customHeight="1">
      <c r="A37" s="158"/>
      <c r="B37" s="198"/>
      <c r="C37" s="397">
        <f t="shared" si="5"/>
        <v>7</v>
      </c>
      <c r="D37" s="397"/>
      <c r="E37" s="396" t="str">
        <f>IF('各会計、関係団体の財政状況及び健全化判断比率'!B13="","",'各会計、関係団体の財政状況及び健全化判断比率'!B13)</f>
        <v>沿岸漁業改善資金貸付事業特別会計</v>
      </c>
      <c r="F37" s="396"/>
      <c r="G37" s="396"/>
      <c r="H37" s="396"/>
      <c r="I37" s="396"/>
      <c r="J37" s="396"/>
      <c r="K37" s="396"/>
      <c r="L37" s="396"/>
      <c r="M37" s="396"/>
      <c r="N37" s="396"/>
      <c r="O37" s="396"/>
      <c r="P37" s="396"/>
      <c r="Q37" s="396"/>
      <c r="R37" s="396"/>
      <c r="S37" s="396"/>
      <c r="T37" s="199"/>
      <c r="U37" s="397" t="str">
        <f t="shared" si="0"/>
        <v/>
      </c>
      <c r="V37" s="397"/>
      <c r="W37" s="396"/>
      <c r="X37" s="396"/>
      <c r="Y37" s="396"/>
      <c r="Z37" s="396"/>
      <c r="AA37" s="396"/>
      <c r="AB37" s="396"/>
      <c r="AC37" s="396"/>
      <c r="AD37" s="396"/>
      <c r="AE37" s="396"/>
      <c r="AF37" s="396"/>
      <c r="AG37" s="396"/>
      <c r="AH37" s="396"/>
      <c r="AI37" s="396"/>
      <c r="AJ37" s="396"/>
      <c r="AK37" s="396"/>
      <c r="AL37" s="199"/>
      <c r="AM37" s="397" t="str">
        <f t="shared" si="1"/>
        <v/>
      </c>
      <c r="AN37" s="397"/>
      <c r="AO37" s="396"/>
      <c r="AP37" s="396"/>
      <c r="AQ37" s="396"/>
      <c r="AR37" s="396"/>
      <c r="AS37" s="396"/>
      <c r="AT37" s="396"/>
      <c r="AU37" s="396"/>
      <c r="AV37" s="396"/>
      <c r="AW37" s="396"/>
      <c r="AX37" s="396"/>
      <c r="AY37" s="396"/>
      <c r="AZ37" s="396"/>
      <c r="BA37" s="396"/>
      <c r="BB37" s="396"/>
      <c r="BC37" s="396"/>
      <c r="BD37" s="199"/>
      <c r="BE37" s="397" t="str">
        <f t="shared" si="2"/>
        <v/>
      </c>
      <c r="BF37" s="397"/>
      <c r="BG37" s="396"/>
      <c r="BH37" s="396"/>
      <c r="BI37" s="396"/>
      <c r="BJ37" s="396"/>
      <c r="BK37" s="396"/>
      <c r="BL37" s="396"/>
      <c r="BM37" s="396"/>
      <c r="BN37" s="396"/>
      <c r="BO37" s="396"/>
      <c r="BP37" s="396"/>
      <c r="BQ37" s="396"/>
      <c r="BR37" s="396"/>
      <c r="BS37" s="396"/>
      <c r="BT37" s="396"/>
      <c r="BU37" s="396"/>
      <c r="BV37" s="199"/>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199"/>
      <c r="CO37" s="397">
        <f t="shared" si="4"/>
        <v>19</v>
      </c>
      <c r="CP37" s="397"/>
      <c r="CQ37" s="396" t="str">
        <f>IF('各会計、関係団体の財政状況及び健全化判断比率'!BS13="","",'各会計、関係団体の財政状況及び健全化判断比率'!BS13)</f>
        <v>鹿児島県環境技術協会</v>
      </c>
      <c r="CR37" s="396"/>
      <c r="CS37" s="396"/>
      <c r="CT37" s="396"/>
      <c r="CU37" s="396"/>
      <c r="CV37" s="396"/>
      <c r="CW37" s="396"/>
      <c r="CX37" s="396"/>
      <c r="CY37" s="396"/>
      <c r="CZ37" s="396"/>
      <c r="DA37" s="396"/>
      <c r="DB37" s="396"/>
      <c r="DC37" s="396"/>
      <c r="DD37" s="396"/>
      <c r="DE37" s="396"/>
      <c r="DF37" s="191"/>
      <c r="DG37" s="398" t="str">
        <f>IF('各会計、関係団体の財政状況及び健全化判断比率'!BR13="","",'各会計、関係団体の財政状況及び健全化判断比率'!BR13)</f>
        <v/>
      </c>
      <c r="DH37" s="398"/>
      <c r="DI37" s="202"/>
      <c r="DJ37" s="157"/>
      <c r="DK37" s="157"/>
      <c r="DL37" s="157"/>
      <c r="DM37" s="157"/>
      <c r="DN37" s="157"/>
      <c r="DO37" s="157"/>
    </row>
    <row r="38" spans="1:119" ht="32.25" customHeight="1">
      <c r="A38" s="158"/>
      <c r="B38" s="198"/>
      <c r="C38" s="397">
        <f t="shared" si="5"/>
        <v>8</v>
      </c>
      <c r="D38" s="397"/>
      <c r="E38" s="396" t="str">
        <f>IF('各会計、関係団体の財政状況及び健全化判断比率'!B14="","",'各会計、関係団体の財政状況及び健全化判断比率'!B14)</f>
        <v>公債管理特別会計</v>
      </c>
      <c r="F38" s="396"/>
      <c r="G38" s="396"/>
      <c r="H38" s="396"/>
      <c r="I38" s="396"/>
      <c r="J38" s="396"/>
      <c r="K38" s="396"/>
      <c r="L38" s="396"/>
      <c r="M38" s="396"/>
      <c r="N38" s="396"/>
      <c r="O38" s="396"/>
      <c r="P38" s="396"/>
      <c r="Q38" s="396"/>
      <c r="R38" s="396"/>
      <c r="S38" s="396"/>
      <c r="T38" s="199"/>
      <c r="U38" s="397" t="str">
        <f t="shared" si="0"/>
        <v/>
      </c>
      <c r="V38" s="397"/>
      <c r="W38" s="396"/>
      <c r="X38" s="396"/>
      <c r="Y38" s="396"/>
      <c r="Z38" s="396"/>
      <c r="AA38" s="396"/>
      <c r="AB38" s="396"/>
      <c r="AC38" s="396"/>
      <c r="AD38" s="396"/>
      <c r="AE38" s="396"/>
      <c r="AF38" s="396"/>
      <c r="AG38" s="396"/>
      <c r="AH38" s="396"/>
      <c r="AI38" s="396"/>
      <c r="AJ38" s="396"/>
      <c r="AK38" s="396"/>
      <c r="AL38" s="199"/>
      <c r="AM38" s="397" t="str">
        <f t="shared" si="1"/>
        <v/>
      </c>
      <c r="AN38" s="397"/>
      <c r="AO38" s="396"/>
      <c r="AP38" s="396"/>
      <c r="AQ38" s="396"/>
      <c r="AR38" s="396"/>
      <c r="AS38" s="396"/>
      <c r="AT38" s="396"/>
      <c r="AU38" s="396"/>
      <c r="AV38" s="396"/>
      <c r="AW38" s="396"/>
      <c r="AX38" s="396"/>
      <c r="AY38" s="396"/>
      <c r="AZ38" s="396"/>
      <c r="BA38" s="396"/>
      <c r="BB38" s="396"/>
      <c r="BC38" s="396"/>
      <c r="BD38" s="199"/>
      <c r="BE38" s="397" t="str">
        <f t="shared" si="2"/>
        <v/>
      </c>
      <c r="BF38" s="397"/>
      <c r="BG38" s="396"/>
      <c r="BH38" s="396"/>
      <c r="BI38" s="396"/>
      <c r="BJ38" s="396"/>
      <c r="BK38" s="396"/>
      <c r="BL38" s="396"/>
      <c r="BM38" s="396"/>
      <c r="BN38" s="396"/>
      <c r="BO38" s="396"/>
      <c r="BP38" s="396"/>
      <c r="BQ38" s="396"/>
      <c r="BR38" s="396"/>
      <c r="BS38" s="396"/>
      <c r="BT38" s="396"/>
      <c r="BU38" s="396"/>
      <c r="BV38" s="199"/>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199"/>
      <c r="CO38" s="397">
        <f t="shared" si="4"/>
        <v>20</v>
      </c>
      <c r="CP38" s="397"/>
      <c r="CQ38" s="396" t="str">
        <f>IF('各会計、関係団体の財政状況及び健全化判断比率'!BS14="","",'各会計、関係団体の財政状況及び健全化判断比率'!BS14)</f>
        <v>屋久島環境文化財団</v>
      </c>
      <c r="CR38" s="396"/>
      <c r="CS38" s="396"/>
      <c r="CT38" s="396"/>
      <c r="CU38" s="396"/>
      <c r="CV38" s="396"/>
      <c r="CW38" s="396"/>
      <c r="CX38" s="396"/>
      <c r="CY38" s="396"/>
      <c r="CZ38" s="396"/>
      <c r="DA38" s="396"/>
      <c r="DB38" s="396"/>
      <c r="DC38" s="396"/>
      <c r="DD38" s="396"/>
      <c r="DE38" s="396"/>
      <c r="DF38" s="191"/>
      <c r="DG38" s="398" t="str">
        <f>IF('各会計、関係団体の財政状況及び健全化判断比率'!BR14="","",'各会計、関係団体の財政状況及び健全化判断比率'!BR14)</f>
        <v/>
      </c>
      <c r="DH38" s="398"/>
      <c r="DI38" s="202"/>
      <c r="DJ38" s="157"/>
      <c r="DK38" s="157"/>
      <c r="DL38" s="157"/>
      <c r="DM38" s="157"/>
      <c r="DN38" s="157"/>
      <c r="DO38" s="157"/>
    </row>
    <row r="39" spans="1:119" ht="32.25" customHeight="1">
      <c r="A39" s="158"/>
      <c r="B39" s="198"/>
      <c r="C39" s="397" t="str">
        <f t="shared" si="5"/>
        <v/>
      </c>
      <c r="D39" s="397"/>
      <c r="E39" s="396" t="str">
        <f>IF('各会計、関係団体の財政状況及び健全化判断比率'!B15="","",'各会計、関係団体の財政状況及び健全化判断比率'!B15)</f>
        <v/>
      </c>
      <c r="F39" s="396"/>
      <c r="G39" s="396"/>
      <c r="H39" s="396"/>
      <c r="I39" s="396"/>
      <c r="J39" s="396"/>
      <c r="K39" s="396"/>
      <c r="L39" s="396"/>
      <c r="M39" s="396"/>
      <c r="N39" s="396"/>
      <c r="O39" s="396"/>
      <c r="P39" s="396"/>
      <c r="Q39" s="396"/>
      <c r="R39" s="396"/>
      <c r="S39" s="396"/>
      <c r="T39" s="199"/>
      <c r="U39" s="397" t="str">
        <f t="shared" si="0"/>
        <v/>
      </c>
      <c r="V39" s="397"/>
      <c r="W39" s="396"/>
      <c r="X39" s="396"/>
      <c r="Y39" s="396"/>
      <c r="Z39" s="396"/>
      <c r="AA39" s="396"/>
      <c r="AB39" s="396"/>
      <c r="AC39" s="396"/>
      <c r="AD39" s="396"/>
      <c r="AE39" s="396"/>
      <c r="AF39" s="396"/>
      <c r="AG39" s="396"/>
      <c r="AH39" s="396"/>
      <c r="AI39" s="396"/>
      <c r="AJ39" s="396"/>
      <c r="AK39" s="396"/>
      <c r="AL39" s="199"/>
      <c r="AM39" s="397" t="str">
        <f t="shared" si="1"/>
        <v/>
      </c>
      <c r="AN39" s="397"/>
      <c r="AO39" s="396"/>
      <c r="AP39" s="396"/>
      <c r="AQ39" s="396"/>
      <c r="AR39" s="396"/>
      <c r="AS39" s="396"/>
      <c r="AT39" s="396"/>
      <c r="AU39" s="396"/>
      <c r="AV39" s="396"/>
      <c r="AW39" s="396"/>
      <c r="AX39" s="396"/>
      <c r="AY39" s="396"/>
      <c r="AZ39" s="396"/>
      <c r="BA39" s="396"/>
      <c r="BB39" s="396"/>
      <c r="BC39" s="396"/>
      <c r="BD39" s="199"/>
      <c r="BE39" s="397" t="str">
        <f t="shared" si="2"/>
        <v/>
      </c>
      <c r="BF39" s="397"/>
      <c r="BG39" s="396"/>
      <c r="BH39" s="396"/>
      <c r="BI39" s="396"/>
      <c r="BJ39" s="396"/>
      <c r="BK39" s="396"/>
      <c r="BL39" s="396"/>
      <c r="BM39" s="396"/>
      <c r="BN39" s="396"/>
      <c r="BO39" s="396"/>
      <c r="BP39" s="396"/>
      <c r="BQ39" s="396"/>
      <c r="BR39" s="396"/>
      <c r="BS39" s="396"/>
      <c r="BT39" s="396"/>
      <c r="BU39" s="396"/>
      <c r="BV39" s="199"/>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199"/>
      <c r="CO39" s="397">
        <f t="shared" si="4"/>
        <v>21</v>
      </c>
      <c r="CP39" s="397"/>
      <c r="CQ39" s="396" t="str">
        <f>IF('各会計、関係団体の財政状況及び健全化判断比率'!BS15="","",'各会計、関係団体の財政状況及び健全化判断比率'!BS15)</f>
        <v>かごしまみどりの基金</v>
      </c>
      <c r="CR39" s="396"/>
      <c r="CS39" s="396"/>
      <c r="CT39" s="396"/>
      <c r="CU39" s="396"/>
      <c r="CV39" s="396"/>
      <c r="CW39" s="396"/>
      <c r="CX39" s="396"/>
      <c r="CY39" s="396"/>
      <c r="CZ39" s="396"/>
      <c r="DA39" s="396"/>
      <c r="DB39" s="396"/>
      <c r="DC39" s="396"/>
      <c r="DD39" s="396"/>
      <c r="DE39" s="396"/>
      <c r="DF39" s="191"/>
      <c r="DG39" s="398" t="str">
        <f>IF('各会計、関係団体の財政状況及び健全化判断比率'!BR15="","",'各会計、関係団体の財政状況及び健全化判断比率'!BR15)</f>
        <v/>
      </c>
      <c r="DH39" s="398"/>
      <c r="DI39" s="202"/>
      <c r="DJ39" s="157"/>
      <c r="DK39" s="157"/>
      <c r="DL39" s="157"/>
      <c r="DM39" s="157"/>
      <c r="DN39" s="157"/>
      <c r="DO39" s="157"/>
    </row>
    <row r="40" spans="1:119" ht="32.25" customHeight="1">
      <c r="A40" s="158"/>
      <c r="B40" s="198"/>
      <c r="C40" s="397" t="str">
        <f t="shared" si="5"/>
        <v/>
      </c>
      <c r="D40" s="397"/>
      <c r="E40" s="396" t="str">
        <f>IF('各会計、関係団体の財政状況及び健全化判断比率'!B16="","",'各会計、関係団体の財政状況及び健全化判断比率'!B16)</f>
        <v/>
      </c>
      <c r="F40" s="396"/>
      <c r="G40" s="396"/>
      <c r="H40" s="396"/>
      <c r="I40" s="396"/>
      <c r="J40" s="396"/>
      <c r="K40" s="396"/>
      <c r="L40" s="396"/>
      <c r="M40" s="396"/>
      <c r="N40" s="396"/>
      <c r="O40" s="396"/>
      <c r="P40" s="396"/>
      <c r="Q40" s="396"/>
      <c r="R40" s="396"/>
      <c r="S40" s="396"/>
      <c r="T40" s="199"/>
      <c r="U40" s="397" t="str">
        <f t="shared" si="0"/>
        <v/>
      </c>
      <c r="V40" s="397"/>
      <c r="W40" s="396"/>
      <c r="X40" s="396"/>
      <c r="Y40" s="396"/>
      <c r="Z40" s="396"/>
      <c r="AA40" s="396"/>
      <c r="AB40" s="396"/>
      <c r="AC40" s="396"/>
      <c r="AD40" s="396"/>
      <c r="AE40" s="396"/>
      <c r="AF40" s="396"/>
      <c r="AG40" s="396"/>
      <c r="AH40" s="396"/>
      <c r="AI40" s="396"/>
      <c r="AJ40" s="396"/>
      <c r="AK40" s="396"/>
      <c r="AL40" s="199"/>
      <c r="AM40" s="397" t="str">
        <f t="shared" si="1"/>
        <v/>
      </c>
      <c r="AN40" s="397"/>
      <c r="AO40" s="396"/>
      <c r="AP40" s="396"/>
      <c r="AQ40" s="396"/>
      <c r="AR40" s="396"/>
      <c r="AS40" s="396"/>
      <c r="AT40" s="396"/>
      <c r="AU40" s="396"/>
      <c r="AV40" s="396"/>
      <c r="AW40" s="396"/>
      <c r="AX40" s="396"/>
      <c r="AY40" s="396"/>
      <c r="AZ40" s="396"/>
      <c r="BA40" s="396"/>
      <c r="BB40" s="396"/>
      <c r="BC40" s="396"/>
      <c r="BD40" s="199"/>
      <c r="BE40" s="397" t="str">
        <f t="shared" si="2"/>
        <v/>
      </c>
      <c r="BF40" s="397"/>
      <c r="BG40" s="396"/>
      <c r="BH40" s="396"/>
      <c r="BI40" s="396"/>
      <c r="BJ40" s="396"/>
      <c r="BK40" s="396"/>
      <c r="BL40" s="396"/>
      <c r="BM40" s="396"/>
      <c r="BN40" s="396"/>
      <c r="BO40" s="396"/>
      <c r="BP40" s="396"/>
      <c r="BQ40" s="396"/>
      <c r="BR40" s="396"/>
      <c r="BS40" s="396"/>
      <c r="BT40" s="396"/>
      <c r="BU40" s="396"/>
      <c r="BV40" s="199"/>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199"/>
      <c r="CO40" s="397">
        <f t="shared" si="4"/>
        <v>22</v>
      </c>
      <c r="CP40" s="397"/>
      <c r="CQ40" s="396" t="str">
        <f>IF('各会計、関係団体の財政状況及び健全化判断比率'!BS16="","",'各会計、関係団体の財政状況及び健全化判断比率'!BS16)</f>
        <v>鹿児島県民総合保健センター</v>
      </c>
      <c r="CR40" s="396"/>
      <c r="CS40" s="396"/>
      <c r="CT40" s="396"/>
      <c r="CU40" s="396"/>
      <c r="CV40" s="396"/>
      <c r="CW40" s="396"/>
      <c r="CX40" s="396"/>
      <c r="CY40" s="396"/>
      <c r="CZ40" s="396"/>
      <c r="DA40" s="396"/>
      <c r="DB40" s="396"/>
      <c r="DC40" s="396"/>
      <c r="DD40" s="396"/>
      <c r="DE40" s="396"/>
      <c r="DF40" s="191"/>
      <c r="DG40" s="398" t="str">
        <f>IF('各会計、関係団体の財政状況及び健全化判断比率'!BR16="","",'各会計、関係団体の財政状況及び健全化判断比率'!BR16)</f>
        <v/>
      </c>
      <c r="DH40" s="398"/>
      <c r="DI40" s="202"/>
      <c r="DJ40" s="157"/>
      <c r="DK40" s="157"/>
      <c r="DL40" s="157"/>
      <c r="DM40" s="157"/>
      <c r="DN40" s="157"/>
      <c r="DO40" s="157"/>
    </row>
    <row r="41" spans="1:119" ht="13.5" customHeight="1" thickBot="1">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c r="A43" s="157"/>
      <c r="B43" s="157" t="s">
        <v>175</v>
      </c>
      <c r="C43" s="157"/>
      <c r="D43" s="157"/>
      <c r="E43" s="157" t="s">
        <v>176</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c r="A44" s="157"/>
      <c r="B44" s="157"/>
      <c r="C44" s="157"/>
      <c r="D44" s="157"/>
      <c r="E44" s="157" t="s">
        <v>177</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c r="A45" s="157"/>
      <c r="B45" s="157"/>
      <c r="C45" s="157"/>
      <c r="D45" s="157"/>
      <c r="E45" s="157" t="s">
        <v>178</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c r="A46" s="157"/>
      <c r="B46" s="157"/>
      <c r="C46" s="157"/>
      <c r="D46" s="157"/>
      <c r="E46" s="157" t="s">
        <v>179</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c r="E47" s="159" t="s">
        <v>180</v>
      </c>
    </row>
    <row r="48" spans="1:119">
      <c r="E48" s="159" t="s">
        <v>181</v>
      </c>
    </row>
    <row r="49"/>
    <row r="50"/>
    <row r="51"/>
    <row r="52"/>
    <row r="53"/>
    <row r="54"/>
    <row r="55"/>
    <row r="56"/>
    <row r="57" hidden="1"/>
    <row r="58" hidden="1"/>
    <row r="59" hidden="1"/>
  </sheetData>
  <sheetProtection algorithmName="SHA-512" hashValue="VliIaSS4+aeOcwbS9l7bJWS4ZDB7UXvMCyfcZCfQkbyN7EiR8qzwXSIY6xcBfshK4ZJX5JMiiYgVL/C3/vgNug==" saltValue="l/Po6bUMyqRDeIQKRG5KA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528</v>
      </c>
      <c r="G33" s="17" t="s">
        <v>529</v>
      </c>
      <c r="H33" s="17" t="s">
        <v>530</v>
      </c>
      <c r="I33" s="17" t="s">
        <v>531</v>
      </c>
      <c r="J33" s="18" t="s">
        <v>532</v>
      </c>
      <c r="K33" s="10"/>
      <c r="L33" s="10"/>
      <c r="M33" s="10"/>
      <c r="N33" s="10"/>
      <c r="O33" s="10"/>
      <c r="P33" s="10"/>
    </row>
    <row r="34" spans="1:16" ht="39" customHeight="1">
      <c r="A34" s="10"/>
      <c r="B34" s="19"/>
      <c r="C34" s="1167" t="s">
        <v>534</v>
      </c>
      <c r="D34" s="1167"/>
      <c r="E34" s="1168"/>
      <c r="F34" s="20">
        <v>1.1499999999999999</v>
      </c>
      <c r="G34" s="21">
        <v>1.4</v>
      </c>
      <c r="H34" s="21">
        <v>1.72</v>
      </c>
      <c r="I34" s="21">
        <v>1.68</v>
      </c>
      <c r="J34" s="22">
        <v>1.79</v>
      </c>
      <c r="K34" s="10"/>
      <c r="L34" s="10"/>
      <c r="M34" s="10"/>
      <c r="N34" s="10"/>
      <c r="O34" s="10"/>
      <c r="P34" s="10"/>
    </row>
    <row r="35" spans="1:16" ht="39" customHeight="1">
      <c r="A35" s="10"/>
      <c r="B35" s="23"/>
      <c r="C35" s="1161" t="s">
        <v>535</v>
      </c>
      <c r="D35" s="1162"/>
      <c r="E35" s="1163"/>
      <c r="F35" s="24">
        <v>0.85</v>
      </c>
      <c r="G35" s="25">
        <v>0.94</v>
      </c>
      <c r="H35" s="25">
        <v>1.1000000000000001</v>
      </c>
      <c r="I35" s="25">
        <v>0.72</v>
      </c>
      <c r="J35" s="26">
        <v>0.98</v>
      </c>
      <c r="K35" s="10"/>
      <c r="L35" s="10"/>
      <c r="M35" s="10"/>
      <c r="N35" s="10"/>
      <c r="O35" s="10"/>
      <c r="P35" s="10"/>
    </row>
    <row r="36" spans="1:16" ht="39" customHeight="1">
      <c r="A36" s="10"/>
      <c r="B36" s="23"/>
      <c r="C36" s="1161" t="s">
        <v>536</v>
      </c>
      <c r="D36" s="1162"/>
      <c r="E36" s="1163"/>
      <c r="F36" s="24">
        <v>0</v>
      </c>
      <c r="G36" s="25">
        <v>0</v>
      </c>
      <c r="H36" s="25">
        <v>0</v>
      </c>
      <c r="I36" s="25">
        <v>0</v>
      </c>
      <c r="J36" s="26">
        <v>0.6</v>
      </c>
      <c r="K36" s="10"/>
      <c r="L36" s="10"/>
      <c r="M36" s="10"/>
      <c r="N36" s="10"/>
      <c r="O36" s="10"/>
      <c r="P36" s="10"/>
    </row>
    <row r="37" spans="1:16" ht="39" customHeight="1">
      <c r="A37" s="10"/>
      <c r="B37" s="23"/>
      <c r="C37" s="1161" t="s">
        <v>537</v>
      </c>
      <c r="D37" s="1162"/>
      <c r="E37" s="1163"/>
      <c r="F37" s="24" t="s">
        <v>489</v>
      </c>
      <c r="G37" s="25" t="s">
        <v>489</v>
      </c>
      <c r="H37" s="25" t="s">
        <v>489</v>
      </c>
      <c r="I37" s="25" t="s">
        <v>489</v>
      </c>
      <c r="J37" s="26">
        <v>0.27</v>
      </c>
      <c r="K37" s="10"/>
      <c r="L37" s="10"/>
      <c r="M37" s="10"/>
      <c r="N37" s="10"/>
      <c r="O37" s="10"/>
      <c r="P37" s="10"/>
    </row>
    <row r="38" spans="1:16" ht="39" customHeight="1">
      <c r="A38" s="10"/>
      <c r="B38" s="23"/>
      <c r="C38" s="1161" t="s">
        <v>538</v>
      </c>
      <c r="D38" s="1162"/>
      <c r="E38" s="1163"/>
      <c r="F38" s="24">
        <v>0.05</v>
      </c>
      <c r="G38" s="25">
        <v>0.06</v>
      </c>
      <c r="H38" s="25">
        <v>0.04</v>
      </c>
      <c r="I38" s="25">
        <v>0.05</v>
      </c>
      <c r="J38" s="26">
        <v>0.05</v>
      </c>
      <c r="K38" s="10"/>
      <c r="L38" s="10"/>
      <c r="M38" s="10"/>
      <c r="N38" s="10"/>
      <c r="O38" s="10"/>
      <c r="P38" s="10"/>
    </row>
    <row r="39" spans="1:16" ht="39" customHeight="1">
      <c r="A39" s="10"/>
      <c r="B39" s="23"/>
      <c r="C39" s="1161" t="s">
        <v>539</v>
      </c>
      <c r="D39" s="1162"/>
      <c r="E39" s="1163"/>
      <c r="F39" s="24">
        <v>0.01</v>
      </c>
      <c r="G39" s="25">
        <v>0.01</v>
      </c>
      <c r="H39" s="25">
        <v>0.01</v>
      </c>
      <c r="I39" s="25">
        <v>0</v>
      </c>
      <c r="J39" s="26">
        <v>0</v>
      </c>
      <c r="K39" s="10"/>
      <c r="L39" s="10"/>
      <c r="M39" s="10"/>
      <c r="N39" s="10"/>
      <c r="O39" s="10"/>
      <c r="P39" s="10"/>
    </row>
    <row r="40" spans="1:16" ht="39" customHeight="1">
      <c r="A40" s="10"/>
      <c r="B40" s="23"/>
      <c r="C40" s="1161" t="s">
        <v>540</v>
      </c>
      <c r="D40" s="1162"/>
      <c r="E40" s="1163"/>
      <c r="F40" s="24">
        <v>0</v>
      </c>
      <c r="G40" s="25">
        <v>0</v>
      </c>
      <c r="H40" s="25">
        <v>0</v>
      </c>
      <c r="I40" s="25">
        <v>0</v>
      </c>
      <c r="J40" s="26">
        <v>0</v>
      </c>
      <c r="K40" s="10"/>
      <c r="L40" s="10"/>
      <c r="M40" s="10"/>
      <c r="N40" s="10"/>
      <c r="O40" s="10"/>
      <c r="P40" s="10"/>
    </row>
    <row r="41" spans="1:16" ht="39" customHeight="1">
      <c r="A41" s="10"/>
      <c r="B41" s="23"/>
      <c r="C41" s="1161" t="s">
        <v>541</v>
      </c>
      <c r="D41" s="1162"/>
      <c r="E41" s="1163"/>
      <c r="F41" s="24">
        <v>0</v>
      </c>
      <c r="G41" s="25">
        <v>0</v>
      </c>
      <c r="H41" s="25">
        <v>0</v>
      </c>
      <c r="I41" s="25">
        <v>0</v>
      </c>
      <c r="J41" s="26">
        <v>0</v>
      </c>
      <c r="K41" s="10"/>
      <c r="L41" s="10"/>
      <c r="M41" s="10"/>
      <c r="N41" s="10"/>
      <c r="O41" s="10"/>
      <c r="P41" s="10"/>
    </row>
    <row r="42" spans="1:16" ht="39" customHeight="1">
      <c r="A42" s="10"/>
      <c r="B42" s="27"/>
      <c r="C42" s="1161" t="s">
        <v>542</v>
      </c>
      <c r="D42" s="1162"/>
      <c r="E42" s="1163"/>
      <c r="F42" s="24" t="s">
        <v>489</v>
      </c>
      <c r="G42" s="25" t="s">
        <v>489</v>
      </c>
      <c r="H42" s="25" t="s">
        <v>489</v>
      </c>
      <c r="I42" s="25" t="s">
        <v>489</v>
      </c>
      <c r="J42" s="26" t="s">
        <v>489</v>
      </c>
      <c r="K42" s="10"/>
      <c r="L42" s="10"/>
      <c r="M42" s="10"/>
      <c r="N42" s="10"/>
      <c r="O42" s="10"/>
      <c r="P42" s="10"/>
    </row>
    <row r="43" spans="1:16" ht="39" customHeight="1" thickBot="1">
      <c r="A43" s="10"/>
      <c r="B43" s="28"/>
      <c r="C43" s="1164" t="s">
        <v>543</v>
      </c>
      <c r="D43" s="1165"/>
      <c r="E43" s="1166"/>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algorithmName="SHA-512" hashValue="lCHeFqi775pOn++VVduc1z4524werbM0TteLWDuBfj+VaVr13N3SUnrTJ0Mtmgd5Ptm2I30bKBraXXtzo1F/dg==" saltValue="3VdC4FIab8GlwDykrciR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election activeCell="Q59" sqref="Q59"/>
    </sheetView>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528</v>
      </c>
      <c r="L44" s="44" t="s">
        <v>529</v>
      </c>
      <c r="M44" s="44" t="s">
        <v>530</v>
      </c>
      <c r="N44" s="44" t="s">
        <v>531</v>
      </c>
      <c r="O44" s="45" t="s">
        <v>532</v>
      </c>
      <c r="P44" s="36"/>
      <c r="Q44" s="36"/>
      <c r="R44" s="36"/>
      <c r="S44" s="36"/>
      <c r="T44" s="36"/>
      <c r="U44" s="36"/>
    </row>
    <row r="45" spans="1:21" ht="30.75" customHeight="1">
      <c r="A45" s="36"/>
      <c r="B45" s="1187" t="s">
        <v>10</v>
      </c>
      <c r="C45" s="1188"/>
      <c r="D45" s="46"/>
      <c r="E45" s="1193" t="s">
        <v>11</v>
      </c>
      <c r="F45" s="1193"/>
      <c r="G45" s="1193"/>
      <c r="H45" s="1193"/>
      <c r="I45" s="1193"/>
      <c r="J45" s="1194"/>
      <c r="K45" s="47">
        <v>119623</v>
      </c>
      <c r="L45" s="48">
        <v>124525</v>
      </c>
      <c r="M45" s="48">
        <v>109758</v>
      </c>
      <c r="N45" s="48">
        <v>103055</v>
      </c>
      <c r="O45" s="49">
        <v>103500</v>
      </c>
      <c r="P45" s="36"/>
      <c r="Q45" s="36"/>
      <c r="R45" s="36"/>
      <c r="S45" s="36"/>
      <c r="T45" s="36"/>
      <c r="U45" s="36"/>
    </row>
    <row r="46" spans="1:21" ht="30.75" customHeight="1">
      <c r="A46" s="36"/>
      <c r="B46" s="1189"/>
      <c r="C46" s="1190"/>
      <c r="D46" s="50"/>
      <c r="E46" s="1171" t="s">
        <v>12</v>
      </c>
      <c r="F46" s="1171"/>
      <c r="G46" s="1171"/>
      <c r="H46" s="1171"/>
      <c r="I46" s="1171"/>
      <c r="J46" s="1172"/>
      <c r="K46" s="51" t="s">
        <v>489</v>
      </c>
      <c r="L46" s="52" t="s">
        <v>489</v>
      </c>
      <c r="M46" s="52" t="s">
        <v>489</v>
      </c>
      <c r="N46" s="52" t="s">
        <v>489</v>
      </c>
      <c r="O46" s="53" t="s">
        <v>489</v>
      </c>
      <c r="P46" s="36"/>
      <c r="Q46" s="36"/>
      <c r="R46" s="36"/>
      <c r="S46" s="36"/>
      <c r="T46" s="36"/>
      <c r="U46" s="36"/>
    </row>
    <row r="47" spans="1:21" ht="30.75" customHeight="1">
      <c r="A47" s="36"/>
      <c r="B47" s="1189"/>
      <c r="C47" s="1190"/>
      <c r="D47" s="50"/>
      <c r="E47" s="1171" t="s">
        <v>13</v>
      </c>
      <c r="F47" s="1171"/>
      <c r="G47" s="1171"/>
      <c r="H47" s="1171"/>
      <c r="I47" s="1171"/>
      <c r="J47" s="1172"/>
      <c r="K47" s="51">
        <v>17922</v>
      </c>
      <c r="L47" s="52">
        <v>20629</v>
      </c>
      <c r="M47" s="52">
        <v>22140</v>
      </c>
      <c r="N47" s="52">
        <v>24644</v>
      </c>
      <c r="O47" s="53">
        <v>26750</v>
      </c>
      <c r="P47" s="36"/>
      <c r="Q47" s="36"/>
      <c r="R47" s="36"/>
      <c r="S47" s="36"/>
      <c r="T47" s="36"/>
      <c r="U47" s="36"/>
    </row>
    <row r="48" spans="1:21" ht="30.75" customHeight="1">
      <c r="A48" s="36"/>
      <c r="B48" s="1189"/>
      <c r="C48" s="1190"/>
      <c r="D48" s="50"/>
      <c r="E48" s="1171" t="s">
        <v>14</v>
      </c>
      <c r="F48" s="1171"/>
      <c r="G48" s="1171"/>
      <c r="H48" s="1171"/>
      <c r="I48" s="1171"/>
      <c r="J48" s="1172"/>
      <c r="K48" s="51">
        <v>2254</v>
      </c>
      <c r="L48" s="52">
        <v>2054</v>
      </c>
      <c r="M48" s="52">
        <v>1890</v>
      </c>
      <c r="N48" s="52">
        <v>1210</v>
      </c>
      <c r="O48" s="53">
        <v>389</v>
      </c>
      <c r="P48" s="36"/>
      <c r="Q48" s="36"/>
      <c r="R48" s="36"/>
      <c r="S48" s="36"/>
      <c r="T48" s="36"/>
      <c r="U48" s="36"/>
    </row>
    <row r="49" spans="1:21" ht="30.75" customHeight="1">
      <c r="A49" s="36"/>
      <c r="B49" s="1189"/>
      <c r="C49" s="1190"/>
      <c r="D49" s="50"/>
      <c r="E49" s="1171" t="s">
        <v>15</v>
      </c>
      <c r="F49" s="1171"/>
      <c r="G49" s="1171"/>
      <c r="H49" s="1171"/>
      <c r="I49" s="1171"/>
      <c r="J49" s="1172"/>
      <c r="K49" s="51" t="s">
        <v>489</v>
      </c>
      <c r="L49" s="52" t="s">
        <v>489</v>
      </c>
      <c r="M49" s="52" t="s">
        <v>489</v>
      </c>
      <c r="N49" s="52" t="s">
        <v>489</v>
      </c>
      <c r="O49" s="53" t="s">
        <v>489</v>
      </c>
      <c r="P49" s="36"/>
      <c r="Q49" s="36"/>
      <c r="R49" s="36"/>
      <c r="S49" s="36"/>
      <c r="T49" s="36"/>
      <c r="U49" s="36"/>
    </row>
    <row r="50" spans="1:21" ht="30.75" customHeight="1">
      <c r="A50" s="36"/>
      <c r="B50" s="1189"/>
      <c r="C50" s="1190"/>
      <c r="D50" s="50"/>
      <c r="E50" s="1171" t="s">
        <v>16</v>
      </c>
      <c r="F50" s="1171"/>
      <c r="G50" s="1171"/>
      <c r="H50" s="1171"/>
      <c r="I50" s="1171"/>
      <c r="J50" s="1172"/>
      <c r="K50" s="51">
        <v>2216</v>
      </c>
      <c r="L50" s="52">
        <v>2103</v>
      </c>
      <c r="M50" s="52">
        <v>1932</v>
      </c>
      <c r="N50" s="52">
        <v>1796</v>
      </c>
      <c r="O50" s="53">
        <v>1609</v>
      </c>
      <c r="P50" s="36"/>
      <c r="Q50" s="36"/>
      <c r="R50" s="36"/>
      <c r="S50" s="36"/>
      <c r="T50" s="36"/>
      <c r="U50" s="36"/>
    </row>
    <row r="51" spans="1:21" ht="30.75" customHeight="1">
      <c r="A51" s="36"/>
      <c r="B51" s="1191"/>
      <c r="C51" s="1192"/>
      <c r="D51" s="54"/>
      <c r="E51" s="1171" t="s">
        <v>17</v>
      </c>
      <c r="F51" s="1171"/>
      <c r="G51" s="1171"/>
      <c r="H51" s="1171"/>
      <c r="I51" s="1171"/>
      <c r="J51" s="1172"/>
      <c r="K51" s="51" t="s">
        <v>489</v>
      </c>
      <c r="L51" s="52" t="s">
        <v>489</v>
      </c>
      <c r="M51" s="52" t="s">
        <v>489</v>
      </c>
      <c r="N51" s="52" t="s">
        <v>489</v>
      </c>
      <c r="O51" s="53" t="s">
        <v>489</v>
      </c>
      <c r="P51" s="36"/>
      <c r="Q51" s="36"/>
      <c r="R51" s="36"/>
      <c r="S51" s="36"/>
      <c r="T51" s="36"/>
      <c r="U51" s="36"/>
    </row>
    <row r="52" spans="1:21" ht="30.75" customHeight="1">
      <c r="A52" s="36"/>
      <c r="B52" s="1169" t="s">
        <v>18</v>
      </c>
      <c r="C52" s="1170"/>
      <c r="D52" s="54"/>
      <c r="E52" s="1171" t="s">
        <v>19</v>
      </c>
      <c r="F52" s="1171"/>
      <c r="G52" s="1171"/>
      <c r="H52" s="1171"/>
      <c r="I52" s="1171"/>
      <c r="J52" s="1172"/>
      <c r="K52" s="51">
        <v>83393</v>
      </c>
      <c r="L52" s="52">
        <v>94727</v>
      </c>
      <c r="M52" s="52">
        <v>84852</v>
      </c>
      <c r="N52" s="52">
        <v>83892</v>
      </c>
      <c r="O52" s="53">
        <v>84887</v>
      </c>
      <c r="P52" s="36"/>
      <c r="Q52" s="36"/>
      <c r="R52" s="36"/>
      <c r="S52" s="36"/>
      <c r="T52" s="36"/>
      <c r="U52" s="36"/>
    </row>
    <row r="53" spans="1:21" ht="30.75" customHeight="1" thickBot="1">
      <c r="A53" s="36"/>
      <c r="B53" s="1173" t="s">
        <v>20</v>
      </c>
      <c r="C53" s="1174"/>
      <c r="D53" s="55"/>
      <c r="E53" s="1175" t="s">
        <v>21</v>
      </c>
      <c r="F53" s="1175"/>
      <c r="G53" s="1175"/>
      <c r="H53" s="1175"/>
      <c r="I53" s="1175"/>
      <c r="J53" s="1176"/>
      <c r="K53" s="56">
        <v>58622</v>
      </c>
      <c r="L53" s="57">
        <v>54584</v>
      </c>
      <c r="M53" s="57">
        <v>50868</v>
      </c>
      <c r="N53" s="57">
        <v>46813</v>
      </c>
      <c r="O53" s="58">
        <v>47361</v>
      </c>
      <c r="P53" s="36"/>
      <c r="Q53" s="36"/>
      <c r="R53" s="36"/>
      <c r="S53" s="36"/>
      <c r="T53" s="36"/>
      <c r="U53" s="36"/>
    </row>
    <row r="54" spans="1:21" ht="24" customHeight="1" thickBot="1">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c r="A55" s="36"/>
      <c r="B55" s="60"/>
      <c r="C55" s="61"/>
      <c r="D55" s="61"/>
      <c r="E55" s="62"/>
      <c r="F55" s="62"/>
      <c r="G55" s="62"/>
      <c r="H55" s="62"/>
      <c r="I55" s="62"/>
      <c r="J55" s="63" t="s">
        <v>2</v>
      </c>
      <c r="K55" s="64" t="s">
        <v>544</v>
      </c>
      <c r="L55" s="65" t="s">
        <v>545</v>
      </c>
      <c r="M55" s="65" t="s">
        <v>546</v>
      </c>
      <c r="N55" s="65" t="s">
        <v>547</v>
      </c>
      <c r="O55" s="66" t="s">
        <v>548</v>
      </c>
      <c r="P55" s="36"/>
      <c r="Q55" s="36"/>
      <c r="R55" s="36"/>
      <c r="S55" s="36"/>
      <c r="T55" s="36"/>
      <c r="U55" s="36"/>
    </row>
    <row r="56" spans="1:21" ht="30.75" customHeight="1">
      <c r="A56" s="36"/>
      <c r="B56" s="1177" t="s">
        <v>23</v>
      </c>
      <c r="C56" s="1178"/>
      <c r="D56" s="1181" t="s">
        <v>24</v>
      </c>
      <c r="E56" s="1182"/>
      <c r="F56" s="1182"/>
      <c r="G56" s="1182"/>
      <c r="H56" s="1182"/>
      <c r="I56" s="1182"/>
      <c r="J56" s="1183"/>
      <c r="K56" s="67">
        <v>58946</v>
      </c>
      <c r="L56" s="68">
        <v>74866</v>
      </c>
      <c r="M56" s="68">
        <v>80197</v>
      </c>
      <c r="N56" s="68">
        <v>87089</v>
      </c>
      <c r="O56" s="69">
        <v>98070</v>
      </c>
      <c r="P56" s="36"/>
      <c r="Q56" s="36"/>
      <c r="R56" s="36"/>
      <c r="S56" s="36"/>
      <c r="T56" s="36"/>
      <c r="U56" s="36"/>
    </row>
    <row r="57" spans="1:21" ht="30.75" customHeight="1" thickBot="1">
      <c r="A57" s="36"/>
      <c r="B57" s="1179"/>
      <c r="C57" s="1180"/>
      <c r="D57" s="1184" t="s">
        <v>25</v>
      </c>
      <c r="E57" s="1185"/>
      <c r="F57" s="1185"/>
      <c r="G57" s="1185"/>
      <c r="H57" s="1185"/>
      <c r="I57" s="1185"/>
      <c r="J57" s="1186"/>
      <c r="K57" s="70">
        <v>58894</v>
      </c>
      <c r="L57" s="71">
        <v>74817</v>
      </c>
      <c r="M57" s="71">
        <v>80112</v>
      </c>
      <c r="N57" s="71">
        <v>87086</v>
      </c>
      <c r="O57" s="72">
        <v>98064</v>
      </c>
      <c r="P57" s="36"/>
      <c r="Q57" s="36"/>
      <c r="R57" s="36"/>
      <c r="S57" s="36"/>
      <c r="T57" s="36"/>
      <c r="U57" s="36"/>
    </row>
    <row r="58" spans="1:21" ht="17.25" customHeight="1">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WjIlD21ndvty5h9R+tJvrg1rHNTQnmtYQME3gbH1g1tVhM40J3o3yOl8t6LcIJs/KJfJOnt3AdifQmNEGYEgfQ==" saltValue="03axTeiGLn0sGF0YrtAs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cols>
    <col min="1" max="1" width="6.625" style="77" customWidth="1"/>
    <col min="2" max="3" width="12.625" style="77" customWidth="1"/>
    <col min="4" max="4" width="11.625" style="77" customWidth="1"/>
    <col min="5" max="8" width="10.375" style="77" customWidth="1"/>
    <col min="9" max="13" width="16.375" style="77" customWidth="1"/>
    <col min="14" max="19" width="12.625" style="77" customWidth="1"/>
    <col min="20" max="16384" width="0" style="77"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8" t="s">
        <v>8</v>
      </c>
    </row>
    <row r="40" spans="2:13" ht="27.75" customHeight="1" thickBot="1">
      <c r="B40" s="79" t="s">
        <v>9</v>
      </c>
      <c r="C40" s="80"/>
      <c r="D40" s="80"/>
      <c r="E40" s="81"/>
      <c r="F40" s="81"/>
      <c r="G40" s="81"/>
      <c r="H40" s="82" t="s">
        <v>2</v>
      </c>
      <c r="I40" s="382" t="s">
        <v>528</v>
      </c>
      <c r="J40" s="383" t="s">
        <v>529</v>
      </c>
      <c r="K40" s="383" t="s">
        <v>530</v>
      </c>
      <c r="L40" s="383" t="s">
        <v>531</v>
      </c>
      <c r="M40" s="384" t="s">
        <v>532</v>
      </c>
    </row>
    <row r="41" spans="2:13" ht="27.75" customHeight="1">
      <c r="B41" s="1207" t="s">
        <v>28</v>
      </c>
      <c r="C41" s="1208"/>
      <c r="D41" s="83"/>
      <c r="E41" s="1209" t="s">
        <v>29</v>
      </c>
      <c r="F41" s="1209"/>
      <c r="G41" s="1209"/>
      <c r="H41" s="1210"/>
      <c r="I41" s="385">
        <v>1748299</v>
      </c>
      <c r="J41" s="386">
        <v>1729382</v>
      </c>
      <c r="K41" s="386">
        <v>1724136</v>
      </c>
      <c r="L41" s="386">
        <v>1720795</v>
      </c>
      <c r="M41" s="387">
        <v>1714704</v>
      </c>
    </row>
    <row r="42" spans="2:13" ht="27.75" customHeight="1">
      <c r="B42" s="1197"/>
      <c r="C42" s="1198"/>
      <c r="D42" s="84"/>
      <c r="E42" s="1201" t="s">
        <v>30</v>
      </c>
      <c r="F42" s="1201"/>
      <c r="G42" s="1201"/>
      <c r="H42" s="1202"/>
      <c r="I42" s="388">
        <v>10451</v>
      </c>
      <c r="J42" s="389">
        <v>8999</v>
      </c>
      <c r="K42" s="389">
        <v>7288</v>
      </c>
      <c r="L42" s="389">
        <v>5755</v>
      </c>
      <c r="M42" s="390">
        <v>4324</v>
      </c>
    </row>
    <row r="43" spans="2:13" ht="27.75" customHeight="1">
      <c r="B43" s="1197"/>
      <c r="C43" s="1198"/>
      <c r="D43" s="84"/>
      <c r="E43" s="1201" t="s">
        <v>31</v>
      </c>
      <c r="F43" s="1201"/>
      <c r="G43" s="1201"/>
      <c r="H43" s="1202"/>
      <c r="I43" s="388">
        <v>13865</v>
      </c>
      <c r="J43" s="389">
        <v>13587</v>
      </c>
      <c r="K43" s="389">
        <v>13395</v>
      </c>
      <c r="L43" s="389">
        <v>12066</v>
      </c>
      <c r="M43" s="390">
        <v>8029</v>
      </c>
    </row>
    <row r="44" spans="2:13" ht="27.75" customHeight="1">
      <c r="B44" s="1197"/>
      <c r="C44" s="1198"/>
      <c r="D44" s="84"/>
      <c r="E44" s="1201" t="s">
        <v>32</v>
      </c>
      <c r="F44" s="1201"/>
      <c r="G44" s="1201"/>
      <c r="H44" s="1202"/>
      <c r="I44" s="388" t="s">
        <v>489</v>
      </c>
      <c r="J44" s="389" t="s">
        <v>489</v>
      </c>
      <c r="K44" s="389" t="s">
        <v>489</v>
      </c>
      <c r="L44" s="389" t="s">
        <v>489</v>
      </c>
      <c r="M44" s="390" t="s">
        <v>489</v>
      </c>
    </row>
    <row r="45" spans="2:13" ht="27.75" customHeight="1">
      <c r="B45" s="1197"/>
      <c r="C45" s="1198"/>
      <c r="D45" s="84"/>
      <c r="E45" s="1201" t="s">
        <v>33</v>
      </c>
      <c r="F45" s="1201"/>
      <c r="G45" s="1201"/>
      <c r="H45" s="1202"/>
      <c r="I45" s="388">
        <v>232070</v>
      </c>
      <c r="J45" s="389">
        <v>224141</v>
      </c>
      <c r="K45" s="389">
        <v>224679</v>
      </c>
      <c r="L45" s="389">
        <v>223668</v>
      </c>
      <c r="M45" s="390">
        <v>216112</v>
      </c>
    </row>
    <row r="46" spans="2:13" ht="27.75" customHeight="1">
      <c r="B46" s="1197"/>
      <c r="C46" s="1198"/>
      <c r="D46" s="85"/>
      <c r="E46" s="1211" t="s">
        <v>34</v>
      </c>
      <c r="F46" s="1211"/>
      <c r="G46" s="1211"/>
      <c r="H46" s="1212"/>
      <c r="I46" s="388">
        <v>11039</v>
      </c>
      <c r="J46" s="389">
        <v>10557</v>
      </c>
      <c r="K46" s="389">
        <v>10354</v>
      </c>
      <c r="L46" s="389">
        <v>10298</v>
      </c>
      <c r="M46" s="390">
        <v>10147</v>
      </c>
    </row>
    <row r="47" spans="2:13" ht="27.75" customHeight="1">
      <c r="B47" s="1197"/>
      <c r="C47" s="1198"/>
      <c r="D47" s="86"/>
      <c r="E47" s="1213" t="s">
        <v>35</v>
      </c>
      <c r="F47" s="1214"/>
      <c r="G47" s="1214"/>
      <c r="H47" s="1215"/>
      <c r="I47" s="388" t="s">
        <v>489</v>
      </c>
      <c r="J47" s="389" t="s">
        <v>489</v>
      </c>
      <c r="K47" s="389" t="s">
        <v>489</v>
      </c>
      <c r="L47" s="389" t="s">
        <v>489</v>
      </c>
      <c r="M47" s="390" t="s">
        <v>489</v>
      </c>
    </row>
    <row r="48" spans="2:13" ht="27.75" customHeight="1">
      <c r="B48" s="1197"/>
      <c r="C48" s="1198"/>
      <c r="D48" s="84"/>
      <c r="E48" s="1201" t="s">
        <v>36</v>
      </c>
      <c r="F48" s="1201"/>
      <c r="G48" s="1201"/>
      <c r="H48" s="1202"/>
      <c r="I48" s="388" t="s">
        <v>489</v>
      </c>
      <c r="J48" s="389" t="s">
        <v>489</v>
      </c>
      <c r="K48" s="389" t="s">
        <v>489</v>
      </c>
      <c r="L48" s="389" t="s">
        <v>489</v>
      </c>
      <c r="M48" s="390" t="s">
        <v>489</v>
      </c>
    </row>
    <row r="49" spans="2:13" ht="27.75" customHeight="1">
      <c r="B49" s="1199"/>
      <c r="C49" s="1200"/>
      <c r="D49" s="84"/>
      <c r="E49" s="1201" t="s">
        <v>37</v>
      </c>
      <c r="F49" s="1201"/>
      <c r="G49" s="1201"/>
      <c r="H49" s="1202"/>
      <c r="I49" s="388" t="s">
        <v>489</v>
      </c>
      <c r="J49" s="389" t="s">
        <v>489</v>
      </c>
      <c r="K49" s="389" t="s">
        <v>489</v>
      </c>
      <c r="L49" s="389" t="s">
        <v>489</v>
      </c>
      <c r="M49" s="390" t="s">
        <v>489</v>
      </c>
    </row>
    <row r="50" spans="2:13" ht="27.75" customHeight="1">
      <c r="B50" s="1195" t="s">
        <v>38</v>
      </c>
      <c r="C50" s="1196"/>
      <c r="D50" s="87"/>
      <c r="E50" s="1201" t="s">
        <v>39</v>
      </c>
      <c r="F50" s="1201"/>
      <c r="G50" s="1201"/>
      <c r="H50" s="1202"/>
      <c r="I50" s="388">
        <v>143460</v>
      </c>
      <c r="J50" s="389">
        <v>150516</v>
      </c>
      <c r="K50" s="389">
        <v>152223</v>
      </c>
      <c r="L50" s="389">
        <v>163847</v>
      </c>
      <c r="M50" s="390">
        <v>173174</v>
      </c>
    </row>
    <row r="51" spans="2:13" ht="27.75" customHeight="1">
      <c r="B51" s="1197"/>
      <c r="C51" s="1198"/>
      <c r="D51" s="84"/>
      <c r="E51" s="1201" t="s">
        <v>40</v>
      </c>
      <c r="F51" s="1201"/>
      <c r="G51" s="1201"/>
      <c r="H51" s="1202"/>
      <c r="I51" s="388">
        <v>52255</v>
      </c>
      <c r="J51" s="389">
        <v>46125</v>
      </c>
      <c r="K51" s="389">
        <v>45333</v>
      </c>
      <c r="L51" s="389">
        <v>41124</v>
      </c>
      <c r="M51" s="390">
        <v>38050</v>
      </c>
    </row>
    <row r="52" spans="2:13" ht="27.75" customHeight="1">
      <c r="B52" s="1199"/>
      <c r="C52" s="1200"/>
      <c r="D52" s="84"/>
      <c r="E52" s="1201" t="s">
        <v>41</v>
      </c>
      <c r="F52" s="1201"/>
      <c r="G52" s="1201"/>
      <c r="H52" s="1202"/>
      <c r="I52" s="388">
        <v>932511</v>
      </c>
      <c r="J52" s="389">
        <v>927040</v>
      </c>
      <c r="K52" s="389">
        <v>912607</v>
      </c>
      <c r="L52" s="389">
        <v>900528</v>
      </c>
      <c r="M52" s="390">
        <v>885046</v>
      </c>
    </row>
    <row r="53" spans="2:13" ht="27.75" customHeight="1" thickBot="1">
      <c r="B53" s="1203" t="s">
        <v>42</v>
      </c>
      <c r="C53" s="1204"/>
      <c r="D53" s="88"/>
      <c r="E53" s="1205" t="s">
        <v>43</v>
      </c>
      <c r="F53" s="1205"/>
      <c r="G53" s="1205"/>
      <c r="H53" s="1206"/>
      <c r="I53" s="391">
        <v>887498</v>
      </c>
      <c r="J53" s="392">
        <v>862985</v>
      </c>
      <c r="K53" s="392">
        <v>869688</v>
      </c>
      <c r="L53" s="392">
        <v>867083</v>
      </c>
      <c r="M53" s="393">
        <v>857045</v>
      </c>
    </row>
    <row r="54" spans="2:13" ht="27.75" customHeight="1">
      <c r="B54" s="89"/>
      <c r="C54" s="89"/>
      <c r="D54" s="89"/>
      <c r="E54" s="90"/>
      <c r="F54" s="90"/>
      <c r="G54" s="90"/>
      <c r="H54" s="90"/>
      <c r="I54" s="91"/>
      <c r="J54" s="91"/>
      <c r="K54" s="91"/>
      <c r="L54" s="91"/>
      <c r="M54" s="91"/>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XYoLR9aMDoAgdj47y88So324Ju7XtlIMSVQ/+7Vj6ikaXQxYQyAxxyrgKmf0r7PYotsSzOdQcdKLyYaEG09oA==" saltValue="pE/SgHFTIgav5kOrv+ls9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2" t="s">
        <v>44</v>
      </c>
    </row>
    <row r="54" spans="2:8" ht="29.25" customHeight="1" thickBot="1">
      <c r="B54" s="93" t="s">
        <v>1</v>
      </c>
      <c r="C54" s="94"/>
      <c r="D54" s="94"/>
      <c r="E54" s="95" t="s">
        <v>2</v>
      </c>
      <c r="F54" s="96" t="s">
        <v>530</v>
      </c>
      <c r="G54" s="96" t="s">
        <v>531</v>
      </c>
      <c r="H54" s="97" t="s">
        <v>532</v>
      </c>
    </row>
    <row r="55" spans="2:8" ht="52.5" customHeight="1">
      <c r="B55" s="98"/>
      <c r="C55" s="1224" t="s">
        <v>45</v>
      </c>
      <c r="D55" s="1224"/>
      <c r="E55" s="1225"/>
      <c r="F55" s="99">
        <v>17545</v>
      </c>
      <c r="G55" s="99">
        <v>17556</v>
      </c>
      <c r="H55" s="100">
        <v>17559</v>
      </c>
    </row>
    <row r="56" spans="2:8" ht="52.5" customHeight="1">
      <c r="B56" s="101"/>
      <c r="C56" s="1226" t="s">
        <v>46</v>
      </c>
      <c r="D56" s="1226"/>
      <c r="E56" s="1227"/>
      <c r="F56" s="102">
        <v>7432</v>
      </c>
      <c r="G56" s="102">
        <v>7437</v>
      </c>
      <c r="H56" s="103">
        <v>7438</v>
      </c>
    </row>
    <row r="57" spans="2:8" ht="53.25" customHeight="1">
      <c r="B57" s="101"/>
      <c r="C57" s="1228" t="s">
        <v>47</v>
      </c>
      <c r="D57" s="1228"/>
      <c r="E57" s="1229"/>
      <c r="F57" s="104">
        <v>50862</v>
      </c>
      <c r="G57" s="104">
        <v>51516</v>
      </c>
      <c r="H57" s="105">
        <v>47663</v>
      </c>
    </row>
    <row r="58" spans="2:8" ht="45.75" customHeight="1">
      <c r="B58" s="106"/>
      <c r="C58" s="1216" t="s">
        <v>549</v>
      </c>
      <c r="D58" s="1217"/>
      <c r="E58" s="1218"/>
      <c r="F58" s="107">
        <v>14948</v>
      </c>
      <c r="G58" s="107">
        <v>19053</v>
      </c>
      <c r="H58" s="108">
        <v>18121</v>
      </c>
    </row>
    <row r="59" spans="2:8" ht="45.75" customHeight="1">
      <c r="B59" s="106"/>
      <c r="C59" s="1216" t="s">
        <v>550</v>
      </c>
      <c r="D59" s="1217"/>
      <c r="E59" s="1218"/>
      <c r="F59" s="107">
        <v>9240</v>
      </c>
      <c r="G59" s="107">
        <v>7982</v>
      </c>
      <c r="H59" s="108">
        <v>6726</v>
      </c>
    </row>
    <row r="60" spans="2:8" ht="45.75" customHeight="1">
      <c r="B60" s="106"/>
      <c r="C60" s="1216" t="s">
        <v>551</v>
      </c>
      <c r="D60" s="1217"/>
      <c r="E60" s="1218"/>
      <c r="F60" s="107">
        <v>5040</v>
      </c>
      <c r="G60" s="107">
        <v>5372</v>
      </c>
      <c r="H60" s="108">
        <v>5372</v>
      </c>
    </row>
    <row r="61" spans="2:8" ht="45.75" customHeight="1">
      <c r="B61" s="106"/>
      <c r="C61" s="1216" t="s">
        <v>552</v>
      </c>
      <c r="D61" s="1217"/>
      <c r="E61" s="1218"/>
      <c r="F61" s="107">
        <v>2683</v>
      </c>
      <c r="G61" s="107">
        <v>3682</v>
      </c>
      <c r="H61" s="108">
        <v>4501</v>
      </c>
    </row>
    <row r="62" spans="2:8" ht="45.75" customHeight="1" thickBot="1">
      <c r="B62" s="109"/>
      <c r="C62" s="1219" t="s">
        <v>553</v>
      </c>
      <c r="D62" s="1220"/>
      <c r="E62" s="1221"/>
      <c r="F62" s="110">
        <v>17</v>
      </c>
      <c r="G62" s="110">
        <v>17</v>
      </c>
      <c r="H62" s="111">
        <v>2706</v>
      </c>
    </row>
    <row r="63" spans="2:8" ht="52.5" customHeight="1" thickBot="1">
      <c r="B63" s="112"/>
      <c r="C63" s="1222" t="s">
        <v>48</v>
      </c>
      <c r="D63" s="1222"/>
      <c r="E63" s="1223"/>
      <c r="F63" s="113">
        <v>75839</v>
      </c>
      <c r="G63" s="113">
        <v>76510</v>
      </c>
      <c r="H63" s="114">
        <v>72660</v>
      </c>
    </row>
    <row r="64" spans="2:8" ht="15" customHeight="1"/>
    <row r="65" ht="0" hidden="1" customHeight="1"/>
    <row r="66" ht="0" hidden="1" customHeight="1"/>
  </sheetData>
  <sheetProtection algorithmName="SHA-512" hashValue="1uKqmFk01cWEvTNl4KSOXoMis6enQ7IyaaXwqcjNKDgIrfpkckY4A63NvJkVztHQ9Ehpkv6AwjhJdr3H4zD9VA==" saltValue="1GZmPUSBdGtkz/QidXGQ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1" customWidth="1"/>
    <col min="2" max="8" width="13.375" style="121" customWidth="1"/>
    <col min="9" max="16384" width="11.125" style="121"/>
  </cols>
  <sheetData>
    <row r="1" spans="1:8">
      <c r="A1" s="115"/>
      <c r="B1" s="116"/>
      <c r="C1" s="117"/>
      <c r="D1" s="118"/>
      <c r="E1" s="119"/>
      <c r="F1" s="119"/>
      <c r="G1" s="119"/>
      <c r="H1" s="120"/>
    </row>
    <row r="2" spans="1:8">
      <c r="A2" s="122"/>
      <c r="B2" s="123"/>
      <c r="C2" s="124"/>
      <c r="D2" s="125" t="s">
        <v>49</v>
      </c>
      <c r="E2" s="126"/>
      <c r="F2" s="127" t="s">
        <v>50</v>
      </c>
      <c r="G2" s="128"/>
      <c r="H2" s="129"/>
    </row>
    <row r="3" spans="1:8">
      <c r="A3" s="125" t="s">
        <v>520</v>
      </c>
      <c r="B3" s="130"/>
      <c r="C3" s="131"/>
      <c r="D3" s="132">
        <v>88548</v>
      </c>
      <c r="E3" s="133"/>
      <c r="F3" s="134">
        <v>94715</v>
      </c>
      <c r="G3" s="135"/>
      <c r="H3" s="136"/>
    </row>
    <row r="4" spans="1:8">
      <c r="A4" s="137"/>
      <c r="B4" s="138"/>
      <c r="C4" s="139"/>
      <c r="D4" s="140">
        <v>23252</v>
      </c>
      <c r="E4" s="141"/>
      <c r="F4" s="142">
        <v>24902</v>
      </c>
      <c r="G4" s="143"/>
      <c r="H4" s="144"/>
    </row>
    <row r="5" spans="1:8">
      <c r="A5" s="125" t="s">
        <v>522</v>
      </c>
      <c r="B5" s="130"/>
      <c r="C5" s="131"/>
      <c r="D5" s="132">
        <v>82379</v>
      </c>
      <c r="E5" s="133"/>
      <c r="F5" s="134">
        <v>97161</v>
      </c>
      <c r="G5" s="135"/>
      <c r="H5" s="136"/>
    </row>
    <row r="6" spans="1:8">
      <c r="A6" s="137"/>
      <c r="B6" s="138"/>
      <c r="C6" s="139"/>
      <c r="D6" s="140">
        <v>22030</v>
      </c>
      <c r="E6" s="141"/>
      <c r="F6" s="142">
        <v>26543</v>
      </c>
      <c r="G6" s="143"/>
      <c r="H6" s="144"/>
    </row>
    <row r="7" spans="1:8">
      <c r="A7" s="125" t="s">
        <v>523</v>
      </c>
      <c r="B7" s="130"/>
      <c r="C7" s="131"/>
      <c r="D7" s="132">
        <v>84486</v>
      </c>
      <c r="E7" s="133"/>
      <c r="F7" s="134">
        <v>101731</v>
      </c>
      <c r="G7" s="135"/>
      <c r="H7" s="136"/>
    </row>
    <row r="8" spans="1:8">
      <c r="A8" s="137"/>
      <c r="B8" s="138"/>
      <c r="C8" s="139"/>
      <c r="D8" s="140">
        <v>22423</v>
      </c>
      <c r="E8" s="141"/>
      <c r="F8" s="142">
        <v>26906</v>
      </c>
      <c r="G8" s="143"/>
      <c r="H8" s="144"/>
    </row>
    <row r="9" spans="1:8">
      <c r="A9" s="125" t="s">
        <v>524</v>
      </c>
      <c r="B9" s="130"/>
      <c r="C9" s="131"/>
      <c r="D9" s="132">
        <v>94615</v>
      </c>
      <c r="E9" s="133"/>
      <c r="F9" s="134">
        <v>108224</v>
      </c>
      <c r="G9" s="135"/>
      <c r="H9" s="136"/>
    </row>
    <row r="10" spans="1:8">
      <c r="A10" s="137"/>
      <c r="B10" s="138"/>
      <c r="C10" s="139"/>
      <c r="D10" s="140">
        <v>24013</v>
      </c>
      <c r="E10" s="141"/>
      <c r="F10" s="142">
        <v>27358</v>
      </c>
      <c r="G10" s="143"/>
      <c r="H10" s="144"/>
    </row>
    <row r="11" spans="1:8">
      <c r="A11" s="125" t="s">
        <v>525</v>
      </c>
      <c r="B11" s="130"/>
      <c r="C11" s="131"/>
      <c r="D11" s="132">
        <v>86740</v>
      </c>
      <c r="E11" s="133"/>
      <c r="F11" s="134">
        <v>105585</v>
      </c>
      <c r="G11" s="135"/>
      <c r="H11" s="136"/>
    </row>
    <row r="12" spans="1:8">
      <c r="A12" s="137"/>
      <c r="B12" s="138"/>
      <c r="C12" s="145"/>
      <c r="D12" s="140">
        <v>24742</v>
      </c>
      <c r="E12" s="141"/>
      <c r="F12" s="142">
        <v>26225</v>
      </c>
      <c r="G12" s="143"/>
      <c r="H12" s="144"/>
    </row>
    <row r="13" spans="1:8">
      <c r="A13" s="125"/>
      <c r="B13" s="130"/>
      <c r="C13" s="146"/>
      <c r="D13" s="147">
        <v>87354</v>
      </c>
      <c r="E13" s="148"/>
      <c r="F13" s="149">
        <v>101483</v>
      </c>
      <c r="G13" s="150"/>
      <c r="H13" s="136"/>
    </row>
    <row r="14" spans="1:8">
      <c r="A14" s="137"/>
      <c r="B14" s="138"/>
      <c r="C14" s="139"/>
      <c r="D14" s="140">
        <v>23292</v>
      </c>
      <c r="E14" s="141"/>
      <c r="F14" s="142">
        <v>26387</v>
      </c>
      <c r="G14" s="143"/>
      <c r="H14" s="144"/>
    </row>
    <row r="17" spans="1:11">
      <c r="A17" s="121" t="s">
        <v>51</v>
      </c>
    </row>
    <row r="18" spans="1:11">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c r="A19" s="151" t="s">
        <v>52</v>
      </c>
      <c r="B19" s="151">
        <f>ROUND(VALUE(SUBSTITUTE(実質収支比率等に係る経年分析!F$48,"▲","-")),2)</f>
        <v>0.87</v>
      </c>
      <c r="C19" s="151">
        <f>ROUND(VALUE(SUBSTITUTE(実質収支比率等に係る経年分析!G$48,"▲","-")),2)</f>
        <v>0.96</v>
      </c>
      <c r="D19" s="151">
        <f>ROUND(VALUE(SUBSTITUTE(実質収支比率等に係る経年分析!H$48,"▲","-")),2)</f>
        <v>1.1200000000000001</v>
      </c>
      <c r="E19" s="151">
        <f>ROUND(VALUE(SUBSTITUTE(実質収支比率等に係る経年分析!I$48,"▲","-")),2)</f>
        <v>0.73</v>
      </c>
      <c r="F19" s="151">
        <f>ROUND(VALUE(SUBSTITUTE(実質収支比率等に係る経年分析!J$48,"▲","-")),2)</f>
        <v>0.99</v>
      </c>
    </row>
    <row r="20" spans="1:11">
      <c r="A20" s="151" t="s">
        <v>53</v>
      </c>
      <c r="B20" s="151">
        <f>ROUND(VALUE(SUBSTITUTE(実質収支比率等に係る経年分析!F$47,"▲","-")),2)</f>
        <v>3.7</v>
      </c>
      <c r="C20" s="151">
        <f>ROUND(VALUE(SUBSTITUTE(実質収支比率等に係る経年分析!G$47,"▲","-")),2)</f>
        <v>3.64</v>
      </c>
      <c r="D20" s="151">
        <f>ROUND(VALUE(SUBSTITUTE(実質収支比率等に係る経年分析!H$47,"▲","-")),2)</f>
        <v>3.68</v>
      </c>
      <c r="E20" s="151">
        <f>ROUND(VALUE(SUBSTITUTE(実質収支比率等に係る経年分析!I$47,"▲","-")),2)</f>
        <v>3.69</v>
      </c>
      <c r="F20" s="151">
        <f>ROUND(VALUE(SUBSTITUTE(実質収支比率等に係る経年分析!J$47,"▲","-")),2)</f>
        <v>3.69</v>
      </c>
    </row>
    <row r="21" spans="1:11">
      <c r="A21" s="151" t="s">
        <v>54</v>
      </c>
      <c r="B21" s="151">
        <f>IF(ISNUMBER(VALUE(SUBSTITUTE(実質収支比率等に係る経年分析!F$49,"▲","-"))),ROUND(VALUE(SUBSTITUTE(実質収支比率等に係る経年分析!F$49,"▲","-")),2),NA())</f>
        <v>0.06</v>
      </c>
      <c r="C21" s="151">
        <f>IF(ISNUMBER(VALUE(SUBSTITUTE(実質収支比率等に係る経年分析!G$49,"▲","-"))),ROUND(VALUE(SUBSTITUTE(実質収支比率等に係る経年分析!G$49,"▲","-")),2),NA())</f>
        <v>0.11</v>
      </c>
      <c r="D21" s="151">
        <f>IF(ISNUMBER(VALUE(SUBSTITUTE(実質収支比率等に係る経年分析!H$49,"▲","-"))),ROUND(VALUE(SUBSTITUTE(実質収支比率等に係る経年分析!H$49,"▲","-")),2),NA())</f>
        <v>0.16</v>
      </c>
      <c r="E21" s="151">
        <f>IF(ISNUMBER(VALUE(SUBSTITUTE(実質収支比率等に係る経年分析!I$49,"▲","-"))),ROUND(VALUE(SUBSTITUTE(実質収支比率等に係る経年分析!I$49,"▲","-")),2),NA())</f>
        <v>-0.39</v>
      </c>
      <c r="F21" s="151">
        <f>IF(ISNUMBER(VALUE(SUBSTITUTE(実質収支比率等に係る経年分析!J$49,"▲","-"))),ROUND(VALUE(SUBSTITUTE(実質収支比率等に係る経年分析!J$49,"▲","-")),2),NA())</f>
        <v>0.26</v>
      </c>
    </row>
    <row r="24" spans="1:11">
      <c r="A24" s="121" t="s">
        <v>55</v>
      </c>
    </row>
    <row r="25" spans="1:11">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c r="A26" s="152"/>
      <c r="B26" s="152" t="s">
        <v>56</v>
      </c>
      <c r="C26" s="152" t="s">
        <v>57</v>
      </c>
      <c r="D26" s="152" t="s">
        <v>56</v>
      </c>
      <c r="E26" s="152" t="s">
        <v>57</v>
      </c>
      <c r="F26" s="152" t="s">
        <v>56</v>
      </c>
      <c r="G26" s="152" t="s">
        <v>57</v>
      </c>
      <c r="H26" s="152" t="s">
        <v>56</v>
      </c>
      <c r="I26" s="152" t="s">
        <v>57</v>
      </c>
      <c r="J26" s="152" t="s">
        <v>56</v>
      </c>
      <c r="K26" s="152" t="s">
        <v>57</v>
      </c>
    </row>
    <row r="27" spans="1:11">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c r="A29" s="152" t="str">
        <f>IF(連結実質赤字比率に係る赤字・黒字の構成分析!C$41="",NA(),連結実質赤字比率に係る赤字・黒字の構成分析!C$41)</f>
        <v>母子父子寡婦福祉資金貸付事業特別会計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c r="A30" s="152" t="str">
        <f>IF(連結実質赤字比率に係る赤字・黒字の構成分析!C$40="",NA(),連結実質赤字比率に係る赤字・黒字の構成分析!C$40)</f>
        <v>公共土木用地取得先行事業等特別会計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v>
      </c>
    </row>
    <row r="31" spans="1:11">
      <c r="A31" s="152" t="str">
        <f>IF(連結実質赤字比率に係る赤字・黒字の構成分析!C$39="",NA(),連結実質赤字比率に係る赤字・黒字の構成分析!C$39)</f>
        <v>公債管理特別会計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0.01</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0.01</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0.01</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v>
      </c>
    </row>
    <row r="32" spans="1:11">
      <c r="A32" s="152" t="str">
        <f>IF(連結実質赤字比率に係る赤字・黒字の構成分析!C$38="",NA(),連結実質赤字比率に係る赤字・黒字の構成分析!C$38)</f>
        <v>鹿児島県工業用水道事業特別会計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0.05</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0.06</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0.04</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0.05</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0.05</v>
      </c>
    </row>
    <row r="33" spans="1:16">
      <c r="A33" s="152" t="str">
        <f>IF(連結実質赤字比率に係る赤字・黒字の構成分析!C$37="",NA(),連結実質赤字比率に係る赤字・黒字の構成分析!C$37)</f>
        <v>国民健康保健事業特別会計</v>
      </c>
      <c r="B33" s="152" t="e">
        <f>IF(ROUND(VALUE(SUBSTITUTE(連結実質赤字比率に係る赤字・黒字の構成分析!F$37,"▲", "-")), 2) &lt; 0, ABS(ROUND(VALUE(SUBSTITUTE(連結実質赤字比率に係る赤字・黒字の構成分析!F$37,"▲", "-")), 2)), NA())</f>
        <v>#VALUE!</v>
      </c>
      <c r="C33" s="152" t="e">
        <f>IF(ROUND(VALUE(SUBSTITUTE(連結実質赤字比率に係る赤字・黒字の構成分析!F$37,"▲", "-")), 2) &gt;= 0, ABS(ROUND(VALUE(SUBSTITUTE(連結実質赤字比率に係る赤字・黒字の構成分析!F$37,"▲", "-")), 2)), NA())</f>
        <v>#VALUE!</v>
      </c>
      <c r="D33" s="152" t="e">
        <f>IF(ROUND(VALUE(SUBSTITUTE(連結実質赤字比率に係る赤字・黒字の構成分析!G$37,"▲", "-")), 2) &lt; 0, ABS(ROUND(VALUE(SUBSTITUTE(連結実質赤字比率に係る赤字・黒字の構成分析!G$37,"▲", "-")), 2)), NA())</f>
        <v>#VALUE!</v>
      </c>
      <c r="E33" s="152" t="e">
        <f>IF(ROUND(VALUE(SUBSTITUTE(連結実質赤字比率に係る赤字・黒字の構成分析!G$37,"▲", "-")), 2) &gt;= 0, ABS(ROUND(VALUE(SUBSTITUTE(連結実質赤字比率に係る赤字・黒字の構成分析!G$37,"▲", "-")), 2)), NA())</f>
        <v>#VALUE!</v>
      </c>
      <c r="F33" s="152" t="e">
        <f>IF(ROUND(VALUE(SUBSTITUTE(連結実質赤字比率に係る赤字・黒字の構成分析!H$37,"▲", "-")), 2) &lt; 0, ABS(ROUND(VALUE(SUBSTITUTE(連結実質赤字比率に係る赤字・黒字の構成分析!H$37,"▲", "-")), 2)), NA())</f>
        <v>#VALUE!</v>
      </c>
      <c r="G33" s="152" t="e">
        <f>IF(ROUND(VALUE(SUBSTITUTE(連結実質赤字比率に係る赤字・黒字の構成分析!H$37,"▲", "-")), 2) &gt;= 0, ABS(ROUND(VALUE(SUBSTITUTE(連結実質赤字比率に係る赤字・黒字の構成分析!H$37,"▲", "-")), 2)), NA())</f>
        <v>#VALUE!</v>
      </c>
      <c r="H33" s="152" t="e">
        <f>IF(ROUND(VALUE(SUBSTITUTE(連結実質赤字比率に係る赤字・黒字の構成分析!I$37,"▲", "-")), 2) &lt; 0, ABS(ROUND(VALUE(SUBSTITUTE(連結実質赤字比率に係る赤字・黒字の構成分析!I$37,"▲", "-")), 2)), NA())</f>
        <v>#VALUE!</v>
      </c>
      <c r="I33" s="152" t="e">
        <f>IF(ROUND(VALUE(SUBSTITUTE(連結実質赤字比率に係る赤字・黒字の構成分析!I$37,"▲", "-")), 2) &gt;= 0, ABS(ROUND(VALUE(SUBSTITUTE(連結実質赤字比率に係る赤字・黒字の構成分析!I$37,"▲", "-")), 2)), NA())</f>
        <v>#VALUE!</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0.27</v>
      </c>
    </row>
    <row r="34" spans="1:16">
      <c r="A34" s="152" t="str">
        <f>IF(連結実質赤字比率に係る赤字・黒字の構成分析!C$36="",NA(),連結実質赤字比率に係る赤字・黒字の構成分析!C$36)</f>
        <v>鹿児島県港湾整備事業特別会計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0</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0</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0</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0.6</v>
      </c>
    </row>
    <row r="35" spans="1:16">
      <c r="A35" s="152" t="str">
        <f>IF(連結実質赤字比率に係る赤字・黒字の構成分析!C$35="",NA(),連結実質赤字比率に係る赤字・黒字の構成分析!C$35)</f>
        <v>一般会計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0.85</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0.94</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1.1000000000000001</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0.72</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0.98</v>
      </c>
    </row>
    <row r="36" spans="1:16">
      <c r="A36" s="152" t="str">
        <f>IF(連結実質赤字比率に係る赤字・黒字の構成分析!C$34="",NA(),連結実質赤字比率に係る赤字・黒字の構成分析!C$34)</f>
        <v>鹿児島県病院事業特別会計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1.1499999999999999</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1.4</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1.72</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1.68</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1.79</v>
      </c>
    </row>
    <row r="39" spans="1:16">
      <c r="A39" s="121" t="s">
        <v>58</v>
      </c>
    </row>
    <row r="40" spans="1:16">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c r="A42" s="153" t="s">
        <v>61</v>
      </c>
      <c r="B42" s="153"/>
      <c r="C42" s="153"/>
      <c r="D42" s="153">
        <f>'実質公債費比率（分子）の構造'!K$52</f>
        <v>83393</v>
      </c>
      <c r="E42" s="153"/>
      <c r="F42" s="153"/>
      <c r="G42" s="153">
        <f>'実質公債費比率（分子）の構造'!L$52</f>
        <v>94727</v>
      </c>
      <c r="H42" s="153"/>
      <c r="I42" s="153"/>
      <c r="J42" s="153">
        <f>'実質公債費比率（分子）の構造'!M$52</f>
        <v>84852</v>
      </c>
      <c r="K42" s="153"/>
      <c r="L42" s="153"/>
      <c r="M42" s="153">
        <f>'実質公債費比率（分子）の構造'!N$52</f>
        <v>83892</v>
      </c>
      <c r="N42" s="153"/>
      <c r="O42" s="153"/>
      <c r="P42" s="153">
        <f>'実質公債費比率（分子）の構造'!O$52</f>
        <v>84887</v>
      </c>
    </row>
    <row r="43" spans="1:16">
      <c r="A43" s="153" t="s">
        <v>62</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c r="A44" s="153" t="s">
        <v>63</v>
      </c>
      <c r="B44" s="153">
        <f>'実質公債費比率（分子）の構造'!K$50</f>
        <v>2216</v>
      </c>
      <c r="C44" s="153"/>
      <c r="D44" s="153"/>
      <c r="E44" s="153">
        <f>'実質公債費比率（分子）の構造'!L$50</f>
        <v>2103</v>
      </c>
      <c r="F44" s="153"/>
      <c r="G44" s="153"/>
      <c r="H44" s="153">
        <f>'実質公債費比率（分子）の構造'!M$50</f>
        <v>1932</v>
      </c>
      <c r="I44" s="153"/>
      <c r="J44" s="153"/>
      <c r="K44" s="153">
        <f>'実質公債費比率（分子）の構造'!N$50</f>
        <v>1796</v>
      </c>
      <c r="L44" s="153"/>
      <c r="M44" s="153"/>
      <c r="N44" s="153">
        <f>'実質公債費比率（分子）の構造'!O$50</f>
        <v>1609</v>
      </c>
      <c r="O44" s="153"/>
      <c r="P44" s="153"/>
    </row>
    <row r="45" spans="1:16">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c r="A46" s="153" t="s">
        <v>65</v>
      </c>
      <c r="B46" s="153">
        <f>'実質公債費比率（分子）の構造'!K$48</f>
        <v>2254</v>
      </c>
      <c r="C46" s="153"/>
      <c r="D46" s="153"/>
      <c r="E46" s="153">
        <f>'実質公債費比率（分子）の構造'!L$48</f>
        <v>2054</v>
      </c>
      <c r="F46" s="153"/>
      <c r="G46" s="153"/>
      <c r="H46" s="153">
        <f>'実質公債費比率（分子）の構造'!M$48</f>
        <v>1890</v>
      </c>
      <c r="I46" s="153"/>
      <c r="J46" s="153"/>
      <c r="K46" s="153">
        <f>'実質公債費比率（分子）の構造'!N$48</f>
        <v>1210</v>
      </c>
      <c r="L46" s="153"/>
      <c r="M46" s="153"/>
      <c r="N46" s="153">
        <f>'実質公債費比率（分子）の構造'!O$48</f>
        <v>389</v>
      </c>
      <c r="O46" s="153"/>
      <c r="P46" s="153"/>
    </row>
    <row r="47" spans="1:16">
      <c r="A47" s="153" t="s">
        <v>66</v>
      </c>
      <c r="B47" s="153">
        <f>'実質公債費比率（分子）の構造'!K$47</f>
        <v>17922</v>
      </c>
      <c r="C47" s="153"/>
      <c r="D47" s="153"/>
      <c r="E47" s="153">
        <f>'実質公債費比率（分子）の構造'!L$47</f>
        <v>20629</v>
      </c>
      <c r="F47" s="153"/>
      <c r="G47" s="153"/>
      <c r="H47" s="153">
        <f>'実質公債費比率（分子）の構造'!M$47</f>
        <v>22140</v>
      </c>
      <c r="I47" s="153"/>
      <c r="J47" s="153"/>
      <c r="K47" s="153">
        <f>'実質公債費比率（分子）の構造'!N$47</f>
        <v>24644</v>
      </c>
      <c r="L47" s="153"/>
      <c r="M47" s="153"/>
      <c r="N47" s="153">
        <f>'実質公債費比率（分子）の構造'!O$47</f>
        <v>26750</v>
      </c>
      <c r="O47" s="153"/>
      <c r="P47" s="153"/>
    </row>
    <row r="48" spans="1:16">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c r="A49" s="153" t="s">
        <v>68</v>
      </c>
      <c r="B49" s="153">
        <f>'実質公債費比率（分子）の構造'!K$45</f>
        <v>119623</v>
      </c>
      <c r="C49" s="153"/>
      <c r="D49" s="153"/>
      <c r="E49" s="153">
        <f>'実質公債費比率（分子）の構造'!L$45</f>
        <v>124525</v>
      </c>
      <c r="F49" s="153"/>
      <c r="G49" s="153"/>
      <c r="H49" s="153">
        <f>'実質公債費比率（分子）の構造'!M$45</f>
        <v>109758</v>
      </c>
      <c r="I49" s="153"/>
      <c r="J49" s="153"/>
      <c r="K49" s="153">
        <f>'実質公債費比率（分子）の構造'!N$45</f>
        <v>103055</v>
      </c>
      <c r="L49" s="153"/>
      <c r="M49" s="153"/>
      <c r="N49" s="153">
        <f>'実質公債費比率（分子）の構造'!O$45</f>
        <v>103500</v>
      </c>
      <c r="O49" s="153"/>
      <c r="P49" s="153"/>
    </row>
    <row r="50" spans="1:16">
      <c r="A50" s="153" t="s">
        <v>69</v>
      </c>
      <c r="B50" s="153" t="e">
        <f>NA()</f>
        <v>#N/A</v>
      </c>
      <c r="C50" s="153">
        <f>IF(ISNUMBER('実質公債費比率（分子）の構造'!K$53),'実質公債費比率（分子）の構造'!K$53,NA())</f>
        <v>58622</v>
      </c>
      <c r="D50" s="153" t="e">
        <f>NA()</f>
        <v>#N/A</v>
      </c>
      <c r="E50" s="153" t="e">
        <f>NA()</f>
        <v>#N/A</v>
      </c>
      <c r="F50" s="153">
        <f>IF(ISNUMBER('実質公債費比率（分子）の構造'!L$53),'実質公債費比率（分子）の構造'!L$53,NA())</f>
        <v>54584</v>
      </c>
      <c r="G50" s="153" t="e">
        <f>NA()</f>
        <v>#N/A</v>
      </c>
      <c r="H50" s="153" t="e">
        <f>NA()</f>
        <v>#N/A</v>
      </c>
      <c r="I50" s="153">
        <f>IF(ISNUMBER('実質公債費比率（分子）の構造'!M$53),'実質公債費比率（分子）の構造'!M$53,NA())</f>
        <v>50868</v>
      </c>
      <c r="J50" s="153" t="e">
        <f>NA()</f>
        <v>#N/A</v>
      </c>
      <c r="K50" s="153" t="e">
        <f>NA()</f>
        <v>#N/A</v>
      </c>
      <c r="L50" s="153">
        <f>IF(ISNUMBER('実質公債費比率（分子）の構造'!N$53),'実質公債費比率（分子）の構造'!N$53,NA())</f>
        <v>46813</v>
      </c>
      <c r="M50" s="153" t="e">
        <f>NA()</f>
        <v>#N/A</v>
      </c>
      <c r="N50" s="153" t="e">
        <f>NA()</f>
        <v>#N/A</v>
      </c>
      <c r="O50" s="153">
        <f>IF(ISNUMBER('実質公債費比率（分子）の構造'!O$53),'実質公債費比率（分子）の構造'!O$53,NA())</f>
        <v>47361</v>
      </c>
      <c r="P50" s="153" t="e">
        <f>NA()</f>
        <v>#N/A</v>
      </c>
    </row>
    <row r="53" spans="1:16">
      <c r="A53" s="121" t="s">
        <v>70</v>
      </c>
    </row>
    <row r="54" spans="1:16">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c r="A56" s="152" t="s">
        <v>41</v>
      </c>
      <c r="B56" s="152"/>
      <c r="C56" s="152"/>
      <c r="D56" s="152">
        <f>'将来負担比率（分子）の構造'!I$52</f>
        <v>932511</v>
      </c>
      <c r="E56" s="152"/>
      <c r="F56" s="152"/>
      <c r="G56" s="152">
        <f>'将来負担比率（分子）の構造'!J$52</f>
        <v>927040</v>
      </c>
      <c r="H56" s="152"/>
      <c r="I56" s="152"/>
      <c r="J56" s="152">
        <f>'将来負担比率（分子）の構造'!K$52</f>
        <v>912607</v>
      </c>
      <c r="K56" s="152"/>
      <c r="L56" s="152"/>
      <c r="M56" s="152">
        <f>'将来負担比率（分子）の構造'!L$52</f>
        <v>900528</v>
      </c>
      <c r="N56" s="152"/>
      <c r="O56" s="152"/>
      <c r="P56" s="152">
        <f>'将来負担比率（分子）の構造'!M$52</f>
        <v>885046</v>
      </c>
    </row>
    <row r="57" spans="1:16">
      <c r="A57" s="152" t="s">
        <v>40</v>
      </c>
      <c r="B57" s="152"/>
      <c r="C57" s="152"/>
      <c r="D57" s="152">
        <f>'将来負担比率（分子）の構造'!I$51</f>
        <v>52255</v>
      </c>
      <c r="E57" s="152"/>
      <c r="F57" s="152"/>
      <c r="G57" s="152">
        <f>'将来負担比率（分子）の構造'!J$51</f>
        <v>46125</v>
      </c>
      <c r="H57" s="152"/>
      <c r="I57" s="152"/>
      <c r="J57" s="152">
        <f>'将来負担比率（分子）の構造'!K$51</f>
        <v>45333</v>
      </c>
      <c r="K57" s="152"/>
      <c r="L57" s="152"/>
      <c r="M57" s="152">
        <f>'将来負担比率（分子）の構造'!L$51</f>
        <v>41124</v>
      </c>
      <c r="N57" s="152"/>
      <c r="O57" s="152"/>
      <c r="P57" s="152">
        <f>'将来負担比率（分子）の構造'!M$51</f>
        <v>38050</v>
      </c>
    </row>
    <row r="58" spans="1:16">
      <c r="A58" s="152" t="s">
        <v>39</v>
      </c>
      <c r="B58" s="152"/>
      <c r="C58" s="152"/>
      <c r="D58" s="152">
        <f>'将来負担比率（分子）の構造'!I$50</f>
        <v>143460</v>
      </c>
      <c r="E58" s="152"/>
      <c r="F58" s="152"/>
      <c r="G58" s="152">
        <f>'将来負担比率（分子）の構造'!J$50</f>
        <v>150516</v>
      </c>
      <c r="H58" s="152"/>
      <c r="I58" s="152"/>
      <c r="J58" s="152">
        <f>'将来負担比率（分子）の構造'!K$50</f>
        <v>152223</v>
      </c>
      <c r="K58" s="152"/>
      <c r="L58" s="152"/>
      <c r="M58" s="152">
        <f>'将来負担比率（分子）の構造'!L$50</f>
        <v>163847</v>
      </c>
      <c r="N58" s="152"/>
      <c r="O58" s="152"/>
      <c r="P58" s="152">
        <f>'将来負担比率（分子）の構造'!M$50</f>
        <v>173174</v>
      </c>
    </row>
    <row r="59" spans="1:16">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c r="A61" s="152" t="s">
        <v>34</v>
      </c>
      <c r="B61" s="152">
        <f>'将来負担比率（分子）の構造'!I$46</f>
        <v>11039</v>
      </c>
      <c r="C61" s="152"/>
      <c r="D61" s="152"/>
      <c r="E61" s="152">
        <f>'将来負担比率（分子）の構造'!J$46</f>
        <v>10557</v>
      </c>
      <c r="F61" s="152"/>
      <c r="G61" s="152"/>
      <c r="H61" s="152">
        <f>'将来負担比率（分子）の構造'!K$46</f>
        <v>10354</v>
      </c>
      <c r="I61" s="152"/>
      <c r="J61" s="152"/>
      <c r="K61" s="152">
        <f>'将来負担比率（分子）の構造'!L$46</f>
        <v>10298</v>
      </c>
      <c r="L61" s="152"/>
      <c r="M61" s="152"/>
      <c r="N61" s="152">
        <f>'将来負担比率（分子）の構造'!M$46</f>
        <v>10147</v>
      </c>
      <c r="O61" s="152"/>
      <c r="P61" s="152"/>
    </row>
    <row r="62" spans="1:16">
      <c r="A62" s="152" t="s">
        <v>33</v>
      </c>
      <c r="B62" s="152">
        <f>'将来負担比率（分子）の構造'!I$45</f>
        <v>232070</v>
      </c>
      <c r="C62" s="152"/>
      <c r="D62" s="152"/>
      <c r="E62" s="152">
        <f>'将来負担比率（分子）の構造'!J$45</f>
        <v>224141</v>
      </c>
      <c r="F62" s="152"/>
      <c r="G62" s="152"/>
      <c r="H62" s="152">
        <f>'将来負担比率（分子）の構造'!K$45</f>
        <v>224679</v>
      </c>
      <c r="I62" s="152"/>
      <c r="J62" s="152"/>
      <c r="K62" s="152">
        <f>'将来負担比率（分子）の構造'!L$45</f>
        <v>223668</v>
      </c>
      <c r="L62" s="152"/>
      <c r="M62" s="152"/>
      <c r="N62" s="152">
        <f>'将来負担比率（分子）の構造'!M$45</f>
        <v>216112</v>
      </c>
      <c r="O62" s="152"/>
      <c r="P62" s="152"/>
    </row>
    <row r="63" spans="1:16">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c r="A64" s="152" t="s">
        <v>31</v>
      </c>
      <c r="B64" s="152">
        <f>'将来負担比率（分子）の構造'!I$43</f>
        <v>13865</v>
      </c>
      <c r="C64" s="152"/>
      <c r="D64" s="152"/>
      <c r="E64" s="152">
        <f>'将来負担比率（分子）の構造'!J$43</f>
        <v>13587</v>
      </c>
      <c r="F64" s="152"/>
      <c r="G64" s="152"/>
      <c r="H64" s="152">
        <f>'将来負担比率（分子）の構造'!K$43</f>
        <v>13395</v>
      </c>
      <c r="I64" s="152"/>
      <c r="J64" s="152"/>
      <c r="K64" s="152">
        <f>'将来負担比率（分子）の構造'!L$43</f>
        <v>12066</v>
      </c>
      <c r="L64" s="152"/>
      <c r="M64" s="152"/>
      <c r="N64" s="152">
        <f>'将来負担比率（分子）の構造'!M$43</f>
        <v>8029</v>
      </c>
      <c r="O64" s="152"/>
      <c r="P64" s="152"/>
    </row>
    <row r="65" spans="1:16">
      <c r="A65" s="152" t="s">
        <v>30</v>
      </c>
      <c r="B65" s="152">
        <f>'将来負担比率（分子）の構造'!I$42</f>
        <v>10451</v>
      </c>
      <c r="C65" s="152"/>
      <c r="D65" s="152"/>
      <c r="E65" s="152">
        <f>'将来負担比率（分子）の構造'!J$42</f>
        <v>8999</v>
      </c>
      <c r="F65" s="152"/>
      <c r="G65" s="152"/>
      <c r="H65" s="152">
        <f>'将来負担比率（分子）の構造'!K$42</f>
        <v>7288</v>
      </c>
      <c r="I65" s="152"/>
      <c r="J65" s="152"/>
      <c r="K65" s="152">
        <f>'将来負担比率（分子）の構造'!L$42</f>
        <v>5755</v>
      </c>
      <c r="L65" s="152"/>
      <c r="M65" s="152"/>
      <c r="N65" s="152">
        <f>'将来負担比率（分子）の構造'!M$42</f>
        <v>4324</v>
      </c>
      <c r="O65" s="152"/>
      <c r="P65" s="152"/>
    </row>
    <row r="66" spans="1:16">
      <c r="A66" s="152" t="s">
        <v>29</v>
      </c>
      <c r="B66" s="152">
        <f>'将来負担比率（分子）の構造'!I$41</f>
        <v>1748299</v>
      </c>
      <c r="C66" s="152"/>
      <c r="D66" s="152"/>
      <c r="E66" s="152">
        <f>'将来負担比率（分子）の構造'!J$41</f>
        <v>1729382</v>
      </c>
      <c r="F66" s="152"/>
      <c r="G66" s="152"/>
      <c r="H66" s="152">
        <f>'将来負担比率（分子）の構造'!K$41</f>
        <v>1724136</v>
      </c>
      <c r="I66" s="152"/>
      <c r="J66" s="152"/>
      <c r="K66" s="152">
        <f>'将来負担比率（分子）の構造'!L$41</f>
        <v>1720795</v>
      </c>
      <c r="L66" s="152"/>
      <c r="M66" s="152"/>
      <c r="N66" s="152">
        <f>'将来負担比率（分子）の構造'!M$41</f>
        <v>1714704</v>
      </c>
      <c r="O66" s="152"/>
      <c r="P66" s="152"/>
    </row>
    <row r="67" spans="1:16">
      <c r="A67" s="152" t="s">
        <v>73</v>
      </c>
      <c r="B67" s="152" t="e">
        <f>NA()</f>
        <v>#N/A</v>
      </c>
      <c r="C67" s="152">
        <f>IF(ISNUMBER('将来負担比率（分子）の構造'!I$53), IF('将来負担比率（分子）の構造'!I$53 &lt; 0, 0, '将来負担比率（分子）の構造'!I$53), NA())</f>
        <v>887498</v>
      </c>
      <c r="D67" s="152" t="e">
        <f>NA()</f>
        <v>#N/A</v>
      </c>
      <c r="E67" s="152" t="e">
        <f>NA()</f>
        <v>#N/A</v>
      </c>
      <c r="F67" s="152">
        <f>IF(ISNUMBER('将来負担比率（分子）の構造'!J$53), IF('将来負担比率（分子）の構造'!J$53 &lt; 0, 0, '将来負担比率（分子）の構造'!J$53), NA())</f>
        <v>862985</v>
      </c>
      <c r="G67" s="152" t="e">
        <f>NA()</f>
        <v>#N/A</v>
      </c>
      <c r="H67" s="152" t="e">
        <f>NA()</f>
        <v>#N/A</v>
      </c>
      <c r="I67" s="152">
        <f>IF(ISNUMBER('将来負担比率（分子）の構造'!K$53), IF('将来負担比率（分子）の構造'!K$53 &lt; 0, 0, '将来負担比率（分子）の構造'!K$53), NA())</f>
        <v>869688</v>
      </c>
      <c r="J67" s="152" t="e">
        <f>NA()</f>
        <v>#N/A</v>
      </c>
      <c r="K67" s="152" t="e">
        <f>NA()</f>
        <v>#N/A</v>
      </c>
      <c r="L67" s="152">
        <f>IF(ISNUMBER('将来負担比率（分子）の構造'!L$53), IF('将来負担比率（分子）の構造'!L$53 &lt; 0, 0, '将来負担比率（分子）の構造'!L$53), NA())</f>
        <v>867083</v>
      </c>
      <c r="M67" s="152" t="e">
        <f>NA()</f>
        <v>#N/A</v>
      </c>
      <c r="N67" s="152" t="e">
        <f>NA()</f>
        <v>#N/A</v>
      </c>
      <c r="O67" s="152">
        <f>IF(ISNUMBER('将来負担比率（分子）の構造'!M$53), IF('将来負担比率（分子）の構造'!M$53 &lt; 0, 0, '将来負担比率（分子）の構造'!M$53), NA())</f>
        <v>857045</v>
      </c>
      <c r="P67" s="152" t="e">
        <f>NA()</f>
        <v>#N/A</v>
      </c>
    </row>
    <row r="70" spans="1:16">
      <c r="A70" s="154" t="s">
        <v>74</v>
      </c>
      <c r="B70" s="154"/>
      <c r="C70" s="154"/>
      <c r="D70" s="154"/>
      <c r="E70" s="154"/>
      <c r="F70" s="154"/>
    </row>
    <row r="71" spans="1:16">
      <c r="A71" s="155"/>
      <c r="B71" s="155" t="str">
        <f>基金残高に係る経年分析!F54</f>
        <v>H28</v>
      </c>
      <c r="C71" s="155" t="str">
        <f>基金残高に係る経年分析!G54</f>
        <v>H29</v>
      </c>
      <c r="D71" s="155" t="str">
        <f>基金残高に係る経年分析!H54</f>
        <v>H30</v>
      </c>
    </row>
    <row r="72" spans="1:16">
      <c r="A72" s="155" t="s">
        <v>75</v>
      </c>
      <c r="B72" s="156">
        <f>基金残高に係る経年分析!F55</f>
        <v>17545</v>
      </c>
      <c r="C72" s="156">
        <f>基金残高に係る経年分析!G55</f>
        <v>17556</v>
      </c>
      <c r="D72" s="156">
        <f>基金残高に係る経年分析!H55</f>
        <v>17559</v>
      </c>
    </row>
    <row r="73" spans="1:16">
      <c r="A73" s="155" t="s">
        <v>76</v>
      </c>
      <c r="B73" s="156">
        <f>基金残高に係る経年分析!F56</f>
        <v>7432</v>
      </c>
      <c r="C73" s="156">
        <f>基金残高に係る経年分析!G56</f>
        <v>7437</v>
      </c>
      <c r="D73" s="156">
        <f>基金残高に係る経年分析!H56</f>
        <v>7438</v>
      </c>
    </row>
    <row r="74" spans="1:16">
      <c r="A74" s="155" t="s">
        <v>77</v>
      </c>
      <c r="B74" s="156">
        <f>基金残高に係る経年分析!F57</f>
        <v>50862</v>
      </c>
      <c r="C74" s="156">
        <f>基金残高に係る経年分析!G57</f>
        <v>51516</v>
      </c>
      <c r="D74" s="156">
        <f>基金残高に係る経年分析!H57</f>
        <v>47663</v>
      </c>
    </row>
  </sheetData>
  <sheetProtection algorithmName="SHA-512" hashValue="AODjTnvCERu6EP2FFfqsIdNmvLhlTn0dtb1tvk1Dmo62xSERDt6iHHWZ+CxN7O+vRfipvXZiPCGq266tsD/S5Q==" saltValue="2TR6R2AwbO6CGC1wXrWF/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cols>
    <col min="1" max="138" width="1.625" style="208" customWidth="1"/>
    <col min="139" max="16384" width="0" style="208" hidden="1"/>
  </cols>
  <sheetData>
    <row r="1" spans="2:138"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8" t="s">
        <v>182</v>
      </c>
      <c r="DD1" s="699"/>
      <c r="DE1" s="699"/>
      <c r="DF1" s="699"/>
      <c r="DG1" s="699"/>
      <c r="DH1" s="699"/>
      <c r="DI1" s="700"/>
      <c r="DK1" s="698" t="s">
        <v>183</v>
      </c>
      <c r="DL1" s="699"/>
      <c r="DM1" s="699"/>
      <c r="DN1" s="699"/>
      <c r="DO1" s="699"/>
      <c r="DP1" s="699"/>
      <c r="DQ1" s="699"/>
      <c r="DR1" s="699"/>
      <c r="DS1" s="699"/>
      <c r="DT1" s="699"/>
      <c r="DU1" s="699"/>
      <c r="DV1" s="699"/>
      <c r="DW1" s="699"/>
      <c r="DX1" s="700"/>
      <c r="DY1" s="207"/>
      <c r="DZ1" s="207"/>
      <c r="EA1" s="207"/>
      <c r="EB1" s="207"/>
      <c r="EC1" s="207"/>
      <c r="ED1" s="207"/>
      <c r="EE1" s="207"/>
      <c r="EF1" s="207"/>
      <c r="EG1" s="207"/>
      <c r="EH1" s="207"/>
    </row>
    <row r="2" spans="2:138" ht="22.5" customHeight="1">
      <c r="B2" s="209" t="s">
        <v>184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c r="B3" s="668" t="s">
        <v>185</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8" t="s">
        <v>186</v>
      </c>
      <c r="AQ3" s="669"/>
      <c r="AR3" s="669"/>
      <c r="AS3" s="669"/>
      <c r="AT3" s="669"/>
      <c r="AU3" s="669"/>
      <c r="AV3" s="669"/>
      <c r="AW3" s="669"/>
      <c r="AX3" s="669"/>
      <c r="AY3" s="669"/>
      <c r="AZ3" s="669"/>
      <c r="BA3" s="669"/>
      <c r="BB3" s="669"/>
      <c r="BC3" s="669"/>
      <c r="BD3" s="669"/>
      <c r="BE3" s="669"/>
      <c r="BF3" s="669"/>
      <c r="BG3" s="669"/>
      <c r="BH3" s="669"/>
      <c r="BI3" s="669"/>
      <c r="BJ3" s="669"/>
      <c r="BK3" s="669"/>
      <c r="BL3" s="669"/>
      <c r="BM3" s="669"/>
      <c r="BN3" s="669"/>
      <c r="BO3" s="669"/>
      <c r="BP3" s="669"/>
      <c r="BQ3" s="669"/>
      <c r="BR3" s="669"/>
      <c r="BS3" s="669"/>
      <c r="BT3" s="669"/>
      <c r="BU3" s="669"/>
      <c r="BV3" s="669"/>
      <c r="BW3" s="670"/>
      <c r="BY3" s="668" t="s">
        <v>187</v>
      </c>
      <c r="BZ3" s="669"/>
      <c r="CA3" s="669"/>
      <c r="CB3" s="669"/>
      <c r="CC3" s="669"/>
      <c r="CD3" s="669"/>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70"/>
    </row>
    <row r="4" spans="2:138" ht="11.25" customHeight="1">
      <c r="B4" s="668" t="s">
        <v>1</v>
      </c>
      <c r="C4" s="669"/>
      <c r="D4" s="669"/>
      <c r="E4" s="669"/>
      <c r="F4" s="669"/>
      <c r="G4" s="669"/>
      <c r="H4" s="669"/>
      <c r="I4" s="669"/>
      <c r="J4" s="669"/>
      <c r="K4" s="669"/>
      <c r="L4" s="669"/>
      <c r="M4" s="669"/>
      <c r="N4" s="669"/>
      <c r="O4" s="669"/>
      <c r="P4" s="669"/>
      <c r="Q4" s="670"/>
      <c r="R4" s="668" t="s">
        <v>188</v>
      </c>
      <c r="S4" s="669"/>
      <c r="T4" s="669"/>
      <c r="U4" s="669"/>
      <c r="V4" s="669"/>
      <c r="W4" s="669"/>
      <c r="X4" s="669"/>
      <c r="Y4" s="670"/>
      <c r="Z4" s="668" t="s">
        <v>189</v>
      </c>
      <c r="AA4" s="669"/>
      <c r="AB4" s="669"/>
      <c r="AC4" s="670"/>
      <c r="AD4" s="668" t="s">
        <v>190</v>
      </c>
      <c r="AE4" s="669"/>
      <c r="AF4" s="669"/>
      <c r="AG4" s="669"/>
      <c r="AH4" s="669"/>
      <c r="AI4" s="669"/>
      <c r="AJ4" s="669"/>
      <c r="AK4" s="670"/>
      <c r="AL4" s="668" t="s">
        <v>189</v>
      </c>
      <c r="AM4" s="669"/>
      <c r="AN4" s="669"/>
      <c r="AO4" s="670"/>
      <c r="AP4" s="701" t="s">
        <v>191</v>
      </c>
      <c r="AQ4" s="701"/>
      <c r="AR4" s="701"/>
      <c r="AS4" s="701"/>
      <c r="AT4" s="701"/>
      <c r="AU4" s="701"/>
      <c r="AV4" s="701"/>
      <c r="AW4" s="701"/>
      <c r="AX4" s="701"/>
      <c r="AY4" s="701"/>
      <c r="AZ4" s="701"/>
      <c r="BA4" s="701"/>
      <c r="BB4" s="701"/>
      <c r="BC4" s="701"/>
      <c r="BD4" s="701" t="s">
        <v>192</v>
      </c>
      <c r="BE4" s="701"/>
      <c r="BF4" s="701"/>
      <c r="BG4" s="701"/>
      <c r="BH4" s="701"/>
      <c r="BI4" s="701"/>
      <c r="BJ4" s="701"/>
      <c r="BK4" s="701"/>
      <c r="BL4" s="701" t="s">
        <v>189</v>
      </c>
      <c r="BM4" s="701"/>
      <c r="BN4" s="701"/>
      <c r="BO4" s="701"/>
      <c r="BP4" s="701" t="s">
        <v>193</v>
      </c>
      <c r="BQ4" s="701"/>
      <c r="BR4" s="701"/>
      <c r="BS4" s="701"/>
      <c r="BT4" s="701"/>
      <c r="BU4" s="701"/>
      <c r="BV4" s="701"/>
      <c r="BW4" s="701"/>
      <c r="BY4" s="668" t="s">
        <v>194</v>
      </c>
      <c r="BZ4" s="669"/>
      <c r="CA4" s="669"/>
      <c r="CB4" s="669"/>
      <c r="CC4" s="669"/>
      <c r="CD4" s="669"/>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70"/>
    </row>
    <row r="5" spans="2:138" s="212" customFormat="1" ht="11.25" customHeight="1">
      <c r="B5" s="665" t="s">
        <v>195</v>
      </c>
      <c r="C5" s="666"/>
      <c r="D5" s="666"/>
      <c r="E5" s="666"/>
      <c r="F5" s="666"/>
      <c r="G5" s="666"/>
      <c r="H5" s="666"/>
      <c r="I5" s="666"/>
      <c r="J5" s="666"/>
      <c r="K5" s="666"/>
      <c r="L5" s="666"/>
      <c r="M5" s="666"/>
      <c r="N5" s="666"/>
      <c r="O5" s="666"/>
      <c r="P5" s="666"/>
      <c r="Q5" s="667"/>
      <c r="R5" s="677">
        <v>182125977</v>
      </c>
      <c r="S5" s="678"/>
      <c r="T5" s="678"/>
      <c r="U5" s="678"/>
      <c r="V5" s="678"/>
      <c r="W5" s="678"/>
      <c r="X5" s="678"/>
      <c r="Y5" s="679"/>
      <c r="Z5" s="696">
        <v>23.3</v>
      </c>
      <c r="AA5" s="696"/>
      <c r="AB5" s="696"/>
      <c r="AC5" s="696"/>
      <c r="AD5" s="697">
        <v>145308225</v>
      </c>
      <c r="AE5" s="697"/>
      <c r="AF5" s="697"/>
      <c r="AG5" s="697"/>
      <c r="AH5" s="697"/>
      <c r="AI5" s="697"/>
      <c r="AJ5" s="697"/>
      <c r="AK5" s="697"/>
      <c r="AL5" s="680">
        <v>33</v>
      </c>
      <c r="AM5" s="681"/>
      <c r="AN5" s="681"/>
      <c r="AO5" s="684"/>
      <c r="AP5" s="665" t="s">
        <v>196</v>
      </c>
      <c r="AQ5" s="666"/>
      <c r="AR5" s="666"/>
      <c r="AS5" s="666"/>
      <c r="AT5" s="666"/>
      <c r="AU5" s="666"/>
      <c r="AV5" s="666"/>
      <c r="AW5" s="666"/>
      <c r="AX5" s="666"/>
      <c r="AY5" s="666"/>
      <c r="AZ5" s="666"/>
      <c r="BA5" s="666"/>
      <c r="BB5" s="666"/>
      <c r="BC5" s="667"/>
      <c r="BD5" s="596">
        <v>181907721</v>
      </c>
      <c r="BE5" s="597"/>
      <c r="BF5" s="597"/>
      <c r="BG5" s="597"/>
      <c r="BH5" s="597"/>
      <c r="BI5" s="597"/>
      <c r="BJ5" s="597"/>
      <c r="BK5" s="598"/>
      <c r="BL5" s="685">
        <v>99.9</v>
      </c>
      <c r="BM5" s="685"/>
      <c r="BN5" s="685"/>
      <c r="BO5" s="685"/>
      <c r="BP5" s="686">
        <v>1113747</v>
      </c>
      <c r="BQ5" s="686"/>
      <c r="BR5" s="686"/>
      <c r="BS5" s="686"/>
      <c r="BT5" s="686"/>
      <c r="BU5" s="686"/>
      <c r="BV5" s="686"/>
      <c r="BW5" s="689"/>
      <c r="BY5" s="668" t="s">
        <v>191</v>
      </c>
      <c r="BZ5" s="669"/>
      <c r="CA5" s="669"/>
      <c r="CB5" s="669"/>
      <c r="CC5" s="669"/>
      <c r="CD5" s="669"/>
      <c r="CE5" s="669"/>
      <c r="CF5" s="669"/>
      <c r="CG5" s="669"/>
      <c r="CH5" s="669"/>
      <c r="CI5" s="669"/>
      <c r="CJ5" s="669"/>
      <c r="CK5" s="669"/>
      <c r="CL5" s="670"/>
      <c r="CM5" s="668" t="s">
        <v>197</v>
      </c>
      <c r="CN5" s="669"/>
      <c r="CO5" s="669"/>
      <c r="CP5" s="669"/>
      <c r="CQ5" s="669"/>
      <c r="CR5" s="669"/>
      <c r="CS5" s="669"/>
      <c r="CT5" s="670"/>
      <c r="CU5" s="668" t="s">
        <v>189</v>
      </c>
      <c r="CV5" s="669"/>
      <c r="CW5" s="669"/>
      <c r="CX5" s="670"/>
      <c r="CY5" s="668" t="s">
        <v>198</v>
      </c>
      <c r="CZ5" s="669"/>
      <c r="DA5" s="669"/>
      <c r="DB5" s="669"/>
      <c r="DC5" s="669"/>
      <c r="DD5" s="669"/>
      <c r="DE5" s="669"/>
      <c r="DF5" s="669"/>
      <c r="DG5" s="669"/>
      <c r="DH5" s="669"/>
      <c r="DI5" s="669"/>
      <c r="DJ5" s="669"/>
      <c r="DK5" s="670"/>
      <c r="DL5" s="668" t="s">
        <v>199</v>
      </c>
      <c r="DM5" s="669"/>
      <c r="DN5" s="669"/>
      <c r="DO5" s="669"/>
      <c r="DP5" s="669"/>
      <c r="DQ5" s="669"/>
      <c r="DR5" s="669"/>
      <c r="DS5" s="669"/>
      <c r="DT5" s="669"/>
      <c r="DU5" s="669"/>
      <c r="DV5" s="669"/>
      <c r="DW5" s="669"/>
      <c r="DX5" s="670"/>
    </row>
    <row r="6" spans="2:138" ht="11.25" customHeight="1">
      <c r="B6" s="593" t="s">
        <v>200</v>
      </c>
      <c r="C6" s="594"/>
      <c r="D6" s="594"/>
      <c r="E6" s="594"/>
      <c r="F6" s="594"/>
      <c r="G6" s="594"/>
      <c r="H6" s="594"/>
      <c r="I6" s="594"/>
      <c r="J6" s="594"/>
      <c r="K6" s="594"/>
      <c r="L6" s="594"/>
      <c r="M6" s="594"/>
      <c r="N6" s="594"/>
      <c r="O6" s="594"/>
      <c r="P6" s="594"/>
      <c r="Q6" s="595"/>
      <c r="R6" s="596">
        <v>29885952</v>
      </c>
      <c r="S6" s="597"/>
      <c r="T6" s="597"/>
      <c r="U6" s="597"/>
      <c r="V6" s="597"/>
      <c r="W6" s="597"/>
      <c r="X6" s="597"/>
      <c r="Y6" s="598"/>
      <c r="Z6" s="685">
        <v>3.8</v>
      </c>
      <c r="AA6" s="685"/>
      <c r="AB6" s="685"/>
      <c r="AC6" s="685"/>
      <c r="AD6" s="686">
        <v>29885952</v>
      </c>
      <c r="AE6" s="686"/>
      <c r="AF6" s="686"/>
      <c r="AG6" s="686"/>
      <c r="AH6" s="686"/>
      <c r="AI6" s="686"/>
      <c r="AJ6" s="686"/>
      <c r="AK6" s="686"/>
      <c r="AL6" s="599">
        <v>6.8</v>
      </c>
      <c r="AM6" s="687"/>
      <c r="AN6" s="687"/>
      <c r="AO6" s="688"/>
      <c r="AP6" s="593" t="s">
        <v>201</v>
      </c>
      <c r="AQ6" s="594"/>
      <c r="AR6" s="594"/>
      <c r="AS6" s="594"/>
      <c r="AT6" s="594"/>
      <c r="AU6" s="594"/>
      <c r="AV6" s="594"/>
      <c r="AW6" s="594"/>
      <c r="AX6" s="594"/>
      <c r="AY6" s="594"/>
      <c r="AZ6" s="594"/>
      <c r="BA6" s="594"/>
      <c r="BB6" s="594"/>
      <c r="BC6" s="595"/>
      <c r="BD6" s="596">
        <v>179886479</v>
      </c>
      <c r="BE6" s="597"/>
      <c r="BF6" s="597"/>
      <c r="BG6" s="597"/>
      <c r="BH6" s="597"/>
      <c r="BI6" s="597"/>
      <c r="BJ6" s="597"/>
      <c r="BK6" s="598"/>
      <c r="BL6" s="685">
        <v>98.8</v>
      </c>
      <c r="BM6" s="685"/>
      <c r="BN6" s="685"/>
      <c r="BO6" s="685"/>
      <c r="BP6" s="686">
        <v>1113747</v>
      </c>
      <c r="BQ6" s="686"/>
      <c r="BR6" s="686"/>
      <c r="BS6" s="686"/>
      <c r="BT6" s="686"/>
      <c r="BU6" s="686"/>
      <c r="BV6" s="686"/>
      <c r="BW6" s="689"/>
      <c r="BY6" s="665" t="s">
        <v>202</v>
      </c>
      <c r="BZ6" s="666"/>
      <c r="CA6" s="666"/>
      <c r="CB6" s="666"/>
      <c r="CC6" s="666"/>
      <c r="CD6" s="666"/>
      <c r="CE6" s="666"/>
      <c r="CF6" s="666"/>
      <c r="CG6" s="666"/>
      <c r="CH6" s="666"/>
      <c r="CI6" s="666"/>
      <c r="CJ6" s="666"/>
      <c r="CK6" s="666"/>
      <c r="CL6" s="667"/>
      <c r="CM6" s="596">
        <v>1325487</v>
      </c>
      <c r="CN6" s="597"/>
      <c r="CO6" s="597"/>
      <c r="CP6" s="597"/>
      <c r="CQ6" s="597"/>
      <c r="CR6" s="597"/>
      <c r="CS6" s="597"/>
      <c r="CT6" s="598"/>
      <c r="CU6" s="685">
        <v>0.2</v>
      </c>
      <c r="CV6" s="685"/>
      <c r="CW6" s="685"/>
      <c r="CX6" s="685"/>
      <c r="CY6" s="602" t="s">
        <v>120</v>
      </c>
      <c r="CZ6" s="597"/>
      <c r="DA6" s="597"/>
      <c r="DB6" s="597"/>
      <c r="DC6" s="597"/>
      <c r="DD6" s="597"/>
      <c r="DE6" s="597"/>
      <c r="DF6" s="597"/>
      <c r="DG6" s="597"/>
      <c r="DH6" s="597"/>
      <c r="DI6" s="597"/>
      <c r="DJ6" s="597"/>
      <c r="DK6" s="598"/>
      <c r="DL6" s="602">
        <v>1325304</v>
      </c>
      <c r="DM6" s="597"/>
      <c r="DN6" s="597"/>
      <c r="DO6" s="597"/>
      <c r="DP6" s="597"/>
      <c r="DQ6" s="597"/>
      <c r="DR6" s="597"/>
      <c r="DS6" s="597"/>
      <c r="DT6" s="597"/>
      <c r="DU6" s="597"/>
      <c r="DV6" s="597"/>
      <c r="DW6" s="597"/>
      <c r="DX6" s="691"/>
    </row>
    <row r="7" spans="2:138" ht="11.25" customHeight="1">
      <c r="B7" s="593" t="s">
        <v>203</v>
      </c>
      <c r="C7" s="594"/>
      <c r="D7" s="594"/>
      <c r="E7" s="594"/>
      <c r="F7" s="594"/>
      <c r="G7" s="594"/>
      <c r="H7" s="594"/>
      <c r="I7" s="594"/>
      <c r="J7" s="594"/>
      <c r="K7" s="594"/>
      <c r="L7" s="594"/>
      <c r="M7" s="594"/>
      <c r="N7" s="594"/>
      <c r="O7" s="594"/>
      <c r="P7" s="594"/>
      <c r="Q7" s="595"/>
      <c r="R7" s="596">
        <v>3531547</v>
      </c>
      <c r="S7" s="597"/>
      <c r="T7" s="597"/>
      <c r="U7" s="597"/>
      <c r="V7" s="597"/>
      <c r="W7" s="597"/>
      <c r="X7" s="597"/>
      <c r="Y7" s="598"/>
      <c r="Z7" s="685">
        <v>0.5</v>
      </c>
      <c r="AA7" s="685"/>
      <c r="AB7" s="685"/>
      <c r="AC7" s="685"/>
      <c r="AD7" s="686">
        <v>3531547</v>
      </c>
      <c r="AE7" s="686"/>
      <c r="AF7" s="686"/>
      <c r="AG7" s="686"/>
      <c r="AH7" s="686"/>
      <c r="AI7" s="686"/>
      <c r="AJ7" s="686"/>
      <c r="AK7" s="686"/>
      <c r="AL7" s="599">
        <v>0.8</v>
      </c>
      <c r="AM7" s="687"/>
      <c r="AN7" s="687"/>
      <c r="AO7" s="688"/>
      <c r="AP7" s="593" t="s">
        <v>204</v>
      </c>
      <c r="AQ7" s="594"/>
      <c r="AR7" s="594"/>
      <c r="AS7" s="594"/>
      <c r="AT7" s="594"/>
      <c r="AU7" s="594"/>
      <c r="AV7" s="594"/>
      <c r="AW7" s="594"/>
      <c r="AX7" s="594"/>
      <c r="AY7" s="594"/>
      <c r="AZ7" s="594"/>
      <c r="BA7" s="594"/>
      <c r="BB7" s="594"/>
      <c r="BC7" s="595"/>
      <c r="BD7" s="596">
        <v>50196940</v>
      </c>
      <c r="BE7" s="597"/>
      <c r="BF7" s="597"/>
      <c r="BG7" s="597"/>
      <c r="BH7" s="597"/>
      <c r="BI7" s="597"/>
      <c r="BJ7" s="597"/>
      <c r="BK7" s="598"/>
      <c r="BL7" s="685">
        <v>27.6</v>
      </c>
      <c r="BM7" s="685"/>
      <c r="BN7" s="685"/>
      <c r="BO7" s="685"/>
      <c r="BP7" s="686">
        <v>1113747</v>
      </c>
      <c r="BQ7" s="686"/>
      <c r="BR7" s="686"/>
      <c r="BS7" s="686"/>
      <c r="BT7" s="686"/>
      <c r="BU7" s="686"/>
      <c r="BV7" s="686"/>
      <c r="BW7" s="689"/>
      <c r="BY7" s="593" t="s">
        <v>205</v>
      </c>
      <c r="BZ7" s="594"/>
      <c r="CA7" s="594"/>
      <c r="CB7" s="594"/>
      <c r="CC7" s="594"/>
      <c r="CD7" s="594"/>
      <c r="CE7" s="594"/>
      <c r="CF7" s="594"/>
      <c r="CG7" s="594"/>
      <c r="CH7" s="594"/>
      <c r="CI7" s="594"/>
      <c r="CJ7" s="594"/>
      <c r="CK7" s="594"/>
      <c r="CL7" s="595"/>
      <c r="CM7" s="596">
        <v>46684792</v>
      </c>
      <c r="CN7" s="597"/>
      <c r="CO7" s="597"/>
      <c r="CP7" s="597"/>
      <c r="CQ7" s="597"/>
      <c r="CR7" s="597"/>
      <c r="CS7" s="597"/>
      <c r="CT7" s="598"/>
      <c r="CU7" s="685">
        <v>6.2</v>
      </c>
      <c r="CV7" s="685"/>
      <c r="CW7" s="685"/>
      <c r="CX7" s="685"/>
      <c r="CY7" s="602">
        <v>8364569</v>
      </c>
      <c r="CZ7" s="597"/>
      <c r="DA7" s="597"/>
      <c r="DB7" s="597"/>
      <c r="DC7" s="597"/>
      <c r="DD7" s="597"/>
      <c r="DE7" s="597"/>
      <c r="DF7" s="597"/>
      <c r="DG7" s="597"/>
      <c r="DH7" s="597"/>
      <c r="DI7" s="597"/>
      <c r="DJ7" s="597"/>
      <c r="DK7" s="598"/>
      <c r="DL7" s="602">
        <v>36581072</v>
      </c>
      <c r="DM7" s="597"/>
      <c r="DN7" s="597"/>
      <c r="DO7" s="597"/>
      <c r="DP7" s="597"/>
      <c r="DQ7" s="597"/>
      <c r="DR7" s="597"/>
      <c r="DS7" s="597"/>
      <c r="DT7" s="597"/>
      <c r="DU7" s="597"/>
      <c r="DV7" s="597"/>
      <c r="DW7" s="597"/>
      <c r="DX7" s="691"/>
    </row>
    <row r="8" spans="2:138" ht="11.25" customHeight="1">
      <c r="B8" s="593" t="s">
        <v>206</v>
      </c>
      <c r="C8" s="594"/>
      <c r="D8" s="594"/>
      <c r="E8" s="594"/>
      <c r="F8" s="594"/>
      <c r="G8" s="594"/>
      <c r="H8" s="594"/>
      <c r="I8" s="594"/>
      <c r="J8" s="594"/>
      <c r="K8" s="594"/>
      <c r="L8" s="594"/>
      <c r="M8" s="594"/>
      <c r="N8" s="594"/>
      <c r="O8" s="594"/>
      <c r="P8" s="594"/>
      <c r="Q8" s="595"/>
      <c r="R8" s="596" t="s">
        <v>120</v>
      </c>
      <c r="S8" s="597"/>
      <c r="T8" s="597"/>
      <c r="U8" s="597"/>
      <c r="V8" s="597"/>
      <c r="W8" s="597"/>
      <c r="X8" s="597"/>
      <c r="Y8" s="598"/>
      <c r="Z8" s="685" t="s">
        <v>120</v>
      </c>
      <c r="AA8" s="685"/>
      <c r="AB8" s="685"/>
      <c r="AC8" s="685"/>
      <c r="AD8" s="686" t="s">
        <v>207</v>
      </c>
      <c r="AE8" s="686"/>
      <c r="AF8" s="686"/>
      <c r="AG8" s="686"/>
      <c r="AH8" s="686"/>
      <c r="AI8" s="686"/>
      <c r="AJ8" s="686"/>
      <c r="AK8" s="686"/>
      <c r="AL8" s="599" t="s">
        <v>207</v>
      </c>
      <c r="AM8" s="687"/>
      <c r="AN8" s="687"/>
      <c r="AO8" s="688"/>
      <c r="AP8" s="593" t="s">
        <v>208</v>
      </c>
      <c r="AQ8" s="594"/>
      <c r="AR8" s="594"/>
      <c r="AS8" s="594"/>
      <c r="AT8" s="594"/>
      <c r="AU8" s="594"/>
      <c r="AV8" s="594"/>
      <c r="AW8" s="594"/>
      <c r="AX8" s="594"/>
      <c r="AY8" s="594"/>
      <c r="AZ8" s="594"/>
      <c r="BA8" s="594"/>
      <c r="BB8" s="594"/>
      <c r="BC8" s="595"/>
      <c r="BD8" s="596">
        <v>1471833</v>
      </c>
      <c r="BE8" s="597"/>
      <c r="BF8" s="597"/>
      <c r="BG8" s="597"/>
      <c r="BH8" s="597"/>
      <c r="BI8" s="597"/>
      <c r="BJ8" s="597"/>
      <c r="BK8" s="598"/>
      <c r="BL8" s="685">
        <v>0.8</v>
      </c>
      <c r="BM8" s="685"/>
      <c r="BN8" s="685"/>
      <c r="BO8" s="685"/>
      <c r="BP8" s="686">
        <v>369542</v>
      </c>
      <c r="BQ8" s="686"/>
      <c r="BR8" s="686"/>
      <c r="BS8" s="686"/>
      <c r="BT8" s="686"/>
      <c r="BU8" s="686"/>
      <c r="BV8" s="686"/>
      <c r="BW8" s="689"/>
      <c r="BY8" s="593" t="s">
        <v>209</v>
      </c>
      <c r="BZ8" s="594"/>
      <c r="CA8" s="594"/>
      <c r="CB8" s="594"/>
      <c r="CC8" s="594"/>
      <c r="CD8" s="594"/>
      <c r="CE8" s="594"/>
      <c r="CF8" s="594"/>
      <c r="CG8" s="594"/>
      <c r="CH8" s="594"/>
      <c r="CI8" s="594"/>
      <c r="CJ8" s="594"/>
      <c r="CK8" s="594"/>
      <c r="CL8" s="595"/>
      <c r="CM8" s="596">
        <v>132091101</v>
      </c>
      <c r="CN8" s="597"/>
      <c r="CO8" s="597"/>
      <c r="CP8" s="597"/>
      <c r="CQ8" s="597"/>
      <c r="CR8" s="597"/>
      <c r="CS8" s="597"/>
      <c r="CT8" s="598"/>
      <c r="CU8" s="685">
        <v>17.399999999999999</v>
      </c>
      <c r="CV8" s="685"/>
      <c r="CW8" s="685"/>
      <c r="CX8" s="685"/>
      <c r="CY8" s="602">
        <v>550036</v>
      </c>
      <c r="CZ8" s="597"/>
      <c r="DA8" s="597"/>
      <c r="DB8" s="597"/>
      <c r="DC8" s="597"/>
      <c r="DD8" s="597"/>
      <c r="DE8" s="597"/>
      <c r="DF8" s="597"/>
      <c r="DG8" s="597"/>
      <c r="DH8" s="597"/>
      <c r="DI8" s="597"/>
      <c r="DJ8" s="597"/>
      <c r="DK8" s="598"/>
      <c r="DL8" s="602">
        <v>118337819</v>
      </c>
      <c r="DM8" s="597"/>
      <c r="DN8" s="597"/>
      <c r="DO8" s="597"/>
      <c r="DP8" s="597"/>
      <c r="DQ8" s="597"/>
      <c r="DR8" s="597"/>
      <c r="DS8" s="597"/>
      <c r="DT8" s="597"/>
      <c r="DU8" s="597"/>
      <c r="DV8" s="597"/>
      <c r="DW8" s="597"/>
      <c r="DX8" s="691"/>
    </row>
    <row r="9" spans="2:138" ht="11.25" customHeight="1">
      <c r="B9" s="593" t="s">
        <v>210</v>
      </c>
      <c r="C9" s="594"/>
      <c r="D9" s="594"/>
      <c r="E9" s="594"/>
      <c r="F9" s="594"/>
      <c r="G9" s="594"/>
      <c r="H9" s="594"/>
      <c r="I9" s="594"/>
      <c r="J9" s="594"/>
      <c r="K9" s="594"/>
      <c r="L9" s="594"/>
      <c r="M9" s="594"/>
      <c r="N9" s="594"/>
      <c r="O9" s="594"/>
      <c r="P9" s="594"/>
      <c r="Q9" s="595"/>
      <c r="R9" s="596" t="s">
        <v>120</v>
      </c>
      <c r="S9" s="597"/>
      <c r="T9" s="597"/>
      <c r="U9" s="597"/>
      <c r="V9" s="597"/>
      <c r="W9" s="597"/>
      <c r="X9" s="597"/>
      <c r="Y9" s="598"/>
      <c r="Z9" s="685" t="s">
        <v>120</v>
      </c>
      <c r="AA9" s="685"/>
      <c r="AB9" s="685"/>
      <c r="AC9" s="685"/>
      <c r="AD9" s="686" t="s">
        <v>207</v>
      </c>
      <c r="AE9" s="686"/>
      <c r="AF9" s="686"/>
      <c r="AG9" s="686"/>
      <c r="AH9" s="686"/>
      <c r="AI9" s="686"/>
      <c r="AJ9" s="686"/>
      <c r="AK9" s="686"/>
      <c r="AL9" s="599" t="s">
        <v>207</v>
      </c>
      <c r="AM9" s="687"/>
      <c r="AN9" s="687"/>
      <c r="AO9" s="688"/>
      <c r="AP9" s="593" t="s">
        <v>211</v>
      </c>
      <c r="AQ9" s="594"/>
      <c r="AR9" s="594"/>
      <c r="AS9" s="594"/>
      <c r="AT9" s="594"/>
      <c r="AU9" s="594"/>
      <c r="AV9" s="594"/>
      <c r="AW9" s="594"/>
      <c r="AX9" s="594"/>
      <c r="AY9" s="594"/>
      <c r="AZ9" s="594"/>
      <c r="BA9" s="594"/>
      <c r="BB9" s="594"/>
      <c r="BC9" s="595"/>
      <c r="BD9" s="596">
        <v>41776776</v>
      </c>
      <c r="BE9" s="597"/>
      <c r="BF9" s="597"/>
      <c r="BG9" s="597"/>
      <c r="BH9" s="597"/>
      <c r="BI9" s="597"/>
      <c r="BJ9" s="597"/>
      <c r="BK9" s="598"/>
      <c r="BL9" s="685">
        <v>22.9</v>
      </c>
      <c r="BM9" s="685"/>
      <c r="BN9" s="685"/>
      <c r="BO9" s="685"/>
      <c r="BP9" s="686" t="s">
        <v>120</v>
      </c>
      <c r="BQ9" s="686"/>
      <c r="BR9" s="686"/>
      <c r="BS9" s="686"/>
      <c r="BT9" s="686"/>
      <c r="BU9" s="686"/>
      <c r="BV9" s="686"/>
      <c r="BW9" s="689"/>
      <c r="BY9" s="593" t="s">
        <v>212</v>
      </c>
      <c r="BZ9" s="594"/>
      <c r="CA9" s="594"/>
      <c r="CB9" s="594"/>
      <c r="CC9" s="594"/>
      <c r="CD9" s="594"/>
      <c r="CE9" s="594"/>
      <c r="CF9" s="594"/>
      <c r="CG9" s="594"/>
      <c r="CH9" s="594"/>
      <c r="CI9" s="594"/>
      <c r="CJ9" s="594"/>
      <c r="CK9" s="594"/>
      <c r="CL9" s="595"/>
      <c r="CM9" s="596">
        <v>27037808</v>
      </c>
      <c r="CN9" s="597"/>
      <c r="CO9" s="597"/>
      <c r="CP9" s="597"/>
      <c r="CQ9" s="597"/>
      <c r="CR9" s="597"/>
      <c r="CS9" s="597"/>
      <c r="CT9" s="598"/>
      <c r="CU9" s="685">
        <v>3.6</v>
      </c>
      <c r="CV9" s="685"/>
      <c r="CW9" s="685"/>
      <c r="CX9" s="685"/>
      <c r="CY9" s="602">
        <v>3109897</v>
      </c>
      <c r="CZ9" s="597"/>
      <c r="DA9" s="597"/>
      <c r="DB9" s="597"/>
      <c r="DC9" s="597"/>
      <c r="DD9" s="597"/>
      <c r="DE9" s="597"/>
      <c r="DF9" s="597"/>
      <c r="DG9" s="597"/>
      <c r="DH9" s="597"/>
      <c r="DI9" s="597"/>
      <c r="DJ9" s="597"/>
      <c r="DK9" s="598"/>
      <c r="DL9" s="602">
        <v>11861782</v>
      </c>
      <c r="DM9" s="597"/>
      <c r="DN9" s="597"/>
      <c r="DO9" s="597"/>
      <c r="DP9" s="597"/>
      <c r="DQ9" s="597"/>
      <c r="DR9" s="597"/>
      <c r="DS9" s="597"/>
      <c r="DT9" s="597"/>
      <c r="DU9" s="597"/>
      <c r="DV9" s="597"/>
      <c r="DW9" s="597"/>
      <c r="DX9" s="691"/>
    </row>
    <row r="10" spans="2:138" ht="11.25" customHeight="1">
      <c r="B10" s="593" t="s">
        <v>213</v>
      </c>
      <c r="C10" s="594"/>
      <c r="D10" s="594"/>
      <c r="E10" s="594"/>
      <c r="F10" s="594"/>
      <c r="G10" s="594"/>
      <c r="H10" s="594"/>
      <c r="I10" s="594"/>
      <c r="J10" s="594"/>
      <c r="K10" s="594"/>
      <c r="L10" s="594"/>
      <c r="M10" s="594"/>
      <c r="N10" s="594"/>
      <c r="O10" s="594"/>
      <c r="P10" s="594"/>
      <c r="Q10" s="595"/>
      <c r="R10" s="596">
        <v>142037</v>
      </c>
      <c r="S10" s="597"/>
      <c r="T10" s="597"/>
      <c r="U10" s="597"/>
      <c r="V10" s="597"/>
      <c r="W10" s="597"/>
      <c r="X10" s="597"/>
      <c r="Y10" s="598"/>
      <c r="Z10" s="685">
        <v>0</v>
      </c>
      <c r="AA10" s="685"/>
      <c r="AB10" s="685"/>
      <c r="AC10" s="685"/>
      <c r="AD10" s="686">
        <v>142037</v>
      </c>
      <c r="AE10" s="686"/>
      <c r="AF10" s="686"/>
      <c r="AG10" s="686"/>
      <c r="AH10" s="686"/>
      <c r="AI10" s="686"/>
      <c r="AJ10" s="686"/>
      <c r="AK10" s="686"/>
      <c r="AL10" s="599">
        <v>0</v>
      </c>
      <c r="AM10" s="687"/>
      <c r="AN10" s="687"/>
      <c r="AO10" s="688"/>
      <c r="AP10" s="593" t="s">
        <v>214</v>
      </c>
      <c r="AQ10" s="594"/>
      <c r="AR10" s="594"/>
      <c r="AS10" s="594"/>
      <c r="AT10" s="594"/>
      <c r="AU10" s="594"/>
      <c r="AV10" s="594"/>
      <c r="AW10" s="594"/>
      <c r="AX10" s="594"/>
      <c r="AY10" s="594"/>
      <c r="AZ10" s="594"/>
      <c r="BA10" s="594"/>
      <c r="BB10" s="594"/>
      <c r="BC10" s="595"/>
      <c r="BD10" s="596">
        <v>1782785</v>
      </c>
      <c r="BE10" s="597"/>
      <c r="BF10" s="597"/>
      <c r="BG10" s="597"/>
      <c r="BH10" s="597"/>
      <c r="BI10" s="597"/>
      <c r="BJ10" s="597"/>
      <c r="BK10" s="598"/>
      <c r="BL10" s="685">
        <v>1</v>
      </c>
      <c r="BM10" s="685"/>
      <c r="BN10" s="685"/>
      <c r="BO10" s="685"/>
      <c r="BP10" s="686">
        <v>84647</v>
      </c>
      <c r="BQ10" s="686"/>
      <c r="BR10" s="686"/>
      <c r="BS10" s="686"/>
      <c r="BT10" s="686"/>
      <c r="BU10" s="686"/>
      <c r="BV10" s="686"/>
      <c r="BW10" s="689"/>
      <c r="BY10" s="593" t="s">
        <v>215</v>
      </c>
      <c r="BZ10" s="594"/>
      <c r="CA10" s="594"/>
      <c r="CB10" s="594"/>
      <c r="CC10" s="594"/>
      <c r="CD10" s="594"/>
      <c r="CE10" s="594"/>
      <c r="CF10" s="594"/>
      <c r="CG10" s="594"/>
      <c r="CH10" s="594"/>
      <c r="CI10" s="594"/>
      <c r="CJ10" s="594"/>
      <c r="CK10" s="594"/>
      <c r="CL10" s="595"/>
      <c r="CM10" s="596">
        <v>1693682</v>
      </c>
      <c r="CN10" s="597"/>
      <c r="CO10" s="597"/>
      <c r="CP10" s="597"/>
      <c r="CQ10" s="597"/>
      <c r="CR10" s="597"/>
      <c r="CS10" s="597"/>
      <c r="CT10" s="598"/>
      <c r="CU10" s="685">
        <v>0.2</v>
      </c>
      <c r="CV10" s="685"/>
      <c r="CW10" s="685"/>
      <c r="CX10" s="685"/>
      <c r="CY10" s="602">
        <v>36303</v>
      </c>
      <c r="CZ10" s="597"/>
      <c r="DA10" s="597"/>
      <c r="DB10" s="597"/>
      <c r="DC10" s="597"/>
      <c r="DD10" s="597"/>
      <c r="DE10" s="597"/>
      <c r="DF10" s="597"/>
      <c r="DG10" s="597"/>
      <c r="DH10" s="597"/>
      <c r="DI10" s="597"/>
      <c r="DJ10" s="597"/>
      <c r="DK10" s="598"/>
      <c r="DL10" s="602">
        <v>767316</v>
      </c>
      <c r="DM10" s="597"/>
      <c r="DN10" s="597"/>
      <c r="DO10" s="597"/>
      <c r="DP10" s="597"/>
      <c r="DQ10" s="597"/>
      <c r="DR10" s="597"/>
      <c r="DS10" s="597"/>
      <c r="DT10" s="597"/>
      <c r="DU10" s="597"/>
      <c r="DV10" s="597"/>
      <c r="DW10" s="597"/>
      <c r="DX10" s="691"/>
    </row>
    <row r="11" spans="2:138" ht="11.25" customHeight="1">
      <c r="B11" s="593" t="s">
        <v>216</v>
      </c>
      <c r="C11" s="594"/>
      <c r="D11" s="594"/>
      <c r="E11" s="594"/>
      <c r="F11" s="594"/>
      <c r="G11" s="594"/>
      <c r="H11" s="594"/>
      <c r="I11" s="594"/>
      <c r="J11" s="594"/>
      <c r="K11" s="594"/>
      <c r="L11" s="594"/>
      <c r="M11" s="594"/>
      <c r="N11" s="594"/>
      <c r="O11" s="594"/>
      <c r="P11" s="594"/>
      <c r="Q11" s="595"/>
      <c r="R11" s="596">
        <v>54611</v>
      </c>
      <c r="S11" s="597"/>
      <c r="T11" s="597"/>
      <c r="U11" s="597"/>
      <c r="V11" s="597"/>
      <c r="W11" s="597"/>
      <c r="X11" s="597"/>
      <c r="Y11" s="598"/>
      <c r="Z11" s="685">
        <v>0</v>
      </c>
      <c r="AA11" s="685"/>
      <c r="AB11" s="685"/>
      <c r="AC11" s="685"/>
      <c r="AD11" s="686">
        <v>54611</v>
      </c>
      <c r="AE11" s="686"/>
      <c r="AF11" s="686"/>
      <c r="AG11" s="686"/>
      <c r="AH11" s="686"/>
      <c r="AI11" s="686"/>
      <c r="AJ11" s="686"/>
      <c r="AK11" s="686"/>
      <c r="AL11" s="599">
        <v>0</v>
      </c>
      <c r="AM11" s="687"/>
      <c r="AN11" s="687"/>
      <c r="AO11" s="688"/>
      <c r="AP11" s="593" t="s">
        <v>217</v>
      </c>
      <c r="AQ11" s="594"/>
      <c r="AR11" s="594"/>
      <c r="AS11" s="594"/>
      <c r="AT11" s="594"/>
      <c r="AU11" s="594"/>
      <c r="AV11" s="594"/>
      <c r="AW11" s="594"/>
      <c r="AX11" s="594"/>
      <c r="AY11" s="594"/>
      <c r="AZ11" s="594"/>
      <c r="BA11" s="594"/>
      <c r="BB11" s="594"/>
      <c r="BC11" s="595"/>
      <c r="BD11" s="596">
        <v>3709986</v>
      </c>
      <c r="BE11" s="597"/>
      <c r="BF11" s="597"/>
      <c r="BG11" s="597"/>
      <c r="BH11" s="597"/>
      <c r="BI11" s="597"/>
      <c r="BJ11" s="597"/>
      <c r="BK11" s="598"/>
      <c r="BL11" s="685">
        <v>2</v>
      </c>
      <c r="BM11" s="685"/>
      <c r="BN11" s="685"/>
      <c r="BO11" s="685"/>
      <c r="BP11" s="686">
        <v>659558</v>
      </c>
      <c r="BQ11" s="686"/>
      <c r="BR11" s="686"/>
      <c r="BS11" s="686"/>
      <c r="BT11" s="686"/>
      <c r="BU11" s="686"/>
      <c r="BV11" s="686"/>
      <c r="BW11" s="689"/>
      <c r="BY11" s="593" t="s">
        <v>218</v>
      </c>
      <c r="BZ11" s="594"/>
      <c r="CA11" s="594"/>
      <c r="CB11" s="594"/>
      <c r="CC11" s="594"/>
      <c r="CD11" s="594"/>
      <c r="CE11" s="594"/>
      <c r="CF11" s="594"/>
      <c r="CG11" s="594"/>
      <c r="CH11" s="594"/>
      <c r="CI11" s="594"/>
      <c r="CJ11" s="594"/>
      <c r="CK11" s="594"/>
      <c r="CL11" s="595"/>
      <c r="CM11" s="596">
        <v>71316352</v>
      </c>
      <c r="CN11" s="597"/>
      <c r="CO11" s="597"/>
      <c r="CP11" s="597"/>
      <c r="CQ11" s="597"/>
      <c r="CR11" s="597"/>
      <c r="CS11" s="597"/>
      <c r="CT11" s="598"/>
      <c r="CU11" s="685">
        <v>9.4</v>
      </c>
      <c r="CV11" s="685"/>
      <c r="CW11" s="685"/>
      <c r="CX11" s="685"/>
      <c r="CY11" s="602">
        <v>47252434</v>
      </c>
      <c r="CZ11" s="597"/>
      <c r="DA11" s="597"/>
      <c r="DB11" s="597"/>
      <c r="DC11" s="597"/>
      <c r="DD11" s="597"/>
      <c r="DE11" s="597"/>
      <c r="DF11" s="597"/>
      <c r="DG11" s="597"/>
      <c r="DH11" s="597"/>
      <c r="DI11" s="597"/>
      <c r="DJ11" s="597"/>
      <c r="DK11" s="598"/>
      <c r="DL11" s="602">
        <v>20315075</v>
      </c>
      <c r="DM11" s="597"/>
      <c r="DN11" s="597"/>
      <c r="DO11" s="597"/>
      <c r="DP11" s="597"/>
      <c r="DQ11" s="597"/>
      <c r="DR11" s="597"/>
      <c r="DS11" s="597"/>
      <c r="DT11" s="597"/>
      <c r="DU11" s="597"/>
      <c r="DV11" s="597"/>
      <c r="DW11" s="597"/>
      <c r="DX11" s="691"/>
    </row>
    <row r="12" spans="2:138" ht="11.25" customHeight="1">
      <c r="B12" s="593" t="s">
        <v>219</v>
      </c>
      <c r="C12" s="594"/>
      <c r="D12" s="594"/>
      <c r="E12" s="594"/>
      <c r="F12" s="594"/>
      <c r="G12" s="594"/>
      <c r="H12" s="594"/>
      <c r="I12" s="594"/>
      <c r="J12" s="594"/>
      <c r="K12" s="594"/>
      <c r="L12" s="594"/>
      <c r="M12" s="594"/>
      <c r="N12" s="594"/>
      <c r="O12" s="594"/>
      <c r="P12" s="594"/>
      <c r="Q12" s="595"/>
      <c r="R12" s="596">
        <v>26157757</v>
      </c>
      <c r="S12" s="597"/>
      <c r="T12" s="597"/>
      <c r="U12" s="597"/>
      <c r="V12" s="597"/>
      <c r="W12" s="597"/>
      <c r="X12" s="597"/>
      <c r="Y12" s="598"/>
      <c r="Z12" s="685">
        <v>3.3</v>
      </c>
      <c r="AA12" s="685"/>
      <c r="AB12" s="685"/>
      <c r="AC12" s="685"/>
      <c r="AD12" s="686">
        <v>26157757</v>
      </c>
      <c r="AE12" s="686"/>
      <c r="AF12" s="686"/>
      <c r="AG12" s="686"/>
      <c r="AH12" s="686"/>
      <c r="AI12" s="686"/>
      <c r="AJ12" s="686"/>
      <c r="AK12" s="686"/>
      <c r="AL12" s="599">
        <v>5.9</v>
      </c>
      <c r="AM12" s="687"/>
      <c r="AN12" s="687"/>
      <c r="AO12" s="688"/>
      <c r="AP12" s="593" t="s">
        <v>220</v>
      </c>
      <c r="AQ12" s="594"/>
      <c r="AR12" s="594"/>
      <c r="AS12" s="594"/>
      <c r="AT12" s="594"/>
      <c r="AU12" s="594"/>
      <c r="AV12" s="594"/>
      <c r="AW12" s="594"/>
      <c r="AX12" s="594"/>
      <c r="AY12" s="594"/>
      <c r="AZ12" s="594"/>
      <c r="BA12" s="594"/>
      <c r="BB12" s="594"/>
      <c r="BC12" s="595"/>
      <c r="BD12" s="596">
        <v>467109</v>
      </c>
      <c r="BE12" s="597"/>
      <c r="BF12" s="597"/>
      <c r="BG12" s="597"/>
      <c r="BH12" s="597"/>
      <c r="BI12" s="597"/>
      <c r="BJ12" s="597"/>
      <c r="BK12" s="598"/>
      <c r="BL12" s="685">
        <v>0.3</v>
      </c>
      <c r="BM12" s="685"/>
      <c r="BN12" s="685"/>
      <c r="BO12" s="685"/>
      <c r="BP12" s="686" t="s">
        <v>120</v>
      </c>
      <c r="BQ12" s="686"/>
      <c r="BR12" s="686"/>
      <c r="BS12" s="686"/>
      <c r="BT12" s="686"/>
      <c r="BU12" s="686"/>
      <c r="BV12" s="686"/>
      <c r="BW12" s="689"/>
      <c r="BY12" s="593" t="s">
        <v>221</v>
      </c>
      <c r="BZ12" s="594"/>
      <c r="CA12" s="594"/>
      <c r="CB12" s="594"/>
      <c r="CC12" s="594"/>
      <c r="CD12" s="594"/>
      <c r="CE12" s="594"/>
      <c r="CF12" s="594"/>
      <c r="CG12" s="594"/>
      <c r="CH12" s="594"/>
      <c r="CI12" s="594"/>
      <c r="CJ12" s="594"/>
      <c r="CK12" s="594"/>
      <c r="CL12" s="595"/>
      <c r="CM12" s="596">
        <v>11118263</v>
      </c>
      <c r="CN12" s="597"/>
      <c r="CO12" s="597"/>
      <c r="CP12" s="597"/>
      <c r="CQ12" s="597"/>
      <c r="CR12" s="597"/>
      <c r="CS12" s="597"/>
      <c r="CT12" s="598"/>
      <c r="CU12" s="685">
        <v>1.5</v>
      </c>
      <c r="CV12" s="685"/>
      <c r="CW12" s="685"/>
      <c r="CX12" s="685"/>
      <c r="CY12" s="602">
        <v>4215713</v>
      </c>
      <c r="CZ12" s="597"/>
      <c r="DA12" s="597"/>
      <c r="DB12" s="597"/>
      <c r="DC12" s="597"/>
      <c r="DD12" s="597"/>
      <c r="DE12" s="597"/>
      <c r="DF12" s="597"/>
      <c r="DG12" s="597"/>
      <c r="DH12" s="597"/>
      <c r="DI12" s="597"/>
      <c r="DJ12" s="597"/>
      <c r="DK12" s="598"/>
      <c r="DL12" s="602">
        <v>6775001</v>
      </c>
      <c r="DM12" s="597"/>
      <c r="DN12" s="597"/>
      <c r="DO12" s="597"/>
      <c r="DP12" s="597"/>
      <c r="DQ12" s="597"/>
      <c r="DR12" s="597"/>
      <c r="DS12" s="597"/>
      <c r="DT12" s="597"/>
      <c r="DU12" s="597"/>
      <c r="DV12" s="597"/>
      <c r="DW12" s="597"/>
      <c r="DX12" s="691"/>
    </row>
    <row r="13" spans="2:138" ht="11.25" customHeight="1">
      <c r="B13" s="593" t="s">
        <v>222</v>
      </c>
      <c r="C13" s="594"/>
      <c r="D13" s="594"/>
      <c r="E13" s="594"/>
      <c r="F13" s="594"/>
      <c r="G13" s="594"/>
      <c r="H13" s="594"/>
      <c r="I13" s="594"/>
      <c r="J13" s="594"/>
      <c r="K13" s="594"/>
      <c r="L13" s="594"/>
      <c r="M13" s="594"/>
      <c r="N13" s="594"/>
      <c r="O13" s="594"/>
      <c r="P13" s="594"/>
      <c r="Q13" s="595"/>
      <c r="R13" s="596" t="s">
        <v>120</v>
      </c>
      <c r="S13" s="597"/>
      <c r="T13" s="597"/>
      <c r="U13" s="597"/>
      <c r="V13" s="597"/>
      <c r="W13" s="597"/>
      <c r="X13" s="597"/>
      <c r="Y13" s="598"/>
      <c r="Z13" s="685" t="s">
        <v>120</v>
      </c>
      <c r="AA13" s="685"/>
      <c r="AB13" s="685"/>
      <c r="AC13" s="685"/>
      <c r="AD13" s="686" t="s">
        <v>120</v>
      </c>
      <c r="AE13" s="686"/>
      <c r="AF13" s="686"/>
      <c r="AG13" s="686"/>
      <c r="AH13" s="686"/>
      <c r="AI13" s="686"/>
      <c r="AJ13" s="686"/>
      <c r="AK13" s="686"/>
      <c r="AL13" s="599" t="s">
        <v>207</v>
      </c>
      <c r="AM13" s="687"/>
      <c r="AN13" s="687"/>
      <c r="AO13" s="688"/>
      <c r="AP13" s="593" t="s">
        <v>223</v>
      </c>
      <c r="AQ13" s="594"/>
      <c r="AR13" s="594"/>
      <c r="AS13" s="594"/>
      <c r="AT13" s="594"/>
      <c r="AU13" s="594"/>
      <c r="AV13" s="594"/>
      <c r="AW13" s="594"/>
      <c r="AX13" s="594"/>
      <c r="AY13" s="594"/>
      <c r="AZ13" s="594"/>
      <c r="BA13" s="594"/>
      <c r="BB13" s="594"/>
      <c r="BC13" s="595"/>
      <c r="BD13" s="596">
        <v>523090</v>
      </c>
      <c r="BE13" s="597"/>
      <c r="BF13" s="597"/>
      <c r="BG13" s="597"/>
      <c r="BH13" s="597"/>
      <c r="BI13" s="597"/>
      <c r="BJ13" s="597"/>
      <c r="BK13" s="598"/>
      <c r="BL13" s="685">
        <v>0.3</v>
      </c>
      <c r="BM13" s="685"/>
      <c r="BN13" s="685"/>
      <c r="BO13" s="685"/>
      <c r="BP13" s="686" t="s">
        <v>120</v>
      </c>
      <c r="BQ13" s="686"/>
      <c r="BR13" s="686"/>
      <c r="BS13" s="686"/>
      <c r="BT13" s="686"/>
      <c r="BU13" s="686"/>
      <c r="BV13" s="686"/>
      <c r="BW13" s="689"/>
      <c r="BY13" s="593" t="s">
        <v>224</v>
      </c>
      <c r="BZ13" s="594"/>
      <c r="CA13" s="594"/>
      <c r="CB13" s="594"/>
      <c r="CC13" s="594"/>
      <c r="CD13" s="594"/>
      <c r="CE13" s="594"/>
      <c r="CF13" s="594"/>
      <c r="CG13" s="594"/>
      <c r="CH13" s="594"/>
      <c r="CI13" s="594"/>
      <c r="CJ13" s="594"/>
      <c r="CK13" s="594"/>
      <c r="CL13" s="595"/>
      <c r="CM13" s="596">
        <v>81027332</v>
      </c>
      <c r="CN13" s="597"/>
      <c r="CO13" s="597"/>
      <c r="CP13" s="597"/>
      <c r="CQ13" s="597"/>
      <c r="CR13" s="597"/>
      <c r="CS13" s="597"/>
      <c r="CT13" s="598"/>
      <c r="CU13" s="685">
        <v>10.7</v>
      </c>
      <c r="CV13" s="685"/>
      <c r="CW13" s="685"/>
      <c r="CX13" s="685"/>
      <c r="CY13" s="602">
        <v>70307519</v>
      </c>
      <c r="CZ13" s="597"/>
      <c r="DA13" s="597"/>
      <c r="DB13" s="597"/>
      <c r="DC13" s="597"/>
      <c r="DD13" s="597"/>
      <c r="DE13" s="597"/>
      <c r="DF13" s="597"/>
      <c r="DG13" s="597"/>
      <c r="DH13" s="597"/>
      <c r="DI13" s="597"/>
      <c r="DJ13" s="597"/>
      <c r="DK13" s="598"/>
      <c r="DL13" s="602">
        <v>11874049</v>
      </c>
      <c r="DM13" s="597"/>
      <c r="DN13" s="597"/>
      <c r="DO13" s="597"/>
      <c r="DP13" s="597"/>
      <c r="DQ13" s="597"/>
      <c r="DR13" s="597"/>
      <c r="DS13" s="597"/>
      <c r="DT13" s="597"/>
      <c r="DU13" s="597"/>
      <c r="DV13" s="597"/>
      <c r="DW13" s="597"/>
      <c r="DX13" s="691"/>
    </row>
    <row r="14" spans="2:138" ht="11.25" customHeight="1">
      <c r="B14" s="593" t="s">
        <v>225</v>
      </c>
      <c r="C14" s="594"/>
      <c r="D14" s="594"/>
      <c r="E14" s="594"/>
      <c r="F14" s="594"/>
      <c r="G14" s="594"/>
      <c r="H14" s="594"/>
      <c r="I14" s="594"/>
      <c r="J14" s="594"/>
      <c r="K14" s="594"/>
      <c r="L14" s="594"/>
      <c r="M14" s="594"/>
      <c r="N14" s="594"/>
      <c r="O14" s="594"/>
      <c r="P14" s="594"/>
      <c r="Q14" s="595"/>
      <c r="R14" s="596">
        <v>715133</v>
      </c>
      <c r="S14" s="597"/>
      <c r="T14" s="597"/>
      <c r="U14" s="597"/>
      <c r="V14" s="597"/>
      <c r="W14" s="597"/>
      <c r="X14" s="597"/>
      <c r="Y14" s="598"/>
      <c r="Z14" s="685">
        <v>0.1</v>
      </c>
      <c r="AA14" s="685"/>
      <c r="AB14" s="685"/>
      <c r="AC14" s="685"/>
      <c r="AD14" s="686">
        <v>715133</v>
      </c>
      <c r="AE14" s="686"/>
      <c r="AF14" s="686"/>
      <c r="AG14" s="686"/>
      <c r="AH14" s="686"/>
      <c r="AI14" s="686"/>
      <c r="AJ14" s="686"/>
      <c r="AK14" s="686"/>
      <c r="AL14" s="599">
        <v>0.2</v>
      </c>
      <c r="AM14" s="687"/>
      <c r="AN14" s="687"/>
      <c r="AO14" s="688"/>
      <c r="AP14" s="593" t="s">
        <v>226</v>
      </c>
      <c r="AQ14" s="594"/>
      <c r="AR14" s="594"/>
      <c r="AS14" s="594"/>
      <c r="AT14" s="594"/>
      <c r="AU14" s="594"/>
      <c r="AV14" s="594"/>
      <c r="AW14" s="594"/>
      <c r="AX14" s="594"/>
      <c r="AY14" s="594"/>
      <c r="AZ14" s="594"/>
      <c r="BA14" s="594"/>
      <c r="BB14" s="594"/>
      <c r="BC14" s="595"/>
      <c r="BD14" s="596">
        <v>465361</v>
      </c>
      <c r="BE14" s="597"/>
      <c r="BF14" s="597"/>
      <c r="BG14" s="597"/>
      <c r="BH14" s="597"/>
      <c r="BI14" s="597"/>
      <c r="BJ14" s="597"/>
      <c r="BK14" s="598"/>
      <c r="BL14" s="685">
        <v>0.3</v>
      </c>
      <c r="BM14" s="685"/>
      <c r="BN14" s="685"/>
      <c r="BO14" s="685"/>
      <c r="BP14" s="686" t="s">
        <v>207</v>
      </c>
      <c r="BQ14" s="686"/>
      <c r="BR14" s="686"/>
      <c r="BS14" s="686"/>
      <c r="BT14" s="686"/>
      <c r="BU14" s="686"/>
      <c r="BV14" s="686"/>
      <c r="BW14" s="689"/>
      <c r="BY14" s="593" t="s">
        <v>227</v>
      </c>
      <c r="BZ14" s="594"/>
      <c r="CA14" s="594"/>
      <c r="CB14" s="594"/>
      <c r="CC14" s="594"/>
      <c r="CD14" s="594"/>
      <c r="CE14" s="594"/>
      <c r="CF14" s="594"/>
      <c r="CG14" s="594"/>
      <c r="CH14" s="594"/>
      <c r="CI14" s="594"/>
      <c r="CJ14" s="594"/>
      <c r="CK14" s="594"/>
      <c r="CL14" s="595"/>
      <c r="CM14" s="596">
        <v>35692739</v>
      </c>
      <c r="CN14" s="597"/>
      <c r="CO14" s="597"/>
      <c r="CP14" s="597"/>
      <c r="CQ14" s="597"/>
      <c r="CR14" s="597"/>
      <c r="CS14" s="597"/>
      <c r="CT14" s="598"/>
      <c r="CU14" s="685">
        <v>4.7</v>
      </c>
      <c r="CV14" s="685"/>
      <c r="CW14" s="685"/>
      <c r="CX14" s="685"/>
      <c r="CY14" s="602">
        <v>2447180</v>
      </c>
      <c r="CZ14" s="597"/>
      <c r="DA14" s="597"/>
      <c r="DB14" s="597"/>
      <c r="DC14" s="597"/>
      <c r="DD14" s="597"/>
      <c r="DE14" s="597"/>
      <c r="DF14" s="597"/>
      <c r="DG14" s="597"/>
      <c r="DH14" s="597"/>
      <c r="DI14" s="597"/>
      <c r="DJ14" s="597"/>
      <c r="DK14" s="598"/>
      <c r="DL14" s="602">
        <v>32082927</v>
      </c>
      <c r="DM14" s="597"/>
      <c r="DN14" s="597"/>
      <c r="DO14" s="597"/>
      <c r="DP14" s="597"/>
      <c r="DQ14" s="597"/>
      <c r="DR14" s="597"/>
      <c r="DS14" s="597"/>
      <c r="DT14" s="597"/>
      <c r="DU14" s="597"/>
      <c r="DV14" s="597"/>
      <c r="DW14" s="597"/>
      <c r="DX14" s="691"/>
    </row>
    <row r="15" spans="2:138" ht="11.25" customHeight="1">
      <c r="B15" s="593" t="s">
        <v>228</v>
      </c>
      <c r="C15" s="594"/>
      <c r="D15" s="594"/>
      <c r="E15" s="594"/>
      <c r="F15" s="594"/>
      <c r="G15" s="594"/>
      <c r="H15" s="594"/>
      <c r="I15" s="594"/>
      <c r="J15" s="594"/>
      <c r="K15" s="594"/>
      <c r="L15" s="594"/>
      <c r="M15" s="594"/>
      <c r="N15" s="594"/>
      <c r="O15" s="594"/>
      <c r="P15" s="594"/>
      <c r="Q15" s="595"/>
      <c r="R15" s="596">
        <v>267648589</v>
      </c>
      <c r="S15" s="597"/>
      <c r="T15" s="597"/>
      <c r="U15" s="597"/>
      <c r="V15" s="597"/>
      <c r="W15" s="597"/>
      <c r="X15" s="597"/>
      <c r="Y15" s="598"/>
      <c r="Z15" s="685">
        <v>34.200000000000003</v>
      </c>
      <c r="AA15" s="685"/>
      <c r="AB15" s="685"/>
      <c r="AC15" s="685"/>
      <c r="AD15" s="686">
        <v>261555670</v>
      </c>
      <c r="AE15" s="686"/>
      <c r="AF15" s="686"/>
      <c r="AG15" s="686"/>
      <c r="AH15" s="686"/>
      <c r="AI15" s="686"/>
      <c r="AJ15" s="686"/>
      <c r="AK15" s="686"/>
      <c r="AL15" s="599">
        <v>59.5</v>
      </c>
      <c r="AM15" s="687"/>
      <c r="AN15" s="687"/>
      <c r="AO15" s="688"/>
      <c r="AP15" s="593" t="s">
        <v>229</v>
      </c>
      <c r="AQ15" s="594"/>
      <c r="AR15" s="594"/>
      <c r="AS15" s="594"/>
      <c r="AT15" s="594"/>
      <c r="AU15" s="594"/>
      <c r="AV15" s="594"/>
      <c r="AW15" s="594"/>
      <c r="AX15" s="594"/>
      <c r="AY15" s="594"/>
      <c r="AZ15" s="594"/>
      <c r="BA15" s="594"/>
      <c r="BB15" s="594"/>
      <c r="BC15" s="595"/>
      <c r="BD15" s="596">
        <v>29838759</v>
      </c>
      <c r="BE15" s="597"/>
      <c r="BF15" s="597"/>
      <c r="BG15" s="597"/>
      <c r="BH15" s="597"/>
      <c r="BI15" s="597"/>
      <c r="BJ15" s="597"/>
      <c r="BK15" s="598"/>
      <c r="BL15" s="685">
        <v>16.399999999999999</v>
      </c>
      <c r="BM15" s="685"/>
      <c r="BN15" s="685"/>
      <c r="BO15" s="685"/>
      <c r="BP15" s="686" t="s">
        <v>120</v>
      </c>
      <c r="BQ15" s="686"/>
      <c r="BR15" s="686"/>
      <c r="BS15" s="686"/>
      <c r="BT15" s="686"/>
      <c r="BU15" s="686"/>
      <c r="BV15" s="686"/>
      <c r="BW15" s="689"/>
      <c r="BY15" s="593" t="s">
        <v>230</v>
      </c>
      <c r="BZ15" s="594"/>
      <c r="CA15" s="594"/>
      <c r="CB15" s="594"/>
      <c r="CC15" s="594"/>
      <c r="CD15" s="594"/>
      <c r="CE15" s="594"/>
      <c r="CF15" s="594"/>
      <c r="CG15" s="594"/>
      <c r="CH15" s="594"/>
      <c r="CI15" s="594"/>
      <c r="CJ15" s="594"/>
      <c r="CK15" s="594"/>
      <c r="CL15" s="595"/>
      <c r="CM15" s="596" t="s">
        <v>120</v>
      </c>
      <c r="CN15" s="597"/>
      <c r="CO15" s="597"/>
      <c r="CP15" s="597"/>
      <c r="CQ15" s="597"/>
      <c r="CR15" s="597"/>
      <c r="CS15" s="597"/>
      <c r="CT15" s="598"/>
      <c r="CU15" s="685" t="s">
        <v>120</v>
      </c>
      <c r="CV15" s="685"/>
      <c r="CW15" s="685"/>
      <c r="CX15" s="685"/>
      <c r="CY15" s="602" t="s">
        <v>120</v>
      </c>
      <c r="CZ15" s="597"/>
      <c r="DA15" s="597"/>
      <c r="DB15" s="597"/>
      <c r="DC15" s="597"/>
      <c r="DD15" s="597"/>
      <c r="DE15" s="597"/>
      <c r="DF15" s="597"/>
      <c r="DG15" s="597"/>
      <c r="DH15" s="597"/>
      <c r="DI15" s="597"/>
      <c r="DJ15" s="597"/>
      <c r="DK15" s="598"/>
      <c r="DL15" s="602" t="s">
        <v>120</v>
      </c>
      <c r="DM15" s="597"/>
      <c r="DN15" s="597"/>
      <c r="DO15" s="597"/>
      <c r="DP15" s="597"/>
      <c r="DQ15" s="597"/>
      <c r="DR15" s="597"/>
      <c r="DS15" s="597"/>
      <c r="DT15" s="597"/>
      <c r="DU15" s="597"/>
      <c r="DV15" s="597"/>
      <c r="DW15" s="597"/>
      <c r="DX15" s="691"/>
    </row>
    <row r="16" spans="2:138" ht="11.25" customHeight="1">
      <c r="B16" s="593" t="s">
        <v>231</v>
      </c>
      <c r="C16" s="594"/>
      <c r="D16" s="594"/>
      <c r="E16" s="594"/>
      <c r="F16" s="594"/>
      <c r="G16" s="594"/>
      <c r="H16" s="594"/>
      <c r="I16" s="594"/>
      <c r="J16" s="594"/>
      <c r="K16" s="594"/>
      <c r="L16" s="594"/>
      <c r="M16" s="594"/>
      <c r="N16" s="594"/>
      <c r="O16" s="594"/>
      <c r="P16" s="594"/>
      <c r="Q16" s="595"/>
      <c r="R16" s="596">
        <v>261555670</v>
      </c>
      <c r="S16" s="597"/>
      <c r="T16" s="597"/>
      <c r="U16" s="597"/>
      <c r="V16" s="597"/>
      <c r="W16" s="597"/>
      <c r="X16" s="597"/>
      <c r="Y16" s="598"/>
      <c r="Z16" s="599">
        <v>33.4</v>
      </c>
      <c r="AA16" s="687"/>
      <c r="AB16" s="687"/>
      <c r="AC16" s="690"/>
      <c r="AD16" s="602">
        <v>261555670</v>
      </c>
      <c r="AE16" s="597"/>
      <c r="AF16" s="597"/>
      <c r="AG16" s="597"/>
      <c r="AH16" s="597"/>
      <c r="AI16" s="597"/>
      <c r="AJ16" s="597"/>
      <c r="AK16" s="598"/>
      <c r="AL16" s="599">
        <v>59.5</v>
      </c>
      <c r="AM16" s="687"/>
      <c r="AN16" s="687"/>
      <c r="AO16" s="688"/>
      <c r="AP16" s="593" t="s">
        <v>232</v>
      </c>
      <c r="AQ16" s="594"/>
      <c r="AR16" s="594"/>
      <c r="AS16" s="594"/>
      <c r="AT16" s="594"/>
      <c r="AU16" s="594"/>
      <c r="AV16" s="594"/>
      <c r="AW16" s="594"/>
      <c r="AX16" s="594"/>
      <c r="AY16" s="594"/>
      <c r="AZ16" s="594"/>
      <c r="BA16" s="594"/>
      <c r="BB16" s="594"/>
      <c r="BC16" s="595"/>
      <c r="BD16" s="596">
        <v>1347834</v>
      </c>
      <c r="BE16" s="597"/>
      <c r="BF16" s="597"/>
      <c r="BG16" s="597"/>
      <c r="BH16" s="597"/>
      <c r="BI16" s="597"/>
      <c r="BJ16" s="597"/>
      <c r="BK16" s="598"/>
      <c r="BL16" s="685">
        <v>0.7</v>
      </c>
      <c r="BM16" s="685"/>
      <c r="BN16" s="685"/>
      <c r="BO16" s="685"/>
      <c r="BP16" s="686" t="s">
        <v>120</v>
      </c>
      <c r="BQ16" s="686"/>
      <c r="BR16" s="686"/>
      <c r="BS16" s="686"/>
      <c r="BT16" s="686"/>
      <c r="BU16" s="686"/>
      <c r="BV16" s="686"/>
      <c r="BW16" s="689"/>
      <c r="BY16" s="593" t="s">
        <v>233</v>
      </c>
      <c r="BZ16" s="594"/>
      <c r="CA16" s="594"/>
      <c r="CB16" s="594"/>
      <c r="CC16" s="594"/>
      <c r="CD16" s="594"/>
      <c r="CE16" s="594"/>
      <c r="CF16" s="594"/>
      <c r="CG16" s="594"/>
      <c r="CH16" s="594"/>
      <c r="CI16" s="594"/>
      <c r="CJ16" s="594"/>
      <c r="CK16" s="594"/>
      <c r="CL16" s="595"/>
      <c r="CM16" s="596">
        <v>182764136</v>
      </c>
      <c r="CN16" s="597"/>
      <c r="CO16" s="597"/>
      <c r="CP16" s="597"/>
      <c r="CQ16" s="597"/>
      <c r="CR16" s="597"/>
      <c r="CS16" s="597"/>
      <c r="CT16" s="598"/>
      <c r="CU16" s="685">
        <v>24.1</v>
      </c>
      <c r="CV16" s="685"/>
      <c r="CW16" s="685"/>
      <c r="CX16" s="685"/>
      <c r="CY16" s="602">
        <v>6268880</v>
      </c>
      <c r="CZ16" s="597"/>
      <c r="DA16" s="597"/>
      <c r="DB16" s="597"/>
      <c r="DC16" s="597"/>
      <c r="DD16" s="597"/>
      <c r="DE16" s="597"/>
      <c r="DF16" s="597"/>
      <c r="DG16" s="597"/>
      <c r="DH16" s="597"/>
      <c r="DI16" s="597"/>
      <c r="DJ16" s="597"/>
      <c r="DK16" s="598"/>
      <c r="DL16" s="602">
        <v>134240175</v>
      </c>
      <c r="DM16" s="597"/>
      <c r="DN16" s="597"/>
      <c r="DO16" s="597"/>
      <c r="DP16" s="597"/>
      <c r="DQ16" s="597"/>
      <c r="DR16" s="597"/>
      <c r="DS16" s="597"/>
      <c r="DT16" s="597"/>
      <c r="DU16" s="597"/>
      <c r="DV16" s="597"/>
      <c r="DW16" s="597"/>
      <c r="DX16" s="691"/>
    </row>
    <row r="17" spans="2:128" ht="11.25" customHeight="1">
      <c r="B17" s="593" t="s">
        <v>234</v>
      </c>
      <c r="C17" s="594"/>
      <c r="D17" s="594"/>
      <c r="E17" s="594"/>
      <c r="F17" s="594"/>
      <c r="G17" s="594"/>
      <c r="H17" s="594"/>
      <c r="I17" s="594"/>
      <c r="J17" s="594"/>
      <c r="K17" s="594"/>
      <c r="L17" s="594"/>
      <c r="M17" s="594"/>
      <c r="N17" s="594"/>
      <c r="O17" s="594"/>
      <c r="P17" s="594"/>
      <c r="Q17" s="595"/>
      <c r="R17" s="596">
        <v>6079100</v>
      </c>
      <c r="S17" s="597"/>
      <c r="T17" s="597"/>
      <c r="U17" s="597"/>
      <c r="V17" s="597"/>
      <c r="W17" s="597"/>
      <c r="X17" s="597"/>
      <c r="Y17" s="598"/>
      <c r="Z17" s="599">
        <v>0.8</v>
      </c>
      <c r="AA17" s="687"/>
      <c r="AB17" s="687"/>
      <c r="AC17" s="690"/>
      <c r="AD17" s="602" t="s">
        <v>120</v>
      </c>
      <c r="AE17" s="597"/>
      <c r="AF17" s="597"/>
      <c r="AG17" s="597"/>
      <c r="AH17" s="597"/>
      <c r="AI17" s="597"/>
      <c r="AJ17" s="597"/>
      <c r="AK17" s="598"/>
      <c r="AL17" s="599" t="s">
        <v>120</v>
      </c>
      <c r="AM17" s="687"/>
      <c r="AN17" s="687"/>
      <c r="AO17" s="688"/>
      <c r="AP17" s="593" t="s">
        <v>235</v>
      </c>
      <c r="AQ17" s="594"/>
      <c r="AR17" s="594"/>
      <c r="AS17" s="594"/>
      <c r="AT17" s="594"/>
      <c r="AU17" s="594"/>
      <c r="AV17" s="594"/>
      <c r="AW17" s="594"/>
      <c r="AX17" s="594"/>
      <c r="AY17" s="594"/>
      <c r="AZ17" s="594"/>
      <c r="BA17" s="594"/>
      <c r="BB17" s="594"/>
      <c r="BC17" s="595"/>
      <c r="BD17" s="596">
        <v>28490925</v>
      </c>
      <c r="BE17" s="597"/>
      <c r="BF17" s="597"/>
      <c r="BG17" s="597"/>
      <c r="BH17" s="597"/>
      <c r="BI17" s="597"/>
      <c r="BJ17" s="597"/>
      <c r="BK17" s="598"/>
      <c r="BL17" s="685">
        <v>15.6</v>
      </c>
      <c r="BM17" s="685"/>
      <c r="BN17" s="685"/>
      <c r="BO17" s="685"/>
      <c r="BP17" s="686" t="s">
        <v>120</v>
      </c>
      <c r="BQ17" s="686"/>
      <c r="BR17" s="686"/>
      <c r="BS17" s="686"/>
      <c r="BT17" s="686"/>
      <c r="BU17" s="686"/>
      <c r="BV17" s="686"/>
      <c r="BW17" s="689"/>
      <c r="BY17" s="593" t="s">
        <v>236</v>
      </c>
      <c r="BZ17" s="594"/>
      <c r="CA17" s="594"/>
      <c r="CB17" s="594"/>
      <c r="CC17" s="594"/>
      <c r="CD17" s="594"/>
      <c r="CE17" s="594"/>
      <c r="CF17" s="594"/>
      <c r="CG17" s="594"/>
      <c r="CH17" s="594"/>
      <c r="CI17" s="594"/>
      <c r="CJ17" s="594"/>
      <c r="CK17" s="594"/>
      <c r="CL17" s="595"/>
      <c r="CM17" s="596">
        <v>4312883</v>
      </c>
      <c r="CN17" s="597"/>
      <c r="CO17" s="597"/>
      <c r="CP17" s="597"/>
      <c r="CQ17" s="597"/>
      <c r="CR17" s="597"/>
      <c r="CS17" s="597"/>
      <c r="CT17" s="598"/>
      <c r="CU17" s="685">
        <v>0.6</v>
      </c>
      <c r="CV17" s="685"/>
      <c r="CW17" s="685"/>
      <c r="CX17" s="685"/>
      <c r="CY17" s="602" t="s">
        <v>120</v>
      </c>
      <c r="CZ17" s="597"/>
      <c r="DA17" s="597"/>
      <c r="DB17" s="597"/>
      <c r="DC17" s="597"/>
      <c r="DD17" s="597"/>
      <c r="DE17" s="597"/>
      <c r="DF17" s="597"/>
      <c r="DG17" s="597"/>
      <c r="DH17" s="597"/>
      <c r="DI17" s="597"/>
      <c r="DJ17" s="597"/>
      <c r="DK17" s="598"/>
      <c r="DL17" s="602">
        <v>424861</v>
      </c>
      <c r="DM17" s="597"/>
      <c r="DN17" s="597"/>
      <c r="DO17" s="597"/>
      <c r="DP17" s="597"/>
      <c r="DQ17" s="597"/>
      <c r="DR17" s="597"/>
      <c r="DS17" s="597"/>
      <c r="DT17" s="597"/>
      <c r="DU17" s="597"/>
      <c r="DV17" s="597"/>
      <c r="DW17" s="597"/>
      <c r="DX17" s="691"/>
    </row>
    <row r="18" spans="2:128" ht="11.25" customHeight="1">
      <c r="B18" s="593" t="s">
        <v>237</v>
      </c>
      <c r="C18" s="594"/>
      <c r="D18" s="594"/>
      <c r="E18" s="594"/>
      <c r="F18" s="594"/>
      <c r="G18" s="594"/>
      <c r="H18" s="594"/>
      <c r="I18" s="594"/>
      <c r="J18" s="594"/>
      <c r="K18" s="594"/>
      <c r="L18" s="594"/>
      <c r="M18" s="594"/>
      <c r="N18" s="594"/>
      <c r="O18" s="594"/>
      <c r="P18" s="594"/>
      <c r="Q18" s="595"/>
      <c r="R18" s="596">
        <v>13819</v>
      </c>
      <c r="S18" s="597"/>
      <c r="T18" s="597"/>
      <c r="U18" s="597"/>
      <c r="V18" s="597"/>
      <c r="W18" s="597"/>
      <c r="X18" s="597"/>
      <c r="Y18" s="598"/>
      <c r="Z18" s="599">
        <v>0</v>
      </c>
      <c r="AA18" s="687"/>
      <c r="AB18" s="687"/>
      <c r="AC18" s="690"/>
      <c r="AD18" s="602" t="s">
        <v>120</v>
      </c>
      <c r="AE18" s="597"/>
      <c r="AF18" s="597"/>
      <c r="AG18" s="597"/>
      <c r="AH18" s="597"/>
      <c r="AI18" s="597"/>
      <c r="AJ18" s="597"/>
      <c r="AK18" s="598"/>
      <c r="AL18" s="599" t="s">
        <v>207</v>
      </c>
      <c r="AM18" s="687"/>
      <c r="AN18" s="687"/>
      <c r="AO18" s="688"/>
      <c r="AP18" s="593" t="s">
        <v>238</v>
      </c>
      <c r="AQ18" s="594"/>
      <c r="AR18" s="594"/>
      <c r="AS18" s="594"/>
      <c r="AT18" s="594"/>
      <c r="AU18" s="594"/>
      <c r="AV18" s="594"/>
      <c r="AW18" s="594"/>
      <c r="AX18" s="594"/>
      <c r="AY18" s="594"/>
      <c r="AZ18" s="594"/>
      <c r="BA18" s="594"/>
      <c r="BB18" s="594"/>
      <c r="BC18" s="595"/>
      <c r="BD18" s="596">
        <v>61665612</v>
      </c>
      <c r="BE18" s="597"/>
      <c r="BF18" s="597"/>
      <c r="BG18" s="597"/>
      <c r="BH18" s="597"/>
      <c r="BI18" s="597"/>
      <c r="BJ18" s="597"/>
      <c r="BK18" s="598"/>
      <c r="BL18" s="685">
        <v>33.9</v>
      </c>
      <c r="BM18" s="685"/>
      <c r="BN18" s="685"/>
      <c r="BO18" s="685"/>
      <c r="BP18" s="686" t="s">
        <v>207</v>
      </c>
      <c r="BQ18" s="686"/>
      <c r="BR18" s="686"/>
      <c r="BS18" s="686"/>
      <c r="BT18" s="686"/>
      <c r="BU18" s="686"/>
      <c r="BV18" s="686"/>
      <c r="BW18" s="689"/>
      <c r="BY18" s="593" t="s">
        <v>239</v>
      </c>
      <c r="BZ18" s="594"/>
      <c r="CA18" s="594"/>
      <c r="CB18" s="594"/>
      <c r="CC18" s="594"/>
      <c r="CD18" s="594"/>
      <c r="CE18" s="594"/>
      <c r="CF18" s="594"/>
      <c r="CG18" s="594"/>
      <c r="CH18" s="594"/>
      <c r="CI18" s="594"/>
      <c r="CJ18" s="594"/>
      <c r="CK18" s="594"/>
      <c r="CL18" s="595"/>
      <c r="CM18" s="596">
        <v>130501782</v>
      </c>
      <c r="CN18" s="597"/>
      <c r="CO18" s="597"/>
      <c r="CP18" s="597"/>
      <c r="CQ18" s="597"/>
      <c r="CR18" s="597"/>
      <c r="CS18" s="597"/>
      <c r="CT18" s="598"/>
      <c r="CU18" s="685">
        <v>17.2</v>
      </c>
      <c r="CV18" s="685"/>
      <c r="CW18" s="685"/>
      <c r="CX18" s="685"/>
      <c r="CY18" s="602" t="s">
        <v>207</v>
      </c>
      <c r="CZ18" s="597"/>
      <c r="DA18" s="597"/>
      <c r="DB18" s="597"/>
      <c r="DC18" s="597"/>
      <c r="DD18" s="597"/>
      <c r="DE18" s="597"/>
      <c r="DF18" s="597"/>
      <c r="DG18" s="597"/>
      <c r="DH18" s="597"/>
      <c r="DI18" s="597"/>
      <c r="DJ18" s="597"/>
      <c r="DK18" s="598"/>
      <c r="DL18" s="602">
        <v>125942071</v>
      </c>
      <c r="DM18" s="597"/>
      <c r="DN18" s="597"/>
      <c r="DO18" s="597"/>
      <c r="DP18" s="597"/>
      <c r="DQ18" s="597"/>
      <c r="DR18" s="597"/>
      <c r="DS18" s="597"/>
      <c r="DT18" s="597"/>
      <c r="DU18" s="597"/>
      <c r="DV18" s="597"/>
      <c r="DW18" s="597"/>
      <c r="DX18" s="691"/>
    </row>
    <row r="19" spans="2:128" ht="11.25" customHeight="1">
      <c r="B19" s="593" t="s">
        <v>240</v>
      </c>
      <c r="C19" s="594"/>
      <c r="D19" s="594"/>
      <c r="E19" s="594"/>
      <c r="F19" s="594"/>
      <c r="G19" s="594"/>
      <c r="H19" s="594"/>
      <c r="I19" s="594"/>
      <c r="J19" s="594"/>
      <c r="K19" s="594"/>
      <c r="L19" s="594"/>
      <c r="M19" s="594"/>
      <c r="N19" s="594"/>
      <c r="O19" s="594"/>
      <c r="P19" s="594"/>
      <c r="Q19" s="595"/>
      <c r="R19" s="596">
        <v>480375651</v>
      </c>
      <c r="S19" s="597"/>
      <c r="T19" s="597"/>
      <c r="U19" s="597"/>
      <c r="V19" s="597"/>
      <c r="W19" s="597"/>
      <c r="X19" s="597"/>
      <c r="Y19" s="598"/>
      <c r="Z19" s="599">
        <v>61.4</v>
      </c>
      <c r="AA19" s="687"/>
      <c r="AB19" s="687"/>
      <c r="AC19" s="690"/>
      <c r="AD19" s="602">
        <v>437464980</v>
      </c>
      <c r="AE19" s="597"/>
      <c r="AF19" s="597"/>
      <c r="AG19" s="597"/>
      <c r="AH19" s="597"/>
      <c r="AI19" s="597"/>
      <c r="AJ19" s="597"/>
      <c r="AK19" s="598"/>
      <c r="AL19" s="599">
        <v>99.5</v>
      </c>
      <c r="AM19" s="687"/>
      <c r="AN19" s="687"/>
      <c r="AO19" s="688"/>
      <c r="AP19" s="593" t="s">
        <v>241</v>
      </c>
      <c r="AQ19" s="594"/>
      <c r="AR19" s="594"/>
      <c r="AS19" s="594"/>
      <c r="AT19" s="594"/>
      <c r="AU19" s="594"/>
      <c r="AV19" s="594"/>
      <c r="AW19" s="594"/>
      <c r="AX19" s="594"/>
      <c r="AY19" s="594"/>
      <c r="AZ19" s="594"/>
      <c r="BA19" s="594"/>
      <c r="BB19" s="594"/>
      <c r="BC19" s="595"/>
      <c r="BD19" s="596">
        <v>3663083</v>
      </c>
      <c r="BE19" s="597"/>
      <c r="BF19" s="597"/>
      <c r="BG19" s="597"/>
      <c r="BH19" s="597"/>
      <c r="BI19" s="597"/>
      <c r="BJ19" s="597"/>
      <c r="BK19" s="598"/>
      <c r="BL19" s="685">
        <v>2</v>
      </c>
      <c r="BM19" s="685"/>
      <c r="BN19" s="685"/>
      <c r="BO19" s="685"/>
      <c r="BP19" s="686" t="s">
        <v>120</v>
      </c>
      <c r="BQ19" s="686"/>
      <c r="BR19" s="686"/>
      <c r="BS19" s="686"/>
      <c r="BT19" s="686"/>
      <c r="BU19" s="686"/>
      <c r="BV19" s="686"/>
      <c r="BW19" s="689"/>
      <c r="BY19" s="593" t="s">
        <v>242</v>
      </c>
      <c r="BZ19" s="594"/>
      <c r="CA19" s="594"/>
      <c r="CB19" s="594"/>
      <c r="CC19" s="594"/>
      <c r="CD19" s="594"/>
      <c r="CE19" s="594"/>
      <c r="CF19" s="594"/>
      <c r="CG19" s="594"/>
      <c r="CH19" s="594"/>
      <c r="CI19" s="594"/>
      <c r="CJ19" s="594"/>
      <c r="CK19" s="594"/>
      <c r="CL19" s="595"/>
      <c r="CM19" s="596" t="s">
        <v>207</v>
      </c>
      <c r="CN19" s="597"/>
      <c r="CO19" s="597"/>
      <c r="CP19" s="597"/>
      <c r="CQ19" s="597"/>
      <c r="CR19" s="597"/>
      <c r="CS19" s="597"/>
      <c r="CT19" s="598"/>
      <c r="CU19" s="685" t="s">
        <v>207</v>
      </c>
      <c r="CV19" s="685"/>
      <c r="CW19" s="685"/>
      <c r="CX19" s="685"/>
      <c r="CY19" s="602" t="s">
        <v>120</v>
      </c>
      <c r="CZ19" s="597"/>
      <c r="DA19" s="597"/>
      <c r="DB19" s="597"/>
      <c r="DC19" s="597"/>
      <c r="DD19" s="597"/>
      <c r="DE19" s="597"/>
      <c r="DF19" s="597"/>
      <c r="DG19" s="597"/>
      <c r="DH19" s="597"/>
      <c r="DI19" s="597"/>
      <c r="DJ19" s="597"/>
      <c r="DK19" s="598"/>
      <c r="DL19" s="602" t="s">
        <v>120</v>
      </c>
      <c r="DM19" s="597"/>
      <c r="DN19" s="597"/>
      <c r="DO19" s="597"/>
      <c r="DP19" s="597"/>
      <c r="DQ19" s="597"/>
      <c r="DR19" s="597"/>
      <c r="DS19" s="597"/>
      <c r="DT19" s="597"/>
      <c r="DU19" s="597"/>
      <c r="DV19" s="597"/>
      <c r="DW19" s="597"/>
      <c r="DX19" s="691"/>
    </row>
    <row r="20" spans="2:128" ht="11.25" customHeight="1">
      <c r="B20" s="593" t="s">
        <v>243</v>
      </c>
      <c r="C20" s="594"/>
      <c r="D20" s="594"/>
      <c r="E20" s="594"/>
      <c r="F20" s="594"/>
      <c r="G20" s="594"/>
      <c r="H20" s="594"/>
      <c r="I20" s="594"/>
      <c r="J20" s="594"/>
      <c r="K20" s="594"/>
      <c r="L20" s="594"/>
      <c r="M20" s="594"/>
      <c r="N20" s="594"/>
      <c r="O20" s="594"/>
      <c r="P20" s="594"/>
      <c r="Q20" s="595"/>
      <c r="R20" s="596">
        <v>528802</v>
      </c>
      <c r="S20" s="597"/>
      <c r="T20" s="597"/>
      <c r="U20" s="597"/>
      <c r="V20" s="597"/>
      <c r="W20" s="597"/>
      <c r="X20" s="597"/>
      <c r="Y20" s="598"/>
      <c r="Z20" s="599">
        <v>0.1</v>
      </c>
      <c r="AA20" s="687"/>
      <c r="AB20" s="687"/>
      <c r="AC20" s="690"/>
      <c r="AD20" s="602">
        <v>528802</v>
      </c>
      <c r="AE20" s="597"/>
      <c r="AF20" s="597"/>
      <c r="AG20" s="597"/>
      <c r="AH20" s="597"/>
      <c r="AI20" s="597"/>
      <c r="AJ20" s="597"/>
      <c r="AK20" s="598"/>
      <c r="AL20" s="599">
        <v>0.1</v>
      </c>
      <c r="AM20" s="687"/>
      <c r="AN20" s="687"/>
      <c r="AO20" s="688"/>
      <c r="AP20" s="692" t="s">
        <v>244</v>
      </c>
      <c r="AQ20" s="693"/>
      <c r="AR20" s="693"/>
      <c r="AS20" s="693"/>
      <c r="AT20" s="693"/>
      <c r="AU20" s="693"/>
      <c r="AV20" s="693"/>
      <c r="AW20" s="693"/>
      <c r="AX20" s="693"/>
      <c r="AY20" s="693"/>
      <c r="AZ20" s="693"/>
      <c r="BA20" s="693"/>
      <c r="BB20" s="693"/>
      <c r="BC20" s="694"/>
      <c r="BD20" s="596">
        <v>1750500</v>
      </c>
      <c r="BE20" s="597"/>
      <c r="BF20" s="597"/>
      <c r="BG20" s="597"/>
      <c r="BH20" s="597"/>
      <c r="BI20" s="597"/>
      <c r="BJ20" s="597"/>
      <c r="BK20" s="598"/>
      <c r="BL20" s="685">
        <v>1</v>
      </c>
      <c r="BM20" s="685"/>
      <c r="BN20" s="685"/>
      <c r="BO20" s="685"/>
      <c r="BP20" s="686" t="s">
        <v>207</v>
      </c>
      <c r="BQ20" s="686"/>
      <c r="BR20" s="686"/>
      <c r="BS20" s="686"/>
      <c r="BT20" s="686"/>
      <c r="BU20" s="686"/>
      <c r="BV20" s="686"/>
      <c r="BW20" s="689"/>
      <c r="BY20" s="692" t="s">
        <v>245</v>
      </c>
      <c r="BZ20" s="693"/>
      <c r="CA20" s="693"/>
      <c r="CB20" s="693"/>
      <c r="CC20" s="693"/>
      <c r="CD20" s="693"/>
      <c r="CE20" s="693"/>
      <c r="CF20" s="693"/>
      <c r="CG20" s="693"/>
      <c r="CH20" s="693"/>
      <c r="CI20" s="693"/>
      <c r="CJ20" s="693"/>
      <c r="CK20" s="693"/>
      <c r="CL20" s="694"/>
      <c r="CM20" s="596" t="s">
        <v>120</v>
      </c>
      <c r="CN20" s="597"/>
      <c r="CO20" s="597"/>
      <c r="CP20" s="597"/>
      <c r="CQ20" s="597"/>
      <c r="CR20" s="597"/>
      <c r="CS20" s="597"/>
      <c r="CT20" s="598"/>
      <c r="CU20" s="685" t="s">
        <v>120</v>
      </c>
      <c r="CV20" s="685"/>
      <c r="CW20" s="685"/>
      <c r="CX20" s="685"/>
      <c r="CY20" s="602" t="s">
        <v>120</v>
      </c>
      <c r="CZ20" s="597"/>
      <c r="DA20" s="597"/>
      <c r="DB20" s="597"/>
      <c r="DC20" s="597"/>
      <c r="DD20" s="597"/>
      <c r="DE20" s="597"/>
      <c r="DF20" s="597"/>
      <c r="DG20" s="597"/>
      <c r="DH20" s="597"/>
      <c r="DI20" s="597"/>
      <c r="DJ20" s="597"/>
      <c r="DK20" s="598"/>
      <c r="DL20" s="602" t="s">
        <v>120</v>
      </c>
      <c r="DM20" s="597"/>
      <c r="DN20" s="597"/>
      <c r="DO20" s="597"/>
      <c r="DP20" s="597"/>
      <c r="DQ20" s="597"/>
      <c r="DR20" s="597"/>
      <c r="DS20" s="597"/>
      <c r="DT20" s="597"/>
      <c r="DU20" s="597"/>
      <c r="DV20" s="597"/>
      <c r="DW20" s="597"/>
      <c r="DX20" s="691"/>
    </row>
    <row r="21" spans="2:128" ht="11.25" customHeight="1">
      <c r="B21" s="593" t="s">
        <v>246</v>
      </c>
      <c r="C21" s="594"/>
      <c r="D21" s="594"/>
      <c r="E21" s="594"/>
      <c r="F21" s="594"/>
      <c r="G21" s="594"/>
      <c r="H21" s="594"/>
      <c r="I21" s="594"/>
      <c r="J21" s="594"/>
      <c r="K21" s="594"/>
      <c r="L21" s="594"/>
      <c r="M21" s="594"/>
      <c r="N21" s="594"/>
      <c r="O21" s="594"/>
      <c r="P21" s="594"/>
      <c r="Q21" s="595"/>
      <c r="R21" s="596">
        <v>5755634</v>
      </c>
      <c r="S21" s="597"/>
      <c r="T21" s="597"/>
      <c r="U21" s="597"/>
      <c r="V21" s="597"/>
      <c r="W21" s="597"/>
      <c r="X21" s="597"/>
      <c r="Y21" s="598"/>
      <c r="Z21" s="599">
        <v>0.7</v>
      </c>
      <c r="AA21" s="687"/>
      <c r="AB21" s="687"/>
      <c r="AC21" s="690"/>
      <c r="AD21" s="602" t="s">
        <v>120</v>
      </c>
      <c r="AE21" s="597"/>
      <c r="AF21" s="597"/>
      <c r="AG21" s="597"/>
      <c r="AH21" s="597"/>
      <c r="AI21" s="597"/>
      <c r="AJ21" s="597"/>
      <c r="AK21" s="598"/>
      <c r="AL21" s="599" t="s">
        <v>120</v>
      </c>
      <c r="AM21" s="687"/>
      <c r="AN21" s="687"/>
      <c r="AO21" s="688"/>
      <c r="AP21" s="692" t="s">
        <v>247</v>
      </c>
      <c r="AQ21" s="693"/>
      <c r="AR21" s="693"/>
      <c r="AS21" s="693"/>
      <c r="AT21" s="693"/>
      <c r="AU21" s="693"/>
      <c r="AV21" s="693"/>
      <c r="AW21" s="693"/>
      <c r="AX21" s="693"/>
      <c r="AY21" s="693"/>
      <c r="AZ21" s="693"/>
      <c r="BA21" s="693"/>
      <c r="BB21" s="693"/>
      <c r="BC21" s="694"/>
      <c r="BD21" s="596">
        <v>396598</v>
      </c>
      <c r="BE21" s="597"/>
      <c r="BF21" s="597"/>
      <c r="BG21" s="597"/>
      <c r="BH21" s="597"/>
      <c r="BI21" s="597"/>
      <c r="BJ21" s="597"/>
      <c r="BK21" s="598"/>
      <c r="BL21" s="685">
        <v>0.2</v>
      </c>
      <c r="BM21" s="685"/>
      <c r="BN21" s="685"/>
      <c r="BO21" s="685"/>
      <c r="BP21" s="686" t="s">
        <v>120</v>
      </c>
      <c r="BQ21" s="686"/>
      <c r="BR21" s="686"/>
      <c r="BS21" s="686"/>
      <c r="BT21" s="686"/>
      <c r="BU21" s="686"/>
      <c r="BV21" s="686"/>
      <c r="BW21" s="689"/>
      <c r="BY21" s="692" t="s">
        <v>248</v>
      </c>
      <c r="BZ21" s="693"/>
      <c r="CA21" s="693"/>
      <c r="CB21" s="693"/>
      <c r="CC21" s="693"/>
      <c r="CD21" s="693"/>
      <c r="CE21" s="693"/>
      <c r="CF21" s="693"/>
      <c r="CG21" s="693"/>
      <c r="CH21" s="693"/>
      <c r="CI21" s="693"/>
      <c r="CJ21" s="693"/>
      <c r="CK21" s="693"/>
      <c r="CL21" s="694"/>
      <c r="CM21" s="596">
        <v>300994</v>
      </c>
      <c r="CN21" s="597"/>
      <c r="CO21" s="597"/>
      <c r="CP21" s="597"/>
      <c r="CQ21" s="597"/>
      <c r="CR21" s="597"/>
      <c r="CS21" s="597"/>
      <c r="CT21" s="598"/>
      <c r="CU21" s="685">
        <v>0</v>
      </c>
      <c r="CV21" s="685"/>
      <c r="CW21" s="685"/>
      <c r="CX21" s="685"/>
      <c r="CY21" s="602" t="s">
        <v>120</v>
      </c>
      <c r="CZ21" s="597"/>
      <c r="DA21" s="597"/>
      <c r="DB21" s="597"/>
      <c r="DC21" s="597"/>
      <c r="DD21" s="597"/>
      <c r="DE21" s="597"/>
      <c r="DF21" s="597"/>
      <c r="DG21" s="597"/>
      <c r="DH21" s="597"/>
      <c r="DI21" s="597"/>
      <c r="DJ21" s="597"/>
      <c r="DK21" s="598"/>
      <c r="DL21" s="602">
        <v>300994</v>
      </c>
      <c r="DM21" s="597"/>
      <c r="DN21" s="597"/>
      <c r="DO21" s="597"/>
      <c r="DP21" s="597"/>
      <c r="DQ21" s="597"/>
      <c r="DR21" s="597"/>
      <c r="DS21" s="597"/>
      <c r="DT21" s="597"/>
      <c r="DU21" s="597"/>
      <c r="DV21" s="597"/>
      <c r="DW21" s="597"/>
      <c r="DX21" s="691"/>
    </row>
    <row r="22" spans="2:128" ht="11.25" customHeight="1">
      <c r="B22" s="593" t="s">
        <v>249</v>
      </c>
      <c r="C22" s="594"/>
      <c r="D22" s="594"/>
      <c r="E22" s="594"/>
      <c r="F22" s="594"/>
      <c r="G22" s="594"/>
      <c r="H22" s="594"/>
      <c r="I22" s="594"/>
      <c r="J22" s="594"/>
      <c r="K22" s="594"/>
      <c r="L22" s="594"/>
      <c r="M22" s="594"/>
      <c r="N22" s="594"/>
      <c r="O22" s="594"/>
      <c r="P22" s="594"/>
      <c r="Q22" s="595"/>
      <c r="R22" s="596">
        <v>8049235</v>
      </c>
      <c r="S22" s="597"/>
      <c r="T22" s="597"/>
      <c r="U22" s="597"/>
      <c r="V22" s="597"/>
      <c r="W22" s="597"/>
      <c r="X22" s="597"/>
      <c r="Y22" s="598"/>
      <c r="Z22" s="599">
        <v>1</v>
      </c>
      <c r="AA22" s="687"/>
      <c r="AB22" s="687"/>
      <c r="AC22" s="690"/>
      <c r="AD22" s="602">
        <v>825956</v>
      </c>
      <c r="AE22" s="597"/>
      <c r="AF22" s="597"/>
      <c r="AG22" s="597"/>
      <c r="AH22" s="597"/>
      <c r="AI22" s="597"/>
      <c r="AJ22" s="597"/>
      <c r="AK22" s="598"/>
      <c r="AL22" s="599">
        <v>0.2</v>
      </c>
      <c r="AM22" s="687"/>
      <c r="AN22" s="687"/>
      <c r="AO22" s="688"/>
      <c r="AP22" s="692" t="s">
        <v>250</v>
      </c>
      <c r="AQ22" s="693"/>
      <c r="AR22" s="693"/>
      <c r="AS22" s="693"/>
      <c r="AT22" s="693"/>
      <c r="AU22" s="693"/>
      <c r="AV22" s="693"/>
      <c r="AW22" s="693"/>
      <c r="AX22" s="693"/>
      <c r="AY22" s="693"/>
      <c r="AZ22" s="693"/>
      <c r="BA22" s="693"/>
      <c r="BB22" s="693"/>
      <c r="BC22" s="694"/>
      <c r="BD22" s="596">
        <v>1885013</v>
      </c>
      <c r="BE22" s="597"/>
      <c r="BF22" s="597"/>
      <c r="BG22" s="597"/>
      <c r="BH22" s="597"/>
      <c r="BI22" s="597"/>
      <c r="BJ22" s="597"/>
      <c r="BK22" s="598"/>
      <c r="BL22" s="685">
        <v>1</v>
      </c>
      <c r="BM22" s="685"/>
      <c r="BN22" s="685"/>
      <c r="BO22" s="685"/>
      <c r="BP22" s="686" t="s">
        <v>120</v>
      </c>
      <c r="BQ22" s="686"/>
      <c r="BR22" s="686"/>
      <c r="BS22" s="686"/>
      <c r="BT22" s="686"/>
      <c r="BU22" s="686"/>
      <c r="BV22" s="686"/>
      <c r="BW22" s="689"/>
      <c r="BY22" s="692" t="s">
        <v>251</v>
      </c>
      <c r="BZ22" s="693"/>
      <c r="CA22" s="693"/>
      <c r="CB22" s="693"/>
      <c r="CC22" s="693"/>
      <c r="CD22" s="693"/>
      <c r="CE22" s="693"/>
      <c r="CF22" s="693"/>
      <c r="CG22" s="693"/>
      <c r="CH22" s="693"/>
      <c r="CI22" s="693"/>
      <c r="CJ22" s="693"/>
      <c r="CK22" s="693"/>
      <c r="CL22" s="694"/>
      <c r="CM22" s="596">
        <v>333419</v>
      </c>
      <c r="CN22" s="597"/>
      <c r="CO22" s="597"/>
      <c r="CP22" s="597"/>
      <c r="CQ22" s="597"/>
      <c r="CR22" s="597"/>
      <c r="CS22" s="597"/>
      <c r="CT22" s="598"/>
      <c r="CU22" s="685">
        <v>0</v>
      </c>
      <c r="CV22" s="685"/>
      <c r="CW22" s="685"/>
      <c r="CX22" s="685"/>
      <c r="CY22" s="602" t="s">
        <v>120</v>
      </c>
      <c r="CZ22" s="597"/>
      <c r="DA22" s="597"/>
      <c r="DB22" s="597"/>
      <c r="DC22" s="597"/>
      <c r="DD22" s="597"/>
      <c r="DE22" s="597"/>
      <c r="DF22" s="597"/>
      <c r="DG22" s="597"/>
      <c r="DH22" s="597"/>
      <c r="DI22" s="597"/>
      <c r="DJ22" s="597"/>
      <c r="DK22" s="598"/>
      <c r="DL22" s="602">
        <v>333419</v>
      </c>
      <c r="DM22" s="597"/>
      <c r="DN22" s="597"/>
      <c r="DO22" s="597"/>
      <c r="DP22" s="597"/>
      <c r="DQ22" s="597"/>
      <c r="DR22" s="597"/>
      <c r="DS22" s="597"/>
      <c r="DT22" s="597"/>
      <c r="DU22" s="597"/>
      <c r="DV22" s="597"/>
      <c r="DW22" s="597"/>
      <c r="DX22" s="691"/>
    </row>
    <row r="23" spans="2:128" ht="11.25" customHeight="1">
      <c r="B23" s="593" t="s">
        <v>252</v>
      </c>
      <c r="C23" s="594"/>
      <c r="D23" s="594"/>
      <c r="E23" s="594"/>
      <c r="F23" s="594"/>
      <c r="G23" s="594"/>
      <c r="H23" s="594"/>
      <c r="I23" s="594"/>
      <c r="J23" s="594"/>
      <c r="K23" s="594"/>
      <c r="L23" s="594"/>
      <c r="M23" s="594"/>
      <c r="N23" s="594"/>
      <c r="O23" s="594"/>
      <c r="P23" s="594"/>
      <c r="Q23" s="595"/>
      <c r="R23" s="596">
        <v>4036880</v>
      </c>
      <c r="S23" s="597"/>
      <c r="T23" s="597"/>
      <c r="U23" s="597"/>
      <c r="V23" s="597"/>
      <c r="W23" s="597"/>
      <c r="X23" s="597"/>
      <c r="Y23" s="598"/>
      <c r="Z23" s="599">
        <v>0.5</v>
      </c>
      <c r="AA23" s="687"/>
      <c r="AB23" s="687"/>
      <c r="AC23" s="690"/>
      <c r="AD23" s="602" t="s">
        <v>120</v>
      </c>
      <c r="AE23" s="597"/>
      <c r="AF23" s="597"/>
      <c r="AG23" s="597"/>
      <c r="AH23" s="597"/>
      <c r="AI23" s="597"/>
      <c r="AJ23" s="597"/>
      <c r="AK23" s="598"/>
      <c r="AL23" s="599" t="s">
        <v>120</v>
      </c>
      <c r="AM23" s="687"/>
      <c r="AN23" s="687"/>
      <c r="AO23" s="688"/>
      <c r="AP23" s="692" t="s">
        <v>253</v>
      </c>
      <c r="AQ23" s="693"/>
      <c r="AR23" s="693"/>
      <c r="AS23" s="693"/>
      <c r="AT23" s="693"/>
      <c r="AU23" s="693"/>
      <c r="AV23" s="693"/>
      <c r="AW23" s="693"/>
      <c r="AX23" s="693"/>
      <c r="AY23" s="693"/>
      <c r="AZ23" s="693"/>
      <c r="BA23" s="693"/>
      <c r="BB23" s="693"/>
      <c r="BC23" s="694"/>
      <c r="BD23" s="596">
        <v>12542000</v>
      </c>
      <c r="BE23" s="597"/>
      <c r="BF23" s="597"/>
      <c r="BG23" s="597"/>
      <c r="BH23" s="597"/>
      <c r="BI23" s="597"/>
      <c r="BJ23" s="597"/>
      <c r="BK23" s="598"/>
      <c r="BL23" s="685">
        <v>6.9</v>
      </c>
      <c r="BM23" s="685"/>
      <c r="BN23" s="685"/>
      <c r="BO23" s="685"/>
      <c r="BP23" s="686" t="s">
        <v>207</v>
      </c>
      <c r="BQ23" s="686"/>
      <c r="BR23" s="686"/>
      <c r="BS23" s="686"/>
      <c r="BT23" s="686"/>
      <c r="BU23" s="686"/>
      <c r="BV23" s="686"/>
      <c r="BW23" s="689"/>
      <c r="BY23" s="692" t="s">
        <v>254</v>
      </c>
      <c r="BZ23" s="693"/>
      <c r="CA23" s="693"/>
      <c r="CB23" s="693"/>
      <c r="CC23" s="693"/>
      <c r="CD23" s="693"/>
      <c r="CE23" s="693"/>
      <c r="CF23" s="693"/>
      <c r="CG23" s="693"/>
      <c r="CH23" s="693"/>
      <c r="CI23" s="693"/>
      <c r="CJ23" s="693"/>
      <c r="CK23" s="693"/>
      <c r="CL23" s="694"/>
      <c r="CM23" s="596">
        <v>390371</v>
      </c>
      <c r="CN23" s="597"/>
      <c r="CO23" s="597"/>
      <c r="CP23" s="597"/>
      <c r="CQ23" s="597"/>
      <c r="CR23" s="597"/>
      <c r="CS23" s="597"/>
      <c r="CT23" s="598"/>
      <c r="CU23" s="685">
        <v>0.1</v>
      </c>
      <c r="CV23" s="685"/>
      <c r="CW23" s="685"/>
      <c r="CX23" s="685"/>
      <c r="CY23" s="602" t="s">
        <v>120</v>
      </c>
      <c r="CZ23" s="597"/>
      <c r="DA23" s="597"/>
      <c r="DB23" s="597"/>
      <c r="DC23" s="597"/>
      <c r="DD23" s="597"/>
      <c r="DE23" s="597"/>
      <c r="DF23" s="597"/>
      <c r="DG23" s="597"/>
      <c r="DH23" s="597"/>
      <c r="DI23" s="597"/>
      <c r="DJ23" s="597"/>
      <c r="DK23" s="598"/>
      <c r="DL23" s="602">
        <v>390371</v>
      </c>
      <c r="DM23" s="597"/>
      <c r="DN23" s="597"/>
      <c r="DO23" s="597"/>
      <c r="DP23" s="597"/>
      <c r="DQ23" s="597"/>
      <c r="DR23" s="597"/>
      <c r="DS23" s="597"/>
      <c r="DT23" s="597"/>
      <c r="DU23" s="597"/>
      <c r="DV23" s="597"/>
      <c r="DW23" s="597"/>
      <c r="DX23" s="691"/>
    </row>
    <row r="24" spans="2:128" ht="11.25" customHeight="1">
      <c r="B24" s="593" t="s">
        <v>255</v>
      </c>
      <c r="C24" s="594"/>
      <c r="D24" s="594"/>
      <c r="E24" s="594"/>
      <c r="F24" s="594"/>
      <c r="G24" s="594"/>
      <c r="H24" s="594"/>
      <c r="I24" s="594"/>
      <c r="J24" s="594"/>
      <c r="K24" s="594"/>
      <c r="L24" s="594"/>
      <c r="M24" s="594"/>
      <c r="N24" s="594"/>
      <c r="O24" s="594"/>
      <c r="P24" s="594"/>
      <c r="Q24" s="595"/>
      <c r="R24" s="596">
        <v>134628510</v>
      </c>
      <c r="S24" s="597"/>
      <c r="T24" s="597"/>
      <c r="U24" s="597"/>
      <c r="V24" s="597"/>
      <c r="W24" s="597"/>
      <c r="X24" s="597"/>
      <c r="Y24" s="598"/>
      <c r="Z24" s="599">
        <v>17.2</v>
      </c>
      <c r="AA24" s="687"/>
      <c r="AB24" s="687"/>
      <c r="AC24" s="690"/>
      <c r="AD24" s="602" t="s">
        <v>120</v>
      </c>
      <c r="AE24" s="597"/>
      <c r="AF24" s="597"/>
      <c r="AG24" s="597"/>
      <c r="AH24" s="597"/>
      <c r="AI24" s="597"/>
      <c r="AJ24" s="597"/>
      <c r="AK24" s="598"/>
      <c r="AL24" s="599" t="s">
        <v>120</v>
      </c>
      <c r="AM24" s="687"/>
      <c r="AN24" s="687"/>
      <c r="AO24" s="688"/>
      <c r="AP24" s="692" t="s">
        <v>256</v>
      </c>
      <c r="AQ24" s="693"/>
      <c r="AR24" s="693"/>
      <c r="AS24" s="693"/>
      <c r="AT24" s="693"/>
      <c r="AU24" s="693"/>
      <c r="AV24" s="693"/>
      <c r="AW24" s="693"/>
      <c r="AX24" s="693"/>
      <c r="AY24" s="693"/>
      <c r="AZ24" s="693"/>
      <c r="BA24" s="693"/>
      <c r="BB24" s="693"/>
      <c r="BC24" s="694"/>
      <c r="BD24" s="596">
        <v>17939602</v>
      </c>
      <c r="BE24" s="597"/>
      <c r="BF24" s="597"/>
      <c r="BG24" s="597"/>
      <c r="BH24" s="597"/>
      <c r="BI24" s="597"/>
      <c r="BJ24" s="597"/>
      <c r="BK24" s="598"/>
      <c r="BL24" s="685">
        <v>9.9</v>
      </c>
      <c r="BM24" s="685"/>
      <c r="BN24" s="685"/>
      <c r="BO24" s="685"/>
      <c r="BP24" s="686" t="s">
        <v>120</v>
      </c>
      <c r="BQ24" s="686"/>
      <c r="BR24" s="686"/>
      <c r="BS24" s="686"/>
      <c r="BT24" s="686"/>
      <c r="BU24" s="686"/>
      <c r="BV24" s="686"/>
      <c r="BW24" s="689"/>
      <c r="BY24" s="692" t="s">
        <v>257</v>
      </c>
      <c r="BZ24" s="693"/>
      <c r="CA24" s="693"/>
      <c r="CB24" s="693"/>
      <c r="CC24" s="693"/>
      <c r="CD24" s="693"/>
      <c r="CE24" s="693"/>
      <c r="CF24" s="693"/>
      <c r="CG24" s="693"/>
      <c r="CH24" s="693"/>
      <c r="CI24" s="693"/>
      <c r="CJ24" s="693"/>
      <c r="CK24" s="693"/>
      <c r="CL24" s="694"/>
      <c r="CM24" s="596" t="s">
        <v>120</v>
      </c>
      <c r="CN24" s="597"/>
      <c r="CO24" s="597"/>
      <c r="CP24" s="597"/>
      <c r="CQ24" s="597"/>
      <c r="CR24" s="597"/>
      <c r="CS24" s="597"/>
      <c r="CT24" s="598"/>
      <c r="CU24" s="685" t="s">
        <v>207</v>
      </c>
      <c r="CV24" s="685"/>
      <c r="CW24" s="685"/>
      <c r="CX24" s="685"/>
      <c r="CY24" s="602" t="s">
        <v>120</v>
      </c>
      <c r="CZ24" s="597"/>
      <c r="DA24" s="597"/>
      <c r="DB24" s="597"/>
      <c r="DC24" s="597"/>
      <c r="DD24" s="597"/>
      <c r="DE24" s="597"/>
      <c r="DF24" s="597"/>
      <c r="DG24" s="597"/>
      <c r="DH24" s="597"/>
      <c r="DI24" s="597"/>
      <c r="DJ24" s="597"/>
      <c r="DK24" s="598"/>
      <c r="DL24" s="602" t="s">
        <v>120</v>
      </c>
      <c r="DM24" s="597"/>
      <c r="DN24" s="597"/>
      <c r="DO24" s="597"/>
      <c r="DP24" s="597"/>
      <c r="DQ24" s="597"/>
      <c r="DR24" s="597"/>
      <c r="DS24" s="597"/>
      <c r="DT24" s="597"/>
      <c r="DU24" s="597"/>
      <c r="DV24" s="597"/>
      <c r="DW24" s="597"/>
      <c r="DX24" s="691"/>
    </row>
    <row r="25" spans="2:128" ht="11.25" customHeight="1">
      <c r="B25" s="593" t="s">
        <v>258</v>
      </c>
      <c r="C25" s="594"/>
      <c r="D25" s="594"/>
      <c r="E25" s="594"/>
      <c r="F25" s="594"/>
      <c r="G25" s="594"/>
      <c r="H25" s="594"/>
      <c r="I25" s="594"/>
      <c r="J25" s="594"/>
      <c r="K25" s="594"/>
      <c r="L25" s="594"/>
      <c r="M25" s="594"/>
      <c r="N25" s="594"/>
      <c r="O25" s="594"/>
      <c r="P25" s="594"/>
      <c r="Q25" s="595"/>
      <c r="R25" s="596" t="s">
        <v>207</v>
      </c>
      <c r="S25" s="597"/>
      <c r="T25" s="597"/>
      <c r="U25" s="597"/>
      <c r="V25" s="597"/>
      <c r="W25" s="597"/>
      <c r="X25" s="597"/>
      <c r="Y25" s="598"/>
      <c r="Z25" s="599" t="s">
        <v>207</v>
      </c>
      <c r="AA25" s="687"/>
      <c r="AB25" s="687"/>
      <c r="AC25" s="690"/>
      <c r="AD25" s="602" t="s">
        <v>120</v>
      </c>
      <c r="AE25" s="597"/>
      <c r="AF25" s="597"/>
      <c r="AG25" s="597"/>
      <c r="AH25" s="597"/>
      <c r="AI25" s="597"/>
      <c r="AJ25" s="597"/>
      <c r="AK25" s="598"/>
      <c r="AL25" s="599" t="s">
        <v>120</v>
      </c>
      <c r="AM25" s="687"/>
      <c r="AN25" s="687"/>
      <c r="AO25" s="688"/>
      <c r="AP25" s="692" t="s">
        <v>259</v>
      </c>
      <c r="AQ25" s="693"/>
      <c r="AR25" s="693"/>
      <c r="AS25" s="693"/>
      <c r="AT25" s="693"/>
      <c r="AU25" s="693"/>
      <c r="AV25" s="693"/>
      <c r="AW25" s="693"/>
      <c r="AX25" s="693"/>
      <c r="AY25" s="693"/>
      <c r="AZ25" s="693"/>
      <c r="BA25" s="693"/>
      <c r="BB25" s="693"/>
      <c r="BC25" s="694"/>
      <c r="BD25" s="596">
        <v>8372</v>
      </c>
      <c r="BE25" s="597"/>
      <c r="BF25" s="597"/>
      <c r="BG25" s="597"/>
      <c r="BH25" s="597"/>
      <c r="BI25" s="597"/>
      <c r="BJ25" s="597"/>
      <c r="BK25" s="598"/>
      <c r="BL25" s="685">
        <v>0</v>
      </c>
      <c r="BM25" s="685"/>
      <c r="BN25" s="685"/>
      <c r="BO25" s="685"/>
      <c r="BP25" s="686" t="s">
        <v>120</v>
      </c>
      <c r="BQ25" s="686"/>
      <c r="BR25" s="686"/>
      <c r="BS25" s="686"/>
      <c r="BT25" s="686"/>
      <c r="BU25" s="686"/>
      <c r="BV25" s="686"/>
      <c r="BW25" s="689"/>
      <c r="BY25" s="692" t="s">
        <v>260</v>
      </c>
      <c r="BZ25" s="693"/>
      <c r="CA25" s="693"/>
      <c r="CB25" s="693"/>
      <c r="CC25" s="693"/>
      <c r="CD25" s="693"/>
      <c r="CE25" s="693"/>
      <c r="CF25" s="693"/>
      <c r="CG25" s="693"/>
      <c r="CH25" s="693"/>
      <c r="CI25" s="693"/>
      <c r="CJ25" s="693"/>
      <c r="CK25" s="693"/>
      <c r="CL25" s="694"/>
      <c r="CM25" s="596" t="s">
        <v>207</v>
      </c>
      <c r="CN25" s="597"/>
      <c r="CO25" s="597"/>
      <c r="CP25" s="597"/>
      <c r="CQ25" s="597"/>
      <c r="CR25" s="597"/>
      <c r="CS25" s="597"/>
      <c r="CT25" s="598"/>
      <c r="CU25" s="685" t="s">
        <v>120</v>
      </c>
      <c r="CV25" s="685"/>
      <c r="CW25" s="685"/>
      <c r="CX25" s="685"/>
      <c r="CY25" s="602" t="s">
        <v>120</v>
      </c>
      <c r="CZ25" s="597"/>
      <c r="DA25" s="597"/>
      <c r="DB25" s="597"/>
      <c r="DC25" s="597"/>
      <c r="DD25" s="597"/>
      <c r="DE25" s="597"/>
      <c r="DF25" s="597"/>
      <c r="DG25" s="597"/>
      <c r="DH25" s="597"/>
      <c r="DI25" s="597"/>
      <c r="DJ25" s="597"/>
      <c r="DK25" s="598"/>
      <c r="DL25" s="602" t="s">
        <v>120</v>
      </c>
      <c r="DM25" s="597"/>
      <c r="DN25" s="597"/>
      <c r="DO25" s="597"/>
      <c r="DP25" s="597"/>
      <c r="DQ25" s="597"/>
      <c r="DR25" s="597"/>
      <c r="DS25" s="597"/>
      <c r="DT25" s="597"/>
      <c r="DU25" s="597"/>
      <c r="DV25" s="597"/>
      <c r="DW25" s="597"/>
      <c r="DX25" s="691"/>
    </row>
    <row r="26" spans="2:128" ht="11.25" customHeight="1">
      <c r="B26" s="593" t="s">
        <v>261</v>
      </c>
      <c r="C26" s="594"/>
      <c r="D26" s="594"/>
      <c r="E26" s="594"/>
      <c r="F26" s="594"/>
      <c r="G26" s="594"/>
      <c r="H26" s="594"/>
      <c r="I26" s="594"/>
      <c r="J26" s="594"/>
      <c r="K26" s="594"/>
      <c r="L26" s="594"/>
      <c r="M26" s="594"/>
      <c r="N26" s="594"/>
      <c r="O26" s="594"/>
      <c r="P26" s="594"/>
      <c r="Q26" s="595"/>
      <c r="R26" s="596">
        <v>3763556</v>
      </c>
      <c r="S26" s="597"/>
      <c r="T26" s="597"/>
      <c r="U26" s="597"/>
      <c r="V26" s="597"/>
      <c r="W26" s="597"/>
      <c r="X26" s="597"/>
      <c r="Y26" s="598"/>
      <c r="Z26" s="599">
        <v>0.5</v>
      </c>
      <c r="AA26" s="687"/>
      <c r="AB26" s="687"/>
      <c r="AC26" s="690"/>
      <c r="AD26" s="602">
        <v>29515</v>
      </c>
      <c r="AE26" s="597"/>
      <c r="AF26" s="597"/>
      <c r="AG26" s="597"/>
      <c r="AH26" s="597"/>
      <c r="AI26" s="597"/>
      <c r="AJ26" s="597"/>
      <c r="AK26" s="598"/>
      <c r="AL26" s="599">
        <v>0</v>
      </c>
      <c r="AM26" s="687"/>
      <c r="AN26" s="687"/>
      <c r="AO26" s="688"/>
      <c r="AP26" s="692" t="s">
        <v>262</v>
      </c>
      <c r="AQ26" s="693"/>
      <c r="AR26" s="693"/>
      <c r="AS26" s="693"/>
      <c r="AT26" s="693"/>
      <c r="AU26" s="693"/>
      <c r="AV26" s="693"/>
      <c r="AW26" s="693"/>
      <c r="AX26" s="693"/>
      <c r="AY26" s="693"/>
      <c r="AZ26" s="693"/>
      <c r="BA26" s="693"/>
      <c r="BB26" s="693"/>
      <c r="BC26" s="694"/>
      <c r="BD26" s="596" t="s">
        <v>207</v>
      </c>
      <c r="BE26" s="597"/>
      <c r="BF26" s="597"/>
      <c r="BG26" s="597"/>
      <c r="BH26" s="597"/>
      <c r="BI26" s="597"/>
      <c r="BJ26" s="597"/>
      <c r="BK26" s="598"/>
      <c r="BL26" s="685" t="s">
        <v>120</v>
      </c>
      <c r="BM26" s="685"/>
      <c r="BN26" s="685"/>
      <c r="BO26" s="685"/>
      <c r="BP26" s="686" t="s">
        <v>120</v>
      </c>
      <c r="BQ26" s="686"/>
      <c r="BR26" s="686"/>
      <c r="BS26" s="686"/>
      <c r="BT26" s="686"/>
      <c r="BU26" s="686"/>
      <c r="BV26" s="686"/>
      <c r="BW26" s="689"/>
      <c r="BY26" s="692" t="s">
        <v>263</v>
      </c>
      <c r="BZ26" s="693"/>
      <c r="CA26" s="693"/>
      <c r="CB26" s="693"/>
      <c r="CC26" s="693"/>
      <c r="CD26" s="693"/>
      <c r="CE26" s="693"/>
      <c r="CF26" s="693"/>
      <c r="CG26" s="693"/>
      <c r="CH26" s="693"/>
      <c r="CI26" s="693"/>
      <c r="CJ26" s="693"/>
      <c r="CK26" s="693"/>
      <c r="CL26" s="694"/>
      <c r="CM26" s="596">
        <v>30902493</v>
      </c>
      <c r="CN26" s="597"/>
      <c r="CO26" s="597"/>
      <c r="CP26" s="597"/>
      <c r="CQ26" s="597"/>
      <c r="CR26" s="597"/>
      <c r="CS26" s="597"/>
      <c r="CT26" s="598"/>
      <c r="CU26" s="685">
        <v>4.0999999999999996</v>
      </c>
      <c r="CV26" s="685"/>
      <c r="CW26" s="685"/>
      <c r="CX26" s="685"/>
      <c r="CY26" s="602" t="s">
        <v>120</v>
      </c>
      <c r="CZ26" s="597"/>
      <c r="DA26" s="597"/>
      <c r="DB26" s="597"/>
      <c r="DC26" s="597"/>
      <c r="DD26" s="597"/>
      <c r="DE26" s="597"/>
      <c r="DF26" s="597"/>
      <c r="DG26" s="597"/>
      <c r="DH26" s="597"/>
      <c r="DI26" s="597"/>
      <c r="DJ26" s="597"/>
      <c r="DK26" s="598"/>
      <c r="DL26" s="602">
        <v>30902493</v>
      </c>
      <c r="DM26" s="597"/>
      <c r="DN26" s="597"/>
      <c r="DO26" s="597"/>
      <c r="DP26" s="597"/>
      <c r="DQ26" s="597"/>
      <c r="DR26" s="597"/>
      <c r="DS26" s="597"/>
      <c r="DT26" s="597"/>
      <c r="DU26" s="597"/>
      <c r="DV26" s="597"/>
      <c r="DW26" s="597"/>
      <c r="DX26" s="691"/>
    </row>
    <row r="27" spans="2:128" ht="11.25" customHeight="1">
      <c r="B27" s="593" t="s">
        <v>264</v>
      </c>
      <c r="C27" s="594"/>
      <c r="D27" s="594"/>
      <c r="E27" s="594"/>
      <c r="F27" s="594"/>
      <c r="G27" s="594"/>
      <c r="H27" s="594"/>
      <c r="I27" s="594"/>
      <c r="J27" s="594"/>
      <c r="K27" s="594"/>
      <c r="L27" s="594"/>
      <c r="M27" s="594"/>
      <c r="N27" s="594"/>
      <c r="O27" s="594"/>
      <c r="P27" s="594"/>
      <c r="Q27" s="595"/>
      <c r="R27" s="596">
        <v>119758</v>
      </c>
      <c r="S27" s="597"/>
      <c r="T27" s="597"/>
      <c r="U27" s="597"/>
      <c r="V27" s="597"/>
      <c r="W27" s="597"/>
      <c r="X27" s="597"/>
      <c r="Y27" s="598"/>
      <c r="Z27" s="599">
        <v>0</v>
      </c>
      <c r="AA27" s="687"/>
      <c r="AB27" s="687"/>
      <c r="AC27" s="690"/>
      <c r="AD27" s="602" t="s">
        <v>207</v>
      </c>
      <c r="AE27" s="597"/>
      <c r="AF27" s="597"/>
      <c r="AG27" s="597"/>
      <c r="AH27" s="597"/>
      <c r="AI27" s="597"/>
      <c r="AJ27" s="597"/>
      <c r="AK27" s="598"/>
      <c r="AL27" s="599" t="s">
        <v>120</v>
      </c>
      <c r="AM27" s="687"/>
      <c r="AN27" s="687"/>
      <c r="AO27" s="688"/>
      <c r="AP27" s="692" t="s">
        <v>265</v>
      </c>
      <c r="AQ27" s="693"/>
      <c r="AR27" s="693"/>
      <c r="AS27" s="693"/>
      <c r="AT27" s="693"/>
      <c r="AU27" s="693"/>
      <c r="AV27" s="693"/>
      <c r="AW27" s="693"/>
      <c r="AX27" s="693"/>
      <c r="AY27" s="693"/>
      <c r="AZ27" s="693"/>
      <c r="BA27" s="693"/>
      <c r="BB27" s="693"/>
      <c r="BC27" s="694"/>
      <c r="BD27" s="596">
        <v>2021242</v>
      </c>
      <c r="BE27" s="597"/>
      <c r="BF27" s="597"/>
      <c r="BG27" s="597"/>
      <c r="BH27" s="597"/>
      <c r="BI27" s="597"/>
      <c r="BJ27" s="597"/>
      <c r="BK27" s="598"/>
      <c r="BL27" s="685">
        <v>1.1000000000000001</v>
      </c>
      <c r="BM27" s="685"/>
      <c r="BN27" s="685"/>
      <c r="BO27" s="685"/>
      <c r="BP27" s="686" t="s">
        <v>207</v>
      </c>
      <c r="BQ27" s="686"/>
      <c r="BR27" s="686"/>
      <c r="BS27" s="686"/>
      <c r="BT27" s="686"/>
      <c r="BU27" s="686"/>
      <c r="BV27" s="686"/>
      <c r="BW27" s="689"/>
      <c r="BY27" s="692" t="s">
        <v>266</v>
      </c>
      <c r="BZ27" s="693"/>
      <c r="CA27" s="693"/>
      <c r="CB27" s="693"/>
      <c r="CC27" s="693"/>
      <c r="CD27" s="693"/>
      <c r="CE27" s="693"/>
      <c r="CF27" s="693"/>
      <c r="CG27" s="693"/>
      <c r="CH27" s="693"/>
      <c r="CI27" s="693"/>
      <c r="CJ27" s="693"/>
      <c r="CK27" s="693"/>
      <c r="CL27" s="694"/>
      <c r="CM27" s="596">
        <v>270454</v>
      </c>
      <c r="CN27" s="597"/>
      <c r="CO27" s="597"/>
      <c r="CP27" s="597"/>
      <c r="CQ27" s="597"/>
      <c r="CR27" s="597"/>
      <c r="CS27" s="597"/>
      <c r="CT27" s="598"/>
      <c r="CU27" s="685">
        <v>0</v>
      </c>
      <c r="CV27" s="685"/>
      <c r="CW27" s="685"/>
      <c r="CX27" s="685"/>
      <c r="CY27" s="602" t="s">
        <v>120</v>
      </c>
      <c r="CZ27" s="597"/>
      <c r="DA27" s="597"/>
      <c r="DB27" s="597"/>
      <c r="DC27" s="597"/>
      <c r="DD27" s="597"/>
      <c r="DE27" s="597"/>
      <c r="DF27" s="597"/>
      <c r="DG27" s="597"/>
      <c r="DH27" s="597"/>
      <c r="DI27" s="597"/>
      <c r="DJ27" s="597"/>
      <c r="DK27" s="598"/>
      <c r="DL27" s="602">
        <v>270454</v>
      </c>
      <c r="DM27" s="597"/>
      <c r="DN27" s="597"/>
      <c r="DO27" s="597"/>
      <c r="DP27" s="597"/>
      <c r="DQ27" s="597"/>
      <c r="DR27" s="597"/>
      <c r="DS27" s="597"/>
      <c r="DT27" s="597"/>
      <c r="DU27" s="597"/>
      <c r="DV27" s="597"/>
      <c r="DW27" s="597"/>
      <c r="DX27" s="691"/>
    </row>
    <row r="28" spans="2:128" ht="11.25" customHeight="1">
      <c r="B28" s="593" t="s">
        <v>267</v>
      </c>
      <c r="C28" s="594"/>
      <c r="D28" s="594"/>
      <c r="E28" s="594"/>
      <c r="F28" s="594"/>
      <c r="G28" s="594"/>
      <c r="H28" s="594"/>
      <c r="I28" s="594"/>
      <c r="J28" s="594"/>
      <c r="K28" s="594"/>
      <c r="L28" s="594"/>
      <c r="M28" s="594"/>
      <c r="N28" s="594"/>
      <c r="O28" s="594"/>
      <c r="P28" s="594"/>
      <c r="Q28" s="595"/>
      <c r="R28" s="596">
        <v>13678441</v>
      </c>
      <c r="S28" s="597"/>
      <c r="T28" s="597"/>
      <c r="U28" s="597"/>
      <c r="V28" s="597"/>
      <c r="W28" s="597"/>
      <c r="X28" s="597"/>
      <c r="Y28" s="598"/>
      <c r="Z28" s="599">
        <v>1.7</v>
      </c>
      <c r="AA28" s="687"/>
      <c r="AB28" s="687"/>
      <c r="AC28" s="690"/>
      <c r="AD28" s="602" t="s">
        <v>207</v>
      </c>
      <c r="AE28" s="597"/>
      <c r="AF28" s="597"/>
      <c r="AG28" s="597"/>
      <c r="AH28" s="597"/>
      <c r="AI28" s="597"/>
      <c r="AJ28" s="597"/>
      <c r="AK28" s="598"/>
      <c r="AL28" s="599" t="s">
        <v>120</v>
      </c>
      <c r="AM28" s="687"/>
      <c r="AN28" s="687"/>
      <c r="AO28" s="688"/>
      <c r="AP28" s="692" t="s">
        <v>268</v>
      </c>
      <c r="AQ28" s="693"/>
      <c r="AR28" s="693"/>
      <c r="AS28" s="693"/>
      <c r="AT28" s="693"/>
      <c r="AU28" s="693"/>
      <c r="AV28" s="693"/>
      <c r="AW28" s="693"/>
      <c r="AX28" s="693"/>
      <c r="AY28" s="693"/>
      <c r="AZ28" s="693"/>
      <c r="BA28" s="693"/>
      <c r="BB28" s="693"/>
      <c r="BC28" s="694"/>
      <c r="BD28" s="596">
        <v>218256</v>
      </c>
      <c r="BE28" s="597"/>
      <c r="BF28" s="597"/>
      <c r="BG28" s="597"/>
      <c r="BH28" s="597"/>
      <c r="BI28" s="597"/>
      <c r="BJ28" s="597"/>
      <c r="BK28" s="598"/>
      <c r="BL28" s="685">
        <v>0.1</v>
      </c>
      <c r="BM28" s="685"/>
      <c r="BN28" s="685"/>
      <c r="BO28" s="685"/>
      <c r="BP28" s="686" t="s">
        <v>120</v>
      </c>
      <c r="BQ28" s="686"/>
      <c r="BR28" s="686"/>
      <c r="BS28" s="686"/>
      <c r="BT28" s="686"/>
      <c r="BU28" s="686"/>
      <c r="BV28" s="686"/>
      <c r="BW28" s="689"/>
      <c r="BY28" s="692" t="s">
        <v>269</v>
      </c>
      <c r="BZ28" s="693"/>
      <c r="CA28" s="693"/>
      <c r="CB28" s="693"/>
      <c r="CC28" s="693"/>
      <c r="CD28" s="693"/>
      <c r="CE28" s="693"/>
      <c r="CF28" s="693"/>
      <c r="CG28" s="693"/>
      <c r="CH28" s="693"/>
      <c r="CI28" s="693"/>
      <c r="CJ28" s="693"/>
      <c r="CK28" s="693"/>
      <c r="CL28" s="694"/>
      <c r="CM28" s="596" t="s">
        <v>207</v>
      </c>
      <c r="CN28" s="597"/>
      <c r="CO28" s="597"/>
      <c r="CP28" s="597"/>
      <c r="CQ28" s="597"/>
      <c r="CR28" s="597"/>
      <c r="CS28" s="597"/>
      <c r="CT28" s="598"/>
      <c r="CU28" s="685" t="s">
        <v>120</v>
      </c>
      <c r="CV28" s="685"/>
      <c r="CW28" s="685"/>
      <c r="CX28" s="685"/>
      <c r="CY28" s="602" t="s">
        <v>120</v>
      </c>
      <c r="CZ28" s="597"/>
      <c r="DA28" s="597"/>
      <c r="DB28" s="597"/>
      <c r="DC28" s="597"/>
      <c r="DD28" s="597"/>
      <c r="DE28" s="597"/>
      <c r="DF28" s="597"/>
      <c r="DG28" s="597"/>
      <c r="DH28" s="597"/>
      <c r="DI28" s="597"/>
      <c r="DJ28" s="597"/>
      <c r="DK28" s="598"/>
      <c r="DL28" s="602" t="s">
        <v>120</v>
      </c>
      <c r="DM28" s="597"/>
      <c r="DN28" s="597"/>
      <c r="DO28" s="597"/>
      <c r="DP28" s="597"/>
      <c r="DQ28" s="597"/>
      <c r="DR28" s="597"/>
      <c r="DS28" s="597"/>
      <c r="DT28" s="597"/>
      <c r="DU28" s="597"/>
      <c r="DV28" s="597"/>
      <c r="DW28" s="597"/>
      <c r="DX28" s="691"/>
    </row>
    <row r="29" spans="2:128" ht="11.25" customHeight="1">
      <c r="B29" s="593" t="s">
        <v>270</v>
      </c>
      <c r="C29" s="594"/>
      <c r="D29" s="594"/>
      <c r="E29" s="594"/>
      <c r="F29" s="594"/>
      <c r="G29" s="594"/>
      <c r="H29" s="594"/>
      <c r="I29" s="594"/>
      <c r="J29" s="594"/>
      <c r="K29" s="594"/>
      <c r="L29" s="594"/>
      <c r="M29" s="594"/>
      <c r="N29" s="594"/>
      <c r="O29" s="594"/>
      <c r="P29" s="594"/>
      <c r="Q29" s="595"/>
      <c r="R29" s="596">
        <v>18954605</v>
      </c>
      <c r="S29" s="597"/>
      <c r="T29" s="597"/>
      <c r="U29" s="597"/>
      <c r="V29" s="597"/>
      <c r="W29" s="597"/>
      <c r="X29" s="597"/>
      <c r="Y29" s="598"/>
      <c r="Z29" s="599">
        <v>2.4</v>
      </c>
      <c r="AA29" s="687"/>
      <c r="AB29" s="687"/>
      <c r="AC29" s="690"/>
      <c r="AD29" s="602" t="s">
        <v>120</v>
      </c>
      <c r="AE29" s="597"/>
      <c r="AF29" s="597"/>
      <c r="AG29" s="597"/>
      <c r="AH29" s="597"/>
      <c r="AI29" s="597"/>
      <c r="AJ29" s="597"/>
      <c r="AK29" s="598"/>
      <c r="AL29" s="599" t="s">
        <v>120</v>
      </c>
      <c r="AM29" s="687"/>
      <c r="AN29" s="687"/>
      <c r="AO29" s="688"/>
      <c r="AP29" s="692" t="s">
        <v>271</v>
      </c>
      <c r="AQ29" s="693"/>
      <c r="AR29" s="693"/>
      <c r="AS29" s="693"/>
      <c r="AT29" s="693"/>
      <c r="AU29" s="693"/>
      <c r="AV29" s="693"/>
      <c r="AW29" s="693"/>
      <c r="AX29" s="693"/>
      <c r="AY29" s="693"/>
      <c r="AZ29" s="693"/>
      <c r="BA29" s="693"/>
      <c r="BB29" s="693"/>
      <c r="BC29" s="694"/>
      <c r="BD29" s="596">
        <v>26058</v>
      </c>
      <c r="BE29" s="597"/>
      <c r="BF29" s="597"/>
      <c r="BG29" s="597"/>
      <c r="BH29" s="597"/>
      <c r="BI29" s="597"/>
      <c r="BJ29" s="597"/>
      <c r="BK29" s="598"/>
      <c r="BL29" s="685">
        <v>0</v>
      </c>
      <c r="BM29" s="685"/>
      <c r="BN29" s="685"/>
      <c r="BO29" s="685"/>
      <c r="BP29" s="686" t="s">
        <v>120</v>
      </c>
      <c r="BQ29" s="686"/>
      <c r="BR29" s="686"/>
      <c r="BS29" s="686"/>
      <c r="BT29" s="686"/>
      <c r="BU29" s="686"/>
      <c r="BV29" s="686"/>
      <c r="BW29" s="689"/>
      <c r="BY29" s="692" t="s">
        <v>272</v>
      </c>
      <c r="BZ29" s="693"/>
      <c r="CA29" s="693"/>
      <c r="CB29" s="693"/>
      <c r="CC29" s="693"/>
      <c r="CD29" s="693"/>
      <c r="CE29" s="693"/>
      <c r="CF29" s="693"/>
      <c r="CG29" s="693"/>
      <c r="CH29" s="693"/>
      <c r="CI29" s="693"/>
      <c r="CJ29" s="693"/>
      <c r="CK29" s="693"/>
      <c r="CL29" s="694"/>
      <c r="CM29" s="596">
        <v>1298888</v>
      </c>
      <c r="CN29" s="597"/>
      <c r="CO29" s="597"/>
      <c r="CP29" s="597"/>
      <c r="CQ29" s="597"/>
      <c r="CR29" s="597"/>
      <c r="CS29" s="597"/>
      <c r="CT29" s="598"/>
      <c r="CU29" s="685">
        <v>0.2</v>
      </c>
      <c r="CV29" s="685"/>
      <c r="CW29" s="685"/>
      <c r="CX29" s="685"/>
      <c r="CY29" s="602" t="s">
        <v>120</v>
      </c>
      <c r="CZ29" s="597"/>
      <c r="DA29" s="597"/>
      <c r="DB29" s="597"/>
      <c r="DC29" s="597"/>
      <c r="DD29" s="597"/>
      <c r="DE29" s="597"/>
      <c r="DF29" s="597"/>
      <c r="DG29" s="597"/>
      <c r="DH29" s="597"/>
      <c r="DI29" s="597"/>
      <c r="DJ29" s="597"/>
      <c r="DK29" s="598"/>
      <c r="DL29" s="602">
        <v>1298888</v>
      </c>
      <c r="DM29" s="597"/>
      <c r="DN29" s="597"/>
      <c r="DO29" s="597"/>
      <c r="DP29" s="597"/>
      <c r="DQ29" s="597"/>
      <c r="DR29" s="597"/>
      <c r="DS29" s="597"/>
      <c r="DT29" s="597"/>
      <c r="DU29" s="597"/>
      <c r="DV29" s="597"/>
      <c r="DW29" s="597"/>
      <c r="DX29" s="691"/>
    </row>
    <row r="30" spans="2:128" ht="11.25" customHeight="1">
      <c r="B30" s="593" t="s">
        <v>273</v>
      </c>
      <c r="C30" s="594"/>
      <c r="D30" s="594"/>
      <c r="E30" s="594"/>
      <c r="F30" s="594"/>
      <c r="G30" s="594"/>
      <c r="H30" s="594"/>
      <c r="I30" s="594"/>
      <c r="J30" s="594"/>
      <c r="K30" s="594"/>
      <c r="L30" s="594"/>
      <c r="M30" s="594"/>
      <c r="N30" s="594"/>
      <c r="O30" s="594"/>
      <c r="P30" s="594"/>
      <c r="Q30" s="595"/>
      <c r="R30" s="596">
        <v>13953765</v>
      </c>
      <c r="S30" s="597"/>
      <c r="T30" s="597"/>
      <c r="U30" s="597"/>
      <c r="V30" s="597"/>
      <c r="W30" s="597"/>
      <c r="X30" s="597"/>
      <c r="Y30" s="598"/>
      <c r="Z30" s="599">
        <v>1.8</v>
      </c>
      <c r="AA30" s="687"/>
      <c r="AB30" s="687"/>
      <c r="AC30" s="690"/>
      <c r="AD30" s="602">
        <v>862638</v>
      </c>
      <c r="AE30" s="597"/>
      <c r="AF30" s="597"/>
      <c r="AG30" s="597"/>
      <c r="AH30" s="597"/>
      <c r="AI30" s="597"/>
      <c r="AJ30" s="597"/>
      <c r="AK30" s="598"/>
      <c r="AL30" s="599">
        <v>0.2</v>
      </c>
      <c r="AM30" s="687"/>
      <c r="AN30" s="687"/>
      <c r="AO30" s="688"/>
      <c r="AP30" s="692" t="s">
        <v>274</v>
      </c>
      <c r="AQ30" s="693"/>
      <c r="AR30" s="693"/>
      <c r="AS30" s="693"/>
      <c r="AT30" s="693"/>
      <c r="AU30" s="693"/>
      <c r="AV30" s="693"/>
      <c r="AW30" s="693"/>
      <c r="AX30" s="693"/>
      <c r="AY30" s="693"/>
      <c r="AZ30" s="693"/>
      <c r="BA30" s="693"/>
      <c r="BB30" s="693"/>
      <c r="BC30" s="694"/>
      <c r="BD30" s="596">
        <v>26058</v>
      </c>
      <c r="BE30" s="597"/>
      <c r="BF30" s="597"/>
      <c r="BG30" s="597"/>
      <c r="BH30" s="597"/>
      <c r="BI30" s="597"/>
      <c r="BJ30" s="597"/>
      <c r="BK30" s="598"/>
      <c r="BL30" s="685">
        <v>0</v>
      </c>
      <c r="BM30" s="685"/>
      <c r="BN30" s="685"/>
      <c r="BO30" s="685"/>
      <c r="BP30" s="686" t="s">
        <v>120</v>
      </c>
      <c r="BQ30" s="686"/>
      <c r="BR30" s="686"/>
      <c r="BS30" s="686"/>
      <c r="BT30" s="686"/>
      <c r="BU30" s="686"/>
      <c r="BV30" s="686"/>
      <c r="BW30" s="689"/>
      <c r="BY30" s="692" t="s">
        <v>275</v>
      </c>
      <c r="BZ30" s="695"/>
      <c r="CA30" s="695"/>
      <c r="CB30" s="695"/>
      <c r="CC30" s="695"/>
      <c r="CD30" s="695"/>
      <c r="CE30" s="695"/>
      <c r="CF30" s="695"/>
      <c r="CG30" s="695"/>
      <c r="CH30" s="695"/>
      <c r="CI30" s="695"/>
      <c r="CJ30" s="695"/>
      <c r="CK30" s="695"/>
      <c r="CL30" s="694"/>
      <c r="CM30" s="596" t="s">
        <v>120</v>
      </c>
      <c r="CN30" s="597"/>
      <c r="CO30" s="597"/>
      <c r="CP30" s="597"/>
      <c r="CQ30" s="597"/>
      <c r="CR30" s="597"/>
      <c r="CS30" s="597"/>
      <c r="CT30" s="598"/>
      <c r="CU30" s="685" t="s">
        <v>120</v>
      </c>
      <c r="CV30" s="685"/>
      <c r="CW30" s="685"/>
      <c r="CX30" s="685"/>
      <c r="CY30" s="602" t="s">
        <v>120</v>
      </c>
      <c r="CZ30" s="597"/>
      <c r="DA30" s="597"/>
      <c r="DB30" s="597"/>
      <c r="DC30" s="597"/>
      <c r="DD30" s="597"/>
      <c r="DE30" s="597"/>
      <c r="DF30" s="597"/>
      <c r="DG30" s="597"/>
      <c r="DH30" s="597"/>
      <c r="DI30" s="597"/>
      <c r="DJ30" s="597"/>
      <c r="DK30" s="598"/>
      <c r="DL30" s="602" t="s">
        <v>207</v>
      </c>
      <c r="DM30" s="597"/>
      <c r="DN30" s="597"/>
      <c r="DO30" s="597"/>
      <c r="DP30" s="597"/>
      <c r="DQ30" s="597"/>
      <c r="DR30" s="597"/>
      <c r="DS30" s="597"/>
      <c r="DT30" s="597"/>
      <c r="DU30" s="597"/>
      <c r="DV30" s="597"/>
      <c r="DW30" s="597"/>
      <c r="DX30" s="691"/>
    </row>
    <row r="31" spans="2:128" ht="11.25" customHeight="1">
      <c r="B31" s="593" t="s">
        <v>276</v>
      </c>
      <c r="C31" s="594"/>
      <c r="D31" s="594"/>
      <c r="E31" s="594"/>
      <c r="F31" s="594"/>
      <c r="G31" s="594"/>
      <c r="H31" s="594"/>
      <c r="I31" s="594"/>
      <c r="J31" s="594"/>
      <c r="K31" s="594"/>
      <c r="L31" s="594"/>
      <c r="M31" s="594"/>
      <c r="N31" s="594"/>
      <c r="O31" s="594"/>
      <c r="P31" s="594"/>
      <c r="Q31" s="595"/>
      <c r="R31" s="596">
        <v>98262816</v>
      </c>
      <c r="S31" s="597"/>
      <c r="T31" s="597"/>
      <c r="U31" s="597"/>
      <c r="V31" s="597"/>
      <c r="W31" s="597"/>
      <c r="X31" s="597"/>
      <c r="Y31" s="598"/>
      <c r="Z31" s="599">
        <v>12.6</v>
      </c>
      <c r="AA31" s="687"/>
      <c r="AB31" s="687"/>
      <c r="AC31" s="690"/>
      <c r="AD31" s="602" t="s">
        <v>120</v>
      </c>
      <c r="AE31" s="597"/>
      <c r="AF31" s="597"/>
      <c r="AG31" s="597"/>
      <c r="AH31" s="597"/>
      <c r="AI31" s="597"/>
      <c r="AJ31" s="597"/>
      <c r="AK31" s="598"/>
      <c r="AL31" s="599" t="s">
        <v>207</v>
      </c>
      <c r="AM31" s="687"/>
      <c r="AN31" s="687"/>
      <c r="AO31" s="688"/>
      <c r="AP31" s="692" t="s">
        <v>277</v>
      </c>
      <c r="AQ31" s="693"/>
      <c r="AR31" s="693"/>
      <c r="AS31" s="693"/>
      <c r="AT31" s="693"/>
      <c r="AU31" s="693"/>
      <c r="AV31" s="693"/>
      <c r="AW31" s="693"/>
      <c r="AX31" s="693"/>
      <c r="AY31" s="693"/>
      <c r="AZ31" s="693"/>
      <c r="BA31" s="693"/>
      <c r="BB31" s="693"/>
      <c r="BC31" s="694"/>
      <c r="BD31" s="596">
        <v>192198</v>
      </c>
      <c r="BE31" s="597"/>
      <c r="BF31" s="597"/>
      <c r="BG31" s="597"/>
      <c r="BH31" s="597"/>
      <c r="BI31" s="597"/>
      <c r="BJ31" s="597"/>
      <c r="BK31" s="598"/>
      <c r="BL31" s="685">
        <v>0.1</v>
      </c>
      <c r="BM31" s="685"/>
      <c r="BN31" s="685"/>
      <c r="BO31" s="685"/>
      <c r="BP31" s="686" t="s">
        <v>120</v>
      </c>
      <c r="BQ31" s="686"/>
      <c r="BR31" s="686"/>
      <c r="BS31" s="686"/>
      <c r="BT31" s="686"/>
      <c r="BU31" s="686"/>
      <c r="BV31" s="686"/>
      <c r="BW31" s="689"/>
      <c r="BY31" s="593" t="s">
        <v>278</v>
      </c>
      <c r="BZ31" s="594"/>
      <c r="CA31" s="594"/>
      <c r="CB31" s="594"/>
      <c r="CC31" s="594"/>
      <c r="CD31" s="594"/>
      <c r="CE31" s="594"/>
      <c r="CF31" s="594"/>
      <c r="CG31" s="594"/>
      <c r="CH31" s="594"/>
      <c r="CI31" s="594"/>
      <c r="CJ31" s="594"/>
      <c r="CK31" s="594"/>
      <c r="CL31" s="595"/>
      <c r="CM31" s="596" t="s">
        <v>120</v>
      </c>
      <c r="CN31" s="597"/>
      <c r="CO31" s="597"/>
      <c r="CP31" s="597"/>
      <c r="CQ31" s="597"/>
      <c r="CR31" s="597"/>
      <c r="CS31" s="597"/>
      <c r="CT31" s="598"/>
      <c r="CU31" s="685" t="s">
        <v>120</v>
      </c>
      <c r="CV31" s="685"/>
      <c r="CW31" s="685"/>
      <c r="CX31" s="685"/>
      <c r="CY31" s="602" t="s">
        <v>120</v>
      </c>
      <c r="CZ31" s="597"/>
      <c r="DA31" s="597"/>
      <c r="DB31" s="597"/>
      <c r="DC31" s="597"/>
      <c r="DD31" s="597"/>
      <c r="DE31" s="597"/>
      <c r="DF31" s="597"/>
      <c r="DG31" s="597"/>
      <c r="DH31" s="597"/>
      <c r="DI31" s="597"/>
      <c r="DJ31" s="597"/>
      <c r="DK31" s="598"/>
      <c r="DL31" s="602" t="s">
        <v>120</v>
      </c>
      <c r="DM31" s="597"/>
      <c r="DN31" s="597"/>
      <c r="DO31" s="597"/>
      <c r="DP31" s="597"/>
      <c r="DQ31" s="597"/>
      <c r="DR31" s="597"/>
      <c r="DS31" s="597"/>
      <c r="DT31" s="597"/>
      <c r="DU31" s="597"/>
      <c r="DV31" s="597"/>
      <c r="DW31" s="597"/>
      <c r="DX31" s="691"/>
    </row>
    <row r="32" spans="2:128" ht="11.25" customHeight="1">
      <c r="B32" s="593" t="s">
        <v>279</v>
      </c>
      <c r="C32" s="594"/>
      <c r="D32" s="594"/>
      <c r="E32" s="594"/>
      <c r="F32" s="594"/>
      <c r="G32" s="594"/>
      <c r="H32" s="594"/>
      <c r="I32" s="594"/>
      <c r="J32" s="594"/>
      <c r="K32" s="594"/>
      <c r="L32" s="594"/>
      <c r="M32" s="594"/>
      <c r="N32" s="594"/>
      <c r="O32" s="594"/>
      <c r="P32" s="594"/>
      <c r="Q32" s="595"/>
      <c r="R32" s="596" t="s">
        <v>120</v>
      </c>
      <c r="S32" s="597"/>
      <c r="T32" s="597"/>
      <c r="U32" s="597"/>
      <c r="V32" s="597"/>
      <c r="W32" s="597"/>
      <c r="X32" s="597"/>
      <c r="Y32" s="598"/>
      <c r="Z32" s="599" t="s">
        <v>120</v>
      </c>
      <c r="AA32" s="687"/>
      <c r="AB32" s="687"/>
      <c r="AC32" s="690"/>
      <c r="AD32" s="602" t="s">
        <v>120</v>
      </c>
      <c r="AE32" s="597"/>
      <c r="AF32" s="597"/>
      <c r="AG32" s="597"/>
      <c r="AH32" s="597"/>
      <c r="AI32" s="597"/>
      <c r="AJ32" s="597"/>
      <c r="AK32" s="598"/>
      <c r="AL32" s="599" t="s">
        <v>120</v>
      </c>
      <c r="AM32" s="687"/>
      <c r="AN32" s="687"/>
      <c r="AO32" s="688"/>
      <c r="AP32" s="692" t="s">
        <v>280</v>
      </c>
      <c r="AQ32" s="693"/>
      <c r="AR32" s="693"/>
      <c r="AS32" s="693"/>
      <c r="AT32" s="693"/>
      <c r="AU32" s="693"/>
      <c r="AV32" s="693"/>
      <c r="AW32" s="693"/>
      <c r="AX32" s="693"/>
      <c r="AY32" s="693"/>
      <c r="AZ32" s="693"/>
      <c r="BA32" s="693"/>
      <c r="BB32" s="693"/>
      <c r="BC32" s="694"/>
      <c r="BD32" s="596" t="s">
        <v>207</v>
      </c>
      <c r="BE32" s="597"/>
      <c r="BF32" s="597"/>
      <c r="BG32" s="597"/>
      <c r="BH32" s="597"/>
      <c r="BI32" s="597"/>
      <c r="BJ32" s="597"/>
      <c r="BK32" s="598"/>
      <c r="BL32" s="685" t="s">
        <v>120</v>
      </c>
      <c r="BM32" s="685"/>
      <c r="BN32" s="685"/>
      <c r="BO32" s="685"/>
      <c r="BP32" s="686" t="s">
        <v>207</v>
      </c>
      <c r="BQ32" s="686"/>
      <c r="BR32" s="686"/>
      <c r="BS32" s="686"/>
      <c r="BT32" s="686"/>
      <c r="BU32" s="686"/>
      <c r="BV32" s="686"/>
      <c r="BW32" s="689"/>
      <c r="BY32" s="608" t="s">
        <v>281</v>
      </c>
      <c r="BZ32" s="609"/>
      <c r="CA32" s="609"/>
      <c r="CB32" s="609"/>
      <c r="CC32" s="609"/>
      <c r="CD32" s="609"/>
      <c r="CE32" s="609"/>
      <c r="CF32" s="609"/>
      <c r="CG32" s="609"/>
      <c r="CH32" s="609"/>
      <c r="CI32" s="609"/>
      <c r="CJ32" s="609"/>
      <c r="CK32" s="609"/>
      <c r="CL32" s="610"/>
      <c r="CM32" s="596">
        <v>759062976</v>
      </c>
      <c r="CN32" s="597"/>
      <c r="CO32" s="597"/>
      <c r="CP32" s="597"/>
      <c r="CQ32" s="597"/>
      <c r="CR32" s="597"/>
      <c r="CS32" s="597"/>
      <c r="CT32" s="598"/>
      <c r="CU32" s="685">
        <v>100</v>
      </c>
      <c r="CV32" s="685"/>
      <c r="CW32" s="685"/>
      <c r="CX32" s="685"/>
      <c r="CY32" s="602">
        <v>142552531</v>
      </c>
      <c r="CZ32" s="597"/>
      <c r="DA32" s="597"/>
      <c r="DB32" s="597"/>
      <c r="DC32" s="597"/>
      <c r="DD32" s="597"/>
      <c r="DE32" s="597"/>
      <c r="DF32" s="597"/>
      <c r="DG32" s="597"/>
      <c r="DH32" s="597"/>
      <c r="DI32" s="597"/>
      <c r="DJ32" s="597"/>
      <c r="DK32" s="598"/>
      <c r="DL32" s="602">
        <v>534024071</v>
      </c>
      <c r="DM32" s="597"/>
      <c r="DN32" s="597"/>
      <c r="DO32" s="597"/>
      <c r="DP32" s="597"/>
      <c r="DQ32" s="597"/>
      <c r="DR32" s="597"/>
      <c r="DS32" s="597"/>
      <c r="DT32" s="597"/>
      <c r="DU32" s="597"/>
      <c r="DV32" s="597"/>
      <c r="DW32" s="597"/>
      <c r="DX32" s="691"/>
    </row>
    <row r="33" spans="2:128" ht="11.25" customHeight="1">
      <c r="B33" s="593" t="s">
        <v>282</v>
      </c>
      <c r="C33" s="594"/>
      <c r="D33" s="594"/>
      <c r="E33" s="594"/>
      <c r="F33" s="594"/>
      <c r="G33" s="594"/>
      <c r="H33" s="594"/>
      <c r="I33" s="594"/>
      <c r="J33" s="594"/>
      <c r="K33" s="594"/>
      <c r="L33" s="594"/>
      <c r="M33" s="594"/>
      <c r="N33" s="594"/>
      <c r="O33" s="594"/>
      <c r="P33" s="594"/>
      <c r="Q33" s="595"/>
      <c r="R33" s="596">
        <v>34182216</v>
      </c>
      <c r="S33" s="597"/>
      <c r="T33" s="597"/>
      <c r="U33" s="597"/>
      <c r="V33" s="597"/>
      <c r="W33" s="597"/>
      <c r="X33" s="597"/>
      <c r="Y33" s="598"/>
      <c r="Z33" s="599">
        <v>4.4000000000000004</v>
      </c>
      <c r="AA33" s="687"/>
      <c r="AB33" s="687"/>
      <c r="AC33" s="690"/>
      <c r="AD33" s="602" t="s">
        <v>120</v>
      </c>
      <c r="AE33" s="597"/>
      <c r="AF33" s="597"/>
      <c r="AG33" s="597"/>
      <c r="AH33" s="597"/>
      <c r="AI33" s="597"/>
      <c r="AJ33" s="597"/>
      <c r="AK33" s="598"/>
      <c r="AL33" s="599" t="s">
        <v>120</v>
      </c>
      <c r="AM33" s="687"/>
      <c r="AN33" s="687"/>
      <c r="AO33" s="688"/>
      <c r="AP33" s="593" t="s">
        <v>153</v>
      </c>
      <c r="AQ33" s="594"/>
      <c r="AR33" s="594"/>
      <c r="AS33" s="594"/>
      <c r="AT33" s="594"/>
      <c r="AU33" s="594"/>
      <c r="AV33" s="594"/>
      <c r="AW33" s="594"/>
      <c r="AX33" s="594"/>
      <c r="AY33" s="594"/>
      <c r="AZ33" s="594"/>
      <c r="BA33" s="594"/>
      <c r="BB33" s="594"/>
      <c r="BC33" s="595"/>
      <c r="BD33" s="596">
        <v>182125977</v>
      </c>
      <c r="BE33" s="597"/>
      <c r="BF33" s="597"/>
      <c r="BG33" s="597"/>
      <c r="BH33" s="597"/>
      <c r="BI33" s="597"/>
      <c r="BJ33" s="597"/>
      <c r="BK33" s="598"/>
      <c r="BL33" s="685">
        <v>100</v>
      </c>
      <c r="BM33" s="685"/>
      <c r="BN33" s="685"/>
      <c r="BO33" s="685"/>
      <c r="BP33" s="686">
        <v>1113747</v>
      </c>
      <c r="BQ33" s="686"/>
      <c r="BR33" s="686"/>
      <c r="BS33" s="686"/>
      <c r="BT33" s="686"/>
      <c r="BU33" s="686"/>
      <c r="BV33" s="686"/>
      <c r="BW33" s="689"/>
      <c r="BY33" s="668" t="s">
        <v>283</v>
      </c>
      <c r="BZ33" s="669"/>
      <c r="CA33" s="669"/>
      <c r="CB33" s="669"/>
      <c r="CC33" s="669"/>
      <c r="CD33" s="669"/>
      <c r="CE33" s="669"/>
      <c r="CF33" s="669"/>
      <c r="CG33" s="669"/>
      <c r="CH33" s="669"/>
      <c r="CI33" s="669"/>
      <c r="CJ33" s="669"/>
      <c r="CK33" s="669"/>
      <c r="CL33" s="669"/>
      <c r="CM33" s="669"/>
      <c r="CN33" s="669"/>
      <c r="CO33" s="669"/>
      <c r="CP33" s="669"/>
      <c r="CQ33" s="669"/>
      <c r="CR33" s="669"/>
      <c r="CS33" s="669"/>
      <c r="CT33" s="669"/>
      <c r="CU33" s="669"/>
      <c r="CV33" s="669"/>
      <c r="CW33" s="669"/>
      <c r="CX33" s="669"/>
      <c r="CY33" s="669"/>
      <c r="CZ33" s="669"/>
      <c r="DA33" s="669"/>
      <c r="DB33" s="669"/>
      <c r="DC33" s="669"/>
      <c r="DD33" s="669"/>
      <c r="DE33" s="669"/>
      <c r="DF33" s="669"/>
      <c r="DG33" s="669"/>
      <c r="DH33" s="669"/>
      <c r="DI33" s="669"/>
      <c r="DJ33" s="669"/>
      <c r="DK33" s="669"/>
      <c r="DL33" s="669"/>
      <c r="DM33" s="669"/>
      <c r="DN33" s="669"/>
      <c r="DO33" s="669"/>
      <c r="DP33" s="669"/>
      <c r="DQ33" s="669"/>
      <c r="DR33" s="669"/>
      <c r="DS33" s="669"/>
      <c r="DT33" s="669"/>
      <c r="DU33" s="669"/>
      <c r="DV33" s="669"/>
      <c r="DW33" s="669"/>
      <c r="DX33" s="670"/>
    </row>
    <row r="34" spans="2:128" ht="11.25" customHeight="1">
      <c r="B34" s="608" t="s">
        <v>284</v>
      </c>
      <c r="C34" s="609"/>
      <c r="D34" s="609"/>
      <c r="E34" s="609"/>
      <c r="F34" s="609"/>
      <c r="G34" s="609"/>
      <c r="H34" s="609"/>
      <c r="I34" s="609"/>
      <c r="J34" s="609"/>
      <c r="K34" s="609"/>
      <c r="L34" s="609"/>
      <c r="M34" s="609"/>
      <c r="N34" s="609"/>
      <c r="O34" s="609"/>
      <c r="P34" s="609"/>
      <c r="Q34" s="610"/>
      <c r="R34" s="596">
        <v>782107653</v>
      </c>
      <c r="S34" s="597"/>
      <c r="T34" s="597"/>
      <c r="U34" s="597"/>
      <c r="V34" s="597"/>
      <c r="W34" s="597"/>
      <c r="X34" s="597"/>
      <c r="Y34" s="598"/>
      <c r="Z34" s="685">
        <v>100</v>
      </c>
      <c r="AA34" s="685"/>
      <c r="AB34" s="685"/>
      <c r="AC34" s="685"/>
      <c r="AD34" s="686">
        <v>439711891</v>
      </c>
      <c r="AE34" s="686"/>
      <c r="AF34" s="686"/>
      <c r="AG34" s="686"/>
      <c r="AH34" s="686"/>
      <c r="AI34" s="686"/>
      <c r="AJ34" s="686"/>
      <c r="AK34" s="686"/>
      <c r="AL34" s="599">
        <v>100</v>
      </c>
      <c r="AM34" s="687"/>
      <c r="AN34" s="687"/>
      <c r="AO34" s="688"/>
      <c r="AP34" s="608"/>
      <c r="AQ34" s="609"/>
      <c r="AR34" s="609"/>
      <c r="AS34" s="609"/>
      <c r="AT34" s="609"/>
      <c r="AU34" s="609"/>
      <c r="AV34" s="609"/>
      <c r="AW34" s="609"/>
      <c r="AX34" s="609"/>
      <c r="AY34" s="609"/>
      <c r="AZ34" s="609"/>
      <c r="BA34" s="609"/>
      <c r="BB34" s="609"/>
      <c r="BC34" s="610"/>
      <c r="BD34" s="596"/>
      <c r="BE34" s="597"/>
      <c r="BF34" s="597"/>
      <c r="BG34" s="597"/>
      <c r="BH34" s="597"/>
      <c r="BI34" s="597"/>
      <c r="BJ34" s="597"/>
      <c r="BK34" s="598"/>
      <c r="BL34" s="685"/>
      <c r="BM34" s="685"/>
      <c r="BN34" s="685"/>
      <c r="BO34" s="685"/>
      <c r="BP34" s="686"/>
      <c r="BQ34" s="686"/>
      <c r="BR34" s="686"/>
      <c r="BS34" s="686"/>
      <c r="BT34" s="686"/>
      <c r="BU34" s="686"/>
      <c r="BV34" s="686"/>
      <c r="BW34" s="689"/>
      <c r="BY34" s="668" t="s">
        <v>191</v>
      </c>
      <c r="BZ34" s="669"/>
      <c r="CA34" s="669"/>
      <c r="CB34" s="669"/>
      <c r="CC34" s="669"/>
      <c r="CD34" s="669"/>
      <c r="CE34" s="669"/>
      <c r="CF34" s="669"/>
      <c r="CG34" s="669"/>
      <c r="CH34" s="669"/>
      <c r="CI34" s="669"/>
      <c r="CJ34" s="669"/>
      <c r="CK34" s="669"/>
      <c r="CL34" s="670"/>
      <c r="CM34" s="668" t="s">
        <v>285</v>
      </c>
      <c r="CN34" s="669"/>
      <c r="CO34" s="669"/>
      <c r="CP34" s="669"/>
      <c r="CQ34" s="669"/>
      <c r="CR34" s="669"/>
      <c r="CS34" s="669"/>
      <c r="CT34" s="670"/>
      <c r="CU34" s="668" t="s">
        <v>286</v>
      </c>
      <c r="CV34" s="669"/>
      <c r="CW34" s="669"/>
      <c r="CX34" s="670"/>
      <c r="CY34" s="668" t="s">
        <v>287</v>
      </c>
      <c r="CZ34" s="669"/>
      <c r="DA34" s="669"/>
      <c r="DB34" s="669"/>
      <c r="DC34" s="669"/>
      <c r="DD34" s="669"/>
      <c r="DE34" s="669"/>
      <c r="DF34" s="670"/>
      <c r="DG34" s="674" t="s">
        <v>288</v>
      </c>
      <c r="DH34" s="675"/>
      <c r="DI34" s="675"/>
      <c r="DJ34" s="675"/>
      <c r="DK34" s="675"/>
      <c r="DL34" s="675"/>
      <c r="DM34" s="675"/>
      <c r="DN34" s="675"/>
      <c r="DO34" s="675"/>
      <c r="DP34" s="675"/>
      <c r="DQ34" s="676"/>
      <c r="DR34" s="668" t="s">
        <v>289</v>
      </c>
      <c r="DS34" s="669"/>
      <c r="DT34" s="669"/>
      <c r="DU34" s="669"/>
      <c r="DV34" s="669"/>
      <c r="DW34" s="669"/>
      <c r="DX34" s="670"/>
    </row>
    <row r="35" spans="2:128" ht="11.25" customHeight="1">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5" t="s">
        <v>290</v>
      </c>
      <c r="BZ35" s="666"/>
      <c r="CA35" s="666"/>
      <c r="CB35" s="666"/>
      <c r="CC35" s="666"/>
      <c r="CD35" s="666"/>
      <c r="CE35" s="666"/>
      <c r="CF35" s="666"/>
      <c r="CG35" s="666"/>
      <c r="CH35" s="666"/>
      <c r="CI35" s="666"/>
      <c r="CJ35" s="666"/>
      <c r="CK35" s="666"/>
      <c r="CL35" s="667"/>
      <c r="CM35" s="677">
        <v>380481282</v>
      </c>
      <c r="CN35" s="678"/>
      <c r="CO35" s="678"/>
      <c r="CP35" s="678"/>
      <c r="CQ35" s="678"/>
      <c r="CR35" s="678"/>
      <c r="CS35" s="678"/>
      <c r="CT35" s="679"/>
      <c r="CU35" s="680">
        <v>50.1</v>
      </c>
      <c r="CV35" s="681"/>
      <c r="CW35" s="681"/>
      <c r="CX35" s="682"/>
      <c r="CY35" s="683">
        <v>325940995</v>
      </c>
      <c r="CZ35" s="678"/>
      <c r="DA35" s="678"/>
      <c r="DB35" s="678"/>
      <c r="DC35" s="678"/>
      <c r="DD35" s="678"/>
      <c r="DE35" s="678"/>
      <c r="DF35" s="679"/>
      <c r="DG35" s="683">
        <v>324993761</v>
      </c>
      <c r="DH35" s="678"/>
      <c r="DI35" s="678"/>
      <c r="DJ35" s="678"/>
      <c r="DK35" s="678"/>
      <c r="DL35" s="678"/>
      <c r="DM35" s="678"/>
      <c r="DN35" s="678"/>
      <c r="DO35" s="678"/>
      <c r="DP35" s="678"/>
      <c r="DQ35" s="679"/>
      <c r="DR35" s="680">
        <v>68.599999999999994</v>
      </c>
      <c r="DS35" s="681"/>
      <c r="DT35" s="681"/>
      <c r="DU35" s="681"/>
      <c r="DV35" s="681"/>
      <c r="DW35" s="681"/>
      <c r="DX35" s="684"/>
    </row>
    <row r="36" spans="2:128" ht="11.25" customHeight="1">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3" t="s">
        <v>291</v>
      </c>
      <c r="BZ36" s="594"/>
      <c r="CA36" s="594"/>
      <c r="CB36" s="594"/>
      <c r="CC36" s="594"/>
      <c r="CD36" s="594"/>
      <c r="CE36" s="594"/>
      <c r="CF36" s="594"/>
      <c r="CG36" s="594"/>
      <c r="CH36" s="594"/>
      <c r="CI36" s="594"/>
      <c r="CJ36" s="594"/>
      <c r="CK36" s="594"/>
      <c r="CL36" s="595"/>
      <c r="CM36" s="596">
        <v>223719413</v>
      </c>
      <c r="CN36" s="603"/>
      <c r="CO36" s="603"/>
      <c r="CP36" s="603"/>
      <c r="CQ36" s="603"/>
      <c r="CR36" s="603"/>
      <c r="CS36" s="603"/>
      <c r="CT36" s="604"/>
      <c r="CU36" s="599">
        <v>29.5</v>
      </c>
      <c r="CV36" s="600"/>
      <c r="CW36" s="600"/>
      <c r="CX36" s="601"/>
      <c r="CY36" s="602">
        <v>188165208</v>
      </c>
      <c r="CZ36" s="603"/>
      <c r="DA36" s="603"/>
      <c r="DB36" s="603"/>
      <c r="DC36" s="603"/>
      <c r="DD36" s="603"/>
      <c r="DE36" s="603"/>
      <c r="DF36" s="604"/>
      <c r="DG36" s="602">
        <v>187571930</v>
      </c>
      <c r="DH36" s="603"/>
      <c r="DI36" s="603"/>
      <c r="DJ36" s="603"/>
      <c r="DK36" s="603"/>
      <c r="DL36" s="603"/>
      <c r="DM36" s="603"/>
      <c r="DN36" s="603"/>
      <c r="DO36" s="603"/>
      <c r="DP36" s="603"/>
      <c r="DQ36" s="604"/>
      <c r="DR36" s="599">
        <v>39.6</v>
      </c>
      <c r="DS36" s="600"/>
      <c r="DT36" s="600"/>
      <c r="DU36" s="600"/>
      <c r="DV36" s="600"/>
      <c r="DW36" s="600"/>
      <c r="DX36" s="633"/>
    </row>
    <row r="37" spans="2:128" ht="11.25" customHeight="1">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8" t="s">
        <v>292</v>
      </c>
      <c r="AQ37" s="669"/>
      <c r="AR37" s="669"/>
      <c r="AS37" s="669"/>
      <c r="AT37" s="669"/>
      <c r="AU37" s="669"/>
      <c r="AV37" s="669"/>
      <c r="AW37" s="669"/>
      <c r="AX37" s="669"/>
      <c r="AY37" s="669"/>
      <c r="AZ37" s="669"/>
      <c r="BA37" s="669"/>
      <c r="BB37" s="669"/>
      <c r="BC37" s="670"/>
      <c r="BD37" s="668" t="s">
        <v>293</v>
      </c>
      <c r="BE37" s="669"/>
      <c r="BF37" s="669"/>
      <c r="BG37" s="669"/>
      <c r="BH37" s="669"/>
      <c r="BI37" s="669"/>
      <c r="BJ37" s="669"/>
      <c r="BK37" s="669"/>
      <c r="BL37" s="669"/>
      <c r="BM37" s="670"/>
      <c r="BN37" s="668" t="s">
        <v>294</v>
      </c>
      <c r="BO37" s="669"/>
      <c r="BP37" s="669"/>
      <c r="BQ37" s="669"/>
      <c r="BR37" s="669"/>
      <c r="BS37" s="669"/>
      <c r="BT37" s="669"/>
      <c r="BU37" s="669"/>
      <c r="BV37" s="669"/>
      <c r="BW37" s="670"/>
      <c r="BY37" s="593" t="s">
        <v>295</v>
      </c>
      <c r="BZ37" s="594"/>
      <c r="CA37" s="594"/>
      <c r="CB37" s="594"/>
      <c r="CC37" s="594"/>
      <c r="CD37" s="594"/>
      <c r="CE37" s="594"/>
      <c r="CF37" s="594"/>
      <c r="CG37" s="594"/>
      <c r="CH37" s="594"/>
      <c r="CI37" s="594"/>
      <c r="CJ37" s="594"/>
      <c r="CK37" s="594"/>
      <c r="CL37" s="595"/>
      <c r="CM37" s="596">
        <v>167594551</v>
      </c>
      <c r="CN37" s="597"/>
      <c r="CO37" s="597"/>
      <c r="CP37" s="597"/>
      <c r="CQ37" s="597"/>
      <c r="CR37" s="597"/>
      <c r="CS37" s="597"/>
      <c r="CT37" s="598"/>
      <c r="CU37" s="599">
        <v>22.1</v>
      </c>
      <c r="CV37" s="600"/>
      <c r="CW37" s="600"/>
      <c r="CX37" s="601"/>
      <c r="CY37" s="602">
        <v>133597479</v>
      </c>
      <c r="CZ37" s="603"/>
      <c r="DA37" s="603"/>
      <c r="DB37" s="603"/>
      <c r="DC37" s="603"/>
      <c r="DD37" s="603"/>
      <c r="DE37" s="603"/>
      <c r="DF37" s="604"/>
      <c r="DG37" s="602">
        <v>133597479</v>
      </c>
      <c r="DH37" s="603"/>
      <c r="DI37" s="603"/>
      <c r="DJ37" s="603"/>
      <c r="DK37" s="603"/>
      <c r="DL37" s="603"/>
      <c r="DM37" s="603"/>
      <c r="DN37" s="603"/>
      <c r="DO37" s="603"/>
      <c r="DP37" s="603"/>
      <c r="DQ37" s="604"/>
      <c r="DR37" s="599">
        <v>28.2</v>
      </c>
      <c r="DS37" s="600"/>
      <c r="DT37" s="600"/>
      <c r="DU37" s="600"/>
      <c r="DV37" s="600"/>
      <c r="DW37" s="600"/>
      <c r="DX37" s="633"/>
    </row>
    <row r="38" spans="2:128" ht="11.25" customHeight="1">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6" t="s">
        <v>296</v>
      </c>
      <c r="AQ38" s="657"/>
      <c r="AR38" s="657"/>
      <c r="AS38" s="657"/>
      <c r="AT38" s="662" t="s">
        <v>297</v>
      </c>
      <c r="AU38" s="223"/>
      <c r="AV38" s="223"/>
      <c r="AW38" s="223"/>
      <c r="AX38" s="665" t="s">
        <v>153</v>
      </c>
      <c r="AY38" s="666"/>
      <c r="AZ38" s="666"/>
      <c r="BA38" s="666"/>
      <c r="BB38" s="666"/>
      <c r="BC38" s="667"/>
      <c r="BD38" s="671">
        <v>99.4</v>
      </c>
      <c r="BE38" s="672"/>
      <c r="BF38" s="672"/>
      <c r="BG38" s="672"/>
      <c r="BH38" s="672"/>
      <c r="BI38" s="672">
        <v>98.6</v>
      </c>
      <c r="BJ38" s="672"/>
      <c r="BK38" s="672"/>
      <c r="BL38" s="672"/>
      <c r="BM38" s="673"/>
      <c r="BN38" s="671">
        <v>99.4</v>
      </c>
      <c r="BO38" s="672"/>
      <c r="BP38" s="672"/>
      <c r="BQ38" s="672"/>
      <c r="BR38" s="672"/>
      <c r="BS38" s="672">
        <v>98.5</v>
      </c>
      <c r="BT38" s="672"/>
      <c r="BU38" s="672"/>
      <c r="BV38" s="672"/>
      <c r="BW38" s="673"/>
      <c r="BY38" s="593" t="s">
        <v>298</v>
      </c>
      <c r="BZ38" s="594"/>
      <c r="CA38" s="594"/>
      <c r="CB38" s="594"/>
      <c r="CC38" s="594"/>
      <c r="CD38" s="594"/>
      <c r="CE38" s="594"/>
      <c r="CF38" s="594"/>
      <c r="CG38" s="594"/>
      <c r="CH38" s="594"/>
      <c r="CI38" s="594"/>
      <c r="CJ38" s="594"/>
      <c r="CK38" s="594"/>
      <c r="CL38" s="595"/>
      <c r="CM38" s="596">
        <v>26549565</v>
      </c>
      <c r="CN38" s="603"/>
      <c r="CO38" s="603"/>
      <c r="CP38" s="603"/>
      <c r="CQ38" s="603"/>
      <c r="CR38" s="603"/>
      <c r="CS38" s="603"/>
      <c r="CT38" s="604"/>
      <c r="CU38" s="599">
        <v>3.5</v>
      </c>
      <c r="CV38" s="600"/>
      <c r="CW38" s="600"/>
      <c r="CX38" s="601"/>
      <c r="CY38" s="602">
        <v>12123194</v>
      </c>
      <c r="CZ38" s="603"/>
      <c r="DA38" s="603"/>
      <c r="DB38" s="603"/>
      <c r="DC38" s="603"/>
      <c r="DD38" s="603"/>
      <c r="DE38" s="603"/>
      <c r="DF38" s="604"/>
      <c r="DG38" s="602">
        <v>12117100</v>
      </c>
      <c r="DH38" s="603"/>
      <c r="DI38" s="603"/>
      <c r="DJ38" s="603"/>
      <c r="DK38" s="603"/>
      <c r="DL38" s="603"/>
      <c r="DM38" s="603"/>
      <c r="DN38" s="603"/>
      <c r="DO38" s="603"/>
      <c r="DP38" s="603"/>
      <c r="DQ38" s="604"/>
      <c r="DR38" s="599">
        <v>2.6</v>
      </c>
      <c r="DS38" s="600"/>
      <c r="DT38" s="600"/>
      <c r="DU38" s="600"/>
      <c r="DV38" s="600"/>
      <c r="DW38" s="600"/>
      <c r="DX38" s="633"/>
    </row>
    <row r="39" spans="2:128" ht="11.25" customHeight="1">
      <c r="AP39" s="658"/>
      <c r="AQ39" s="659"/>
      <c r="AR39" s="659"/>
      <c r="AS39" s="659"/>
      <c r="AT39" s="663"/>
      <c r="AU39" s="212" t="s">
        <v>299</v>
      </c>
      <c r="AV39" s="212"/>
      <c r="AW39" s="212"/>
      <c r="AX39" s="593" t="s">
        <v>300</v>
      </c>
      <c r="AY39" s="594"/>
      <c r="AZ39" s="594"/>
      <c r="BA39" s="594"/>
      <c r="BB39" s="594"/>
      <c r="BC39" s="595"/>
      <c r="BD39" s="654">
        <v>99</v>
      </c>
      <c r="BE39" s="635"/>
      <c r="BF39" s="635"/>
      <c r="BG39" s="635"/>
      <c r="BH39" s="635"/>
      <c r="BI39" s="635">
        <v>96.8</v>
      </c>
      <c r="BJ39" s="635"/>
      <c r="BK39" s="635"/>
      <c r="BL39" s="635"/>
      <c r="BM39" s="655"/>
      <c r="BN39" s="654">
        <v>99</v>
      </c>
      <c r="BO39" s="635"/>
      <c r="BP39" s="635"/>
      <c r="BQ39" s="635"/>
      <c r="BR39" s="635"/>
      <c r="BS39" s="635">
        <v>96.6</v>
      </c>
      <c r="BT39" s="635"/>
      <c r="BU39" s="635"/>
      <c r="BV39" s="635"/>
      <c r="BW39" s="655"/>
      <c r="BY39" s="593" t="s">
        <v>301</v>
      </c>
      <c r="BZ39" s="594"/>
      <c r="CA39" s="594"/>
      <c r="CB39" s="594"/>
      <c r="CC39" s="594"/>
      <c r="CD39" s="594"/>
      <c r="CE39" s="594"/>
      <c r="CF39" s="594"/>
      <c r="CG39" s="594"/>
      <c r="CH39" s="594"/>
      <c r="CI39" s="594"/>
      <c r="CJ39" s="594"/>
      <c r="CK39" s="594"/>
      <c r="CL39" s="595"/>
      <c r="CM39" s="596">
        <v>130212304</v>
      </c>
      <c r="CN39" s="597"/>
      <c r="CO39" s="597"/>
      <c r="CP39" s="597"/>
      <c r="CQ39" s="597"/>
      <c r="CR39" s="597"/>
      <c r="CS39" s="597"/>
      <c r="CT39" s="598"/>
      <c r="CU39" s="599">
        <v>17.2</v>
      </c>
      <c r="CV39" s="600"/>
      <c r="CW39" s="600"/>
      <c r="CX39" s="601"/>
      <c r="CY39" s="602">
        <v>125652593</v>
      </c>
      <c r="CZ39" s="603"/>
      <c r="DA39" s="603"/>
      <c r="DB39" s="603"/>
      <c r="DC39" s="603"/>
      <c r="DD39" s="603"/>
      <c r="DE39" s="603"/>
      <c r="DF39" s="604"/>
      <c r="DG39" s="602">
        <v>125304731</v>
      </c>
      <c r="DH39" s="603"/>
      <c r="DI39" s="603"/>
      <c r="DJ39" s="603"/>
      <c r="DK39" s="603"/>
      <c r="DL39" s="603"/>
      <c r="DM39" s="603"/>
      <c r="DN39" s="603"/>
      <c r="DO39" s="603"/>
      <c r="DP39" s="603"/>
      <c r="DQ39" s="604"/>
      <c r="DR39" s="599">
        <v>26.4</v>
      </c>
      <c r="DS39" s="600"/>
      <c r="DT39" s="600"/>
      <c r="DU39" s="600"/>
      <c r="DV39" s="600"/>
      <c r="DW39" s="600"/>
      <c r="DX39" s="633"/>
    </row>
    <row r="40" spans="2:128" ht="11.25" customHeight="1">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60"/>
      <c r="AQ40" s="661"/>
      <c r="AR40" s="661"/>
      <c r="AS40" s="661"/>
      <c r="AT40" s="664"/>
      <c r="AU40" s="225"/>
      <c r="AV40" s="225"/>
      <c r="AW40" s="225"/>
      <c r="AX40" s="608" t="s">
        <v>302</v>
      </c>
      <c r="AY40" s="609"/>
      <c r="AZ40" s="609"/>
      <c r="BA40" s="609"/>
      <c r="BB40" s="609"/>
      <c r="BC40" s="610"/>
      <c r="BD40" s="651">
        <v>99.6</v>
      </c>
      <c r="BE40" s="652"/>
      <c r="BF40" s="652"/>
      <c r="BG40" s="652"/>
      <c r="BH40" s="652"/>
      <c r="BI40" s="652">
        <v>99.4</v>
      </c>
      <c r="BJ40" s="652"/>
      <c r="BK40" s="652"/>
      <c r="BL40" s="652"/>
      <c r="BM40" s="653"/>
      <c r="BN40" s="651">
        <v>99.9</v>
      </c>
      <c r="BO40" s="652"/>
      <c r="BP40" s="652"/>
      <c r="BQ40" s="652"/>
      <c r="BR40" s="652"/>
      <c r="BS40" s="652">
        <v>99.7</v>
      </c>
      <c r="BT40" s="652"/>
      <c r="BU40" s="652"/>
      <c r="BV40" s="652"/>
      <c r="BW40" s="653"/>
      <c r="BY40" s="627" t="s">
        <v>303</v>
      </c>
      <c r="BZ40" s="628"/>
      <c r="CA40" s="593" t="s">
        <v>304</v>
      </c>
      <c r="CB40" s="594"/>
      <c r="CC40" s="594"/>
      <c r="CD40" s="594"/>
      <c r="CE40" s="594"/>
      <c r="CF40" s="594"/>
      <c r="CG40" s="594"/>
      <c r="CH40" s="594"/>
      <c r="CI40" s="594"/>
      <c r="CJ40" s="594"/>
      <c r="CK40" s="594"/>
      <c r="CL40" s="595"/>
      <c r="CM40" s="596">
        <v>130212304</v>
      </c>
      <c r="CN40" s="603"/>
      <c r="CO40" s="603"/>
      <c r="CP40" s="603"/>
      <c r="CQ40" s="603"/>
      <c r="CR40" s="603"/>
      <c r="CS40" s="603"/>
      <c r="CT40" s="604"/>
      <c r="CU40" s="599">
        <v>17.2</v>
      </c>
      <c r="CV40" s="600"/>
      <c r="CW40" s="600"/>
      <c r="CX40" s="601"/>
      <c r="CY40" s="602">
        <v>125652593</v>
      </c>
      <c r="CZ40" s="603"/>
      <c r="DA40" s="603"/>
      <c r="DB40" s="603"/>
      <c r="DC40" s="603"/>
      <c r="DD40" s="603"/>
      <c r="DE40" s="603"/>
      <c r="DF40" s="604"/>
      <c r="DG40" s="602">
        <v>125304731</v>
      </c>
      <c r="DH40" s="603"/>
      <c r="DI40" s="603"/>
      <c r="DJ40" s="603"/>
      <c r="DK40" s="603"/>
      <c r="DL40" s="603"/>
      <c r="DM40" s="603"/>
      <c r="DN40" s="603"/>
      <c r="DO40" s="603"/>
      <c r="DP40" s="603"/>
      <c r="DQ40" s="604"/>
      <c r="DR40" s="599">
        <v>26.4</v>
      </c>
      <c r="DS40" s="600"/>
      <c r="DT40" s="600"/>
      <c r="DU40" s="600"/>
      <c r="DV40" s="600"/>
      <c r="DW40" s="600"/>
      <c r="DX40" s="633"/>
    </row>
    <row r="41" spans="2:128" ht="11.25" customHeight="1">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4" t="s">
        <v>305</v>
      </c>
      <c r="AQ41" s="645"/>
      <c r="AR41" s="645"/>
      <c r="AS41" s="645"/>
      <c r="AT41" s="645"/>
      <c r="AU41" s="645"/>
      <c r="AV41" s="645"/>
      <c r="AW41" s="646"/>
      <c r="AX41" s="647" t="s">
        <v>306</v>
      </c>
      <c r="AY41" s="647"/>
      <c r="AZ41" s="647"/>
      <c r="BA41" s="647"/>
      <c r="BB41" s="647"/>
      <c r="BC41" s="647"/>
      <c r="BD41" s="648">
        <v>1286264</v>
      </c>
      <c r="BE41" s="649"/>
      <c r="BF41" s="649"/>
      <c r="BG41" s="649"/>
      <c r="BH41" s="649"/>
      <c r="BI41" s="649"/>
      <c r="BJ41" s="649"/>
      <c r="BK41" s="649"/>
      <c r="BL41" s="649"/>
      <c r="BM41" s="650"/>
      <c r="BN41" s="648" t="s">
        <v>307</v>
      </c>
      <c r="BO41" s="649"/>
      <c r="BP41" s="649"/>
      <c r="BQ41" s="649"/>
      <c r="BR41" s="649"/>
      <c r="BS41" s="649"/>
      <c r="BT41" s="649"/>
      <c r="BU41" s="649"/>
      <c r="BV41" s="649"/>
      <c r="BW41" s="650"/>
      <c r="BY41" s="629"/>
      <c r="BZ41" s="630"/>
      <c r="CA41" s="593" t="s">
        <v>308</v>
      </c>
      <c r="CB41" s="594"/>
      <c r="CC41" s="594"/>
      <c r="CD41" s="594"/>
      <c r="CE41" s="594"/>
      <c r="CF41" s="594"/>
      <c r="CG41" s="594"/>
      <c r="CH41" s="594"/>
      <c r="CI41" s="594"/>
      <c r="CJ41" s="594"/>
      <c r="CK41" s="594"/>
      <c r="CL41" s="595"/>
      <c r="CM41" s="596">
        <v>117395148</v>
      </c>
      <c r="CN41" s="597"/>
      <c r="CO41" s="597"/>
      <c r="CP41" s="597"/>
      <c r="CQ41" s="597"/>
      <c r="CR41" s="597"/>
      <c r="CS41" s="597"/>
      <c r="CT41" s="598"/>
      <c r="CU41" s="599">
        <v>15.5</v>
      </c>
      <c r="CV41" s="600"/>
      <c r="CW41" s="600"/>
      <c r="CX41" s="601"/>
      <c r="CY41" s="602">
        <v>112835443</v>
      </c>
      <c r="CZ41" s="603"/>
      <c r="DA41" s="603"/>
      <c r="DB41" s="603"/>
      <c r="DC41" s="603"/>
      <c r="DD41" s="603"/>
      <c r="DE41" s="603"/>
      <c r="DF41" s="604"/>
      <c r="DG41" s="602">
        <v>112534949</v>
      </c>
      <c r="DH41" s="603"/>
      <c r="DI41" s="603"/>
      <c r="DJ41" s="603"/>
      <c r="DK41" s="603"/>
      <c r="DL41" s="603"/>
      <c r="DM41" s="603"/>
      <c r="DN41" s="603"/>
      <c r="DO41" s="603"/>
      <c r="DP41" s="603"/>
      <c r="DQ41" s="604"/>
      <c r="DR41" s="599">
        <v>23.7</v>
      </c>
      <c r="DS41" s="600"/>
      <c r="DT41" s="600"/>
      <c r="DU41" s="600"/>
      <c r="DV41" s="600"/>
      <c r="DW41" s="600"/>
      <c r="DX41" s="633"/>
    </row>
    <row r="42" spans="2:128" ht="11.25" customHeight="1">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7" t="s">
        <v>309</v>
      </c>
      <c r="AQ42" s="638"/>
      <c r="AR42" s="638"/>
      <c r="AS42" s="638"/>
      <c r="AT42" s="638"/>
      <c r="AU42" s="638"/>
      <c r="AV42" s="638"/>
      <c r="AW42" s="639"/>
      <c r="AX42" s="640" t="s">
        <v>310</v>
      </c>
      <c r="AY42" s="640"/>
      <c r="AZ42" s="640"/>
      <c r="BA42" s="640"/>
      <c r="BB42" s="640"/>
      <c r="BC42" s="640"/>
      <c r="BD42" s="641">
        <v>1286264</v>
      </c>
      <c r="BE42" s="642"/>
      <c r="BF42" s="642"/>
      <c r="BG42" s="642"/>
      <c r="BH42" s="642"/>
      <c r="BI42" s="642"/>
      <c r="BJ42" s="642"/>
      <c r="BK42" s="642"/>
      <c r="BL42" s="642"/>
      <c r="BM42" s="643"/>
      <c r="BN42" s="641" t="s">
        <v>311</v>
      </c>
      <c r="BO42" s="642"/>
      <c r="BP42" s="642"/>
      <c r="BQ42" s="642"/>
      <c r="BR42" s="642"/>
      <c r="BS42" s="642"/>
      <c r="BT42" s="642"/>
      <c r="BU42" s="642"/>
      <c r="BV42" s="642"/>
      <c r="BW42" s="643"/>
      <c r="BY42" s="629"/>
      <c r="BZ42" s="630"/>
      <c r="CA42" s="593" t="s">
        <v>312</v>
      </c>
      <c r="CB42" s="594"/>
      <c r="CC42" s="594"/>
      <c r="CD42" s="594"/>
      <c r="CE42" s="594"/>
      <c r="CF42" s="594"/>
      <c r="CG42" s="594"/>
      <c r="CH42" s="594"/>
      <c r="CI42" s="594"/>
      <c r="CJ42" s="594"/>
      <c r="CK42" s="594"/>
      <c r="CL42" s="595"/>
      <c r="CM42" s="596">
        <v>12817156</v>
      </c>
      <c r="CN42" s="603"/>
      <c r="CO42" s="603"/>
      <c r="CP42" s="603"/>
      <c r="CQ42" s="603"/>
      <c r="CR42" s="603"/>
      <c r="CS42" s="603"/>
      <c r="CT42" s="604"/>
      <c r="CU42" s="599">
        <v>1.7</v>
      </c>
      <c r="CV42" s="600"/>
      <c r="CW42" s="600"/>
      <c r="CX42" s="601"/>
      <c r="CY42" s="602">
        <v>12817150</v>
      </c>
      <c r="CZ42" s="603"/>
      <c r="DA42" s="603"/>
      <c r="DB42" s="603"/>
      <c r="DC42" s="603"/>
      <c r="DD42" s="603"/>
      <c r="DE42" s="603"/>
      <c r="DF42" s="604"/>
      <c r="DG42" s="602">
        <v>12769782</v>
      </c>
      <c r="DH42" s="603"/>
      <c r="DI42" s="603"/>
      <c r="DJ42" s="603"/>
      <c r="DK42" s="603"/>
      <c r="DL42" s="603"/>
      <c r="DM42" s="603"/>
      <c r="DN42" s="603"/>
      <c r="DO42" s="603"/>
      <c r="DP42" s="603"/>
      <c r="DQ42" s="604"/>
      <c r="DR42" s="599">
        <v>2.7</v>
      </c>
      <c r="DS42" s="600"/>
      <c r="DT42" s="600"/>
      <c r="DU42" s="600"/>
      <c r="DV42" s="600"/>
      <c r="DW42" s="600"/>
      <c r="DX42" s="633"/>
    </row>
    <row r="43" spans="2:128" ht="11.25" customHeight="1">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6"/>
      <c r="AQ43" s="636"/>
      <c r="AR43" s="636"/>
      <c r="AS43" s="636"/>
      <c r="AT43" s="218"/>
      <c r="AU43" s="218"/>
      <c r="AV43" s="218"/>
      <c r="AW43" s="218"/>
      <c r="AX43" s="218"/>
      <c r="AY43" s="218"/>
      <c r="AZ43" s="218"/>
      <c r="BA43" s="218"/>
      <c r="BB43" s="218"/>
      <c r="BC43" s="218"/>
      <c r="BD43" s="635"/>
      <c r="BE43" s="635"/>
      <c r="BF43" s="635"/>
      <c r="BG43" s="635"/>
      <c r="BH43" s="635"/>
      <c r="BI43" s="635"/>
      <c r="BJ43" s="635"/>
      <c r="BK43" s="635"/>
      <c r="BL43" s="635"/>
      <c r="BM43" s="635"/>
      <c r="BN43" s="635"/>
      <c r="BO43" s="635"/>
      <c r="BP43" s="635"/>
      <c r="BQ43" s="635"/>
      <c r="BR43" s="635"/>
      <c r="BS43" s="635"/>
      <c r="BT43" s="635"/>
      <c r="BU43" s="635"/>
      <c r="BV43" s="635"/>
      <c r="BW43" s="635"/>
      <c r="BY43" s="631"/>
      <c r="BZ43" s="632"/>
      <c r="CA43" s="593" t="s">
        <v>313</v>
      </c>
      <c r="CB43" s="594"/>
      <c r="CC43" s="594"/>
      <c r="CD43" s="594"/>
      <c r="CE43" s="594"/>
      <c r="CF43" s="594"/>
      <c r="CG43" s="594"/>
      <c r="CH43" s="594"/>
      <c r="CI43" s="594"/>
      <c r="CJ43" s="594"/>
      <c r="CK43" s="594"/>
      <c r="CL43" s="595"/>
      <c r="CM43" s="596" t="s">
        <v>120</v>
      </c>
      <c r="CN43" s="597"/>
      <c r="CO43" s="597"/>
      <c r="CP43" s="597"/>
      <c r="CQ43" s="597"/>
      <c r="CR43" s="597"/>
      <c r="CS43" s="597"/>
      <c r="CT43" s="598"/>
      <c r="CU43" s="599" t="s">
        <v>120</v>
      </c>
      <c r="CV43" s="600"/>
      <c r="CW43" s="600"/>
      <c r="CX43" s="601"/>
      <c r="CY43" s="602" t="s">
        <v>120</v>
      </c>
      <c r="CZ43" s="603"/>
      <c r="DA43" s="603"/>
      <c r="DB43" s="603"/>
      <c r="DC43" s="603"/>
      <c r="DD43" s="603"/>
      <c r="DE43" s="603"/>
      <c r="DF43" s="604"/>
      <c r="DG43" s="602" t="s">
        <v>120</v>
      </c>
      <c r="DH43" s="603"/>
      <c r="DI43" s="603"/>
      <c r="DJ43" s="603"/>
      <c r="DK43" s="603"/>
      <c r="DL43" s="603"/>
      <c r="DM43" s="603"/>
      <c r="DN43" s="603"/>
      <c r="DO43" s="603"/>
      <c r="DP43" s="603"/>
      <c r="DQ43" s="604"/>
      <c r="DR43" s="599" t="s">
        <v>207</v>
      </c>
      <c r="DS43" s="600"/>
      <c r="DT43" s="600"/>
      <c r="DU43" s="600"/>
      <c r="DV43" s="600"/>
      <c r="DW43" s="600"/>
      <c r="DX43" s="633"/>
    </row>
    <row r="44" spans="2:128" ht="11.25" customHeight="1">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6"/>
      <c r="AQ44" s="636"/>
      <c r="AR44" s="636"/>
      <c r="AS44" s="636"/>
      <c r="AT44" s="218"/>
      <c r="AU44" s="218"/>
      <c r="AV44" s="218"/>
      <c r="AW44" s="218"/>
      <c r="AX44" s="218"/>
      <c r="AY44" s="218"/>
      <c r="AZ44" s="218"/>
      <c r="BA44" s="218"/>
      <c r="BB44" s="218"/>
      <c r="BC44" s="218"/>
      <c r="BD44" s="635"/>
      <c r="BE44" s="635"/>
      <c r="BF44" s="635"/>
      <c r="BG44" s="635"/>
      <c r="BH44" s="635"/>
      <c r="BI44" s="635"/>
      <c r="BJ44" s="635"/>
      <c r="BK44" s="635"/>
      <c r="BL44" s="635"/>
      <c r="BM44" s="635"/>
      <c r="BN44" s="635"/>
      <c r="BO44" s="635"/>
      <c r="BP44" s="635"/>
      <c r="BQ44" s="635"/>
      <c r="BR44" s="635"/>
      <c r="BS44" s="635"/>
      <c r="BT44" s="635"/>
      <c r="BU44" s="635"/>
      <c r="BV44" s="635"/>
      <c r="BW44" s="635"/>
      <c r="BY44" s="593" t="s">
        <v>314</v>
      </c>
      <c r="BZ44" s="594"/>
      <c r="CA44" s="594"/>
      <c r="CB44" s="594"/>
      <c r="CC44" s="594"/>
      <c r="CD44" s="594"/>
      <c r="CE44" s="594"/>
      <c r="CF44" s="594"/>
      <c r="CG44" s="594"/>
      <c r="CH44" s="594"/>
      <c r="CI44" s="594"/>
      <c r="CJ44" s="594"/>
      <c r="CK44" s="594"/>
      <c r="CL44" s="595"/>
      <c r="CM44" s="596">
        <v>231716280</v>
      </c>
      <c r="CN44" s="603"/>
      <c r="CO44" s="603"/>
      <c r="CP44" s="603"/>
      <c r="CQ44" s="603"/>
      <c r="CR44" s="603"/>
      <c r="CS44" s="603"/>
      <c r="CT44" s="604"/>
      <c r="CU44" s="599">
        <v>30.5</v>
      </c>
      <c r="CV44" s="600"/>
      <c r="CW44" s="600"/>
      <c r="CX44" s="601"/>
      <c r="CY44" s="602">
        <v>191739745</v>
      </c>
      <c r="CZ44" s="603"/>
      <c r="DA44" s="603"/>
      <c r="DB44" s="603"/>
      <c r="DC44" s="603"/>
      <c r="DD44" s="603"/>
      <c r="DE44" s="603"/>
      <c r="DF44" s="604"/>
      <c r="DG44" s="602">
        <v>140378072</v>
      </c>
      <c r="DH44" s="603"/>
      <c r="DI44" s="603"/>
      <c r="DJ44" s="603"/>
      <c r="DK44" s="603"/>
      <c r="DL44" s="603"/>
      <c r="DM44" s="603"/>
      <c r="DN44" s="603"/>
      <c r="DO44" s="603"/>
      <c r="DP44" s="603"/>
      <c r="DQ44" s="604"/>
      <c r="DR44" s="599">
        <v>29.6</v>
      </c>
      <c r="DS44" s="600"/>
      <c r="DT44" s="600"/>
      <c r="DU44" s="600"/>
      <c r="DV44" s="600"/>
      <c r="DW44" s="600"/>
      <c r="DX44" s="633"/>
    </row>
    <row r="45" spans="2:128" ht="11.25" customHeight="1">
      <c r="B45" s="212" t="s">
        <v>315</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3" t="s">
        <v>316</v>
      </c>
      <c r="BZ45" s="594"/>
      <c r="CA45" s="594"/>
      <c r="CB45" s="594"/>
      <c r="CC45" s="594"/>
      <c r="CD45" s="594"/>
      <c r="CE45" s="594"/>
      <c r="CF45" s="594"/>
      <c r="CG45" s="594"/>
      <c r="CH45" s="594"/>
      <c r="CI45" s="594"/>
      <c r="CJ45" s="594"/>
      <c r="CK45" s="594"/>
      <c r="CL45" s="595"/>
      <c r="CM45" s="596">
        <v>24726568</v>
      </c>
      <c r="CN45" s="597"/>
      <c r="CO45" s="597"/>
      <c r="CP45" s="597"/>
      <c r="CQ45" s="597"/>
      <c r="CR45" s="597"/>
      <c r="CS45" s="597"/>
      <c r="CT45" s="598"/>
      <c r="CU45" s="599">
        <v>3.3</v>
      </c>
      <c r="CV45" s="600"/>
      <c r="CW45" s="600"/>
      <c r="CX45" s="601"/>
      <c r="CY45" s="602">
        <v>16361516</v>
      </c>
      <c r="CZ45" s="603"/>
      <c r="DA45" s="603"/>
      <c r="DB45" s="603"/>
      <c r="DC45" s="603"/>
      <c r="DD45" s="603"/>
      <c r="DE45" s="603"/>
      <c r="DF45" s="604"/>
      <c r="DG45" s="602">
        <v>15408976</v>
      </c>
      <c r="DH45" s="603"/>
      <c r="DI45" s="603"/>
      <c r="DJ45" s="603"/>
      <c r="DK45" s="603"/>
      <c r="DL45" s="603"/>
      <c r="DM45" s="603"/>
      <c r="DN45" s="603"/>
      <c r="DO45" s="603"/>
      <c r="DP45" s="603"/>
      <c r="DQ45" s="604"/>
      <c r="DR45" s="599">
        <v>3.3</v>
      </c>
      <c r="DS45" s="600"/>
      <c r="DT45" s="600"/>
      <c r="DU45" s="600"/>
      <c r="DV45" s="600"/>
      <c r="DW45" s="600"/>
      <c r="DX45" s="633"/>
    </row>
    <row r="46" spans="2:128" ht="11.25" customHeight="1">
      <c r="B46" s="226" t="s">
        <v>317</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3" t="s">
        <v>318</v>
      </c>
      <c r="BZ46" s="594"/>
      <c r="CA46" s="594"/>
      <c r="CB46" s="594"/>
      <c r="CC46" s="594"/>
      <c r="CD46" s="594"/>
      <c r="CE46" s="594"/>
      <c r="CF46" s="594"/>
      <c r="CG46" s="594"/>
      <c r="CH46" s="594"/>
      <c r="CI46" s="594"/>
      <c r="CJ46" s="594"/>
      <c r="CK46" s="594"/>
      <c r="CL46" s="595"/>
      <c r="CM46" s="596">
        <v>4303906</v>
      </c>
      <c r="CN46" s="603"/>
      <c r="CO46" s="603"/>
      <c r="CP46" s="603"/>
      <c r="CQ46" s="603"/>
      <c r="CR46" s="603"/>
      <c r="CS46" s="603"/>
      <c r="CT46" s="604"/>
      <c r="CU46" s="599">
        <v>0.6</v>
      </c>
      <c r="CV46" s="600"/>
      <c r="CW46" s="600"/>
      <c r="CX46" s="601"/>
      <c r="CY46" s="602">
        <v>3609683</v>
      </c>
      <c r="CZ46" s="603"/>
      <c r="DA46" s="603"/>
      <c r="DB46" s="603"/>
      <c r="DC46" s="603"/>
      <c r="DD46" s="603"/>
      <c r="DE46" s="603"/>
      <c r="DF46" s="604"/>
      <c r="DG46" s="602">
        <v>3609683</v>
      </c>
      <c r="DH46" s="603"/>
      <c r="DI46" s="603"/>
      <c r="DJ46" s="603"/>
      <c r="DK46" s="603"/>
      <c r="DL46" s="603"/>
      <c r="DM46" s="603"/>
      <c r="DN46" s="603"/>
      <c r="DO46" s="603"/>
      <c r="DP46" s="603"/>
      <c r="DQ46" s="604"/>
      <c r="DR46" s="599">
        <v>0.8</v>
      </c>
      <c r="DS46" s="600"/>
      <c r="DT46" s="600"/>
      <c r="DU46" s="600"/>
      <c r="DV46" s="600"/>
      <c r="DW46" s="600"/>
      <c r="DX46" s="633"/>
    </row>
    <row r="47" spans="2:128" ht="11.25" customHeight="1">
      <c r="B47" s="227" t="s">
        <v>319</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3" t="s">
        <v>320</v>
      </c>
      <c r="BZ47" s="594"/>
      <c r="CA47" s="594"/>
      <c r="CB47" s="594"/>
      <c r="CC47" s="594"/>
      <c r="CD47" s="594"/>
      <c r="CE47" s="594"/>
      <c r="CF47" s="594"/>
      <c r="CG47" s="594"/>
      <c r="CH47" s="594"/>
      <c r="CI47" s="594"/>
      <c r="CJ47" s="594"/>
      <c r="CK47" s="594"/>
      <c r="CL47" s="595"/>
      <c r="CM47" s="596">
        <v>177523321</v>
      </c>
      <c r="CN47" s="597"/>
      <c r="CO47" s="597"/>
      <c r="CP47" s="597"/>
      <c r="CQ47" s="597"/>
      <c r="CR47" s="597"/>
      <c r="CS47" s="597"/>
      <c r="CT47" s="598"/>
      <c r="CU47" s="599">
        <v>23.4</v>
      </c>
      <c r="CV47" s="600"/>
      <c r="CW47" s="600"/>
      <c r="CX47" s="601"/>
      <c r="CY47" s="602">
        <v>151015085</v>
      </c>
      <c r="CZ47" s="603"/>
      <c r="DA47" s="603"/>
      <c r="DB47" s="603"/>
      <c r="DC47" s="603"/>
      <c r="DD47" s="603"/>
      <c r="DE47" s="603"/>
      <c r="DF47" s="604"/>
      <c r="DG47" s="602">
        <v>108721849</v>
      </c>
      <c r="DH47" s="603"/>
      <c r="DI47" s="603"/>
      <c r="DJ47" s="603"/>
      <c r="DK47" s="603"/>
      <c r="DL47" s="603"/>
      <c r="DM47" s="603"/>
      <c r="DN47" s="603"/>
      <c r="DO47" s="603"/>
      <c r="DP47" s="603"/>
      <c r="DQ47" s="604"/>
      <c r="DR47" s="599">
        <v>22.9</v>
      </c>
      <c r="DS47" s="600"/>
      <c r="DT47" s="600"/>
      <c r="DU47" s="600"/>
      <c r="DV47" s="600"/>
      <c r="DW47" s="600"/>
      <c r="DX47" s="633"/>
    </row>
    <row r="48" spans="2:128" ht="11.25" customHeight="1">
      <c r="AP48" s="636"/>
      <c r="AQ48" s="636"/>
      <c r="AR48" s="636"/>
      <c r="AS48" s="636"/>
      <c r="AT48" s="218"/>
      <c r="AU48" s="218"/>
      <c r="AV48" s="218"/>
      <c r="AW48" s="218"/>
      <c r="AX48" s="218"/>
      <c r="AY48" s="218"/>
      <c r="AZ48" s="218"/>
      <c r="BA48" s="218"/>
      <c r="BB48" s="218"/>
      <c r="BC48" s="218"/>
      <c r="BD48" s="635"/>
      <c r="BE48" s="635"/>
      <c r="BF48" s="635"/>
      <c r="BG48" s="635"/>
      <c r="BH48" s="635"/>
      <c r="BI48" s="635"/>
      <c r="BJ48" s="635"/>
      <c r="BK48" s="635"/>
      <c r="BL48" s="635"/>
      <c r="BM48" s="635"/>
      <c r="BN48" s="635"/>
      <c r="BO48" s="635"/>
      <c r="BP48" s="635"/>
      <c r="BQ48" s="635"/>
      <c r="BR48" s="635"/>
      <c r="BS48" s="635"/>
      <c r="BT48" s="635"/>
      <c r="BU48" s="635"/>
      <c r="BV48" s="635"/>
      <c r="BW48" s="635"/>
      <c r="BY48" s="593" t="s">
        <v>321</v>
      </c>
      <c r="BZ48" s="594"/>
      <c r="CA48" s="594"/>
      <c r="CB48" s="594"/>
      <c r="CC48" s="594"/>
      <c r="CD48" s="594"/>
      <c r="CE48" s="594"/>
      <c r="CF48" s="594"/>
      <c r="CG48" s="594"/>
      <c r="CH48" s="594"/>
      <c r="CI48" s="594"/>
      <c r="CJ48" s="594"/>
      <c r="CK48" s="594"/>
      <c r="CL48" s="595"/>
      <c r="CM48" s="596">
        <v>11935786</v>
      </c>
      <c r="CN48" s="603"/>
      <c r="CO48" s="603"/>
      <c r="CP48" s="603"/>
      <c r="CQ48" s="603"/>
      <c r="CR48" s="603"/>
      <c r="CS48" s="603"/>
      <c r="CT48" s="604"/>
      <c r="CU48" s="599">
        <v>1.6</v>
      </c>
      <c r="CV48" s="600"/>
      <c r="CW48" s="600"/>
      <c r="CX48" s="601"/>
      <c r="CY48" s="602">
        <v>11908843</v>
      </c>
      <c r="CZ48" s="603"/>
      <c r="DA48" s="603"/>
      <c r="DB48" s="603"/>
      <c r="DC48" s="603"/>
      <c r="DD48" s="603"/>
      <c r="DE48" s="603"/>
      <c r="DF48" s="604"/>
      <c r="DG48" s="602">
        <v>11905671</v>
      </c>
      <c r="DH48" s="603"/>
      <c r="DI48" s="603"/>
      <c r="DJ48" s="603"/>
      <c r="DK48" s="603"/>
      <c r="DL48" s="603"/>
      <c r="DM48" s="603"/>
      <c r="DN48" s="603"/>
      <c r="DO48" s="603"/>
      <c r="DP48" s="603"/>
      <c r="DQ48" s="604"/>
      <c r="DR48" s="599">
        <v>2.5</v>
      </c>
      <c r="DS48" s="600"/>
      <c r="DT48" s="600"/>
      <c r="DU48" s="600"/>
      <c r="DV48" s="600"/>
      <c r="DW48" s="600"/>
      <c r="DX48" s="633"/>
    </row>
    <row r="49" spans="2:128" ht="11.25" customHeight="1">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6"/>
      <c r="AQ49" s="636"/>
      <c r="AR49" s="636"/>
      <c r="AS49" s="636"/>
      <c r="AT49" s="218"/>
      <c r="AU49" s="218"/>
      <c r="AV49" s="218"/>
      <c r="AW49" s="218"/>
      <c r="AX49" s="218"/>
      <c r="AY49" s="218"/>
      <c r="AZ49" s="218"/>
      <c r="BA49" s="218"/>
      <c r="BB49" s="218"/>
      <c r="BC49" s="218"/>
      <c r="BD49" s="635"/>
      <c r="BE49" s="635"/>
      <c r="BF49" s="635"/>
      <c r="BG49" s="635"/>
      <c r="BH49" s="635"/>
      <c r="BI49" s="635"/>
      <c r="BJ49" s="635"/>
      <c r="BK49" s="635"/>
      <c r="BL49" s="635"/>
      <c r="BM49" s="635"/>
      <c r="BN49" s="635"/>
      <c r="BO49" s="635"/>
      <c r="BP49" s="635"/>
      <c r="BQ49" s="635"/>
      <c r="BR49" s="635"/>
      <c r="BS49" s="635"/>
      <c r="BT49" s="635"/>
      <c r="BU49" s="635"/>
      <c r="BV49" s="635"/>
      <c r="BW49" s="635"/>
      <c r="BY49" s="593" t="s">
        <v>322</v>
      </c>
      <c r="BZ49" s="594"/>
      <c r="CA49" s="594"/>
      <c r="CB49" s="594"/>
      <c r="CC49" s="594"/>
      <c r="CD49" s="594"/>
      <c r="CE49" s="594"/>
      <c r="CF49" s="594"/>
      <c r="CG49" s="594"/>
      <c r="CH49" s="594"/>
      <c r="CI49" s="594"/>
      <c r="CJ49" s="594"/>
      <c r="CK49" s="594"/>
      <c r="CL49" s="595"/>
      <c r="CM49" s="596">
        <v>9829055</v>
      </c>
      <c r="CN49" s="597"/>
      <c r="CO49" s="597"/>
      <c r="CP49" s="597"/>
      <c r="CQ49" s="597"/>
      <c r="CR49" s="597"/>
      <c r="CS49" s="597"/>
      <c r="CT49" s="598"/>
      <c r="CU49" s="599">
        <v>1.3</v>
      </c>
      <c r="CV49" s="600"/>
      <c r="CW49" s="600"/>
      <c r="CX49" s="601"/>
      <c r="CY49" s="602">
        <v>8015836</v>
      </c>
      <c r="CZ49" s="603"/>
      <c r="DA49" s="603"/>
      <c r="DB49" s="603"/>
      <c r="DC49" s="603"/>
      <c r="DD49" s="603"/>
      <c r="DE49" s="603"/>
      <c r="DF49" s="604"/>
      <c r="DG49" s="602" t="s">
        <v>120</v>
      </c>
      <c r="DH49" s="603"/>
      <c r="DI49" s="603"/>
      <c r="DJ49" s="603"/>
      <c r="DK49" s="603"/>
      <c r="DL49" s="603"/>
      <c r="DM49" s="603"/>
      <c r="DN49" s="603"/>
      <c r="DO49" s="603"/>
      <c r="DP49" s="603"/>
      <c r="DQ49" s="604"/>
      <c r="DR49" s="599" t="s">
        <v>207</v>
      </c>
      <c r="DS49" s="600"/>
      <c r="DT49" s="600"/>
      <c r="DU49" s="600"/>
      <c r="DV49" s="600"/>
      <c r="DW49" s="600"/>
      <c r="DX49" s="633"/>
    </row>
    <row r="50" spans="2:128" ht="11.25" customHeight="1">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6"/>
      <c r="AQ50" s="636"/>
      <c r="AR50" s="636"/>
      <c r="AS50" s="636"/>
      <c r="AT50" s="218"/>
      <c r="AU50" s="218"/>
      <c r="AV50" s="218"/>
      <c r="AW50" s="218"/>
      <c r="AX50" s="218"/>
      <c r="AY50" s="218"/>
      <c r="AZ50" s="218"/>
      <c r="BA50" s="218"/>
      <c r="BB50" s="218"/>
      <c r="BC50" s="218"/>
      <c r="BD50" s="635"/>
      <c r="BE50" s="635"/>
      <c r="BF50" s="635"/>
      <c r="BG50" s="635"/>
      <c r="BH50" s="635"/>
      <c r="BI50" s="635"/>
      <c r="BJ50" s="635"/>
      <c r="BK50" s="635"/>
      <c r="BL50" s="635"/>
      <c r="BM50" s="635"/>
      <c r="BN50" s="635"/>
      <c r="BO50" s="635"/>
      <c r="BP50" s="635"/>
      <c r="BQ50" s="635"/>
      <c r="BR50" s="635"/>
      <c r="BS50" s="635"/>
      <c r="BT50" s="635"/>
      <c r="BU50" s="635"/>
      <c r="BV50" s="635"/>
      <c r="BW50" s="635"/>
      <c r="BY50" s="593" t="s">
        <v>323</v>
      </c>
      <c r="BZ50" s="594"/>
      <c r="CA50" s="594"/>
      <c r="CB50" s="594"/>
      <c r="CC50" s="594"/>
      <c r="CD50" s="594"/>
      <c r="CE50" s="594"/>
      <c r="CF50" s="594"/>
      <c r="CG50" s="594"/>
      <c r="CH50" s="594"/>
      <c r="CI50" s="594"/>
      <c r="CJ50" s="594"/>
      <c r="CK50" s="594"/>
      <c r="CL50" s="595"/>
      <c r="CM50" s="596">
        <v>15221</v>
      </c>
      <c r="CN50" s="603"/>
      <c r="CO50" s="603"/>
      <c r="CP50" s="603"/>
      <c r="CQ50" s="603"/>
      <c r="CR50" s="603"/>
      <c r="CS50" s="603"/>
      <c r="CT50" s="604"/>
      <c r="CU50" s="599">
        <v>0</v>
      </c>
      <c r="CV50" s="600"/>
      <c r="CW50" s="600"/>
      <c r="CX50" s="601"/>
      <c r="CY50" s="602">
        <v>12221</v>
      </c>
      <c r="CZ50" s="603"/>
      <c r="DA50" s="603"/>
      <c r="DB50" s="603"/>
      <c r="DC50" s="603"/>
      <c r="DD50" s="603"/>
      <c r="DE50" s="603"/>
      <c r="DF50" s="604"/>
      <c r="DG50" s="602" t="s">
        <v>120</v>
      </c>
      <c r="DH50" s="603"/>
      <c r="DI50" s="603"/>
      <c r="DJ50" s="603"/>
      <c r="DK50" s="603"/>
      <c r="DL50" s="603"/>
      <c r="DM50" s="603"/>
      <c r="DN50" s="603"/>
      <c r="DO50" s="603"/>
      <c r="DP50" s="603"/>
      <c r="DQ50" s="604"/>
      <c r="DR50" s="599" t="s">
        <v>120</v>
      </c>
      <c r="DS50" s="600"/>
      <c r="DT50" s="600"/>
      <c r="DU50" s="600"/>
      <c r="DV50" s="600"/>
      <c r="DW50" s="600"/>
      <c r="DX50" s="633"/>
    </row>
    <row r="51" spans="2:128" ht="11.25" customHeight="1">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3" t="s">
        <v>324</v>
      </c>
      <c r="BZ51" s="594"/>
      <c r="CA51" s="594"/>
      <c r="CB51" s="594"/>
      <c r="CC51" s="594"/>
      <c r="CD51" s="594"/>
      <c r="CE51" s="594"/>
      <c r="CF51" s="594"/>
      <c r="CG51" s="594"/>
      <c r="CH51" s="594"/>
      <c r="CI51" s="594"/>
      <c r="CJ51" s="594"/>
      <c r="CK51" s="594"/>
      <c r="CL51" s="595"/>
      <c r="CM51" s="596">
        <v>3382423</v>
      </c>
      <c r="CN51" s="597"/>
      <c r="CO51" s="597"/>
      <c r="CP51" s="597"/>
      <c r="CQ51" s="597"/>
      <c r="CR51" s="597"/>
      <c r="CS51" s="597"/>
      <c r="CT51" s="598"/>
      <c r="CU51" s="599">
        <v>0.4</v>
      </c>
      <c r="CV51" s="600"/>
      <c r="CW51" s="600"/>
      <c r="CX51" s="601"/>
      <c r="CY51" s="602">
        <v>816561</v>
      </c>
      <c r="CZ51" s="603"/>
      <c r="DA51" s="603"/>
      <c r="DB51" s="603"/>
      <c r="DC51" s="603"/>
      <c r="DD51" s="603"/>
      <c r="DE51" s="603"/>
      <c r="DF51" s="604"/>
      <c r="DG51" s="602">
        <v>731893</v>
      </c>
      <c r="DH51" s="603"/>
      <c r="DI51" s="603"/>
      <c r="DJ51" s="603"/>
      <c r="DK51" s="603"/>
      <c r="DL51" s="603"/>
      <c r="DM51" s="603"/>
      <c r="DN51" s="603"/>
      <c r="DO51" s="603"/>
      <c r="DP51" s="603"/>
      <c r="DQ51" s="604"/>
      <c r="DR51" s="599">
        <v>0.2</v>
      </c>
      <c r="DS51" s="600"/>
      <c r="DT51" s="600"/>
      <c r="DU51" s="600"/>
      <c r="DV51" s="600"/>
      <c r="DW51" s="600"/>
      <c r="DX51" s="633"/>
    </row>
    <row r="52" spans="2:128" ht="11.25" customHeight="1">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Y52" s="593" t="s">
        <v>325</v>
      </c>
      <c r="BZ52" s="594"/>
      <c r="CA52" s="594"/>
      <c r="CB52" s="594"/>
      <c r="CC52" s="594"/>
      <c r="CD52" s="594"/>
      <c r="CE52" s="594"/>
      <c r="CF52" s="594"/>
      <c r="CG52" s="594"/>
      <c r="CH52" s="594"/>
      <c r="CI52" s="594"/>
      <c r="CJ52" s="594"/>
      <c r="CK52" s="594"/>
      <c r="CL52" s="595"/>
      <c r="CM52" s="596" t="s">
        <v>120</v>
      </c>
      <c r="CN52" s="603"/>
      <c r="CO52" s="603"/>
      <c r="CP52" s="603"/>
      <c r="CQ52" s="603"/>
      <c r="CR52" s="603"/>
      <c r="CS52" s="603"/>
      <c r="CT52" s="604"/>
      <c r="CU52" s="599" t="s">
        <v>120</v>
      </c>
      <c r="CV52" s="600"/>
      <c r="CW52" s="600"/>
      <c r="CX52" s="601"/>
      <c r="CY52" s="602" t="s">
        <v>207</v>
      </c>
      <c r="CZ52" s="603"/>
      <c r="DA52" s="603"/>
      <c r="DB52" s="603"/>
      <c r="DC52" s="603"/>
      <c r="DD52" s="603"/>
      <c r="DE52" s="603"/>
      <c r="DF52" s="604"/>
      <c r="DG52" s="602" t="s">
        <v>120</v>
      </c>
      <c r="DH52" s="603"/>
      <c r="DI52" s="603"/>
      <c r="DJ52" s="603"/>
      <c r="DK52" s="603"/>
      <c r="DL52" s="603"/>
      <c r="DM52" s="603"/>
      <c r="DN52" s="603"/>
      <c r="DO52" s="603"/>
      <c r="DP52" s="603"/>
      <c r="DQ52" s="604"/>
      <c r="DR52" s="599" t="s">
        <v>120</v>
      </c>
      <c r="DS52" s="600"/>
      <c r="DT52" s="600"/>
      <c r="DU52" s="600"/>
      <c r="DV52" s="600"/>
      <c r="DW52" s="600"/>
      <c r="DX52" s="633"/>
    </row>
    <row r="53" spans="2:128" ht="11.25" customHeight="1">
      <c r="B53" s="227"/>
      <c r="AP53" s="222"/>
      <c r="AQ53" s="218"/>
      <c r="AR53" s="218"/>
      <c r="AS53" s="218"/>
      <c r="AT53" s="218"/>
      <c r="AU53" s="218"/>
      <c r="AV53" s="218"/>
      <c r="AW53" s="218"/>
      <c r="AX53" s="218"/>
      <c r="AY53" s="218"/>
      <c r="AZ53" s="626"/>
      <c r="BA53" s="626"/>
      <c r="BB53" s="626"/>
      <c r="BC53" s="626"/>
      <c r="BD53" s="218"/>
      <c r="BE53" s="218"/>
      <c r="BF53" s="218"/>
      <c r="BG53" s="218"/>
      <c r="BH53" s="218"/>
      <c r="BI53" s="218"/>
      <c r="BJ53" s="218"/>
      <c r="BK53" s="218"/>
      <c r="BL53" s="218"/>
      <c r="BM53" s="218"/>
      <c r="BN53" s="218"/>
      <c r="BO53" s="218"/>
      <c r="BP53" s="218"/>
      <c r="BQ53" s="218"/>
      <c r="BR53" s="218"/>
      <c r="BS53" s="626"/>
      <c r="BT53" s="626"/>
      <c r="BU53" s="626"/>
      <c r="BV53" s="626"/>
      <c r="BW53" s="626"/>
      <c r="BY53" s="593" t="s">
        <v>326</v>
      </c>
      <c r="BZ53" s="594"/>
      <c r="CA53" s="594"/>
      <c r="CB53" s="594"/>
      <c r="CC53" s="594"/>
      <c r="CD53" s="594"/>
      <c r="CE53" s="594"/>
      <c r="CF53" s="594"/>
      <c r="CG53" s="594"/>
      <c r="CH53" s="594"/>
      <c r="CI53" s="594"/>
      <c r="CJ53" s="594"/>
      <c r="CK53" s="594"/>
      <c r="CL53" s="595"/>
      <c r="CM53" s="596">
        <v>146865414</v>
      </c>
      <c r="CN53" s="597"/>
      <c r="CO53" s="597"/>
      <c r="CP53" s="597"/>
      <c r="CQ53" s="597"/>
      <c r="CR53" s="597"/>
      <c r="CS53" s="597"/>
      <c r="CT53" s="598"/>
      <c r="CU53" s="599">
        <v>19.3</v>
      </c>
      <c r="CV53" s="600"/>
      <c r="CW53" s="600"/>
      <c r="CX53" s="601"/>
      <c r="CY53" s="602">
        <v>16343331</v>
      </c>
      <c r="CZ53" s="603"/>
      <c r="DA53" s="603"/>
      <c r="DB53" s="603"/>
      <c r="DC53" s="603"/>
      <c r="DD53" s="603"/>
      <c r="DE53" s="603"/>
      <c r="DF53" s="604"/>
      <c r="DG53" s="605"/>
      <c r="DH53" s="606"/>
      <c r="DI53" s="606"/>
      <c r="DJ53" s="606"/>
      <c r="DK53" s="606"/>
      <c r="DL53" s="606"/>
      <c r="DM53" s="606"/>
      <c r="DN53" s="606"/>
      <c r="DO53" s="606"/>
      <c r="DP53" s="606"/>
      <c r="DQ53" s="607"/>
      <c r="DR53" s="590"/>
      <c r="DS53" s="591"/>
      <c r="DT53" s="591"/>
      <c r="DU53" s="591"/>
      <c r="DV53" s="591"/>
      <c r="DW53" s="591"/>
      <c r="DX53" s="592"/>
    </row>
    <row r="54" spans="2:128" ht="11.25" customHeight="1">
      <c r="AP54" s="218"/>
      <c r="AQ54" s="222"/>
      <c r="AR54" s="222"/>
      <c r="AS54" s="222"/>
      <c r="AT54" s="222"/>
      <c r="AU54" s="222"/>
      <c r="AV54" s="222"/>
      <c r="AW54" s="222"/>
      <c r="AX54" s="222"/>
      <c r="AY54" s="218"/>
      <c r="AZ54" s="626"/>
      <c r="BA54" s="626"/>
      <c r="BB54" s="626"/>
      <c r="BC54" s="626"/>
      <c r="BD54" s="218"/>
      <c r="BE54" s="218"/>
      <c r="BF54" s="218"/>
      <c r="BG54" s="218"/>
      <c r="BH54" s="218"/>
      <c r="BI54" s="218"/>
      <c r="BJ54" s="218"/>
      <c r="BK54" s="218"/>
      <c r="BL54" s="218"/>
      <c r="BM54" s="218"/>
      <c r="BN54" s="218"/>
      <c r="BO54" s="218"/>
      <c r="BP54" s="218"/>
      <c r="BQ54" s="218"/>
      <c r="BR54" s="218"/>
      <c r="BS54" s="626"/>
      <c r="BT54" s="626"/>
      <c r="BU54" s="626"/>
      <c r="BV54" s="626"/>
      <c r="BW54" s="626"/>
      <c r="BY54" s="593" t="s">
        <v>327</v>
      </c>
      <c r="BZ54" s="594"/>
      <c r="CA54" s="594"/>
      <c r="CB54" s="594"/>
      <c r="CC54" s="594"/>
      <c r="CD54" s="594"/>
      <c r="CE54" s="594"/>
      <c r="CF54" s="594"/>
      <c r="CG54" s="594"/>
      <c r="CH54" s="594"/>
      <c r="CI54" s="594"/>
      <c r="CJ54" s="594"/>
      <c r="CK54" s="594"/>
      <c r="CL54" s="595"/>
      <c r="CM54" s="596">
        <v>2923111</v>
      </c>
      <c r="CN54" s="597"/>
      <c r="CO54" s="597"/>
      <c r="CP54" s="597"/>
      <c r="CQ54" s="597"/>
      <c r="CR54" s="597"/>
      <c r="CS54" s="597"/>
      <c r="CT54" s="598"/>
      <c r="CU54" s="599">
        <v>0.4</v>
      </c>
      <c r="CV54" s="600"/>
      <c r="CW54" s="600"/>
      <c r="CX54" s="601"/>
      <c r="CY54" s="602">
        <v>480735</v>
      </c>
      <c r="CZ54" s="603"/>
      <c r="DA54" s="603"/>
      <c r="DB54" s="603"/>
      <c r="DC54" s="603"/>
      <c r="DD54" s="603"/>
      <c r="DE54" s="603"/>
      <c r="DF54" s="604"/>
      <c r="DG54" s="605"/>
      <c r="DH54" s="606"/>
      <c r="DI54" s="606"/>
      <c r="DJ54" s="606"/>
      <c r="DK54" s="606"/>
      <c r="DL54" s="606"/>
      <c r="DM54" s="606"/>
      <c r="DN54" s="606"/>
      <c r="DO54" s="606"/>
      <c r="DP54" s="606"/>
      <c r="DQ54" s="607"/>
      <c r="DR54" s="590"/>
      <c r="DS54" s="591"/>
      <c r="DT54" s="591"/>
      <c r="DU54" s="591"/>
      <c r="DV54" s="591"/>
      <c r="DW54" s="591"/>
      <c r="DX54" s="592"/>
    </row>
    <row r="55" spans="2:128" ht="11.25" customHeight="1">
      <c r="AP55" s="218"/>
      <c r="AQ55" s="222"/>
      <c r="AR55" s="222"/>
      <c r="AS55" s="222"/>
      <c r="AT55" s="222"/>
      <c r="AU55" s="222"/>
      <c r="AV55" s="222"/>
      <c r="AW55" s="222"/>
      <c r="AX55" s="222"/>
      <c r="AY55" s="218"/>
      <c r="AZ55" s="626"/>
      <c r="BA55" s="626"/>
      <c r="BB55" s="626"/>
      <c r="BC55" s="626"/>
      <c r="BD55" s="218"/>
      <c r="BE55" s="218"/>
      <c r="BF55" s="218"/>
      <c r="BG55" s="218"/>
      <c r="BH55" s="218"/>
      <c r="BI55" s="218"/>
      <c r="BJ55" s="218"/>
      <c r="BK55" s="218"/>
      <c r="BL55" s="218"/>
      <c r="BM55" s="218"/>
      <c r="BN55" s="218"/>
      <c r="BO55" s="218"/>
      <c r="BP55" s="218"/>
      <c r="BQ55" s="218"/>
      <c r="BR55" s="218"/>
      <c r="BS55" s="626"/>
      <c r="BT55" s="626"/>
      <c r="BU55" s="626"/>
      <c r="BV55" s="626"/>
      <c r="BW55" s="626"/>
      <c r="BY55" s="627" t="s">
        <v>303</v>
      </c>
      <c r="BZ55" s="628"/>
      <c r="CA55" s="593" t="s">
        <v>328</v>
      </c>
      <c r="CB55" s="594"/>
      <c r="CC55" s="594"/>
      <c r="CD55" s="594"/>
      <c r="CE55" s="594"/>
      <c r="CF55" s="594"/>
      <c r="CG55" s="594"/>
      <c r="CH55" s="594"/>
      <c r="CI55" s="594"/>
      <c r="CJ55" s="594"/>
      <c r="CK55" s="594"/>
      <c r="CL55" s="595"/>
      <c r="CM55" s="596">
        <v>142552531</v>
      </c>
      <c r="CN55" s="597"/>
      <c r="CO55" s="597"/>
      <c r="CP55" s="597"/>
      <c r="CQ55" s="597"/>
      <c r="CR55" s="597"/>
      <c r="CS55" s="597"/>
      <c r="CT55" s="598"/>
      <c r="CU55" s="599">
        <v>18.8</v>
      </c>
      <c r="CV55" s="600"/>
      <c r="CW55" s="600"/>
      <c r="CX55" s="601"/>
      <c r="CY55" s="602">
        <v>15918470</v>
      </c>
      <c r="CZ55" s="603"/>
      <c r="DA55" s="603"/>
      <c r="DB55" s="603"/>
      <c r="DC55" s="603"/>
      <c r="DD55" s="603"/>
      <c r="DE55" s="603"/>
      <c r="DF55" s="604"/>
      <c r="DG55" s="605"/>
      <c r="DH55" s="606"/>
      <c r="DI55" s="606"/>
      <c r="DJ55" s="606"/>
      <c r="DK55" s="606"/>
      <c r="DL55" s="606"/>
      <c r="DM55" s="606"/>
      <c r="DN55" s="606"/>
      <c r="DO55" s="606"/>
      <c r="DP55" s="606"/>
      <c r="DQ55" s="607"/>
      <c r="DR55" s="590"/>
      <c r="DS55" s="591"/>
      <c r="DT55" s="591"/>
      <c r="DU55" s="591"/>
      <c r="DV55" s="591"/>
      <c r="DW55" s="591"/>
      <c r="DX55" s="592"/>
    </row>
    <row r="56" spans="2:128" ht="11.25" customHeight="1">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9"/>
      <c r="BZ56" s="630"/>
      <c r="CA56" s="593" t="s">
        <v>329</v>
      </c>
      <c r="CB56" s="594"/>
      <c r="CC56" s="594"/>
      <c r="CD56" s="594"/>
      <c r="CE56" s="594"/>
      <c r="CF56" s="594"/>
      <c r="CG56" s="594"/>
      <c r="CH56" s="594"/>
      <c r="CI56" s="594"/>
      <c r="CJ56" s="594"/>
      <c r="CK56" s="594"/>
      <c r="CL56" s="595"/>
      <c r="CM56" s="596">
        <v>94701859</v>
      </c>
      <c r="CN56" s="597"/>
      <c r="CO56" s="597"/>
      <c r="CP56" s="597"/>
      <c r="CQ56" s="597"/>
      <c r="CR56" s="597"/>
      <c r="CS56" s="597"/>
      <c r="CT56" s="598"/>
      <c r="CU56" s="599">
        <v>12.5</v>
      </c>
      <c r="CV56" s="600"/>
      <c r="CW56" s="600"/>
      <c r="CX56" s="601"/>
      <c r="CY56" s="602">
        <v>2967880</v>
      </c>
      <c r="CZ56" s="603"/>
      <c r="DA56" s="603"/>
      <c r="DB56" s="603"/>
      <c r="DC56" s="603"/>
      <c r="DD56" s="603"/>
      <c r="DE56" s="603"/>
      <c r="DF56" s="604"/>
      <c r="DG56" s="605"/>
      <c r="DH56" s="606"/>
      <c r="DI56" s="606"/>
      <c r="DJ56" s="606"/>
      <c r="DK56" s="606"/>
      <c r="DL56" s="606"/>
      <c r="DM56" s="606"/>
      <c r="DN56" s="606"/>
      <c r="DO56" s="606"/>
      <c r="DP56" s="606"/>
      <c r="DQ56" s="607"/>
      <c r="DR56" s="590"/>
      <c r="DS56" s="591"/>
      <c r="DT56" s="591"/>
      <c r="DU56" s="591"/>
      <c r="DV56" s="591"/>
      <c r="DW56" s="591"/>
      <c r="DX56" s="592"/>
    </row>
    <row r="57" spans="2:128" ht="11.25" customHeight="1">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9"/>
      <c r="BZ57" s="630"/>
      <c r="CA57" s="593" t="s">
        <v>330</v>
      </c>
      <c r="CB57" s="594"/>
      <c r="CC57" s="594"/>
      <c r="CD57" s="594"/>
      <c r="CE57" s="594"/>
      <c r="CF57" s="594"/>
      <c r="CG57" s="594"/>
      <c r="CH57" s="594"/>
      <c r="CI57" s="594"/>
      <c r="CJ57" s="594"/>
      <c r="CK57" s="594"/>
      <c r="CL57" s="595"/>
      <c r="CM57" s="596">
        <v>40662478</v>
      </c>
      <c r="CN57" s="597"/>
      <c r="CO57" s="597"/>
      <c r="CP57" s="597"/>
      <c r="CQ57" s="597"/>
      <c r="CR57" s="597"/>
      <c r="CS57" s="597"/>
      <c r="CT57" s="598"/>
      <c r="CU57" s="599">
        <v>5.4</v>
      </c>
      <c r="CV57" s="600"/>
      <c r="CW57" s="600"/>
      <c r="CX57" s="601"/>
      <c r="CY57" s="602">
        <v>12860907</v>
      </c>
      <c r="CZ57" s="603"/>
      <c r="DA57" s="603"/>
      <c r="DB57" s="603"/>
      <c r="DC57" s="603"/>
      <c r="DD57" s="603"/>
      <c r="DE57" s="603"/>
      <c r="DF57" s="604"/>
      <c r="DG57" s="605"/>
      <c r="DH57" s="606"/>
      <c r="DI57" s="606"/>
      <c r="DJ57" s="606"/>
      <c r="DK57" s="606"/>
      <c r="DL57" s="606"/>
      <c r="DM57" s="606"/>
      <c r="DN57" s="606"/>
      <c r="DO57" s="606"/>
      <c r="DP57" s="606"/>
      <c r="DQ57" s="607"/>
      <c r="DR57" s="590"/>
      <c r="DS57" s="591"/>
      <c r="DT57" s="591"/>
      <c r="DU57" s="591"/>
      <c r="DV57" s="591"/>
      <c r="DW57" s="591"/>
      <c r="DX57" s="592"/>
    </row>
    <row r="58" spans="2:128" ht="11.25" customHeight="1">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9"/>
      <c r="BZ58" s="630"/>
      <c r="CA58" s="593" t="s">
        <v>331</v>
      </c>
      <c r="CB58" s="594"/>
      <c r="CC58" s="594"/>
      <c r="CD58" s="594"/>
      <c r="CE58" s="594"/>
      <c r="CF58" s="594"/>
      <c r="CG58" s="594"/>
      <c r="CH58" s="594"/>
      <c r="CI58" s="594"/>
      <c r="CJ58" s="594"/>
      <c r="CK58" s="594"/>
      <c r="CL58" s="595"/>
      <c r="CM58" s="596">
        <v>4312883</v>
      </c>
      <c r="CN58" s="597"/>
      <c r="CO58" s="597"/>
      <c r="CP58" s="597"/>
      <c r="CQ58" s="597"/>
      <c r="CR58" s="597"/>
      <c r="CS58" s="597"/>
      <c r="CT58" s="598"/>
      <c r="CU58" s="599">
        <v>0.6</v>
      </c>
      <c r="CV58" s="600"/>
      <c r="CW58" s="600"/>
      <c r="CX58" s="601"/>
      <c r="CY58" s="602">
        <v>424861</v>
      </c>
      <c r="CZ58" s="603"/>
      <c r="DA58" s="603"/>
      <c r="DB58" s="603"/>
      <c r="DC58" s="603"/>
      <c r="DD58" s="603"/>
      <c r="DE58" s="603"/>
      <c r="DF58" s="604"/>
      <c r="DG58" s="605"/>
      <c r="DH58" s="606"/>
      <c r="DI58" s="606"/>
      <c r="DJ58" s="606"/>
      <c r="DK58" s="606"/>
      <c r="DL58" s="606"/>
      <c r="DM58" s="606"/>
      <c r="DN58" s="606"/>
      <c r="DO58" s="606"/>
      <c r="DP58" s="606"/>
      <c r="DQ58" s="607"/>
      <c r="DR58" s="590"/>
      <c r="DS58" s="591"/>
      <c r="DT58" s="591"/>
      <c r="DU58" s="591"/>
      <c r="DV58" s="591"/>
      <c r="DW58" s="591"/>
      <c r="DX58" s="592"/>
    </row>
    <row r="59" spans="2:128" ht="11.25" customHeight="1">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1"/>
      <c r="BZ59" s="632"/>
      <c r="CA59" s="593" t="s">
        <v>332</v>
      </c>
      <c r="CB59" s="594"/>
      <c r="CC59" s="594"/>
      <c r="CD59" s="594"/>
      <c r="CE59" s="594"/>
      <c r="CF59" s="594"/>
      <c r="CG59" s="594"/>
      <c r="CH59" s="594"/>
      <c r="CI59" s="594"/>
      <c r="CJ59" s="594"/>
      <c r="CK59" s="594"/>
      <c r="CL59" s="595"/>
      <c r="CM59" s="596" t="s">
        <v>120</v>
      </c>
      <c r="CN59" s="597"/>
      <c r="CO59" s="597"/>
      <c r="CP59" s="597"/>
      <c r="CQ59" s="597"/>
      <c r="CR59" s="597"/>
      <c r="CS59" s="597"/>
      <c r="CT59" s="598"/>
      <c r="CU59" s="599" t="s">
        <v>120</v>
      </c>
      <c r="CV59" s="600"/>
      <c r="CW59" s="600"/>
      <c r="CX59" s="601"/>
      <c r="CY59" s="602" t="s">
        <v>120</v>
      </c>
      <c r="CZ59" s="603"/>
      <c r="DA59" s="603"/>
      <c r="DB59" s="603"/>
      <c r="DC59" s="603"/>
      <c r="DD59" s="603"/>
      <c r="DE59" s="603"/>
      <c r="DF59" s="604"/>
      <c r="DG59" s="605"/>
      <c r="DH59" s="606"/>
      <c r="DI59" s="606"/>
      <c r="DJ59" s="606"/>
      <c r="DK59" s="606"/>
      <c r="DL59" s="606"/>
      <c r="DM59" s="606"/>
      <c r="DN59" s="606"/>
      <c r="DO59" s="606"/>
      <c r="DP59" s="606"/>
      <c r="DQ59" s="607"/>
      <c r="DR59" s="590"/>
      <c r="DS59" s="591"/>
      <c r="DT59" s="591"/>
      <c r="DU59" s="591"/>
      <c r="DV59" s="591"/>
      <c r="DW59" s="591"/>
      <c r="DX59" s="592"/>
    </row>
    <row r="60" spans="2:128" ht="11.25" customHeight="1">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8" t="s">
        <v>333</v>
      </c>
      <c r="BZ60" s="609"/>
      <c r="CA60" s="609"/>
      <c r="CB60" s="609"/>
      <c r="CC60" s="609"/>
      <c r="CD60" s="609"/>
      <c r="CE60" s="609"/>
      <c r="CF60" s="609"/>
      <c r="CG60" s="609"/>
      <c r="CH60" s="609"/>
      <c r="CI60" s="609"/>
      <c r="CJ60" s="609"/>
      <c r="CK60" s="609"/>
      <c r="CL60" s="610"/>
      <c r="CM60" s="611">
        <v>759062976</v>
      </c>
      <c r="CN60" s="612"/>
      <c r="CO60" s="612"/>
      <c r="CP60" s="612"/>
      <c r="CQ60" s="612"/>
      <c r="CR60" s="612"/>
      <c r="CS60" s="612"/>
      <c r="CT60" s="613"/>
      <c r="CU60" s="614">
        <v>100</v>
      </c>
      <c r="CV60" s="615"/>
      <c r="CW60" s="615"/>
      <c r="CX60" s="616"/>
      <c r="CY60" s="617">
        <v>534024071</v>
      </c>
      <c r="CZ60" s="618"/>
      <c r="DA60" s="618"/>
      <c r="DB60" s="618"/>
      <c r="DC60" s="618"/>
      <c r="DD60" s="618"/>
      <c r="DE60" s="618"/>
      <c r="DF60" s="619"/>
      <c r="DG60" s="620"/>
      <c r="DH60" s="621"/>
      <c r="DI60" s="621"/>
      <c r="DJ60" s="621"/>
      <c r="DK60" s="621"/>
      <c r="DL60" s="621"/>
      <c r="DM60" s="621"/>
      <c r="DN60" s="621"/>
      <c r="DO60" s="621"/>
      <c r="DP60" s="621"/>
      <c r="DQ60" s="622"/>
      <c r="DR60" s="623"/>
      <c r="DS60" s="624"/>
      <c r="DT60" s="624"/>
      <c r="DU60" s="624"/>
      <c r="DV60" s="624"/>
      <c r="DW60" s="624"/>
      <c r="DX60" s="625"/>
    </row>
    <row r="61" spans="2:128" ht="11.25" customHeight="1">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row r="66" ht="11.25" customHeight="1"/>
    <row r="67" ht="11.25" hidden="1" customHeight="1"/>
    <row r="68" ht="11.25" hidden="1" customHeight="1"/>
    <row r="69" ht="0" hidden="1" customHeight="1"/>
  </sheetData>
  <sheetProtection algorithmName="SHA-512" hashValue="gLen9rAGTZWvc4ttgn6lQzgY4FidhXpK2x1xe2WP0gPIPqyGQVHk9tcVzpvTYUUPhfedJe65yGQsd/Ub0ukZJQ==" saltValue="pyjmpnlUkH8GtQh2qtECFA=="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76" customWidth="1"/>
    <col min="131" max="131" width="1.625" style="276" customWidth="1"/>
    <col min="132" max="16384" width="9" style="276" hidden="1"/>
  </cols>
  <sheetData>
    <row r="1" spans="1:131" s="235" customFormat="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c r="A2" s="236" t="s">
        <v>334</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10" t="s">
        <v>335</v>
      </c>
      <c r="DK2" s="1111"/>
      <c r="DL2" s="1111"/>
      <c r="DM2" s="1111"/>
      <c r="DN2" s="1111"/>
      <c r="DO2" s="1112"/>
      <c r="DP2" s="237"/>
      <c r="DQ2" s="1110" t="s">
        <v>336</v>
      </c>
      <c r="DR2" s="1111"/>
      <c r="DS2" s="1111"/>
      <c r="DT2" s="1111"/>
      <c r="DU2" s="1111"/>
      <c r="DV2" s="1111"/>
      <c r="DW2" s="1111"/>
      <c r="DX2" s="1111"/>
      <c r="DY2" s="1111"/>
      <c r="DZ2" s="1112"/>
      <c r="EA2" s="238"/>
    </row>
    <row r="3" spans="1:131" s="235" customFormat="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c r="A4" s="1065" t="s">
        <v>337</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40"/>
      <c r="BA4" s="240"/>
      <c r="BB4" s="240"/>
      <c r="BC4" s="240"/>
      <c r="BD4" s="240"/>
      <c r="BE4" s="241"/>
      <c r="BF4" s="241"/>
      <c r="BG4" s="241"/>
      <c r="BH4" s="241"/>
      <c r="BI4" s="241"/>
      <c r="BJ4" s="241"/>
      <c r="BK4" s="241"/>
      <c r="BL4" s="241"/>
      <c r="BM4" s="241"/>
      <c r="BN4" s="241"/>
      <c r="BO4" s="241"/>
      <c r="BP4" s="241"/>
      <c r="BQ4" s="240" t="s">
        <v>338</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c r="A5" s="991" t="s">
        <v>339</v>
      </c>
      <c r="B5" s="992"/>
      <c r="C5" s="992"/>
      <c r="D5" s="992"/>
      <c r="E5" s="992"/>
      <c r="F5" s="992"/>
      <c r="G5" s="992"/>
      <c r="H5" s="992"/>
      <c r="I5" s="992"/>
      <c r="J5" s="992"/>
      <c r="K5" s="992"/>
      <c r="L5" s="992"/>
      <c r="M5" s="992"/>
      <c r="N5" s="992"/>
      <c r="O5" s="992"/>
      <c r="P5" s="993"/>
      <c r="Q5" s="997" t="s">
        <v>340</v>
      </c>
      <c r="R5" s="998"/>
      <c r="S5" s="998"/>
      <c r="T5" s="998"/>
      <c r="U5" s="999"/>
      <c r="V5" s="997" t="s">
        <v>341</v>
      </c>
      <c r="W5" s="998"/>
      <c r="X5" s="998"/>
      <c r="Y5" s="998"/>
      <c r="Z5" s="999"/>
      <c r="AA5" s="997" t="s">
        <v>342</v>
      </c>
      <c r="AB5" s="998"/>
      <c r="AC5" s="998"/>
      <c r="AD5" s="998"/>
      <c r="AE5" s="998"/>
      <c r="AF5" s="1113" t="s">
        <v>343</v>
      </c>
      <c r="AG5" s="998"/>
      <c r="AH5" s="998"/>
      <c r="AI5" s="998"/>
      <c r="AJ5" s="1013"/>
      <c r="AK5" s="998" t="s">
        <v>344</v>
      </c>
      <c r="AL5" s="998"/>
      <c r="AM5" s="998"/>
      <c r="AN5" s="998"/>
      <c r="AO5" s="999"/>
      <c r="AP5" s="997" t="s">
        <v>345</v>
      </c>
      <c r="AQ5" s="998"/>
      <c r="AR5" s="998"/>
      <c r="AS5" s="998"/>
      <c r="AT5" s="999"/>
      <c r="AU5" s="997" t="s">
        <v>346</v>
      </c>
      <c r="AV5" s="998"/>
      <c r="AW5" s="998"/>
      <c r="AX5" s="998"/>
      <c r="AY5" s="1013"/>
      <c r="AZ5" s="244"/>
      <c r="BA5" s="244"/>
      <c r="BB5" s="244"/>
      <c r="BC5" s="244"/>
      <c r="BD5" s="244"/>
      <c r="BE5" s="245"/>
      <c r="BF5" s="245"/>
      <c r="BG5" s="245"/>
      <c r="BH5" s="245"/>
      <c r="BI5" s="245"/>
      <c r="BJ5" s="245"/>
      <c r="BK5" s="245"/>
      <c r="BL5" s="245"/>
      <c r="BM5" s="245"/>
      <c r="BN5" s="245"/>
      <c r="BO5" s="245"/>
      <c r="BP5" s="245"/>
      <c r="BQ5" s="991" t="s">
        <v>347</v>
      </c>
      <c r="BR5" s="992"/>
      <c r="BS5" s="992"/>
      <c r="BT5" s="992"/>
      <c r="BU5" s="992"/>
      <c r="BV5" s="992"/>
      <c r="BW5" s="992"/>
      <c r="BX5" s="992"/>
      <c r="BY5" s="992"/>
      <c r="BZ5" s="992"/>
      <c r="CA5" s="992"/>
      <c r="CB5" s="992"/>
      <c r="CC5" s="992"/>
      <c r="CD5" s="992"/>
      <c r="CE5" s="992"/>
      <c r="CF5" s="992"/>
      <c r="CG5" s="993"/>
      <c r="CH5" s="997" t="s">
        <v>348</v>
      </c>
      <c r="CI5" s="998"/>
      <c r="CJ5" s="998"/>
      <c r="CK5" s="998"/>
      <c r="CL5" s="999"/>
      <c r="CM5" s="997" t="s">
        <v>349</v>
      </c>
      <c r="CN5" s="998"/>
      <c r="CO5" s="998"/>
      <c r="CP5" s="998"/>
      <c r="CQ5" s="999"/>
      <c r="CR5" s="997" t="s">
        <v>350</v>
      </c>
      <c r="CS5" s="998"/>
      <c r="CT5" s="998"/>
      <c r="CU5" s="998"/>
      <c r="CV5" s="999"/>
      <c r="CW5" s="997" t="s">
        <v>351</v>
      </c>
      <c r="CX5" s="998"/>
      <c r="CY5" s="998"/>
      <c r="CZ5" s="998"/>
      <c r="DA5" s="999"/>
      <c r="DB5" s="997" t="s">
        <v>352</v>
      </c>
      <c r="DC5" s="998"/>
      <c r="DD5" s="998"/>
      <c r="DE5" s="998"/>
      <c r="DF5" s="999"/>
      <c r="DG5" s="1101" t="s">
        <v>353</v>
      </c>
      <c r="DH5" s="1102"/>
      <c r="DI5" s="1102"/>
      <c r="DJ5" s="1102"/>
      <c r="DK5" s="1103"/>
      <c r="DL5" s="1101" t="s">
        <v>354</v>
      </c>
      <c r="DM5" s="1102"/>
      <c r="DN5" s="1102"/>
      <c r="DO5" s="1102"/>
      <c r="DP5" s="1103"/>
      <c r="DQ5" s="997" t="s">
        <v>355</v>
      </c>
      <c r="DR5" s="998"/>
      <c r="DS5" s="998"/>
      <c r="DT5" s="998"/>
      <c r="DU5" s="999"/>
      <c r="DV5" s="997" t="s">
        <v>346</v>
      </c>
      <c r="DW5" s="998"/>
      <c r="DX5" s="998"/>
      <c r="DY5" s="998"/>
      <c r="DZ5" s="1013"/>
      <c r="EA5" s="242"/>
    </row>
    <row r="6" spans="1:131" s="243"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4"/>
      <c r="AG6" s="1001"/>
      <c r="AH6" s="1001"/>
      <c r="AI6" s="1001"/>
      <c r="AJ6" s="1014"/>
      <c r="AK6" s="1001"/>
      <c r="AL6" s="1001"/>
      <c r="AM6" s="1001"/>
      <c r="AN6" s="1001"/>
      <c r="AO6" s="1002"/>
      <c r="AP6" s="1000"/>
      <c r="AQ6" s="1001"/>
      <c r="AR6" s="1001"/>
      <c r="AS6" s="1001"/>
      <c r="AT6" s="1002"/>
      <c r="AU6" s="1000"/>
      <c r="AV6" s="1001"/>
      <c r="AW6" s="1001"/>
      <c r="AX6" s="1001"/>
      <c r="AY6" s="1014"/>
      <c r="AZ6" s="240"/>
      <c r="BA6" s="240"/>
      <c r="BB6" s="240"/>
      <c r="BC6" s="240"/>
      <c r="BD6" s="240"/>
      <c r="BE6" s="241"/>
      <c r="BF6" s="241"/>
      <c r="BG6" s="241"/>
      <c r="BH6" s="241"/>
      <c r="BI6" s="241"/>
      <c r="BJ6" s="241"/>
      <c r="BK6" s="241"/>
      <c r="BL6" s="241"/>
      <c r="BM6" s="241"/>
      <c r="BN6" s="241"/>
      <c r="BO6" s="241"/>
      <c r="BP6" s="241"/>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4"/>
      <c r="DH6" s="1105"/>
      <c r="DI6" s="1105"/>
      <c r="DJ6" s="1105"/>
      <c r="DK6" s="1106"/>
      <c r="DL6" s="1104"/>
      <c r="DM6" s="1105"/>
      <c r="DN6" s="1105"/>
      <c r="DO6" s="1105"/>
      <c r="DP6" s="1106"/>
      <c r="DQ6" s="1000"/>
      <c r="DR6" s="1001"/>
      <c r="DS6" s="1001"/>
      <c r="DT6" s="1001"/>
      <c r="DU6" s="1002"/>
      <c r="DV6" s="1000"/>
      <c r="DW6" s="1001"/>
      <c r="DX6" s="1001"/>
      <c r="DY6" s="1001"/>
      <c r="DZ6" s="1014"/>
      <c r="EA6" s="242"/>
    </row>
    <row r="7" spans="1:131" s="243" customFormat="1" ht="26.25" customHeight="1" thickTop="1">
      <c r="A7" s="246">
        <v>1</v>
      </c>
      <c r="B7" s="1052" t="s">
        <v>356</v>
      </c>
      <c r="C7" s="1053"/>
      <c r="D7" s="1053"/>
      <c r="E7" s="1053"/>
      <c r="F7" s="1053"/>
      <c r="G7" s="1053"/>
      <c r="H7" s="1053"/>
      <c r="I7" s="1053"/>
      <c r="J7" s="1053"/>
      <c r="K7" s="1053"/>
      <c r="L7" s="1053"/>
      <c r="M7" s="1053"/>
      <c r="N7" s="1053"/>
      <c r="O7" s="1053"/>
      <c r="P7" s="1054"/>
      <c r="Q7" s="1128">
        <v>806099</v>
      </c>
      <c r="R7" s="1129"/>
      <c r="S7" s="1129"/>
      <c r="T7" s="1129"/>
      <c r="U7" s="1130"/>
      <c r="V7" s="1131">
        <v>784299</v>
      </c>
      <c r="W7" s="1129"/>
      <c r="X7" s="1129"/>
      <c r="Y7" s="1129"/>
      <c r="Z7" s="1130"/>
      <c r="AA7" s="1131">
        <v>21800</v>
      </c>
      <c r="AB7" s="1129"/>
      <c r="AC7" s="1129"/>
      <c r="AD7" s="1129"/>
      <c r="AE7" s="1132"/>
      <c r="AF7" s="1107">
        <v>4661</v>
      </c>
      <c r="AG7" s="1108"/>
      <c r="AH7" s="1108"/>
      <c r="AI7" s="1108"/>
      <c r="AJ7" s="1109"/>
      <c r="AK7" s="1121">
        <v>154</v>
      </c>
      <c r="AL7" s="1122"/>
      <c r="AM7" s="1122"/>
      <c r="AN7" s="1122"/>
      <c r="AO7" s="1122"/>
      <c r="AP7" s="1122">
        <v>1712524</v>
      </c>
      <c r="AQ7" s="1122"/>
      <c r="AR7" s="1122"/>
      <c r="AS7" s="1122"/>
      <c r="AT7" s="1122"/>
      <c r="AU7" s="1123"/>
      <c r="AV7" s="1123"/>
      <c r="AW7" s="1123"/>
      <c r="AX7" s="1123"/>
      <c r="AY7" s="1124"/>
      <c r="AZ7" s="240"/>
      <c r="BA7" s="240"/>
      <c r="BB7" s="240"/>
      <c r="BC7" s="240"/>
      <c r="BD7" s="240"/>
      <c r="BE7" s="241"/>
      <c r="BF7" s="241"/>
      <c r="BG7" s="241"/>
      <c r="BH7" s="241"/>
      <c r="BI7" s="241"/>
      <c r="BJ7" s="241"/>
      <c r="BK7" s="241"/>
      <c r="BL7" s="241"/>
      <c r="BM7" s="241"/>
      <c r="BN7" s="241"/>
      <c r="BO7" s="241"/>
      <c r="BP7" s="241"/>
      <c r="BQ7" s="247">
        <v>1</v>
      </c>
      <c r="BR7" s="394"/>
      <c r="BS7" s="1125" t="s">
        <v>554</v>
      </c>
      <c r="BT7" s="1126" t="s">
        <v>554</v>
      </c>
      <c r="BU7" s="1126" t="s">
        <v>554</v>
      </c>
      <c r="BV7" s="1126" t="s">
        <v>554</v>
      </c>
      <c r="BW7" s="1126" t="s">
        <v>554</v>
      </c>
      <c r="BX7" s="1126" t="s">
        <v>554</v>
      </c>
      <c r="BY7" s="1126" t="s">
        <v>554</v>
      </c>
      <c r="BZ7" s="1126" t="s">
        <v>554</v>
      </c>
      <c r="CA7" s="1126" t="s">
        <v>554</v>
      </c>
      <c r="CB7" s="1126" t="s">
        <v>554</v>
      </c>
      <c r="CC7" s="1126" t="s">
        <v>554</v>
      </c>
      <c r="CD7" s="1126" t="s">
        <v>554</v>
      </c>
      <c r="CE7" s="1126" t="s">
        <v>554</v>
      </c>
      <c r="CF7" s="1126" t="s">
        <v>554</v>
      </c>
      <c r="CG7" s="1127" t="s">
        <v>554</v>
      </c>
      <c r="CH7" s="1118">
        <v>78</v>
      </c>
      <c r="CI7" s="1119"/>
      <c r="CJ7" s="1119"/>
      <c r="CK7" s="1119"/>
      <c r="CL7" s="1120"/>
      <c r="CM7" s="1118">
        <v>1728</v>
      </c>
      <c r="CN7" s="1119"/>
      <c r="CO7" s="1119"/>
      <c r="CP7" s="1119"/>
      <c r="CQ7" s="1120"/>
      <c r="CR7" s="1118">
        <v>1050</v>
      </c>
      <c r="CS7" s="1119"/>
      <c r="CT7" s="1119"/>
      <c r="CU7" s="1119"/>
      <c r="CV7" s="1120"/>
      <c r="CW7" s="1118" t="s">
        <v>555</v>
      </c>
      <c r="CX7" s="1119"/>
      <c r="CY7" s="1119"/>
      <c r="CZ7" s="1119"/>
      <c r="DA7" s="1120"/>
      <c r="DB7" s="1118" t="s">
        <v>555</v>
      </c>
      <c r="DC7" s="1119"/>
      <c r="DD7" s="1119"/>
      <c r="DE7" s="1119"/>
      <c r="DF7" s="1120"/>
      <c r="DG7" s="1118" t="s">
        <v>555</v>
      </c>
      <c r="DH7" s="1119"/>
      <c r="DI7" s="1119"/>
      <c r="DJ7" s="1119"/>
      <c r="DK7" s="1120"/>
      <c r="DL7" s="1118" t="s">
        <v>555</v>
      </c>
      <c r="DM7" s="1119"/>
      <c r="DN7" s="1119"/>
      <c r="DO7" s="1119"/>
      <c r="DP7" s="1120"/>
      <c r="DQ7" s="1118" t="s">
        <v>555</v>
      </c>
      <c r="DR7" s="1119"/>
      <c r="DS7" s="1119"/>
      <c r="DT7" s="1119"/>
      <c r="DU7" s="1120"/>
      <c r="DV7" s="1115"/>
      <c r="DW7" s="1116"/>
      <c r="DX7" s="1116"/>
      <c r="DY7" s="1116"/>
      <c r="DZ7" s="1117"/>
      <c r="EA7" s="242"/>
    </row>
    <row r="8" spans="1:131" s="243" customFormat="1" ht="26.25" customHeight="1">
      <c r="A8" s="248">
        <v>2</v>
      </c>
      <c r="B8" s="1042" t="s">
        <v>357</v>
      </c>
      <c r="C8" s="1043"/>
      <c r="D8" s="1043"/>
      <c r="E8" s="1043"/>
      <c r="F8" s="1043"/>
      <c r="G8" s="1043"/>
      <c r="H8" s="1043"/>
      <c r="I8" s="1043"/>
      <c r="J8" s="1043"/>
      <c r="K8" s="1043"/>
      <c r="L8" s="1043"/>
      <c r="M8" s="1043"/>
      <c r="N8" s="1043"/>
      <c r="O8" s="1043"/>
      <c r="P8" s="1044"/>
      <c r="Q8" s="1099">
        <v>315</v>
      </c>
      <c r="R8" s="1095"/>
      <c r="S8" s="1095"/>
      <c r="T8" s="1095"/>
      <c r="U8" s="1100"/>
      <c r="V8" s="1047">
        <v>170</v>
      </c>
      <c r="W8" s="1095"/>
      <c r="X8" s="1095"/>
      <c r="Y8" s="1095"/>
      <c r="Z8" s="1100"/>
      <c r="AA8" s="1047">
        <v>145</v>
      </c>
      <c r="AB8" s="1095"/>
      <c r="AC8" s="1095"/>
      <c r="AD8" s="1095"/>
      <c r="AE8" s="1096"/>
      <c r="AF8" s="1094" t="s">
        <v>358</v>
      </c>
      <c r="AG8" s="1095"/>
      <c r="AH8" s="1095"/>
      <c r="AI8" s="1095"/>
      <c r="AJ8" s="1096"/>
      <c r="AK8" s="1097">
        <v>6</v>
      </c>
      <c r="AL8" s="1098"/>
      <c r="AM8" s="1098"/>
      <c r="AN8" s="1098"/>
      <c r="AO8" s="1098"/>
      <c r="AP8" s="1098">
        <v>386</v>
      </c>
      <c r="AQ8" s="1098"/>
      <c r="AR8" s="1098"/>
      <c r="AS8" s="1098"/>
      <c r="AT8" s="1098"/>
      <c r="AU8" s="1092"/>
      <c r="AV8" s="1092"/>
      <c r="AW8" s="1092"/>
      <c r="AX8" s="1092"/>
      <c r="AY8" s="1093"/>
      <c r="AZ8" s="240"/>
      <c r="BA8" s="240"/>
      <c r="BB8" s="240"/>
      <c r="BC8" s="240"/>
      <c r="BD8" s="240"/>
      <c r="BE8" s="241"/>
      <c r="BF8" s="241"/>
      <c r="BG8" s="241"/>
      <c r="BH8" s="241"/>
      <c r="BI8" s="241"/>
      <c r="BJ8" s="241"/>
      <c r="BK8" s="241"/>
      <c r="BL8" s="241"/>
      <c r="BM8" s="241"/>
      <c r="BN8" s="241"/>
      <c r="BO8" s="241"/>
      <c r="BP8" s="241"/>
      <c r="BQ8" s="249">
        <v>2</v>
      </c>
      <c r="BR8" s="395"/>
      <c r="BS8" s="1010" t="s">
        <v>556</v>
      </c>
      <c r="BT8" s="1011" t="s">
        <v>556</v>
      </c>
      <c r="BU8" s="1011" t="s">
        <v>556</v>
      </c>
      <c r="BV8" s="1011" t="s">
        <v>556</v>
      </c>
      <c r="BW8" s="1011" t="s">
        <v>556</v>
      </c>
      <c r="BX8" s="1011" t="s">
        <v>556</v>
      </c>
      <c r="BY8" s="1011" t="s">
        <v>556</v>
      </c>
      <c r="BZ8" s="1011" t="s">
        <v>556</v>
      </c>
      <c r="CA8" s="1011" t="s">
        <v>556</v>
      </c>
      <c r="CB8" s="1011" t="s">
        <v>556</v>
      </c>
      <c r="CC8" s="1011" t="s">
        <v>556</v>
      </c>
      <c r="CD8" s="1011" t="s">
        <v>556</v>
      </c>
      <c r="CE8" s="1011" t="s">
        <v>556</v>
      </c>
      <c r="CF8" s="1011" t="s">
        <v>556</v>
      </c>
      <c r="CG8" s="1012" t="s">
        <v>556</v>
      </c>
      <c r="CH8" s="985" t="s">
        <v>601</v>
      </c>
      <c r="CI8" s="986"/>
      <c r="CJ8" s="986"/>
      <c r="CK8" s="986"/>
      <c r="CL8" s="987"/>
      <c r="CM8" s="985">
        <v>407</v>
      </c>
      <c r="CN8" s="986"/>
      <c r="CO8" s="986"/>
      <c r="CP8" s="986"/>
      <c r="CQ8" s="987"/>
      <c r="CR8" s="985">
        <v>621</v>
      </c>
      <c r="CS8" s="986"/>
      <c r="CT8" s="986"/>
      <c r="CU8" s="986"/>
      <c r="CV8" s="987"/>
      <c r="CW8" s="985">
        <v>125</v>
      </c>
      <c r="CX8" s="986"/>
      <c r="CY8" s="986"/>
      <c r="CZ8" s="986"/>
      <c r="DA8" s="987"/>
      <c r="DB8" s="985" t="s">
        <v>555</v>
      </c>
      <c r="DC8" s="986"/>
      <c r="DD8" s="986"/>
      <c r="DE8" s="986"/>
      <c r="DF8" s="987"/>
      <c r="DG8" s="985" t="s">
        <v>555</v>
      </c>
      <c r="DH8" s="986"/>
      <c r="DI8" s="986"/>
      <c r="DJ8" s="986"/>
      <c r="DK8" s="987"/>
      <c r="DL8" s="985" t="s">
        <v>555</v>
      </c>
      <c r="DM8" s="986"/>
      <c r="DN8" s="986"/>
      <c r="DO8" s="986"/>
      <c r="DP8" s="987"/>
      <c r="DQ8" s="985" t="s">
        <v>555</v>
      </c>
      <c r="DR8" s="986"/>
      <c r="DS8" s="986"/>
      <c r="DT8" s="986"/>
      <c r="DU8" s="987"/>
      <c r="DV8" s="988"/>
      <c r="DW8" s="989"/>
      <c r="DX8" s="989"/>
      <c r="DY8" s="989"/>
      <c r="DZ8" s="990"/>
      <c r="EA8" s="242"/>
    </row>
    <row r="9" spans="1:131" s="243" customFormat="1" ht="26.25" customHeight="1">
      <c r="A9" s="248">
        <v>3</v>
      </c>
      <c r="B9" s="1042" t="s">
        <v>359</v>
      </c>
      <c r="C9" s="1043"/>
      <c r="D9" s="1043"/>
      <c r="E9" s="1043"/>
      <c r="F9" s="1043"/>
      <c r="G9" s="1043"/>
      <c r="H9" s="1043"/>
      <c r="I9" s="1043"/>
      <c r="J9" s="1043"/>
      <c r="K9" s="1043"/>
      <c r="L9" s="1043"/>
      <c r="M9" s="1043"/>
      <c r="N9" s="1043"/>
      <c r="O9" s="1043"/>
      <c r="P9" s="1044"/>
      <c r="Q9" s="1099">
        <v>2143</v>
      </c>
      <c r="R9" s="1095"/>
      <c r="S9" s="1095"/>
      <c r="T9" s="1095"/>
      <c r="U9" s="1100"/>
      <c r="V9" s="1047">
        <v>2141</v>
      </c>
      <c r="W9" s="1095"/>
      <c r="X9" s="1095"/>
      <c r="Y9" s="1095"/>
      <c r="Z9" s="1100"/>
      <c r="AA9" s="1047">
        <v>2</v>
      </c>
      <c r="AB9" s="1095"/>
      <c r="AC9" s="1095"/>
      <c r="AD9" s="1095"/>
      <c r="AE9" s="1096"/>
      <c r="AF9" s="1094" t="s">
        <v>360</v>
      </c>
      <c r="AG9" s="1095"/>
      <c r="AH9" s="1095"/>
      <c r="AI9" s="1095"/>
      <c r="AJ9" s="1096"/>
      <c r="AK9" s="1097">
        <v>5</v>
      </c>
      <c r="AL9" s="1098"/>
      <c r="AM9" s="1098"/>
      <c r="AN9" s="1098"/>
      <c r="AO9" s="1098"/>
      <c r="AP9" s="1098">
        <v>1216</v>
      </c>
      <c r="AQ9" s="1098"/>
      <c r="AR9" s="1098"/>
      <c r="AS9" s="1098"/>
      <c r="AT9" s="1098"/>
      <c r="AU9" s="1092"/>
      <c r="AV9" s="1092"/>
      <c r="AW9" s="1092"/>
      <c r="AX9" s="1092"/>
      <c r="AY9" s="1093"/>
      <c r="AZ9" s="240"/>
      <c r="BA9" s="240"/>
      <c r="BB9" s="240"/>
      <c r="BC9" s="240"/>
      <c r="BD9" s="240"/>
      <c r="BE9" s="241"/>
      <c r="BF9" s="241"/>
      <c r="BG9" s="241"/>
      <c r="BH9" s="241"/>
      <c r="BI9" s="241"/>
      <c r="BJ9" s="241"/>
      <c r="BK9" s="241"/>
      <c r="BL9" s="241"/>
      <c r="BM9" s="241"/>
      <c r="BN9" s="241"/>
      <c r="BO9" s="241"/>
      <c r="BP9" s="241"/>
      <c r="BQ9" s="249">
        <v>3</v>
      </c>
      <c r="BR9" s="395" t="s">
        <v>557</v>
      </c>
      <c r="BS9" s="1010" t="s">
        <v>558</v>
      </c>
      <c r="BT9" s="1011" t="s">
        <v>559</v>
      </c>
      <c r="BU9" s="1011" t="s">
        <v>559</v>
      </c>
      <c r="BV9" s="1011" t="s">
        <v>559</v>
      </c>
      <c r="BW9" s="1011" t="s">
        <v>559</v>
      </c>
      <c r="BX9" s="1011" t="s">
        <v>559</v>
      </c>
      <c r="BY9" s="1011" t="s">
        <v>559</v>
      </c>
      <c r="BZ9" s="1011" t="s">
        <v>559</v>
      </c>
      <c r="CA9" s="1011" t="s">
        <v>559</v>
      </c>
      <c r="CB9" s="1011" t="s">
        <v>559</v>
      </c>
      <c r="CC9" s="1011" t="s">
        <v>559</v>
      </c>
      <c r="CD9" s="1011" t="s">
        <v>559</v>
      </c>
      <c r="CE9" s="1011" t="s">
        <v>559</v>
      </c>
      <c r="CF9" s="1011" t="s">
        <v>559</v>
      </c>
      <c r="CG9" s="1012" t="s">
        <v>559</v>
      </c>
      <c r="CH9" s="985">
        <v>1</v>
      </c>
      <c r="CI9" s="986"/>
      <c r="CJ9" s="986"/>
      <c r="CK9" s="986"/>
      <c r="CL9" s="987"/>
      <c r="CM9" s="985">
        <v>-183</v>
      </c>
      <c r="CN9" s="986"/>
      <c r="CO9" s="986"/>
      <c r="CP9" s="986"/>
      <c r="CQ9" s="987"/>
      <c r="CR9" s="985">
        <v>5</v>
      </c>
      <c r="CS9" s="986"/>
      <c r="CT9" s="986"/>
      <c r="CU9" s="986"/>
      <c r="CV9" s="987"/>
      <c r="CW9" s="985">
        <v>496</v>
      </c>
      <c r="CX9" s="986"/>
      <c r="CY9" s="986"/>
      <c r="CZ9" s="986"/>
      <c r="DA9" s="987"/>
      <c r="DB9" s="985">
        <v>20874</v>
      </c>
      <c r="DC9" s="986"/>
      <c r="DD9" s="986"/>
      <c r="DE9" s="986"/>
      <c r="DF9" s="987"/>
      <c r="DG9" s="985" t="s">
        <v>555</v>
      </c>
      <c r="DH9" s="986"/>
      <c r="DI9" s="986"/>
      <c r="DJ9" s="986"/>
      <c r="DK9" s="987"/>
      <c r="DL9" s="985">
        <v>9226</v>
      </c>
      <c r="DM9" s="986"/>
      <c r="DN9" s="986"/>
      <c r="DO9" s="986"/>
      <c r="DP9" s="987"/>
      <c r="DQ9" s="985">
        <v>9226</v>
      </c>
      <c r="DR9" s="986"/>
      <c r="DS9" s="986"/>
      <c r="DT9" s="986"/>
      <c r="DU9" s="987"/>
      <c r="DV9" s="988"/>
      <c r="DW9" s="989"/>
      <c r="DX9" s="989"/>
      <c r="DY9" s="989"/>
      <c r="DZ9" s="990"/>
      <c r="EA9" s="242"/>
    </row>
    <row r="10" spans="1:131" s="243" customFormat="1" ht="26.25" customHeight="1">
      <c r="A10" s="248">
        <v>4</v>
      </c>
      <c r="B10" s="1042" t="s">
        <v>361</v>
      </c>
      <c r="C10" s="1043"/>
      <c r="D10" s="1043"/>
      <c r="E10" s="1043"/>
      <c r="F10" s="1043"/>
      <c r="G10" s="1043"/>
      <c r="H10" s="1043"/>
      <c r="I10" s="1043"/>
      <c r="J10" s="1043"/>
      <c r="K10" s="1043"/>
      <c r="L10" s="1043"/>
      <c r="M10" s="1043"/>
      <c r="N10" s="1043"/>
      <c r="O10" s="1043"/>
      <c r="P10" s="1044"/>
      <c r="Q10" s="1099">
        <v>135</v>
      </c>
      <c r="R10" s="1095"/>
      <c r="S10" s="1095"/>
      <c r="T10" s="1095"/>
      <c r="U10" s="1100"/>
      <c r="V10" s="1047">
        <v>113</v>
      </c>
      <c r="W10" s="1095"/>
      <c r="X10" s="1095"/>
      <c r="Y10" s="1095"/>
      <c r="Z10" s="1100"/>
      <c r="AA10" s="1047">
        <v>22</v>
      </c>
      <c r="AB10" s="1095"/>
      <c r="AC10" s="1095"/>
      <c r="AD10" s="1095"/>
      <c r="AE10" s="1096"/>
      <c r="AF10" s="1094" t="s">
        <v>358</v>
      </c>
      <c r="AG10" s="1095"/>
      <c r="AH10" s="1095"/>
      <c r="AI10" s="1095"/>
      <c r="AJ10" s="1096"/>
      <c r="AK10" s="1097">
        <v>0</v>
      </c>
      <c r="AL10" s="1098"/>
      <c r="AM10" s="1098"/>
      <c r="AN10" s="1098"/>
      <c r="AO10" s="1098"/>
      <c r="AP10" s="1098">
        <v>208</v>
      </c>
      <c r="AQ10" s="1098"/>
      <c r="AR10" s="1098"/>
      <c r="AS10" s="1098"/>
      <c r="AT10" s="1098"/>
      <c r="AU10" s="1092"/>
      <c r="AV10" s="1092"/>
      <c r="AW10" s="1092"/>
      <c r="AX10" s="1092"/>
      <c r="AY10" s="1093"/>
      <c r="AZ10" s="240"/>
      <c r="BA10" s="240"/>
      <c r="BB10" s="240"/>
      <c r="BC10" s="240"/>
      <c r="BD10" s="240"/>
      <c r="BE10" s="241"/>
      <c r="BF10" s="241"/>
      <c r="BG10" s="241"/>
      <c r="BH10" s="241"/>
      <c r="BI10" s="241"/>
      <c r="BJ10" s="241"/>
      <c r="BK10" s="241"/>
      <c r="BL10" s="241"/>
      <c r="BM10" s="241"/>
      <c r="BN10" s="241"/>
      <c r="BO10" s="241"/>
      <c r="BP10" s="241"/>
      <c r="BQ10" s="249">
        <v>4</v>
      </c>
      <c r="BR10" s="395"/>
      <c r="BS10" s="1010" t="s">
        <v>560</v>
      </c>
      <c r="BT10" s="1011" t="s">
        <v>561</v>
      </c>
      <c r="BU10" s="1011" t="s">
        <v>561</v>
      </c>
      <c r="BV10" s="1011" t="s">
        <v>561</v>
      </c>
      <c r="BW10" s="1011" t="s">
        <v>561</v>
      </c>
      <c r="BX10" s="1011" t="s">
        <v>561</v>
      </c>
      <c r="BY10" s="1011" t="s">
        <v>561</v>
      </c>
      <c r="BZ10" s="1011" t="s">
        <v>561</v>
      </c>
      <c r="CA10" s="1011" t="s">
        <v>561</v>
      </c>
      <c r="CB10" s="1011" t="s">
        <v>561</v>
      </c>
      <c r="CC10" s="1011" t="s">
        <v>561</v>
      </c>
      <c r="CD10" s="1011" t="s">
        <v>561</v>
      </c>
      <c r="CE10" s="1011" t="s">
        <v>561</v>
      </c>
      <c r="CF10" s="1011" t="s">
        <v>561</v>
      </c>
      <c r="CG10" s="1012" t="s">
        <v>561</v>
      </c>
      <c r="CH10" s="985">
        <v>0</v>
      </c>
      <c r="CI10" s="986"/>
      <c r="CJ10" s="986"/>
      <c r="CK10" s="986"/>
      <c r="CL10" s="987"/>
      <c r="CM10" s="985">
        <v>31</v>
      </c>
      <c r="CN10" s="986"/>
      <c r="CO10" s="986"/>
      <c r="CP10" s="986"/>
      <c r="CQ10" s="987"/>
      <c r="CR10" s="985">
        <v>15</v>
      </c>
      <c r="CS10" s="986"/>
      <c r="CT10" s="986"/>
      <c r="CU10" s="986"/>
      <c r="CV10" s="987"/>
      <c r="CW10" s="985">
        <v>8</v>
      </c>
      <c r="CX10" s="986"/>
      <c r="CY10" s="986"/>
      <c r="CZ10" s="986"/>
      <c r="DA10" s="987"/>
      <c r="DB10" s="985" t="s">
        <v>555</v>
      </c>
      <c r="DC10" s="986"/>
      <c r="DD10" s="986"/>
      <c r="DE10" s="986"/>
      <c r="DF10" s="987"/>
      <c r="DG10" s="985" t="s">
        <v>555</v>
      </c>
      <c r="DH10" s="986"/>
      <c r="DI10" s="986"/>
      <c r="DJ10" s="986"/>
      <c r="DK10" s="987"/>
      <c r="DL10" s="985" t="s">
        <v>555</v>
      </c>
      <c r="DM10" s="986"/>
      <c r="DN10" s="986"/>
      <c r="DO10" s="986"/>
      <c r="DP10" s="987"/>
      <c r="DQ10" s="985" t="s">
        <v>555</v>
      </c>
      <c r="DR10" s="986"/>
      <c r="DS10" s="986"/>
      <c r="DT10" s="986"/>
      <c r="DU10" s="987"/>
      <c r="DV10" s="988"/>
      <c r="DW10" s="989"/>
      <c r="DX10" s="989"/>
      <c r="DY10" s="989"/>
      <c r="DZ10" s="990"/>
      <c r="EA10" s="242"/>
    </row>
    <row r="11" spans="1:131" s="243" customFormat="1" ht="26.25" customHeight="1">
      <c r="A11" s="248">
        <v>5</v>
      </c>
      <c r="B11" s="1042" t="s">
        <v>362</v>
      </c>
      <c r="C11" s="1043"/>
      <c r="D11" s="1043"/>
      <c r="E11" s="1043"/>
      <c r="F11" s="1043"/>
      <c r="G11" s="1043"/>
      <c r="H11" s="1043"/>
      <c r="I11" s="1043"/>
      <c r="J11" s="1043"/>
      <c r="K11" s="1043"/>
      <c r="L11" s="1043"/>
      <c r="M11" s="1043"/>
      <c r="N11" s="1043"/>
      <c r="O11" s="1043"/>
      <c r="P11" s="1044"/>
      <c r="Q11" s="1099">
        <v>308</v>
      </c>
      <c r="R11" s="1095"/>
      <c r="S11" s="1095"/>
      <c r="T11" s="1095"/>
      <c r="U11" s="1100"/>
      <c r="V11" s="1047">
        <v>308</v>
      </c>
      <c r="W11" s="1095"/>
      <c r="X11" s="1095"/>
      <c r="Y11" s="1095"/>
      <c r="Z11" s="1100"/>
      <c r="AA11" s="1047">
        <v>0</v>
      </c>
      <c r="AB11" s="1095"/>
      <c r="AC11" s="1095"/>
      <c r="AD11" s="1095"/>
      <c r="AE11" s="1096"/>
      <c r="AF11" s="1094">
        <v>0</v>
      </c>
      <c r="AG11" s="1095"/>
      <c r="AH11" s="1095"/>
      <c r="AI11" s="1095"/>
      <c r="AJ11" s="1096"/>
      <c r="AK11" s="1097">
        <v>0</v>
      </c>
      <c r="AL11" s="1098"/>
      <c r="AM11" s="1098"/>
      <c r="AN11" s="1098"/>
      <c r="AO11" s="1098"/>
      <c r="AP11" s="1098">
        <v>371</v>
      </c>
      <c r="AQ11" s="1098"/>
      <c r="AR11" s="1098"/>
      <c r="AS11" s="1098"/>
      <c r="AT11" s="1098"/>
      <c r="AU11" s="1092"/>
      <c r="AV11" s="1092"/>
      <c r="AW11" s="1092"/>
      <c r="AX11" s="1092"/>
      <c r="AY11" s="1093"/>
      <c r="AZ11" s="240"/>
      <c r="BA11" s="240"/>
      <c r="BB11" s="240"/>
      <c r="BC11" s="240"/>
      <c r="BD11" s="240"/>
      <c r="BE11" s="241"/>
      <c r="BF11" s="241"/>
      <c r="BG11" s="241"/>
      <c r="BH11" s="241"/>
      <c r="BI11" s="241"/>
      <c r="BJ11" s="241"/>
      <c r="BK11" s="241"/>
      <c r="BL11" s="241"/>
      <c r="BM11" s="241"/>
      <c r="BN11" s="241"/>
      <c r="BO11" s="241"/>
      <c r="BP11" s="241"/>
      <c r="BQ11" s="249">
        <v>5</v>
      </c>
      <c r="BR11" s="395"/>
      <c r="BS11" s="1010" t="s">
        <v>562</v>
      </c>
      <c r="BT11" s="1011" t="s">
        <v>563</v>
      </c>
      <c r="BU11" s="1011" t="s">
        <v>563</v>
      </c>
      <c r="BV11" s="1011" t="s">
        <v>563</v>
      </c>
      <c r="BW11" s="1011" t="s">
        <v>563</v>
      </c>
      <c r="BX11" s="1011" t="s">
        <v>563</v>
      </c>
      <c r="BY11" s="1011" t="s">
        <v>563</v>
      </c>
      <c r="BZ11" s="1011" t="s">
        <v>563</v>
      </c>
      <c r="CA11" s="1011" t="s">
        <v>563</v>
      </c>
      <c r="CB11" s="1011" t="s">
        <v>563</v>
      </c>
      <c r="CC11" s="1011" t="s">
        <v>563</v>
      </c>
      <c r="CD11" s="1011" t="s">
        <v>563</v>
      </c>
      <c r="CE11" s="1011" t="s">
        <v>563</v>
      </c>
      <c r="CF11" s="1011" t="s">
        <v>563</v>
      </c>
      <c r="CG11" s="1012" t="s">
        <v>563</v>
      </c>
      <c r="CH11" s="985">
        <v>-13</v>
      </c>
      <c r="CI11" s="986"/>
      <c r="CJ11" s="986"/>
      <c r="CK11" s="986"/>
      <c r="CL11" s="987"/>
      <c r="CM11" s="985">
        <v>2127</v>
      </c>
      <c r="CN11" s="986"/>
      <c r="CO11" s="986"/>
      <c r="CP11" s="986"/>
      <c r="CQ11" s="987"/>
      <c r="CR11" s="985">
        <v>1923</v>
      </c>
      <c r="CS11" s="986"/>
      <c r="CT11" s="986"/>
      <c r="CU11" s="986"/>
      <c r="CV11" s="987"/>
      <c r="CW11" s="985">
        <v>6</v>
      </c>
      <c r="CX11" s="986"/>
      <c r="CY11" s="986"/>
      <c r="CZ11" s="986"/>
      <c r="DA11" s="987"/>
      <c r="DB11" s="985" t="s">
        <v>555</v>
      </c>
      <c r="DC11" s="986"/>
      <c r="DD11" s="986"/>
      <c r="DE11" s="986"/>
      <c r="DF11" s="987"/>
      <c r="DG11" s="985" t="s">
        <v>555</v>
      </c>
      <c r="DH11" s="986"/>
      <c r="DI11" s="986"/>
      <c r="DJ11" s="986"/>
      <c r="DK11" s="987"/>
      <c r="DL11" s="985" t="s">
        <v>555</v>
      </c>
      <c r="DM11" s="986"/>
      <c r="DN11" s="986"/>
      <c r="DO11" s="986"/>
      <c r="DP11" s="987"/>
      <c r="DQ11" s="985" t="s">
        <v>555</v>
      </c>
      <c r="DR11" s="986"/>
      <c r="DS11" s="986"/>
      <c r="DT11" s="986"/>
      <c r="DU11" s="987"/>
      <c r="DV11" s="988"/>
      <c r="DW11" s="989"/>
      <c r="DX11" s="989"/>
      <c r="DY11" s="989"/>
      <c r="DZ11" s="990"/>
      <c r="EA11" s="242"/>
    </row>
    <row r="12" spans="1:131" s="243" customFormat="1" ht="26.25" customHeight="1">
      <c r="A12" s="248">
        <v>6</v>
      </c>
      <c r="B12" s="1042" t="s">
        <v>363</v>
      </c>
      <c r="C12" s="1043"/>
      <c r="D12" s="1043"/>
      <c r="E12" s="1043"/>
      <c r="F12" s="1043"/>
      <c r="G12" s="1043"/>
      <c r="H12" s="1043"/>
      <c r="I12" s="1043"/>
      <c r="J12" s="1043"/>
      <c r="K12" s="1043"/>
      <c r="L12" s="1043"/>
      <c r="M12" s="1043"/>
      <c r="N12" s="1043"/>
      <c r="O12" s="1043"/>
      <c r="P12" s="1044"/>
      <c r="Q12" s="1099">
        <v>298</v>
      </c>
      <c r="R12" s="1095"/>
      <c r="S12" s="1095"/>
      <c r="T12" s="1095"/>
      <c r="U12" s="1100"/>
      <c r="V12" s="1047">
        <v>5</v>
      </c>
      <c r="W12" s="1095"/>
      <c r="X12" s="1095"/>
      <c r="Y12" s="1095"/>
      <c r="Z12" s="1100"/>
      <c r="AA12" s="1047">
        <v>293</v>
      </c>
      <c r="AB12" s="1095"/>
      <c r="AC12" s="1095"/>
      <c r="AD12" s="1095"/>
      <c r="AE12" s="1096"/>
      <c r="AF12" s="1094" t="s">
        <v>364</v>
      </c>
      <c r="AG12" s="1095"/>
      <c r="AH12" s="1095"/>
      <c r="AI12" s="1095"/>
      <c r="AJ12" s="1096"/>
      <c r="AK12" s="1097">
        <v>0</v>
      </c>
      <c r="AL12" s="1098"/>
      <c r="AM12" s="1098"/>
      <c r="AN12" s="1098"/>
      <c r="AO12" s="1098"/>
      <c r="AP12" s="1098">
        <v>0</v>
      </c>
      <c r="AQ12" s="1098"/>
      <c r="AR12" s="1098"/>
      <c r="AS12" s="1098"/>
      <c r="AT12" s="1098"/>
      <c r="AU12" s="1092"/>
      <c r="AV12" s="1092"/>
      <c r="AW12" s="1092"/>
      <c r="AX12" s="1092"/>
      <c r="AY12" s="1093"/>
      <c r="AZ12" s="240"/>
      <c r="BA12" s="240"/>
      <c r="BB12" s="240"/>
      <c r="BC12" s="240"/>
      <c r="BD12" s="240"/>
      <c r="BE12" s="241"/>
      <c r="BF12" s="241"/>
      <c r="BG12" s="241"/>
      <c r="BH12" s="241"/>
      <c r="BI12" s="241"/>
      <c r="BJ12" s="241"/>
      <c r="BK12" s="241"/>
      <c r="BL12" s="241"/>
      <c r="BM12" s="241"/>
      <c r="BN12" s="241"/>
      <c r="BO12" s="241"/>
      <c r="BP12" s="241"/>
      <c r="BQ12" s="249">
        <v>6</v>
      </c>
      <c r="BR12" s="395"/>
      <c r="BS12" s="1010" t="s">
        <v>564</v>
      </c>
      <c r="BT12" s="1011" t="s">
        <v>565</v>
      </c>
      <c r="BU12" s="1011" t="s">
        <v>565</v>
      </c>
      <c r="BV12" s="1011" t="s">
        <v>565</v>
      </c>
      <c r="BW12" s="1011" t="s">
        <v>565</v>
      </c>
      <c r="BX12" s="1011" t="s">
        <v>565</v>
      </c>
      <c r="BY12" s="1011" t="s">
        <v>565</v>
      </c>
      <c r="BZ12" s="1011" t="s">
        <v>565</v>
      </c>
      <c r="CA12" s="1011" t="s">
        <v>565</v>
      </c>
      <c r="CB12" s="1011" t="s">
        <v>565</v>
      </c>
      <c r="CC12" s="1011" t="s">
        <v>565</v>
      </c>
      <c r="CD12" s="1011" t="s">
        <v>565</v>
      </c>
      <c r="CE12" s="1011" t="s">
        <v>565</v>
      </c>
      <c r="CF12" s="1011" t="s">
        <v>565</v>
      </c>
      <c r="CG12" s="1012" t="s">
        <v>565</v>
      </c>
      <c r="CH12" s="985">
        <v>159</v>
      </c>
      <c r="CI12" s="986"/>
      <c r="CJ12" s="986"/>
      <c r="CK12" s="986"/>
      <c r="CL12" s="987"/>
      <c r="CM12" s="985">
        <v>2305</v>
      </c>
      <c r="CN12" s="986"/>
      <c r="CO12" s="986"/>
      <c r="CP12" s="986"/>
      <c r="CQ12" s="987"/>
      <c r="CR12" s="985">
        <v>17</v>
      </c>
      <c r="CS12" s="986"/>
      <c r="CT12" s="986"/>
      <c r="CU12" s="986"/>
      <c r="CV12" s="987"/>
      <c r="CW12" s="985">
        <v>4</v>
      </c>
      <c r="CX12" s="986"/>
      <c r="CY12" s="986"/>
      <c r="CZ12" s="986"/>
      <c r="DA12" s="987"/>
      <c r="DB12" s="985">
        <v>5917</v>
      </c>
      <c r="DC12" s="986"/>
      <c r="DD12" s="986"/>
      <c r="DE12" s="986"/>
      <c r="DF12" s="987"/>
      <c r="DG12" s="985" t="s">
        <v>555</v>
      </c>
      <c r="DH12" s="986"/>
      <c r="DI12" s="986"/>
      <c r="DJ12" s="986"/>
      <c r="DK12" s="987"/>
      <c r="DL12" s="985" t="s">
        <v>555</v>
      </c>
      <c r="DM12" s="986"/>
      <c r="DN12" s="986"/>
      <c r="DO12" s="986"/>
      <c r="DP12" s="987"/>
      <c r="DQ12" s="985" t="s">
        <v>555</v>
      </c>
      <c r="DR12" s="986"/>
      <c r="DS12" s="986"/>
      <c r="DT12" s="986"/>
      <c r="DU12" s="987"/>
      <c r="DV12" s="988"/>
      <c r="DW12" s="989"/>
      <c r="DX12" s="989"/>
      <c r="DY12" s="989"/>
      <c r="DZ12" s="990"/>
      <c r="EA12" s="242"/>
    </row>
    <row r="13" spans="1:131" s="243" customFormat="1" ht="26.25" customHeight="1">
      <c r="A13" s="248">
        <v>7</v>
      </c>
      <c r="B13" s="1042" t="s">
        <v>365</v>
      </c>
      <c r="C13" s="1043"/>
      <c r="D13" s="1043"/>
      <c r="E13" s="1043"/>
      <c r="F13" s="1043"/>
      <c r="G13" s="1043"/>
      <c r="H13" s="1043"/>
      <c r="I13" s="1043"/>
      <c r="J13" s="1043"/>
      <c r="K13" s="1043"/>
      <c r="L13" s="1043"/>
      <c r="M13" s="1043"/>
      <c r="N13" s="1043"/>
      <c r="O13" s="1043"/>
      <c r="P13" s="1044"/>
      <c r="Q13" s="1099">
        <v>755</v>
      </c>
      <c r="R13" s="1095"/>
      <c r="S13" s="1095"/>
      <c r="T13" s="1095"/>
      <c r="U13" s="1100"/>
      <c r="V13" s="1047">
        <v>1</v>
      </c>
      <c r="W13" s="1095"/>
      <c r="X13" s="1095"/>
      <c r="Y13" s="1095"/>
      <c r="Z13" s="1100"/>
      <c r="AA13" s="1047">
        <v>754</v>
      </c>
      <c r="AB13" s="1095"/>
      <c r="AC13" s="1095"/>
      <c r="AD13" s="1095"/>
      <c r="AE13" s="1096"/>
      <c r="AF13" s="1094" t="s">
        <v>360</v>
      </c>
      <c r="AG13" s="1095"/>
      <c r="AH13" s="1095"/>
      <c r="AI13" s="1095"/>
      <c r="AJ13" s="1096"/>
      <c r="AK13" s="1097">
        <v>0</v>
      </c>
      <c r="AL13" s="1098"/>
      <c r="AM13" s="1098"/>
      <c r="AN13" s="1098"/>
      <c r="AO13" s="1098"/>
      <c r="AP13" s="1098">
        <v>0</v>
      </c>
      <c r="AQ13" s="1098"/>
      <c r="AR13" s="1098"/>
      <c r="AS13" s="1098"/>
      <c r="AT13" s="1098"/>
      <c r="AU13" s="1092"/>
      <c r="AV13" s="1092"/>
      <c r="AW13" s="1092"/>
      <c r="AX13" s="1092"/>
      <c r="AY13" s="1093"/>
      <c r="AZ13" s="240"/>
      <c r="BA13" s="240"/>
      <c r="BB13" s="240"/>
      <c r="BC13" s="240"/>
      <c r="BD13" s="240"/>
      <c r="BE13" s="241"/>
      <c r="BF13" s="241"/>
      <c r="BG13" s="241"/>
      <c r="BH13" s="241"/>
      <c r="BI13" s="241"/>
      <c r="BJ13" s="241"/>
      <c r="BK13" s="241"/>
      <c r="BL13" s="241"/>
      <c r="BM13" s="241"/>
      <c r="BN13" s="241"/>
      <c r="BO13" s="241"/>
      <c r="BP13" s="241"/>
      <c r="BQ13" s="249">
        <v>7</v>
      </c>
      <c r="BR13" s="395"/>
      <c r="BS13" s="1010" t="s">
        <v>566</v>
      </c>
      <c r="BT13" s="1011" t="s">
        <v>566</v>
      </c>
      <c r="BU13" s="1011" t="s">
        <v>566</v>
      </c>
      <c r="BV13" s="1011" t="s">
        <v>566</v>
      </c>
      <c r="BW13" s="1011" t="s">
        <v>566</v>
      </c>
      <c r="BX13" s="1011" t="s">
        <v>566</v>
      </c>
      <c r="BY13" s="1011" t="s">
        <v>566</v>
      </c>
      <c r="BZ13" s="1011" t="s">
        <v>566</v>
      </c>
      <c r="CA13" s="1011" t="s">
        <v>566</v>
      </c>
      <c r="CB13" s="1011" t="s">
        <v>566</v>
      </c>
      <c r="CC13" s="1011" t="s">
        <v>566</v>
      </c>
      <c r="CD13" s="1011" t="s">
        <v>566</v>
      </c>
      <c r="CE13" s="1011" t="s">
        <v>566</v>
      </c>
      <c r="CF13" s="1011" t="s">
        <v>566</v>
      </c>
      <c r="CG13" s="1012" t="s">
        <v>566</v>
      </c>
      <c r="CH13" s="985">
        <v>27</v>
      </c>
      <c r="CI13" s="986"/>
      <c r="CJ13" s="986"/>
      <c r="CK13" s="986"/>
      <c r="CL13" s="987"/>
      <c r="CM13" s="985">
        <v>1413</v>
      </c>
      <c r="CN13" s="986"/>
      <c r="CO13" s="986"/>
      <c r="CP13" s="986"/>
      <c r="CQ13" s="987"/>
      <c r="CR13" s="985">
        <v>3</v>
      </c>
      <c r="CS13" s="986"/>
      <c r="CT13" s="986"/>
      <c r="CU13" s="986"/>
      <c r="CV13" s="987"/>
      <c r="CW13" s="985" t="s">
        <v>600</v>
      </c>
      <c r="CX13" s="986"/>
      <c r="CY13" s="986"/>
      <c r="CZ13" s="986"/>
      <c r="DA13" s="987"/>
      <c r="DB13" s="985" t="s">
        <v>555</v>
      </c>
      <c r="DC13" s="986"/>
      <c r="DD13" s="986"/>
      <c r="DE13" s="986"/>
      <c r="DF13" s="987"/>
      <c r="DG13" s="985" t="s">
        <v>555</v>
      </c>
      <c r="DH13" s="986"/>
      <c r="DI13" s="986"/>
      <c r="DJ13" s="986"/>
      <c r="DK13" s="987"/>
      <c r="DL13" s="985" t="s">
        <v>555</v>
      </c>
      <c r="DM13" s="986"/>
      <c r="DN13" s="986"/>
      <c r="DO13" s="986"/>
      <c r="DP13" s="987"/>
      <c r="DQ13" s="985" t="s">
        <v>555</v>
      </c>
      <c r="DR13" s="986"/>
      <c r="DS13" s="986"/>
      <c r="DT13" s="986"/>
      <c r="DU13" s="987"/>
      <c r="DV13" s="988"/>
      <c r="DW13" s="989"/>
      <c r="DX13" s="989"/>
      <c r="DY13" s="989"/>
      <c r="DZ13" s="990"/>
      <c r="EA13" s="242"/>
    </row>
    <row r="14" spans="1:131" s="243" customFormat="1" ht="26.25" customHeight="1">
      <c r="A14" s="248">
        <v>8</v>
      </c>
      <c r="B14" s="1042" t="s">
        <v>366</v>
      </c>
      <c r="C14" s="1043"/>
      <c r="D14" s="1043"/>
      <c r="E14" s="1043"/>
      <c r="F14" s="1043"/>
      <c r="G14" s="1043"/>
      <c r="H14" s="1043"/>
      <c r="I14" s="1043"/>
      <c r="J14" s="1043"/>
      <c r="K14" s="1043"/>
      <c r="L14" s="1043"/>
      <c r="M14" s="1043"/>
      <c r="N14" s="1043"/>
      <c r="O14" s="1043"/>
      <c r="P14" s="1044"/>
      <c r="Q14" s="1099">
        <v>204481</v>
      </c>
      <c r="R14" s="1095"/>
      <c r="S14" s="1095"/>
      <c r="T14" s="1095"/>
      <c r="U14" s="1100"/>
      <c r="V14" s="1047">
        <v>204452</v>
      </c>
      <c r="W14" s="1095"/>
      <c r="X14" s="1095"/>
      <c r="Y14" s="1095"/>
      <c r="Z14" s="1100"/>
      <c r="AA14" s="1047">
        <v>29</v>
      </c>
      <c r="AB14" s="1095"/>
      <c r="AC14" s="1095"/>
      <c r="AD14" s="1095"/>
      <c r="AE14" s="1096"/>
      <c r="AF14" s="1094">
        <v>29</v>
      </c>
      <c r="AG14" s="1095"/>
      <c r="AH14" s="1095"/>
      <c r="AI14" s="1095"/>
      <c r="AJ14" s="1096"/>
      <c r="AK14" s="1097">
        <v>127649</v>
      </c>
      <c r="AL14" s="1098"/>
      <c r="AM14" s="1098"/>
      <c r="AN14" s="1098"/>
      <c r="AO14" s="1098"/>
      <c r="AP14" s="1098">
        <v>0</v>
      </c>
      <c r="AQ14" s="1098"/>
      <c r="AR14" s="1098"/>
      <c r="AS14" s="1098"/>
      <c r="AT14" s="1098"/>
      <c r="AU14" s="1092"/>
      <c r="AV14" s="1092"/>
      <c r="AW14" s="1092"/>
      <c r="AX14" s="1092"/>
      <c r="AY14" s="1093"/>
      <c r="AZ14" s="240"/>
      <c r="BA14" s="240"/>
      <c r="BB14" s="240"/>
      <c r="BC14" s="240"/>
      <c r="BD14" s="240"/>
      <c r="BE14" s="241"/>
      <c r="BF14" s="241"/>
      <c r="BG14" s="241"/>
      <c r="BH14" s="241"/>
      <c r="BI14" s="241"/>
      <c r="BJ14" s="241"/>
      <c r="BK14" s="241"/>
      <c r="BL14" s="241"/>
      <c r="BM14" s="241"/>
      <c r="BN14" s="241"/>
      <c r="BO14" s="241"/>
      <c r="BP14" s="241"/>
      <c r="BQ14" s="249">
        <v>8</v>
      </c>
      <c r="BR14" s="395"/>
      <c r="BS14" s="1010" t="s">
        <v>567</v>
      </c>
      <c r="BT14" s="1011" t="s">
        <v>567</v>
      </c>
      <c r="BU14" s="1011" t="s">
        <v>567</v>
      </c>
      <c r="BV14" s="1011" t="s">
        <v>567</v>
      </c>
      <c r="BW14" s="1011" t="s">
        <v>567</v>
      </c>
      <c r="BX14" s="1011" t="s">
        <v>567</v>
      </c>
      <c r="BY14" s="1011" t="s">
        <v>567</v>
      </c>
      <c r="BZ14" s="1011" t="s">
        <v>567</v>
      </c>
      <c r="CA14" s="1011" t="s">
        <v>567</v>
      </c>
      <c r="CB14" s="1011" t="s">
        <v>567</v>
      </c>
      <c r="CC14" s="1011" t="s">
        <v>567</v>
      </c>
      <c r="CD14" s="1011" t="s">
        <v>567</v>
      </c>
      <c r="CE14" s="1011" t="s">
        <v>567</v>
      </c>
      <c r="CF14" s="1011" t="s">
        <v>567</v>
      </c>
      <c r="CG14" s="1012" t="s">
        <v>567</v>
      </c>
      <c r="CH14" s="985">
        <v>1</v>
      </c>
      <c r="CI14" s="986"/>
      <c r="CJ14" s="986"/>
      <c r="CK14" s="986"/>
      <c r="CL14" s="987"/>
      <c r="CM14" s="985">
        <v>869</v>
      </c>
      <c r="CN14" s="986"/>
      <c r="CO14" s="986"/>
      <c r="CP14" s="986"/>
      <c r="CQ14" s="987"/>
      <c r="CR14" s="985">
        <v>510</v>
      </c>
      <c r="CS14" s="986"/>
      <c r="CT14" s="986"/>
      <c r="CU14" s="986"/>
      <c r="CV14" s="987"/>
      <c r="CW14" s="985" t="s">
        <v>555</v>
      </c>
      <c r="CX14" s="986"/>
      <c r="CY14" s="986"/>
      <c r="CZ14" s="986"/>
      <c r="DA14" s="987"/>
      <c r="DB14" s="985" t="s">
        <v>555</v>
      </c>
      <c r="DC14" s="986"/>
      <c r="DD14" s="986"/>
      <c r="DE14" s="986"/>
      <c r="DF14" s="987"/>
      <c r="DG14" s="985" t="s">
        <v>555</v>
      </c>
      <c r="DH14" s="986"/>
      <c r="DI14" s="986"/>
      <c r="DJ14" s="986"/>
      <c r="DK14" s="987"/>
      <c r="DL14" s="985" t="s">
        <v>555</v>
      </c>
      <c r="DM14" s="986"/>
      <c r="DN14" s="986"/>
      <c r="DO14" s="986"/>
      <c r="DP14" s="987"/>
      <c r="DQ14" s="985" t="s">
        <v>555</v>
      </c>
      <c r="DR14" s="986"/>
      <c r="DS14" s="986"/>
      <c r="DT14" s="986"/>
      <c r="DU14" s="987"/>
      <c r="DV14" s="988"/>
      <c r="DW14" s="989"/>
      <c r="DX14" s="989"/>
      <c r="DY14" s="989"/>
      <c r="DZ14" s="990"/>
      <c r="EA14" s="242"/>
    </row>
    <row r="15" spans="1:131" s="243" customFormat="1" ht="26.25" customHeight="1">
      <c r="A15" s="248">
        <v>9</v>
      </c>
      <c r="B15" s="1042"/>
      <c r="C15" s="1043"/>
      <c r="D15" s="1043"/>
      <c r="E15" s="1043"/>
      <c r="F15" s="1043"/>
      <c r="G15" s="1043"/>
      <c r="H15" s="1043"/>
      <c r="I15" s="1043"/>
      <c r="J15" s="1043"/>
      <c r="K15" s="1043"/>
      <c r="L15" s="1043"/>
      <c r="M15" s="1043"/>
      <c r="N15" s="1043"/>
      <c r="O15" s="1043"/>
      <c r="P15" s="1044"/>
      <c r="Q15" s="1046"/>
      <c r="R15" s="1038"/>
      <c r="S15" s="1038"/>
      <c r="T15" s="1038"/>
      <c r="U15" s="1038"/>
      <c r="V15" s="1038"/>
      <c r="W15" s="1038"/>
      <c r="X15" s="1038"/>
      <c r="Y15" s="1038"/>
      <c r="Z15" s="1038"/>
      <c r="AA15" s="1038"/>
      <c r="AB15" s="1038"/>
      <c r="AC15" s="1038"/>
      <c r="AD15" s="1038"/>
      <c r="AE15" s="1047"/>
      <c r="AF15" s="1094"/>
      <c r="AG15" s="1095"/>
      <c r="AH15" s="1095"/>
      <c r="AI15" s="1095"/>
      <c r="AJ15" s="1096"/>
      <c r="AK15" s="1097"/>
      <c r="AL15" s="1098"/>
      <c r="AM15" s="1098"/>
      <c r="AN15" s="1098"/>
      <c r="AO15" s="1098"/>
      <c r="AP15" s="1098"/>
      <c r="AQ15" s="1098"/>
      <c r="AR15" s="1098"/>
      <c r="AS15" s="1098"/>
      <c r="AT15" s="1098"/>
      <c r="AU15" s="1092"/>
      <c r="AV15" s="1092"/>
      <c r="AW15" s="1092"/>
      <c r="AX15" s="1092"/>
      <c r="AY15" s="1093"/>
      <c r="AZ15" s="240"/>
      <c r="BA15" s="240"/>
      <c r="BB15" s="240"/>
      <c r="BC15" s="240"/>
      <c r="BD15" s="240"/>
      <c r="BE15" s="241"/>
      <c r="BF15" s="241"/>
      <c r="BG15" s="241"/>
      <c r="BH15" s="241"/>
      <c r="BI15" s="241"/>
      <c r="BJ15" s="241"/>
      <c r="BK15" s="241"/>
      <c r="BL15" s="241"/>
      <c r="BM15" s="241"/>
      <c r="BN15" s="241"/>
      <c r="BO15" s="241"/>
      <c r="BP15" s="241"/>
      <c r="BQ15" s="249">
        <v>9</v>
      </c>
      <c r="BR15" s="395"/>
      <c r="BS15" s="1010" t="s">
        <v>568</v>
      </c>
      <c r="BT15" s="1011" t="s">
        <v>569</v>
      </c>
      <c r="BU15" s="1011" t="s">
        <v>569</v>
      </c>
      <c r="BV15" s="1011" t="s">
        <v>569</v>
      </c>
      <c r="BW15" s="1011" t="s">
        <v>569</v>
      </c>
      <c r="BX15" s="1011" t="s">
        <v>569</v>
      </c>
      <c r="BY15" s="1011" t="s">
        <v>569</v>
      </c>
      <c r="BZ15" s="1011" t="s">
        <v>569</v>
      </c>
      <c r="CA15" s="1011" t="s">
        <v>569</v>
      </c>
      <c r="CB15" s="1011" t="s">
        <v>569</v>
      </c>
      <c r="CC15" s="1011" t="s">
        <v>569</v>
      </c>
      <c r="CD15" s="1011" t="s">
        <v>569</v>
      </c>
      <c r="CE15" s="1011" t="s">
        <v>569</v>
      </c>
      <c r="CF15" s="1011" t="s">
        <v>569</v>
      </c>
      <c r="CG15" s="1012" t="s">
        <v>569</v>
      </c>
      <c r="CH15" s="985">
        <v>-4</v>
      </c>
      <c r="CI15" s="986"/>
      <c r="CJ15" s="986"/>
      <c r="CK15" s="986"/>
      <c r="CL15" s="987"/>
      <c r="CM15" s="985">
        <v>573</v>
      </c>
      <c r="CN15" s="986"/>
      <c r="CO15" s="986"/>
      <c r="CP15" s="986"/>
      <c r="CQ15" s="987"/>
      <c r="CR15" s="985">
        <v>200</v>
      </c>
      <c r="CS15" s="986"/>
      <c r="CT15" s="986"/>
      <c r="CU15" s="986"/>
      <c r="CV15" s="987"/>
      <c r="CW15" s="985" t="s">
        <v>555</v>
      </c>
      <c r="CX15" s="986"/>
      <c r="CY15" s="986"/>
      <c r="CZ15" s="986"/>
      <c r="DA15" s="987"/>
      <c r="DB15" s="985" t="s">
        <v>555</v>
      </c>
      <c r="DC15" s="986"/>
      <c r="DD15" s="986"/>
      <c r="DE15" s="986"/>
      <c r="DF15" s="987"/>
      <c r="DG15" s="985" t="s">
        <v>555</v>
      </c>
      <c r="DH15" s="986"/>
      <c r="DI15" s="986"/>
      <c r="DJ15" s="986"/>
      <c r="DK15" s="987"/>
      <c r="DL15" s="985" t="s">
        <v>555</v>
      </c>
      <c r="DM15" s="986"/>
      <c r="DN15" s="986"/>
      <c r="DO15" s="986"/>
      <c r="DP15" s="987"/>
      <c r="DQ15" s="985" t="s">
        <v>555</v>
      </c>
      <c r="DR15" s="986"/>
      <c r="DS15" s="986"/>
      <c r="DT15" s="986"/>
      <c r="DU15" s="987"/>
      <c r="DV15" s="988"/>
      <c r="DW15" s="989"/>
      <c r="DX15" s="989"/>
      <c r="DY15" s="989"/>
      <c r="DZ15" s="990"/>
      <c r="EA15" s="242"/>
    </row>
    <row r="16" spans="1:131" s="243" customFormat="1" ht="26.25" customHeight="1">
      <c r="A16" s="248">
        <v>10</v>
      </c>
      <c r="B16" s="1042"/>
      <c r="C16" s="1043"/>
      <c r="D16" s="1043"/>
      <c r="E16" s="1043"/>
      <c r="F16" s="1043"/>
      <c r="G16" s="1043"/>
      <c r="H16" s="1043"/>
      <c r="I16" s="1043"/>
      <c r="J16" s="1043"/>
      <c r="K16" s="1043"/>
      <c r="L16" s="1043"/>
      <c r="M16" s="1043"/>
      <c r="N16" s="1043"/>
      <c r="O16" s="1043"/>
      <c r="P16" s="1044"/>
      <c r="Q16" s="1046"/>
      <c r="R16" s="1038"/>
      <c r="S16" s="1038"/>
      <c r="T16" s="1038"/>
      <c r="U16" s="1038"/>
      <c r="V16" s="1038"/>
      <c r="W16" s="1038"/>
      <c r="X16" s="1038"/>
      <c r="Y16" s="1038"/>
      <c r="Z16" s="1038"/>
      <c r="AA16" s="1038"/>
      <c r="AB16" s="1038"/>
      <c r="AC16" s="1038"/>
      <c r="AD16" s="1038"/>
      <c r="AE16" s="1047"/>
      <c r="AF16" s="1094"/>
      <c r="AG16" s="1095"/>
      <c r="AH16" s="1095"/>
      <c r="AI16" s="1095"/>
      <c r="AJ16" s="1096"/>
      <c r="AK16" s="1097"/>
      <c r="AL16" s="1098"/>
      <c r="AM16" s="1098"/>
      <c r="AN16" s="1098"/>
      <c r="AO16" s="1098"/>
      <c r="AP16" s="1098"/>
      <c r="AQ16" s="1098"/>
      <c r="AR16" s="1098"/>
      <c r="AS16" s="1098"/>
      <c r="AT16" s="1098"/>
      <c r="AU16" s="1092"/>
      <c r="AV16" s="1092"/>
      <c r="AW16" s="1092"/>
      <c r="AX16" s="1092"/>
      <c r="AY16" s="1093"/>
      <c r="AZ16" s="240"/>
      <c r="BA16" s="240"/>
      <c r="BB16" s="240"/>
      <c r="BC16" s="240"/>
      <c r="BD16" s="240"/>
      <c r="BE16" s="241"/>
      <c r="BF16" s="241"/>
      <c r="BG16" s="241"/>
      <c r="BH16" s="241"/>
      <c r="BI16" s="241"/>
      <c r="BJ16" s="241"/>
      <c r="BK16" s="241"/>
      <c r="BL16" s="241"/>
      <c r="BM16" s="241"/>
      <c r="BN16" s="241"/>
      <c r="BO16" s="241"/>
      <c r="BP16" s="241"/>
      <c r="BQ16" s="249">
        <v>10</v>
      </c>
      <c r="BR16" s="395"/>
      <c r="BS16" s="1010" t="s">
        <v>570</v>
      </c>
      <c r="BT16" s="1011" t="s">
        <v>571</v>
      </c>
      <c r="BU16" s="1011" t="s">
        <v>571</v>
      </c>
      <c r="BV16" s="1011" t="s">
        <v>571</v>
      </c>
      <c r="BW16" s="1011" t="s">
        <v>571</v>
      </c>
      <c r="BX16" s="1011" t="s">
        <v>571</v>
      </c>
      <c r="BY16" s="1011" t="s">
        <v>571</v>
      </c>
      <c r="BZ16" s="1011" t="s">
        <v>571</v>
      </c>
      <c r="CA16" s="1011" t="s">
        <v>571</v>
      </c>
      <c r="CB16" s="1011" t="s">
        <v>571</v>
      </c>
      <c r="CC16" s="1011" t="s">
        <v>571</v>
      </c>
      <c r="CD16" s="1011" t="s">
        <v>571</v>
      </c>
      <c r="CE16" s="1011" t="s">
        <v>571</v>
      </c>
      <c r="CF16" s="1011" t="s">
        <v>571</v>
      </c>
      <c r="CG16" s="1012" t="s">
        <v>571</v>
      </c>
      <c r="CH16" s="985">
        <v>-30</v>
      </c>
      <c r="CI16" s="986"/>
      <c r="CJ16" s="986"/>
      <c r="CK16" s="986"/>
      <c r="CL16" s="987"/>
      <c r="CM16" s="985">
        <v>853</v>
      </c>
      <c r="CN16" s="986"/>
      <c r="CO16" s="986"/>
      <c r="CP16" s="986"/>
      <c r="CQ16" s="987"/>
      <c r="CR16" s="985">
        <v>5</v>
      </c>
      <c r="CS16" s="986"/>
      <c r="CT16" s="986"/>
      <c r="CU16" s="986"/>
      <c r="CV16" s="987"/>
      <c r="CW16" s="985" t="s">
        <v>555</v>
      </c>
      <c r="CX16" s="986"/>
      <c r="CY16" s="986"/>
      <c r="CZ16" s="986"/>
      <c r="DA16" s="987"/>
      <c r="DB16" s="985" t="s">
        <v>555</v>
      </c>
      <c r="DC16" s="986"/>
      <c r="DD16" s="986"/>
      <c r="DE16" s="986"/>
      <c r="DF16" s="987"/>
      <c r="DG16" s="985" t="s">
        <v>555</v>
      </c>
      <c r="DH16" s="986"/>
      <c r="DI16" s="986"/>
      <c r="DJ16" s="986"/>
      <c r="DK16" s="987"/>
      <c r="DL16" s="985" t="s">
        <v>555</v>
      </c>
      <c r="DM16" s="986"/>
      <c r="DN16" s="986"/>
      <c r="DO16" s="986"/>
      <c r="DP16" s="987"/>
      <c r="DQ16" s="985" t="s">
        <v>555</v>
      </c>
      <c r="DR16" s="986"/>
      <c r="DS16" s="986"/>
      <c r="DT16" s="986"/>
      <c r="DU16" s="987"/>
      <c r="DV16" s="988"/>
      <c r="DW16" s="989"/>
      <c r="DX16" s="989"/>
      <c r="DY16" s="989"/>
      <c r="DZ16" s="990"/>
      <c r="EA16" s="242"/>
    </row>
    <row r="17" spans="1:131" s="243" customFormat="1" ht="26.25" customHeight="1">
      <c r="A17" s="248">
        <v>11</v>
      </c>
      <c r="B17" s="1042"/>
      <c r="C17" s="1043"/>
      <c r="D17" s="1043"/>
      <c r="E17" s="1043"/>
      <c r="F17" s="1043"/>
      <c r="G17" s="1043"/>
      <c r="H17" s="1043"/>
      <c r="I17" s="1043"/>
      <c r="J17" s="1043"/>
      <c r="K17" s="1043"/>
      <c r="L17" s="1043"/>
      <c r="M17" s="1043"/>
      <c r="N17" s="1043"/>
      <c r="O17" s="1043"/>
      <c r="P17" s="1044"/>
      <c r="Q17" s="1046"/>
      <c r="R17" s="1038"/>
      <c r="S17" s="1038"/>
      <c r="T17" s="1038"/>
      <c r="U17" s="1038"/>
      <c r="V17" s="1038"/>
      <c r="W17" s="1038"/>
      <c r="X17" s="1038"/>
      <c r="Y17" s="1038"/>
      <c r="Z17" s="1038"/>
      <c r="AA17" s="1038"/>
      <c r="AB17" s="1038"/>
      <c r="AC17" s="1038"/>
      <c r="AD17" s="1038"/>
      <c r="AE17" s="1047"/>
      <c r="AF17" s="1094"/>
      <c r="AG17" s="1095"/>
      <c r="AH17" s="1095"/>
      <c r="AI17" s="1095"/>
      <c r="AJ17" s="1096"/>
      <c r="AK17" s="1097"/>
      <c r="AL17" s="1098"/>
      <c r="AM17" s="1098"/>
      <c r="AN17" s="1098"/>
      <c r="AO17" s="1098"/>
      <c r="AP17" s="1098"/>
      <c r="AQ17" s="1098"/>
      <c r="AR17" s="1098"/>
      <c r="AS17" s="1098"/>
      <c r="AT17" s="1098"/>
      <c r="AU17" s="1092"/>
      <c r="AV17" s="1092"/>
      <c r="AW17" s="1092"/>
      <c r="AX17" s="1092"/>
      <c r="AY17" s="1093"/>
      <c r="AZ17" s="240"/>
      <c r="BA17" s="240"/>
      <c r="BB17" s="240"/>
      <c r="BC17" s="240"/>
      <c r="BD17" s="240"/>
      <c r="BE17" s="241"/>
      <c r="BF17" s="241"/>
      <c r="BG17" s="241"/>
      <c r="BH17" s="241"/>
      <c r="BI17" s="241"/>
      <c r="BJ17" s="241"/>
      <c r="BK17" s="241"/>
      <c r="BL17" s="241"/>
      <c r="BM17" s="241"/>
      <c r="BN17" s="241"/>
      <c r="BO17" s="241"/>
      <c r="BP17" s="241"/>
      <c r="BQ17" s="249">
        <v>11</v>
      </c>
      <c r="BR17" s="395"/>
      <c r="BS17" s="1010" t="s">
        <v>572</v>
      </c>
      <c r="BT17" s="1011" t="s">
        <v>573</v>
      </c>
      <c r="BU17" s="1011" t="s">
        <v>573</v>
      </c>
      <c r="BV17" s="1011" t="s">
        <v>573</v>
      </c>
      <c r="BW17" s="1011" t="s">
        <v>573</v>
      </c>
      <c r="BX17" s="1011" t="s">
        <v>573</v>
      </c>
      <c r="BY17" s="1011" t="s">
        <v>573</v>
      </c>
      <c r="BZ17" s="1011" t="s">
        <v>573</v>
      </c>
      <c r="CA17" s="1011" t="s">
        <v>573</v>
      </c>
      <c r="CB17" s="1011" t="s">
        <v>573</v>
      </c>
      <c r="CC17" s="1011" t="s">
        <v>573</v>
      </c>
      <c r="CD17" s="1011" t="s">
        <v>573</v>
      </c>
      <c r="CE17" s="1011" t="s">
        <v>573</v>
      </c>
      <c r="CF17" s="1011" t="s">
        <v>573</v>
      </c>
      <c r="CG17" s="1012" t="s">
        <v>573</v>
      </c>
      <c r="CH17" s="985">
        <v>1</v>
      </c>
      <c r="CI17" s="986"/>
      <c r="CJ17" s="986"/>
      <c r="CK17" s="986"/>
      <c r="CL17" s="987"/>
      <c r="CM17" s="985">
        <v>108</v>
      </c>
      <c r="CN17" s="986"/>
      <c r="CO17" s="986"/>
      <c r="CP17" s="986"/>
      <c r="CQ17" s="987"/>
      <c r="CR17" s="985">
        <v>35</v>
      </c>
      <c r="CS17" s="986"/>
      <c r="CT17" s="986"/>
      <c r="CU17" s="986"/>
      <c r="CV17" s="987"/>
      <c r="CW17" s="985">
        <v>6</v>
      </c>
      <c r="CX17" s="986"/>
      <c r="CY17" s="986"/>
      <c r="CZ17" s="986"/>
      <c r="DA17" s="987"/>
      <c r="DB17" s="985" t="s">
        <v>555</v>
      </c>
      <c r="DC17" s="986"/>
      <c r="DD17" s="986"/>
      <c r="DE17" s="986"/>
      <c r="DF17" s="987"/>
      <c r="DG17" s="985" t="s">
        <v>555</v>
      </c>
      <c r="DH17" s="986"/>
      <c r="DI17" s="986"/>
      <c r="DJ17" s="986"/>
      <c r="DK17" s="987"/>
      <c r="DL17" s="985" t="s">
        <v>555</v>
      </c>
      <c r="DM17" s="986"/>
      <c r="DN17" s="986"/>
      <c r="DO17" s="986"/>
      <c r="DP17" s="987"/>
      <c r="DQ17" s="985" t="s">
        <v>555</v>
      </c>
      <c r="DR17" s="986"/>
      <c r="DS17" s="986"/>
      <c r="DT17" s="986"/>
      <c r="DU17" s="987"/>
      <c r="DV17" s="988"/>
      <c r="DW17" s="989"/>
      <c r="DX17" s="989"/>
      <c r="DY17" s="989"/>
      <c r="DZ17" s="990"/>
      <c r="EA17" s="242"/>
    </row>
    <row r="18" spans="1:131" s="243" customFormat="1" ht="26.25" customHeight="1">
      <c r="A18" s="248">
        <v>12</v>
      </c>
      <c r="B18" s="1042"/>
      <c r="C18" s="1043"/>
      <c r="D18" s="1043"/>
      <c r="E18" s="1043"/>
      <c r="F18" s="1043"/>
      <c r="G18" s="1043"/>
      <c r="H18" s="1043"/>
      <c r="I18" s="1043"/>
      <c r="J18" s="1043"/>
      <c r="K18" s="1043"/>
      <c r="L18" s="1043"/>
      <c r="M18" s="1043"/>
      <c r="N18" s="1043"/>
      <c r="O18" s="1043"/>
      <c r="P18" s="1044"/>
      <c r="Q18" s="1046"/>
      <c r="R18" s="1038"/>
      <c r="S18" s="1038"/>
      <c r="T18" s="1038"/>
      <c r="U18" s="1038"/>
      <c r="V18" s="1038"/>
      <c r="W18" s="1038"/>
      <c r="X18" s="1038"/>
      <c r="Y18" s="1038"/>
      <c r="Z18" s="1038"/>
      <c r="AA18" s="1038"/>
      <c r="AB18" s="1038"/>
      <c r="AC18" s="1038"/>
      <c r="AD18" s="1038"/>
      <c r="AE18" s="1047"/>
      <c r="AF18" s="1094"/>
      <c r="AG18" s="1095"/>
      <c r="AH18" s="1095"/>
      <c r="AI18" s="1095"/>
      <c r="AJ18" s="1096"/>
      <c r="AK18" s="1097"/>
      <c r="AL18" s="1098"/>
      <c r="AM18" s="1098"/>
      <c r="AN18" s="1098"/>
      <c r="AO18" s="1098"/>
      <c r="AP18" s="1098"/>
      <c r="AQ18" s="1098"/>
      <c r="AR18" s="1098"/>
      <c r="AS18" s="1098"/>
      <c r="AT18" s="1098"/>
      <c r="AU18" s="1092"/>
      <c r="AV18" s="1092"/>
      <c r="AW18" s="1092"/>
      <c r="AX18" s="1092"/>
      <c r="AY18" s="1093"/>
      <c r="AZ18" s="240"/>
      <c r="BA18" s="240"/>
      <c r="BB18" s="240"/>
      <c r="BC18" s="240"/>
      <c r="BD18" s="240"/>
      <c r="BE18" s="241"/>
      <c r="BF18" s="241"/>
      <c r="BG18" s="241"/>
      <c r="BH18" s="241"/>
      <c r="BI18" s="241"/>
      <c r="BJ18" s="241"/>
      <c r="BK18" s="241"/>
      <c r="BL18" s="241"/>
      <c r="BM18" s="241"/>
      <c r="BN18" s="241"/>
      <c r="BO18" s="241"/>
      <c r="BP18" s="241"/>
      <c r="BQ18" s="249">
        <v>12</v>
      </c>
      <c r="BR18" s="395"/>
      <c r="BS18" s="1010" t="s">
        <v>574</v>
      </c>
      <c r="BT18" s="1011" t="s">
        <v>575</v>
      </c>
      <c r="BU18" s="1011" t="s">
        <v>575</v>
      </c>
      <c r="BV18" s="1011" t="s">
        <v>575</v>
      </c>
      <c r="BW18" s="1011" t="s">
        <v>575</v>
      </c>
      <c r="BX18" s="1011" t="s">
        <v>575</v>
      </c>
      <c r="BY18" s="1011" t="s">
        <v>575</v>
      </c>
      <c r="BZ18" s="1011" t="s">
        <v>575</v>
      </c>
      <c r="CA18" s="1011" t="s">
        <v>575</v>
      </c>
      <c r="CB18" s="1011" t="s">
        <v>575</v>
      </c>
      <c r="CC18" s="1011" t="s">
        <v>575</v>
      </c>
      <c r="CD18" s="1011" t="s">
        <v>575</v>
      </c>
      <c r="CE18" s="1011" t="s">
        <v>575</v>
      </c>
      <c r="CF18" s="1011" t="s">
        <v>575</v>
      </c>
      <c r="CG18" s="1012" t="s">
        <v>575</v>
      </c>
      <c r="CH18" s="985">
        <v>0</v>
      </c>
      <c r="CI18" s="986"/>
      <c r="CJ18" s="986"/>
      <c r="CK18" s="986"/>
      <c r="CL18" s="987"/>
      <c r="CM18" s="985">
        <v>10</v>
      </c>
      <c r="CN18" s="986"/>
      <c r="CO18" s="986"/>
      <c r="CP18" s="986"/>
      <c r="CQ18" s="987"/>
      <c r="CR18" s="985">
        <v>2</v>
      </c>
      <c r="CS18" s="986"/>
      <c r="CT18" s="986"/>
      <c r="CU18" s="986"/>
      <c r="CV18" s="987"/>
      <c r="CW18" s="985">
        <v>25</v>
      </c>
      <c r="CX18" s="986"/>
      <c r="CY18" s="986"/>
      <c r="CZ18" s="986"/>
      <c r="DA18" s="987"/>
      <c r="DB18" s="985" t="s">
        <v>555</v>
      </c>
      <c r="DC18" s="986"/>
      <c r="DD18" s="986"/>
      <c r="DE18" s="986"/>
      <c r="DF18" s="987"/>
      <c r="DG18" s="985" t="s">
        <v>555</v>
      </c>
      <c r="DH18" s="986"/>
      <c r="DI18" s="986"/>
      <c r="DJ18" s="986"/>
      <c r="DK18" s="987"/>
      <c r="DL18" s="985" t="s">
        <v>555</v>
      </c>
      <c r="DM18" s="986"/>
      <c r="DN18" s="986"/>
      <c r="DO18" s="986"/>
      <c r="DP18" s="987"/>
      <c r="DQ18" s="985" t="s">
        <v>555</v>
      </c>
      <c r="DR18" s="986"/>
      <c r="DS18" s="986"/>
      <c r="DT18" s="986"/>
      <c r="DU18" s="987"/>
      <c r="DV18" s="988"/>
      <c r="DW18" s="989"/>
      <c r="DX18" s="989"/>
      <c r="DY18" s="989"/>
      <c r="DZ18" s="990"/>
      <c r="EA18" s="242"/>
    </row>
    <row r="19" spans="1:131" s="243" customFormat="1" ht="26.25" customHeight="1">
      <c r="A19" s="248">
        <v>13</v>
      </c>
      <c r="B19" s="1042"/>
      <c r="C19" s="1043"/>
      <c r="D19" s="1043"/>
      <c r="E19" s="1043"/>
      <c r="F19" s="1043"/>
      <c r="G19" s="1043"/>
      <c r="H19" s="1043"/>
      <c r="I19" s="1043"/>
      <c r="J19" s="1043"/>
      <c r="K19" s="1043"/>
      <c r="L19" s="1043"/>
      <c r="M19" s="1043"/>
      <c r="N19" s="1043"/>
      <c r="O19" s="1043"/>
      <c r="P19" s="1044"/>
      <c r="Q19" s="1046"/>
      <c r="R19" s="1038"/>
      <c r="S19" s="1038"/>
      <c r="T19" s="1038"/>
      <c r="U19" s="1038"/>
      <c r="V19" s="1038"/>
      <c r="W19" s="1038"/>
      <c r="X19" s="1038"/>
      <c r="Y19" s="1038"/>
      <c r="Z19" s="1038"/>
      <c r="AA19" s="1038"/>
      <c r="AB19" s="1038"/>
      <c r="AC19" s="1038"/>
      <c r="AD19" s="1038"/>
      <c r="AE19" s="1047"/>
      <c r="AF19" s="1094"/>
      <c r="AG19" s="1095"/>
      <c r="AH19" s="1095"/>
      <c r="AI19" s="1095"/>
      <c r="AJ19" s="1096"/>
      <c r="AK19" s="1097"/>
      <c r="AL19" s="1098"/>
      <c r="AM19" s="1098"/>
      <c r="AN19" s="1098"/>
      <c r="AO19" s="1098"/>
      <c r="AP19" s="1098"/>
      <c r="AQ19" s="1098"/>
      <c r="AR19" s="1098"/>
      <c r="AS19" s="1098"/>
      <c r="AT19" s="1098"/>
      <c r="AU19" s="1092"/>
      <c r="AV19" s="1092"/>
      <c r="AW19" s="1092"/>
      <c r="AX19" s="1092"/>
      <c r="AY19" s="1093"/>
      <c r="AZ19" s="240"/>
      <c r="BA19" s="240"/>
      <c r="BB19" s="240"/>
      <c r="BC19" s="240"/>
      <c r="BD19" s="240"/>
      <c r="BE19" s="241"/>
      <c r="BF19" s="241"/>
      <c r="BG19" s="241"/>
      <c r="BH19" s="241"/>
      <c r="BI19" s="241"/>
      <c r="BJ19" s="241"/>
      <c r="BK19" s="241"/>
      <c r="BL19" s="241"/>
      <c r="BM19" s="241"/>
      <c r="BN19" s="241"/>
      <c r="BO19" s="241"/>
      <c r="BP19" s="241"/>
      <c r="BQ19" s="249">
        <v>13</v>
      </c>
      <c r="BR19" s="395"/>
      <c r="BS19" s="1010" t="s">
        <v>576</v>
      </c>
      <c r="BT19" s="1011" t="s">
        <v>576</v>
      </c>
      <c r="BU19" s="1011" t="s">
        <v>576</v>
      </c>
      <c r="BV19" s="1011" t="s">
        <v>576</v>
      </c>
      <c r="BW19" s="1011" t="s">
        <v>576</v>
      </c>
      <c r="BX19" s="1011" t="s">
        <v>576</v>
      </c>
      <c r="BY19" s="1011" t="s">
        <v>576</v>
      </c>
      <c r="BZ19" s="1011" t="s">
        <v>576</v>
      </c>
      <c r="CA19" s="1011" t="s">
        <v>576</v>
      </c>
      <c r="CB19" s="1011" t="s">
        <v>576</v>
      </c>
      <c r="CC19" s="1011" t="s">
        <v>576</v>
      </c>
      <c r="CD19" s="1011" t="s">
        <v>576</v>
      </c>
      <c r="CE19" s="1011" t="s">
        <v>576</v>
      </c>
      <c r="CF19" s="1011" t="s">
        <v>576</v>
      </c>
      <c r="CG19" s="1012" t="s">
        <v>576</v>
      </c>
      <c r="CH19" s="985">
        <v>-38</v>
      </c>
      <c r="CI19" s="986"/>
      <c r="CJ19" s="986"/>
      <c r="CK19" s="986"/>
      <c r="CL19" s="987"/>
      <c r="CM19" s="985">
        <v>3063</v>
      </c>
      <c r="CN19" s="986"/>
      <c r="CO19" s="986"/>
      <c r="CP19" s="986"/>
      <c r="CQ19" s="987"/>
      <c r="CR19" s="985">
        <v>2223</v>
      </c>
      <c r="CS19" s="986"/>
      <c r="CT19" s="986"/>
      <c r="CU19" s="986"/>
      <c r="CV19" s="987"/>
      <c r="CW19" s="985">
        <v>31</v>
      </c>
      <c r="CX19" s="986"/>
      <c r="CY19" s="986"/>
      <c r="CZ19" s="986"/>
      <c r="DA19" s="987"/>
      <c r="DB19" s="985" t="s">
        <v>555</v>
      </c>
      <c r="DC19" s="986"/>
      <c r="DD19" s="986"/>
      <c r="DE19" s="986"/>
      <c r="DF19" s="987"/>
      <c r="DG19" s="985" t="s">
        <v>555</v>
      </c>
      <c r="DH19" s="986"/>
      <c r="DI19" s="986"/>
      <c r="DJ19" s="986"/>
      <c r="DK19" s="987"/>
      <c r="DL19" s="985" t="s">
        <v>555</v>
      </c>
      <c r="DM19" s="986"/>
      <c r="DN19" s="986"/>
      <c r="DO19" s="986"/>
      <c r="DP19" s="987"/>
      <c r="DQ19" s="985" t="s">
        <v>555</v>
      </c>
      <c r="DR19" s="986"/>
      <c r="DS19" s="986"/>
      <c r="DT19" s="986"/>
      <c r="DU19" s="987"/>
      <c r="DV19" s="988"/>
      <c r="DW19" s="989"/>
      <c r="DX19" s="989"/>
      <c r="DY19" s="989"/>
      <c r="DZ19" s="990"/>
      <c r="EA19" s="242"/>
    </row>
    <row r="20" spans="1:131" s="243" customFormat="1" ht="26.25" customHeight="1">
      <c r="A20" s="248">
        <v>14</v>
      </c>
      <c r="B20" s="1042"/>
      <c r="C20" s="1043"/>
      <c r="D20" s="1043"/>
      <c r="E20" s="1043"/>
      <c r="F20" s="1043"/>
      <c r="G20" s="1043"/>
      <c r="H20" s="1043"/>
      <c r="I20" s="1043"/>
      <c r="J20" s="1043"/>
      <c r="K20" s="1043"/>
      <c r="L20" s="1043"/>
      <c r="M20" s="1043"/>
      <c r="N20" s="1043"/>
      <c r="O20" s="1043"/>
      <c r="P20" s="1044"/>
      <c r="Q20" s="1046"/>
      <c r="R20" s="1038"/>
      <c r="S20" s="1038"/>
      <c r="T20" s="1038"/>
      <c r="U20" s="1038"/>
      <c r="V20" s="1038"/>
      <c r="W20" s="1038"/>
      <c r="X20" s="1038"/>
      <c r="Y20" s="1038"/>
      <c r="Z20" s="1038"/>
      <c r="AA20" s="1038"/>
      <c r="AB20" s="1038"/>
      <c r="AC20" s="1038"/>
      <c r="AD20" s="1038"/>
      <c r="AE20" s="1047"/>
      <c r="AF20" s="1094"/>
      <c r="AG20" s="1095"/>
      <c r="AH20" s="1095"/>
      <c r="AI20" s="1095"/>
      <c r="AJ20" s="1096"/>
      <c r="AK20" s="1097"/>
      <c r="AL20" s="1098"/>
      <c r="AM20" s="1098"/>
      <c r="AN20" s="1098"/>
      <c r="AO20" s="1098"/>
      <c r="AP20" s="1098"/>
      <c r="AQ20" s="1098"/>
      <c r="AR20" s="1098"/>
      <c r="AS20" s="1098"/>
      <c r="AT20" s="1098"/>
      <c r="AU20" s="1092"/>
      <c r="AV20" s="1092"/>
      <c r="AW20" s="1092"/>
      <c r="AX20" s="1092"/>
      <c r="AY20" s="1093"/>
      <c r="AZ20" s="240"/>
      <c r="BA20" s="240"/>
      <c r="BB20" s="240"/>
      <c r="BC20" s="240"/>
      <c r="BD20" s="240"/>
      <c r="BE20" s="241"/>
      <c r="BF20" s="241"/>
      <c r="BG20" s="241"/>
      <c r="BH20" s="241"/>
      <c r="BI20" s="241"/>
      <c r="BJ20" s="241"/>
      <c r="BK20" s="241"/>
      <c r="BL20" s="241"/>
      <c r="BM20" s="241"/>
      <c r="BN20" s="241"/>
      <c r="BO20" s="241"/>
      <c r="BP20" s="241"/>
      <c r="BQ20" s="249">
        <v>14</v>
      </c>
      <c r="BR20" s="395"/>
      <c r="BS20" s="1010" t="s">
        <v>577</v>
      </c>
      <c r="BT20" s="1011" t="s">
        <v>577</v>
      </c>
      <c r="BU20" s="1011" t="s">
        <v>577</v>
      </c>
      <c r="BV20" s="1011" t="s">
        <v>577</v>
      </c>
      <c r="BW20" s="1011" t="s">
        <v>577</v>
      </c>
      <c r="BX20" s="1011" t="s">
        <v>577</v>
      </c>
      <c r="BY20" s="1011" t="s">
        <v>577</v>
      </c>
      <c r="BZ20" s="1011" t="s">
        <v>577</v>
      </c>
      <c r="CA20" s="1011" t="s">
        <v>577</v>
      </c>
      <c r="CB20" s="1011" t="s">
        <v>577</v>
      </c>
      <c r="CC20" s="1011" t="s">
        <v>577</v>
      </c>
      <c r="CD20" s="1011" t="s">
        <v>577</v>
      </c>
      <c r="CE20" s="1011" t="s">
        <v>577</v>
      </c>
      <c r="CF20" s="1011" t="s">
        <v>577</v>
      </c>
      <c r="CG20" s="1012" t="s">
        <v>577</v>
      </c>
      <c r="CH20" s="985">
        <v>36</v>
      </c>
      <c r="CI20" s="986"/>
      <c r="CJ20" s="986"/>
      <c r="CK20" s="986"/>
      <c r="CL20" s="987"/>
      <c r="CM20" s="985">
        <v>1543</v>
      </c>
      <c r="CN20" s="986"/>
      <c r="CO20" s="986"/>
      <c r="CP20" s="986"/>
      <c r="CQ20" s="987"/>
      <c r="CR20" s="985">
        <v>300</v>
      </c>
      <c r="CS20" s="986"/>
      <c r="CT20" s="986"/>
      <c r="CU20" s="986"/>
      <c r="CV20" s="987"/>
      <c r="CW20" s="985">
        <v>32</v>
      </c>
      <c r="CX20" s="986"/>
      <c r="CY20" s="986"/>
      <c r="CZ20" s="986"/>
      <c r="DA20" s="987"/>
      <c r="DB20" s="985" t="s">
        <v>555</v>
      </c>
      <c r="DC20" s="986"/>
      <c r="DD20" s="986"/>
      <c r="DE20" s="986"/>
      <c r="DF20" s="987"/>
      <c r="DG20" s="985" t="s">
        <v>555</v>
      </c>
      <c r="DH20" s="986"/>
      <c r="DI20" s="986"/>
      <c r="DJ20" s="986"/>
      <c r="DK20" s="987"/>
      <c r="DL20" s="985" t="s">
        <v>555</v>
      </c>
      <c r="DM20" s="986"/>
      <c r="DN20" s="986"/>
      <c r="DO20" s="986"/>
      <c r="DP20" s="987"/>
      <c r="DQ20" s="985" t="s">
        <v>555</v>
      </c>
      <c r="DR20" s="986"/>
      <c r="DS20" s="986"/>
      <c r="DT20" s="986"/>
      <c r="DU20" s="987"/>
      <c r="DV20" s="988"/>
      <c r="DW20" s="989"/>
      <c r="DX20" s="989"/>
      <c r="DY20" s="989"/>
      <c r="DZ20" s="990"/>
      <c r="EA20" s="242"/>
    </row>
    <row r="21" spans="1:131" s="243" customFormat="1" ht="26.25" customHeight="1" thickBot="1">
      <c r="A21" s="248">
        <v>15</v>
      </c>
      <c r="B21" s="1042"/>
      <c r="C21" s="1043"/>
      <c r="D21" s="1043"/>
      <c r="E21" s="1043"/>
      <c r="F21" s="1043"/>
      <c r="G21" s="1043"/>
      <c r="H21" s="1043"/>
      <c r="I21" s="1043"/>
      <c r="J21" s="1043"/>
      <c r="K21" s="1043"/>
      <c r="L21" s="1043"/>
      <c r="M21" s="1043"/>
      <c r="N21" s="1043"/>
      <c r="O21" s="1043"/>
      <c r="P21" s="1044"/>
      <c r="Q21" s="1046"/>
      <c r="R21" s="1038"/>
      <c r="S21" s="1038"/>
      <c r="T21" s="1038"/>
      <c r="U21" s="1038"/>
      <c r="V21" s="1038"/>
      <c r="W21" s="1038"/>
      <c r="X21" s="1038"/>
      <c r="Y21" s="1038"/>
      <c r="Z21" s="1038"/>
      <c r="AA21" s="1038"/>
      <c r="AB21" s="1038"/>
      <c r="AC21" s="1038"/>
      <c r="AD21" s="1038"/>
      <c r="AE21" s="1047"/>
      <c r="AF21" s="1094"/>
      <c r="AG21" s="1095"/>
      <c r="AH21" s="1095"/>
      <c r="AI21" s="1095"/>
      <c r="AJ21" s="1096"/>
      <c r="AK21" s="1097"/>
      <c r="AL21" s="1098"/>
      <c r="AM21" s="1098"/>
      <c r="AN21" s="1098"/>
      <c r="AO21" s="1098"/>
      <c r="AP21" s="1098"/>
      <c r="AQ21" s="1098"/>
      <c r="AR21" s="1098"/>
      <c r="AS21" s="1098"/>
      <c r="AT21" s="1098"/>
      <c r="AU21" s="1092"/>
      <c r="AV21" s="1092"/>
      <c r="AW21" s="1092"/>
      <c r="AX21" s="1092"/>
      <c r="AY21" s="1093"/>
      <c r="AZ21" s="240"/>
      <c r="BA21" s="240"/>
      <c r="BB21" s="240"/>
      <c r="BC21" s="240"/>
      <c r="BD21" s="240"/>
      <c r="BE21" s="241"/>
      <c r="BF21" s="241"/>
      <c r="BG21" s="241"/>
      <c r="BH21" s="241"/>
      <c r="BI21" s="241"/>
      <c r="BJ21" s="241"/>
      <c r="BK21" s="241"/>
      <c r="BL21" s="241"/>
      <c r="BM21" s="241"/>
      <c r="BN21" s="241"/>
      <c r="BO21" s="241"/>
      <c r="BP21" s="241"/>
      <c r="BQ21" s="249">
        <v>15</v>
      </c>
      <c r="BR21" s="395"/>
      <c r="BS21" s="1010" t="s">
        <v>578</v>
      </c>
      <c r="BT21" s="1011" t="s">
        <v>578</v>
      </c>
      <c r="BU21" s="1011" t="s">
        <v>578</v>
      </c>
      <c r="BV21" s="1011" t="s">
        <v>578</v>
      </c>
      <c r="BW21" s="1011" t="s">
        <v>578</v>
      </c>
      <c r="BX21" s="1011" t="s">
        <v>578</v>
      </c>
      <c r="BY21" s="1011" t="s">
        <v>578</v>
      </c>
      <c r="BZ21" s="1011" t="s">
        <v>578</v>
      </c>
      <c r="CA21" s="1011" t="s">
        <v>578</v>
      </c>
      <c r="CB21" s="1011" t="s">
        <v>578</v>
      </c>
      <c r="CC21" s="1011" t="s">
        <v>578</v>
      </c>
      <c r="CD21" s="1011" t="s">
        <v>578</v>
      </c>
      <c r="CE21" s="1011" t="s">
        <v>578</v>
      </c>
      <c r="CF21" s="1011" t="s">
        <v>578</v>
      </c>
      <c r="CG21" s="1012" t="s">
        <v>578</v>
      </c>
      <c r="CH21" s="985">
        <v>-1</v>
      </c>
      <c r="CI21" s="986"/>
      <c r="CJ21" s="986"/>
      <c r="CK21" s="986"/>
      <c r="CL21" s="987"/>
      <c r="CM21" s="985">
        <v>211</v>
      </c>
      <c r="CN21" s="986"/>
      <c r="CO21" s="986"/>
      <c r="CP21" s="986"/>
      <c r="CQ21" s="987"/>
      <c r="CR21" s="985">
        <v>3</v>
      </c>
      <c r="CS21" s="986"/>
      <c r="CT21" s="986"/>
      <c r="CU21" s="986"/>
      <c r="CV21" s="987"/>
      <c r="CW21" s="985" t="s">
        <v>555</v>
      </c>
      <c r="CX21" s="986"/>
      <c r="CY21" s="986"/>
      <c r="CZ21" s="986"/>
      <c r="DA21" s="987"/>
      <c r="DB21" s="985" t="s">
        <v>555</v>
      </c>
      <c r="DC21" s="986"/>
      <c r="DD21" s="986"/>
      <c r="DE21" s="986"/>
      <c r="DF21" s="987"/>
      <c r="DG21" s="985" t="s">
        <v>555</v>
      </c>
      <c r="DH21" s="986"/>
      <c r="DI21" s="986"/>
      <c r="DJ21" s="986"/>
      <c r="DK21" s="987"/>
      <c r="DL21" s="985" t="s">
        <v>555</v>
      </c>
      <c r="DM21" s="986"/>
      <c r="DN21" s="986"/>
      <c r="DO21" s="986"/>
      <c r="DP21" s="987"/>
      <c r="DQ21" s="985" t="s">
        <v>555</v>
      </c>
      <c r="DR21" s="986"/>
      <c r="DS21" s="986"/>
      <c r="DT21" s="986"/>
      <c r="DU21" s="987"/>
      <c r="DV21" s="988"/>
      <c r="DW21" s="989"/>
      <c r="DX21" s="989"/>
      <c r="DY21" s="989"/>
      <c r="DZ21" s="990"/>
      <c r="EA21" s="242"/>
    </row>
    <row r="22" spans="1:131" s="243" customFormat="1" ht="26.25" customHeight="1">
      <c r="A22" s="248">
        <v>16</v>
      </c>
      <c r="B22" s="1083"/>
      <c r="C22" s="1084"/>
      <c r="D22" s="1084"/>
      <c r="E22" s="1084"/>
      <c r="F22" s="1084"/>
      <c r="G22" s="1084"/>
      <c r="H22" s="1084"/>
      <c r="I22" s="1084"/>
      <c r="J22" s="1084"/>
      <c r="K22" s="1084"/>
      <c r="L22" s="1084"/>
      <c r="M22" s="1084"/>
      <c r="N22" s="1084"/>
      <c r="O22" s="1084"/>
      <c r="P22" s="1085"/>
      <c r="Q22" s="1086"/>
      <c r="R22" s="1087"/>
      <c r="S22" s="1087"/>
      <c r="T22" s="1087"/>
      <c r="U22" s="1087"/>
      <c r="V22" s="1087"/>
      <c r="W22" s="1087"/>
      <c r="X22" s="1087"/>
      <c r="Y22" s="1087"/>
      <c r="Z22" s="1087"/>
      <c r="AA22" s="1087"/>
      <c r="AB22" s="1087"/>
      <c r="AC22" s="1087"/>
      <c r="AD22" s="1087"/>
      <c r="AE22" s="1088"/>
      <c r="AF22" s="1089"/>
      <c r="AG22" s="1090"/>
      <c r="AH22" s="1090"/>
      <c r="AI22" s="1090"/>
      <c r="AJ22" s="1091"/>
      <c r="AK22" s="1079"/>
      <c r="AL22" s="1080"/>
      <c r="AM22" s="1080"/>
      <c r="AN22" s="1080"/>
      <c r="AO22" s="1080"/>
      <c r="AP22" s="1080"/>
      <c r="AQ22" s="1080"/>
      <c r="AR22" s="1080"/>
      <c r="AS22" s="1080"/>
      <c r="AT22" s="1080"/>
      <c r="AU22" s="1081"/>
      <c r="AV22" s="1081"/>
      <c r="AW22" s="1081"/>
      <c r="AX22" s="1081"/>
      <c r="AY22" s="1082"/>
      <c r="AZ22" s="1025" t="s">
        <v>367</v>
      </c>
      <c r="BA22" s="1025"/>
      <c r="BB22" s="1025"/>
      <c r="BC22" s="1025"/>
      <c r="BD22" s="1026"/>
      <c r="BE22" s="241"/>
      <c r="BF22" s="241"/>
      <c r="BG22" s="241"/>
      <c r="BH22" s="241"/>
      <c r="BI22" s="241"/>
      <c r="BJ22" s="241"/>
      <c r="BK22" s="241"/>
      <c r="BL22" s="241"/>
      <c r="BM22" s="241"/>
      <c r="BN22" s="241"/>
      <c r="BO22" s="241"/>
      <c r="BP22" s="241"/>
      <c r="BQ22" s="249">
        <v>16</v>
      </c>
      <c r="BR22" s="395"/>
      <c r="BS22" s="1010" t="s">
        <v>579</v>
      </c>
      <c r="BT22" s="1011" t="s">
        <v>579</v>
      </c>
      <c r="BU22" s="1011" t="s">
        <v>579</v>
      </c>
      <c r="BV22" s="1011" t="s">
        <v>579</v>
      </c>
      <c r="BW22" s="1011" t="s">
        <v>579</v>
      </c>
      <c r="BX22" s="1011" t="s">
        <v>579</v>
      </c>
      <c r="BY22" s="1011" t="s">
        <v>579</v>
      </c>
      <c r="BZ22" s="1011" t="s">
        <v>579</v>
      </c>
      <c r="CA22" s="1011" t="s">
        <v>579</v>
      </c>
      <c r="CB22" s="1011" t="s">
        <v>579</v>
      </c>
      <c r="CC22" s="1011" t="s">
        <v>579</v>
      </c>
      <c r="CD22" s="1011" t="s">
        <v>579</v>
      </c>
      <c r="CE22" s="1011" t="s">
        <v>579</v>
      </c>
      <c r="CF22" s="1011" t="s">
        <v>579</v>
      </c>
      <c r="CG22" s="1012" t="s">
        <v>579</v>
      </c>
      <c r="CH22" s="985">
        <v>-13</v>
      </c>
      <c r="CI22" s="986"/>
      <c r="CJ22" s="986"/>
      <c r="CK22" s="986"/>
      <c r="CL22" s="987"/>
      <c r="CM22" s="985">
        <v>260</v>
      </c>
      <c r="CN22" s="986"/>
      <c r="CO22" s="986"/>
      <c r="CP22" s="986"/>
      <c r="CQ22" s="987"/>
      <c r="CR22" s="985">
        <v>5</v>
      </c>
      <c r="CS22" s="986"/>
      <c r="CT22" s="986"/>
      <c r="CU22" s="986"/>
      <c r="CV22" s="987"/>
      <c r="CW22" s="985" t="s">
        <v>555</v>
      </c>
      <c r="CX22" s="986"/>
      <c r="CY22" s="986"/>
      <c r="CZ22" s="986"/>
      <c r="DA22" s="987"/>
      <c r="DB22" s="985" t="s">
        <v>555</v>
      </c>
      <c r="DC22" s="986"/>
      <c r="DD22" s="986"/>
      <c r="DE22" s="986"/>
      <c r="DF22" s="987"/>
      <c r="DG22" s="985" t="s">
        <v>555</v>
      </c>
      <c r="DH22" s="986"/>
      <c r="DI22" s="986"/>
      <c r="DJ22" s="986"/>
      <c r="DK22" s="987"/>
      <c r="DL22" s="985" t="s">
        <v>555</v>
      </c>
      <c r="DM22" s="986"/>
      <c r="DN22" s="986"/>
      <c r="DO22" s="986"/>
      <c r="DP22" s="987"/>
      <c r="DQ22" s="985" t="s">
        <v>555</v>
      </c>
      <c r="DR22" s="986"/>
      <c r="DS22" s="986"/>
      <c r="DT22" s="986"/>
      <c r="DU22" s="987"/>
      <c r="DV22" s="988"/>
      <c r="DW22" s="989"/>
      <c r="DX22" s="989"/>
      <c r="DY22" s="989"/>
      <c r="DZ22" s="990"/>
      <c r="EA22" s="242"/>
    </row>
    <row r="23" spans="1:131" s="243" customFormat="1" ht="26.25" customHeight="1" thickBot="1">
      <c r="A23" s="251" t="s">
        <v>368</v>
      </c>
      <c r="B23" s="940" t="s">
        <v>369</v>
      </c>
      <c r="C23" s="941"/>
      <c r="D23" s="941"/>
      <c r="E23" s="941"/>
      <c r="F23" s="941"/>
      <c r="G23" s="941"/>
      <c r="H23" s="941"/>
      <c r="I23" s="941"/>
      <c r="J23" s="941"/>
      <c r="K23" s="941"/>
      <c r="L23" s="941"/>
      <c r="M23" s="941"/>
      <c r="N23" s="941"/>
      <c r="O23" s="941"/>
      <c r="P23" s="942"/>
      <c r="Q23" s="1070">
        <v>1014534</v>
      </c>
      <c r="R23" s="1071"/>
      <c r="S23" s="1071"/>
      <c r="T23" s="1071"/>
      <c r="U23" s="1071"/>
      <c r="V23" s="1071">
        <v>991489</v>
      </c>
      <c r="W23" s="1071"/>
      <c r="X23" s="1071"/>
      <c r="Y23" s="1071"/>
      <c r="Z23" s="1071"/>
      <c r="AA23" s="1071">
        <v>23045</v>
      </c>
      <c r="AB23" s="1071"/>
      <c r="AC23" s="1071"/>
      <c r="AD23" s="1071"/>
      <c r="AE23" s="1072"/>
      <c r="AF23" s="1073">
        <v>4690</v>
      </c>
      <c r="AG23" s="1071"/>
      <c r="AH23" s="1071"/>
      <c r="AI23" s="1071"/>
      <c r="AJ23" s="1074"/>
      <c r="AK23" s="1075"/>
      <c r="AL23" s="1076"/>
      <c r="AM23" s="1076"/>
      <c r="AN23" s="1076"/>
      <c r="AO23" s="1076"/>
      <c r="AP23" s="1071">
        <v>1714703</v>
      </c>
      <c r="AQ23" s="1071"/>
      <c r="AR23" s="1071"/>
      <c r="AS23" s="1071"/>
      <c r="AT23" s="1071"/>
      <c r="AU23" s="1077"/>
      <c r="AV23" s="1077"/>
      <c r="AW23" s="1077"/>
      <c r="AX23" s="1077"/>
      <c r="AY23" s="1078"/>
      <c r="AZ23" s="1067" t="s">
        <v>370</v>
      </c>
      <c r="BA23" s="1068"/>
      <c r="BB23" s="1068"/>
      <c r="BC23" s="1068"/>
      <c r="BD23" s="1069"/>
      <c r="BE23" s="241"/>
      <c r="BF23" s="241"/>
      <c r="BG23" s="241"/>
      <c r="BH23" s="241"/>
      <c r="BI23" s="241"/>
      <c r="BJ23" s="241"/>
      <c r="BK23" s="241"/>
      <c r="BL23" s="241"/>
      <c r="BM23" s="241"/>
      <c r="BN23" s="241"/>
      <c r="BO23" s="241"/>
      <c r="BP23" s="241"/>
      <c r="BQ23" s="249">
        <v>17</v>
      </c>
      <c r="BR23" s="395"/>
      <c r="BS23" s="1010" t="s">
        <v>580</v>
      </c>
      <c r="BT23" s="1011" t="s">
        <v>581</v>
      </c>
      <c r="BU23" s="1011" t="s">
        <v>581</v>
      </c>
      <c r="BV23" s="1011" t="s">
        <v>581</v>
      </c>
      <c r="BW23" s="1011" t="s">
        <v>581</v>
      </c>
      <c r="BX23" s="1011" t="s">
        <v>581</v>
      </c>
      <c r="BY23" s="1011" t="s">
        <v>581</v>
      </c>
      <c r="BZ23" s="1011" t="s">
        <v>581</v>
      </c>
      <c r="CA23" s="1011" t="s">
        <v>581</v>
      </c>
      <c r="CB23" s="1011" t="s">
        <v>581</v>
      </c>
      <c r="CC23" s="1011" t="s">
        <v>581</v>
      </c>
      <c r="CD23" s="1011" t="s">
        <v>581</v>
      </c>
      <c r="CE23" s="1011" t="s">
        <v>581</v>
      </c>
      <c r="CF23" s="1011" t="s">
        <v>581</v>
      </c>
      <c r="CG23" s="1012" t="s">
        <v>581</v>
      </c>
      <c r="CH23" s="985">
        <v>-1</v>
      </c>
      <c r="CI23" s="986"/>
      <c r="CJ23" s="986"/>
      <c r="CK23" s="986"/>
      <c r="CL23" s="987"/>
      <c r="CM23" s="985">
        <v>1077</v>
      </c>
      <c r="CN23" s="986"/>
      <c r="CO23" s="986"/>
      <c r="CP23" s="986"/>
      <c r="CQ23" s="987"/>
      <c r="CR23" s="985">
        <v>500</v>
      </c>
      <c r="CS23" s="986"/>
      <c r="CT23" s="986"/>
      <c r="CU23" s="986"/>
      <c r="CV23" s="987"/>
      <c r="CW23" s="985">
        <v>1</v>
      </c>
      <c r="CX23" s="986"/>
      <c r="CY23" s="986"/>
      <c r="CZ23" s="986"/>
      <c r="DA23" s="987"/>
      <c r="DB23" s="985" t="s">
        <v>555</v>
      </c>
      <c r="DC23" s="986"/>
      <c r="DD23" s="986"/>
      <c r="DE23" s="986"/>
      <c r="DF23" s="987"/>
      <c r="DG23" s="985" t="s">
        <v>555</v>
      </c>
      <c r="DH23" s="986"/>
      <c r="DI23" s="986"/>
      <c r="DJ23" s="986"/>
      <c r="DK23" s="987"/>
      <c r="DL23" s="985" t="s">
        <v>555</v>
      </c>
      <c r="DM23" s="986"/>
      <c r="DN23" s="986"/>
      <c r="DO23" s="986"/>
      <c r="DP23" s="987"/>
      <c r="DQ23" s="985" t="s">
        <v>555</v>
      </c>
      <c r="DR23" s="986"/>
      <c r="DS23" s="986"/>
      <c r="DT23" s="986"/>
      <c r="DU23" s="987"/>
      <c r="DV23" s="988"/>
      <c r="DW23" s="989"/>
      <c r="DX23" s="989"/>
      <c r="DY23" s="989"/>
      <c r="DZ23" s="990"/>
      <c r="EA23" s="242"/>
    </row>
    <row r="24" spans="1:131" s="243" customFormat="1" ht="26.25" customHeight="1">
      <c r="A24" s="1066" t="s">
        <v>371</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40"/>
      <c r="BA24" s="240"/>
      <c r="BB24" s="240"/>
      <c r="BC24" s="240"/>
      <c r="BD24" s="240"/>
      <c r="BE24" s="241"/>
      <c r="BF24" s="241"/>
      <c r="BG24" s="241"/>
      <c r="BH24" s="241"/>
      <c r="BI24" s="241"/>
      <c r="BJ24" s="241"/>
      <c r="BK24" s="241"/>
      <c r="BL24" s="241"/>
      <c r="BM24" s="241"/>
      <c r="BN24" s="241"/>
      <c r="BO24" s="241"/>
      <c r="BP24" s="241"/>
      <c r="BQ24" s="249">
        <v>18</v>
      </c>
      <c r="BR24" s="395"/>
      <c r="BS24" s="1010" t="s">
        <v>582</v>
      </c>
      <c r="BT24" s="1011" t="s">
        <v>583</v>
      </c>
      <c r="BU24" s="1011" t="s">
        <v>583</v>
      </c>
      <c r="BV24" s="1011" t="s">
        <v>583</v>
      </c>
      <c r="BW24" s="1011" t="s">
        <v>583</v>
      </c>
      <c r="BX24" s="1011" t="s">
        <v>583</v>
      </c>
      <c r="BY24" s="1011" t="s">
        <v>583</v>
      </c>
      <c r="BZ24" s="1011" t="s">
        <v>583</v>
      </c>
      <c r="CA24" s="1011" t="s">
        <v>583</v>
      </c>
      <c r="CB24" s="1011" t="s">
        <v>583</v>
      </c>
      <c r="CC24" s="1011" t="s">
        <v>583</v>
      </c>
      <c r="CD24" s="1011" t="s">
        <v>583</v>
      </c>
      <c r="CE24" s="1011" t="s">
        <v>583</v>
      </c>
      <c r="CF24" s="1011" t="s">
        <v>583</v>
      </c>
      <c r="CG24" s="1012" t="s">
        <v>583</v>
      </c>
      <c r="CH24" s="985">
        <v>-2</v>
      </c>
      <c r="CI24" s="986"/>
      <c r="CJ24" s="986"/>
      <c r="CK24" s="986"/>
      <c r="CL24" s="987"/>
      <c r="CM24" s="985">
        <v>1013</v>
      </c>
      <c r="CN24" s="986"/>
      <c r="CO24" s="986"/>
      <c r="CP24" s="986"/>
      <c r="CQ24" s="987"/>
      <c r="CR24" s="985">
        <v>500</v>
      </c>
      <c r="CS24" s="986"/>
      <c r="CT24" s="986"/>
      <c r="CU24" s="986"/>
      <c r="CV24" s="987"/>
      <c r="CW24" s="985">
        <v>22</v>
      </c>
      <c r="CX24" s="986"/>
      <c r="CY24" s="986"/>
      <c r="CZ24" s="986"/>
      <c r="DA24" s="987"/>
      <c r="DB24" s="985">
        <v>28</v>
      </c>
      <c r="DC24" s="986"/>
      <c r="DD24" s="986"/>
      <c r="DE24" s="986"/>
      <c r="DF24" s="987"/>
      <c r="DG24" s="985" t="s">
        <v>555</v>
      </c>
      <c r="DH24" s="986"/>
      <c r="DI24" s="986"/>
      <c r="DJ24" s="986"/>
      <c r="DK24" s="987"/>
      <c r="DL24" s="985" t="s">
        <v>555</v>
      </c>
      <c r="DM24" s="986"/>
      <c r="DN24" s="986"/>
      <c r="DO24" s="986"/>
      <c r="DP24" s="987"/>
      <c r="DQ24" s="985" t="s">
        <v>555</v>
      </c>
      <c r="DR24" s="986"/>
      <c r="DS24" s="986"/>
      <c r="DT24" s="986"/>
      <c r="DU24" s="987"/>
      <c r="DV24" s="988"/>
      <c r="DW24" s="989"/>
      <c r="DX24" s="989"/>
      <c r="DY24" s="989"/>
      <c r="DZ24" s="990"/>
      <c r="EA24" s="242"/>
    </row>
    <row r="25" spans="1:131" s="235" customFormat="1" ht="26.25" customHeight="1" thickBot="1">
      <c r="A25" s="1065" t="s">
        <v>372</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40"/>
      <c r="BK25" s="240"/>
      <c r="BL25" s="240"/>
      <c r="BM25" s="240"/>
      <c r="BN25" s="240"/>
      <c r="BO25" s="252"/>
      <c r="BP25" s="252"/>
      <c r="BQ25" s="249">
        <v>19</v>
      </c>
      <c r="BR25" s="395" t="s">
        <v>557</v>
      </c>
      <c r="BS25" s="1010" t="s">
        <v>584</v>
      </c>
      <c r="BT25" s="1011" t="s">
        <v>585</v>
      </c>
      <c r="BU25" s="1011" t="s">
        <v>585</v>
      </c>
      <c r="BV25" s="1011" t="s">
        <v>585</v>
      </c>
      <c r="BW25" s="1011" t="s">
        <v>585</v>
      </c>
      <c r="BX25" s="1011" t="s">
        <v>585</v>
      </c>
      <c r="BY25" s="1011" t="s">
        <v>585</v>
      </c>
      <c r="BZ25" s="1011" t="s">
        <v>585</v>
      </c>
      <c r="CA25" s="1011" t="s">
        <v>585</v>
      </c>
      <c r="CB25" s="1011" t="s">
        <v>585</v>
      </c>
      <c r="CC25" s="1011" t="s">
        <v>585</v>
      </c>
      <c r="CD25" s="1011" t="s">
        <v>585</v>
      </c>
      <c r="CE25" s="1011" t="s">
        <v>585</v>
      </c>
      <c r="CF25" s="1011" t="s">
        <v>585</v>
      </c>
      <c r="CG25" s="1012" t="s">
        <v>585</v>
      </c>
      <c r="CH25" s="985">
        <v>42</v>
      </c>
      <c r="CI25" s="986"/>
      <c r="CJ25" s="986"/>
      <c r="CK25" s="986"/>
      <c r="CL25" s="987"/>
      <c r="CM25" s="985">
        <v>3875</v>
      </c>
      <c r="CN25" s="986"/>
      <c r="CO25" s="986"/>
      <c r="CP25" s="986"/>
      <c r="CQ25" s="987"/>
      <c r="CR25" s="985">
        <v>19</v>
      </c>
      <c r="CS25" s="986"/>
      <c r="CT25" s="986"/>
      <c r="CU25" s="986"/>
      <c r="CV25" s="987"/>
      <c r="CW25" s="985">
        <v>1679</v>
      </c>
      <c r="CX25" s="986"/>
      <c r="CY25" s="986"/>
      <c r="CZ25" s="986"/>
      <c r="DA25" s="987"/>
      <c r="DB25" s="985" t="s">
        <v>555</v>
      </c>
      <c r="DC25" s="986"/>
      <c r="DD25" s="986"/>
      <c r="DE25" s="986"/>
      <c r="DF25" s="987"/>
      <c r="DG25" s="985" t="s">
        <v>555</v>
      </c>
      <c r="DH25" s="986"/>
      <c r="DI25" s="986"/>
      <c r="DJ25" s="986"/>
      <c r="DK25" s="987"/>
      <c r="DL25" s="985">
        <v>115</v>
      </c>
      <c r="DM25" s="986"/>
      <c r="DN25" s="986"/>
      <c r="DO25" s="986"/>
      <c r="DP25" s="987"/>
      <c r="DQ25" s="985">
        <v>12</v>
      </c>
      <c r="DR25" s="986"/>
      <c r="DS25" s="986"/>
      <c r="DT25" s="986"/>
      <c r="DU25" s="987"/>
      <c r="DV25" s="988"/>
      <c r="DW25" s="989"/>
      <c r="DX25" s="989"/>
      <c r="DY25" s="989"/>
      <c r="DZ25" s="990"/>
      <c r="EA25" s="234"/>
    </row>
    <row r="26" spans="1:131" s="235" customFormat="1" ht="26.25" customHeight="1">
      <c r="A26" s="991" t="s">
        <v>339</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61" t="s">
        <v>376</v>
      </c>
      <c r="AG26" s="1004"/>
      <c r="AH26" s="1004"/>
      <c r="AI26" s="1004"/>
      <c r="AJ26" s="1062"/>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346</v>
      </c>
      <c r="BF26" s="998"/>
      <c r="BG26" s="998"/>
      <c r="BH26" s="998"/>
      <c r="BI26" s="1013"/>
      <c r="BJ26" s="240"/>
      <c r="BK26" s="240"/>
      <c r="BL26" s="240"/>
      <c r="BM26" s="240"/>
      <c r="BN26" s="240"/>
      <c r="BO26" s="252"/>
      <c r="BP26" s="252"/>
      <c r="BQ26" s="249">
        <v>20</v>
      </c>
      <c r="BR26" s="395"/>
      <c r="BS26" s="1010" t="s">
        <v>586</v>
      </c>
      <c r="BT26" s="1011" t="s">
        <v>587</v>
      </c>
      <c r="BU26" s="1011" t="s">
        <v>587</v>
      </c>
      <c r="BV26" s="1011" t="s">
        <v>587</v>
      </c>
      <c r="BW26" s="1011" t="s">
        <v>587</v>
      </c>
      <c r="BX26" s="1011" t="s">
        <v>587</v>
      </c>
      <c r="BY26" s="1011" t="s">
        <v>587</v>
      </c>
      <c r="BZ26" s="1011" t="s">
        <v>587</v>
      </c>
      <c r="CA26" s="1011" t="s">
        <v>587</v>
      </c>
      <c r="CB26" s="1011" t="s">
        <v>587</v>
      </c>
      <c r="CC26" s="1011" t="s">
        <v>587</v>
      </c>
      <c r="CD26" s="1011" t="s">
        <v>587</v>
      </c>
      <c r="CE26" s="1011" t="s">
        <v>587</v>
      </c>
      <c r="CF26" s="1011" t="s">
        <v>587</v>
      </c>
      <c r="CG26" s="1012" t="s">
        <v>587</v>
      </c>
      <c r="CH26" s="985">
        <v>1</v>
      </c>
      <c r="CI26" s="986"/>
      <c r="CJ26" s="986"/>
      <c r="CK26" s="986"/>
      <c r="CL26" s="987"/>
      <c r="CM26" s="985">
        <v>1253</v>
      </c>
      <c r="CN26" s="986"/>
      <c r="CO26" s="986"/>
      <c r="CP26" s="986"/>
      <c r="CQ26" s="987"/>
      <c r="CR26" s="985">
        <v>275</v>
      </c>
      <c r="CS26" s="986"/>
      <c r="CT26" s="986"/>
      <c r="CU26" s="986"/>
      <c r="CV26" s="987"/>
      <c r="CW26" s="985" t="s">
        <v>555</v>
      </c>
      <c r="CX26" s="986"/>
      <c r="CY26" s="986"/>
      <c r="CZ26" s="986"/>
      <c r="DA26" s="987"/>
      <c r="DB26" s="985">
        <v>9</v>
      </c>
      <c r="DC26" s="986"/>
      <c r="DD26" s="986"/>
      <c r="DE26" s="986"/>
      <c r="DF26" s="987"/>
      <c r="DG26" s="985" t="s">
        <v>555</v>
      </c>
      <c r="DH26" s="986"/>
      <c r="DI26" s="986"/>
      <c r="DJ26" s="986"/>
      <c r="DK26" s="987"/>
      <c r="DL26" s="985" t="s">
        <v>555</v>
      </c>
      <c r="DM26" s="986"/>
      <c r="DN26" s="986"/>
      <c r="DO26" s="986"/>
      <c r="DP26" s="987"/>
      <c r="DQ26" s="985" t="s">
        <v>555</v>
      </c>
      <c r="DR26" s="986"/>
      <c r="DS26" s="986"/>
      <c r="DT26" s="986"/>
      <c r="DU26" s="987"/>
      <c r="DV26" s="988"/>
      <c r="DW26" s="989"/>
      <c r="DX26" s="989"/>
      <c r="DY26" s="989"/>
      <c r="DZ26" s="990"/>
      <c r="EA26" s="234"/>
    </row>
    <row r="27" spans="1:131" s="235"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3"/>
      <c r="AG27" s="1007"/>
      <c r="AH27" s="1007"/>
      <c r="AI27" s="1007"/>
      <c r="AJ27" s="1064"/>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40"/>
      <c r="BK27" s="240"/>
      <c r="BL27" s="240"/>
      <c r="BM27" s="240"/>
      <c r="BN27" s="240"/>
      <c r="BO27" s="252"/>
      <c r="BP27" s="252"/>
      <c r="BQ27" s="249">
        <v>21</v>
      </c>
      <c r="BR27" s="395"/>
      <c r="BS27" s="1010" t="s">
        <v>588</v>
      </c>
      <c r="BT27" s="1011" t="s">
        <v>588</v>
      </c>
      <c r="BU27" s="1011" t="s">
        <v>588</v>
      </c>
      <c r="BV27" s="1011" t="s">
        <v>588</v>
      </c>
      <c r="BW27" s="1011" t="s">
        <v>588</v>
      </c>
      <c r="BX27" s="1011" t="s">
        <v>588</v>
      </c>
      <c r="BY27" s="1011" t="s">
        <v>588</v>
      </c>
      <c r="BZ27" s="1011" t="s">
        <v>588</v>
      </c>
      <c r="CA27" s="1011" t="s">
        <v>588</v>
      </c>
      <c r="CB27" s="1011" t="s">
        <v>588</v>
      </c>
      <c r="CC27" s="1011" t="s">
        <v>588</v>
      </c>
      <c r="CD27" s="1011" t="s">
        <v>588</v>
      </c>
      <c r="CE27" s="1011" t="s">
        <v>588</v>
      </c>
      <c r="CF27" s="1011" t="s">
        <v>588</v>
      </c>
      <c r="CG27" s="1012" t="s">
        <v>588</v>
      </c>
      <c r="CH27" s="985">
        <v>3</v>
      </c>
      <c r="CI27" s="986"/>
      <c r="CJ27" s="986"/>
      <c r="CK27" s="986"/>
      <c r="CL27" s="987"/>
      <c r="CM27" s="985">
        <v>1737</v>
      </c>
      <c r="CN27" s="986"/>
      <c r="CO27" s="986"/>
      <c r="CP27" s="986"/>
      <c r="CQ27" s="987"/>
      <c r="CR27" s="985">
        <v>31</v>
      </c>
      <c r="CS27" s="986"/>
      <c r="CT27" s="986"/>
      <c r="CU27" s="986"/>
      <c r="CV27" s="987"/>
      <c r="CW27" s="985">
        <v>54</v>
      </c>
      <c r="CX27" s="986"/>
      <c r="CY27" s="986"/>
      <c r="CZ27" s="986"/>
      <c r="DA27" s="987"/>
      <c r="DB27" s="985" t="s">
        <v>555</v>
      </c>
      <c r="DC27" s="986"/>
      <c r="DD27" s="986"/>
      <c r="DE27" s="986"/>
      <c r="DF27" s="987"/>
      <c r="DG27" s="985" t="s">
        <v>555</v>
      </c>
      <c r="DH27" s="986"/>
      <c r="DI27" s="986"/>
      <c r="DJ27" s="986"/>
      <c r="DK27" s="987"/>
      <c r="DL27" s="985" t="s">
        <v>555</v>
      </c>
      <c r="DM27" s="986"/>
      <c r="DN27" s="986"/>
      <c r="DO27" s="986"/>
      <c r="DP27" s="987"/>
      <c r="DQ27" s="985" t="s">
        <v>555</v>
      </c>
      <c r="DR27" s="986"/>
      <c r="DS27" s="986"/>
      <c r="DT27" s="986"/>
      <c r="DU27" s="987"/>
      <c r="DV27" s="988"/>
      <c r="DW27" s="989"/>
      <c r="DX27" s="989"/>
      <c r="DY27" s="989"/>
      <c r="DZ27" s="990"/>
      <c r="EA27" s="234"/>
    </row>
    <row r="28" spans="1:131" s="235" customFormat="1" ht="26.25" customHeight="1" thickTop="1">
      <c r="A28" s="253">
        <v>1</v>
      </c>
      <c r="B28" s="1052" t="s">
        <v>381</v>
      </c>
      <c r="C28" s="1053"/>
      <c r="D28" s="1053"/>
      <c r="E28" s="1053"/>
      <c r="F28" s="1053"/>
      <c r="G28" s="1053"/>
      <c r="H28" s="1053"/>
      <c r="I28" s="1053"/>
      <c r="J28" s="1053"/>
      <c r="K28" s="1053"/>
      <c r="L28" s="1053"/>
      <c r="M28" s="1053"/>
      <c r="N28" s="1053"/>
      <c r="O28" s="1053"/>
      <c r="P28" s="1054"/>
      <c r="Q28" s="1055">
        <v>184981</v>
      </c>
      <c r="R28" s="1056"/>
      <c r="S28" s="1056"/>
      <c r="T28" s="1056"/>
      <c r="U28" s="1056"/>
      <c r="V28" s="1056">
        <v>183695</v>
      </c>
      <c r="W28" s="1056"/>
      <c r="X28" s="1056"/>
      <c r="Y28" s="1056"/>
      <c r="Z28" s="1056"/>
      <c r="AA28" s="1056">
        <v>1286</v>
      </c>
      <c r="AB28" s="1056"/>
      <c r="AC28" s="1056"/>
      <c r="AD28" s="1056"/>
      <c r="AE28" s="1057"/>
      <c r="AF28" s="1058">
        <v>1286</v>
      </c>
      <c r="AG28" s="1056"/>
      <c r="AH28" s="1056"/>
      <c r="AI28" s="1056"/>
      <c r="AJ28" s="1059"/>
      <c r="AK28" s="1060">
        <v>11909</v>
      </c>
      <c r="AL28" s="1048"/>
      <c r="AM28" s="1048"/>
      <c r="AN28" s="1048"/>
      <c r="AO28" s="1048"/>
      <c r="AP28" s="1048"/>
      <c r="AQ28" s="1048"/>
      <c r="AR28" s="1048"/>
      <c r="AS28" s="1048"/>
      <c r="AT28" s="1048"/>
      <c r="AU28" s="1048"/>
      <c r="AV28" s="1048"/>
      <c r="AW28" s="1048"/>
      <c r="AX28" s="1048"/>
      <c r="AY28" s="1048"/>
      <c r="AZ28" s="1049"/>
      <c r="BA28" s="1049"/>
      <c r="BB28" s="1049"/>
      <c r="BC28" s="1049"/>
      <c r="BD28" s="1049"/>
      <c r="BE28" s="1050"/>
      <c r="BF28" s="1050"/>
      <c r="BG28" s="1050"/>
      <c r="BH28" s="1050"/>
      <c r="BI28" s="1051"/>
      <c r="BJ28" s="240"/>
      <c r="BK28" s="240"/>
      <c r="BL28" s="240"/>
      <c r="BM28" s="240"/>
      <c r="BN28" s="240"/>
      <c r="BO28" s="252"/>
      <c r="BP28" s="252"/>
      <c r="BQ28" s="249">
        <v>22</v>
      </c>
      <c r="BR28" s="395"/>
      <c r="BS28" s="1010" t="s">
        <v>589</v>
      </c>
      <c r="BT28" s="1011" t="s">
        <v>589</v>
      </c>
      <c r="BU28" s="1011" t="s">
        <v>589</v>
      </c>
      <c r="BV28" s="1011" t="s">
        <v>589</v>
      </c>
      <c r="BW28" s="1011" t="s">
        <v>589</v>
      </c>
      <c r="BX28" s="1011" t="s">
        <v>589</v>
      </c>
      <c r="BY28" s="1011" t="s">
        <v>589</v>
      </c>
      <c r="BZ28" s="1011" t="s">
        <v>589</v>
      </c>
      <c r="CA28" s="1011" t="s">
        <v>589</v>
      </c>
      <c r="CB28" s="1011" t="s">
        <v>589</v>
      </c>
      <c r="CC28" s="1011" t="s">
        <v>589</v>
      </c>
      <c r="CD28" s="1011" t="s">
        <v>589</v>
      </c>
      <c r="CE28" s="1011" t="s">
        <v>589</v>
      </c>
      <c r="CF28" s="1011" t="s">
        <v>589</v>
      </c>
      <c r="CG28" s="1012" t="s">
        <v>589</v>
      </c>
      <c r="CH28" s="985">
        <v>-6</v>
      </c>
      <c r="CI28" s="986"/>
      <c r="CJ28" s="986"/>
      <c r="CK28" s="986"/>
      <c r="CL28" s="987"/>
      <c r="CM28" s="985">
        <v>1501</v>
      </c>
      <c r="CN28" s="986"/>
      <c r="CO28" s="986"/>
      <c r="CP28" s="986"/>
      <c r="CQ28" s="987"/>
      <c r="CR28" s="985">
        <v>15</v>
      </c>
      <c r="CS28" s="986"/>
      <c r="CT28" s="986"/>
      <c r="CU28" s="986"/>
      <c r="CV28" s="987"/>
      <c r="CW28" s="985">
        <v>8</v>
      </c>
      <c r="CX28" s="986"/>
      <c r="CY28" s="986"/>
      <c r="CZ28" s="986"/>
      <c r="DA28" s="987"/>
      <c r="DB28" s="985" t="s">
        <v>555</v>
      </c>
      <c r="DC28" s="986"/>
      <c r="DD28" s="986"/>
      <c r="DE28" s="986"/>
      <c r="DF28" s="987"/>
      <c r="DG28" s="985" t="s">
        <v>555</v>
      </c>
      <c r="DH28" s="986"/>
      <c r="DI28" s="986"/>
      <c r="DJ28" s="986"/>
      <c r="DK28" s="987"/>
      <c r="DL28" s="985" t="s">
        <v>555</v>
      </c>
      <c r="DM28" s="986"/>
      <c r="DN28" s="986"/>
      <c r="DO28" s="986"/>
      <c r="DP28" s="987"/>
      <c r="DQ28" s="985" t="s">
        <v>555</v>
      </c>
      <c r="DR28" s="986"/>
      <c r="DS28" s="986"/>
      <c r="DT28" s="986"/>
      <c r="DU28" s="987"/>
      <c r="DV28" s="988"/>
      <c r="DW28" s="989"/>
      <c r="DX28" s="989"/>
      <c r="DY28" s="989"/>
      <c r="DZ28" s="990"/>
      <c r="EA28" s="234"/>
    </row>
    <row r="29" spans="1:131" s="235" customFormat="1" ht="26.25" customHeight="1">
      <c r="A29" s="253">
        <v>2</v>
      </c>
      <c r="B29" s="1042" t="s">
        <v>382</v>
      </c>
      <c r="C29" s="1043"/>
      <c r="D29" s="1043"/>
      <c r="E29" s="1043"/>
      <c r="F29" s="1043"/>
      <c r="G29" s="1043"/>
      <c r="H29" s="1043"/>
      <c r="I29" s="1043"/>
      <c r="J29" s="1043"/>
      <c r="K29" s="1043"/>
      <c r="L29" s="1043"/>
      <c r="M29" s="1043"/>
      <c r="N29" s="1043"/>
      <c r="O29" s="1043"/>
      <c r="P29" s="1044"/>
      <c r="Q29" s="1046">
        <v>3222</v>
      </c>
      <c r="R29" s="1038"/>
      <c r="S29" s="1038"/>
      <c r="T29" s="1038"/>
      <c r="U29" s="1038"/>
      <c r="V29" s="1038">
        <v>3224</v>
      </c>
      <c r="W29" s="1038"/>
      <c r="X29" s="1038"/>
      <c r="Y29" s="1038"/>
      <c r="Z29" s="1038"/>
      <c r="AA29" s="1038">
        <v>-2</v>
      </c>
      <c r="AB29" s="1038"/>
      <c r="AC29" s="1038"/>
      <c r="AD29" s="1038"/>
      <c r="AE29" s="1047"/>
      <c r="AF29" s="1037">
        <v>262</v>
      </c>
      <c r="AG29" s="1038"/>
      <c r="AH29" s="1038"/>
      <c r="AI29" s="1038"/>
      <c r="AJ29" s="1039"/>
      <c r="AK29" s="976">
        <v>0</v>
      </c>
      <c r="AL29" s="967"/>
      <c r="AM29" s="967"/>
      <c r="AN29" s="967"/>
      <c r="AO29" s="967"/>
      <c r="AP29" s="967">
        <v>3008</v>
      </c>
      <c r="AQ29" s="967"/>
      <c r="AR29" s="967"/>
      <c r="AS29" s="967"/>
      <c r="AT29" s="967"/>
      <c r="AU29" s="967">
        <v>0</v>
      </c>
      <c r="AV29" s="967"/>
      <c r="AW29" s="967"/>
      <c r="AX29" s="967"/>
      <c r="AY29" s="967"/>
      <c r="AZ29" s="1045"/>
      <c r="BA29" s="1045"/>
      <c r="BB29" s="1045"/>
      <c r="BC29" s="1045"/>
      <c r="BD29" s="1045"/>
      <c r="BE29" s="1040" t="s">
        <v>383</v>
      </c>
      <c r="BF29" s="1040"/>
      <c r="BG29" s="1040"/>
      <c r="BH29" s="1040"/>
      <c r="BI29" s="1041"/>
      <c r="BJ29" s="240"/>
      <c r="BK29" s="240"/>
      <c r="BL29" s="240"/>
      <c r="BM29" s="240"/>
      <c r="BN29" s="240"/>
      <c r="BO29" s="252"/>
      <c r="BP29" s="252"/>
      <c r="BQ29" s="249">
        <v>23</v>
      </c>
      <c r="BR29" s="395"/>
      <c r="BS29" s="1010" t="s">
        <v>590</v>
      </c>
      <c r="BT29" s="1011" t="s">
        <v>590</v>
      </c>
      <c r="BU29" s="1011" t="s">
        <v>590</v>
      </c>
      <c r="BV29" s="1011" t="s">
        <v>590</v>
      </c>
      <c r="BW29" s="1011" t="s">
        <v>590</v>
      </c>
      <c r="BX29" s="1011" t="s">
        <v>590</v>
      </c>
      <c r="BY29" s="1011" t="s">
        <v>590</v>
      </c>
      <c r="BZ29" s="1011" t="s">
        <v>590</v>
      </c>
      <c r="CA29" s="1011" t="s">
        <v>590</v>
      </c>
      <c r="CB29" s="1011" t="s">
        <v>590</v>
      </c>
      <c r="CC29" s="1011" t="s">
        <v>590</v>
      </c>
      <c r="CD29" s="1011" t="s">
        <v>590</v>
      </c>
      <c r="CE29" s="1011" t="s">
        <v>590</v>
      </c>
      <c r="CF29" s="1011" t="s">
        <v>590</v>
      </c>
      <c r="CG29" s="1012" t="s">
        <v>590</v>
      </c>
      <c r="CH29" s="985">
        <v>2</v>
      </c>
      <c r="CI29" s="986"/>
      <c r="CJ29" s="986"/>
      <c r="CK29" s="986"/>
      <c r="CL29" s="987"/>
      <c r="CM29" s="985">
        <v>13850</v>
      </c>
      <c r="CN29" s="986"/>
      <c r="CO29" s="986"/>
      <c r="CP29" s="986"/>
      <c r="CQ29" s="987"/>
      <c r="CR29" s="985">
        <v>135</v>
      </c>
      <c r="CS29" s="986"/>
      <c r="CT29" s="986"/>
      <c r="CU29" s="986"/>
      <c r="CV29" s="987"/>
      <c r="CW29" s="985">
        <v>264</v>
      </c>
      <c r="CX29" s="986"/>
      <c r="CY29" s="986"/>
      <c r="CZ29" s="986"/>
      <c r="DA29" s="987"/>
      <c r="DB29" s="985" t="s">
        <v>555</v>
      </c>
      <c r="DC29" s="986"/>
      <c r="DD29" s="986"/>
      <c r="DE29" s="986"/>
      <c r="DF29" s="987"/>
      <c r="DG29" s="985" t="s">
        <v>555</v>
      </c>
      <c r="DH29" s="986"/>
      <c r="DI29" s="986"/>
      <c r="DJ29" s="986"/>
      <c r="DK29" s="987"/>
      <c r="DL29" s="985" t="s">
        <v>555</v>
      </c>
      <c r="DM29" s="986"/>
      <c r="DN29" s="986"/>
      <c r="DO29" s="986"/>
      <c r="DP29" s="987"/>
      <c r="DQ29" s="985" t="s">
        <v>555</v>
      </c>
      <c r="DR29" s="986"/>
      <c r="DS29" s="986"/>
      <c r="DT29" s="986"/>
      <c r="DU29" s="987"/>
      <c r="DV29" s="988"/>
      <c r="DW29" s="989"/>
      <c r="DX29" s="989"/>
      <c r="DY29" s="989"/>
      <c r="DZ29" s="990"/>
      <c r="EA29" s="234"/>
    </row>
    <row r="30" spans="1:131" s="235" customFormat="1" ht="26.25" customHeight="1">
      <c r="A30" s="253">
        <v>3</v>
      </c>
      <c r="B30" s="1042" t="s">
        <v>384</v>
      </c>
      <c r="C30" s="1043"/>
      <c r="D30" s="1043"/>
      <c r="E30" s="1043"/>
      <c r="F30" s="1043"/>
      <c r="G30" s="1043"/>
      <c r="H30" s="1043"/>
      <c r="I30" s="1043"/>
      <c r="J30" s="1043"/>
      <c r="K30" s="1043"/>
      <c r="L30" s="1043"/>
      <c r="M30" s="1043"/>
      <c r="N30" s="1043"/>
      <c r="O30" s="1043"/>
      <c r="P30" s="1044"/>
      <c r="Q30" s="1046">
        <v>18892</v>
      </c>
      <c r="R30" s="1038"/>
      <c r="S30" s="1038"/>
      <c r="T30" s="1038"/>
      <c r="U30" s="1038"/>
      <c r="V30" s="1038">
        <v>18613</v>
      </c>
      <c r="W30" s="1038"/>
      <c r="X30" s="1038"/>
      <c r="Y30" s="1038"/>
      <c r="Z30" s="1038"/>
      <c r="AA30" s="1038">
        <v>279</v>
      </c>
      <c r="AB30" s="1038"/>
      <c r="AC30" s="1038"/>
      <c r="AD30" s="1038"/>
      <c r="AE30" s="1047"/>
      <c r="AF30" s="1037">
        <v>8521</v>
      </c>
      <c r="AG30" s="1038"/>
      <c r="AH30" s="1038"/>
      <c r="AI30" s="1038"/>
      <c r="AJ30" s="1039"/>
      <c r="AK30" s="976">
        <v>3526</v>
      </c>
      <c r="AL30" s="967"/>
      <c r="AM30" s="967"/>
      <c r="AN30" s="967"/>
      <c r="AO30" s="967"/>
      <c r="AP30" s="967">
        <v>4540</v>
      </c>
      <c r="AQ30" s="967"/>
      <c r="AR30" s="967"/>
      <c r="AS30" s="967"/>
      <c r="AT30" s="967"/>
      <c r="AU30" s="967">
        <v>2306</v>
      </c>
      <c r="AV30" s="967"/>
      <c r="AW30" s="967"/>
      <c r="AX30" s="967"/>
      <c r="AY30" s="967"/>
      <c r="AZ30" s="1045"/>
      <c r="BA30" s="1045"/>
      <c r="BB30" s="1045"/>
      <c r="BC30" s="1045"/>
      <c r="BD30" s="1045"/>
      <c r="BE30" s="1040" t="s">
        <v>383</v>
      </c>
      <c r="BF30" s="1040"/>
      <c r="BG30" s="1040"/>
      <c r="BH30" s="1040"/>
      <c r="BI30" s="1041"/>
      <c r="BJ30" s="240"/>
      <c r="BK30" s="240"/>
      <c r="BL30" s="240"/>
      <c r="BM30" s="240"/>
      <c r="BN30" s="240"/>
      <c r="BO30" s="252"/>
      <c r="BP30" s="252"/>
      <c r="BQ30" s="249">
        <v>24</v>
      </c>
      <c r="BR30" s="395"/>
      <c r="BS30" s="1010" t="s">
        <v>591</v>
      </c>
      <c r="BT30" s="1011" t="s">
        <v>591</v>
      </c>
      <c r="BU30" s="1011" t="s">
        <v>591</v>
      </c>
      <c r="BV30" s="1011" t="s">
        <v>591</v>
      </c>
      <c r="BW30" s="1011" t="s">
        <v>591</v>
      </c>
      <c r="BX30" s="1011" t="s">
        <v>591</v>
      </c>
      <c r="BY30" s="1011" t="s">
        <v>591</v>
      </c>
      <c r="BZ30" s="1011" t="s">
        <v>591</v>
      </c>
      <c r="CA30" s="1011" t="s">
        <v>591</v>
      </c>
      <c r="CB30" s="1011" t="s">
        <v>591</v>
      </c>
      <c r="CC30" s="1011" t="s">
        <v>591</v>
      </c>
      <c r="CD30" s="1011" t="s">
        <v>591</v>
      </c>
      <c r="CE30" s="1011" t="s">
        <v>591</v>
      </c>
      <c r="CF30" s="1011" t="s">
        <v>591</v>
      </c>
      <c r="CG30" s="1012" t="s">
        <v>591</v>
      </c>
      <c r="CH30" s="985">
        <v>-6</v>
      </c>
      <c r="CI30" s="986"/>
      <c r="CJ30" s="986"/>
      <c r="CK30" s="986"/>
      <c r="CL30" s="987"/>
      <c r="CM30" s="985">
        <v>322</v>
      </c>
      <c r="CN30" s="986"/>
      <c r="CO30" s="986"/>
      <c r="CP30" s="986"/>
      <c r="CQ30" s="987"/>
      <c r="CR30" s="985">
        <v>20</v>
      </c>
      <c r="CS30" s="986"/>
      <c r="CT30" s="986"/>
      <c r="CU30" s="986"/>
      <c r="CV30" s="987"/>
      <c r="CW30" s="985" t="s">
        <v>555</v>
      </c>
      <c r="CX30" s="986"/>
      <c r="CY30" s="986"/>
      <c r="CZ30" s="986"/>
      <c r="DA30" s="987"/>
      <c r="DB30" s="985" t="s">
        <v>555</v>
      </c>
      <c r="DC30" s="986"/>
      <c r="DD30" s="986"/>
      <c r="DE30" s="986"/>
      <c r="DF30" s="987"/>
      <c r="DG30" s="985" t="s">
        <v>555</v>
      </c>
      <c r="DH30" s="986"/>
      <c r="DI30" s="986"/>
      <c r="DJ30" s="986"/>
      <c r="DK30" s="987"/>
      <c r="DL30" s="985" t="s">
        <v>555</v>
      </c>
      <c r="DM30" s="986"/>
      <c r="DN30" s="986"/>
      <c r="DO30" s="986"/>
      <c r="DP30" s="987"/>
      <c r="DQ30" s="985" t="s">
        <v>555</v>
      </c>
      <c r="DR30" s="986"/>
      <c r="DS30" s="986"/>
      <c r="DT30" s="986"/>
      <c r="DU30" s="987"/>
      <c r="DV30" s="988"/>
      <c r="DW30" s="989"/>
      <c r="DX30" s="989"/>
      <c r="DY30" s="989"/>
      <c r="DZ30" s="990"/>
      <c r="EA30" s="234"/>
    </row>
    <row r="31" spans="1:131" s="235" customFormat="1" ht="26.25" customHeight="1">
      <c r="A31" s="253">
        <v>4</v>
      </c>
      <c r="B31" s="1042" t="s">
        <v>385</v>
      </c>
      <c r="C31" s="1043"/>
      <c r="D31" s="1043"/>
      <c r="E31" s="1043"/>
      <c r="F31" s="1043"/>
      <c r="G31" s="1043"/>
      <c r="H31" s="1043"/>
      <c r="I31" s="1043"/>
      <c r="J31" s="1043"/>
      <c r="K31" s="1043"/>
      <c r="L31" s="1043"/>
      <c r="M31" s="1043"/>
      <c r="N31" s="1043"/>
      <c r="O31" s="1043"/>
      <c r="P31" s="1044"/>
      <c r="Q31" s="1046">
        <v>7406</v>
      </c>
      <c r="R31" s="1038"/>
      <c r="S31" s="1038"/>
      <c r="T31" s="1038"/>
      <c r="U31" s="1038"/>
      <c r="V31" s="1038">
        <v>7088</v>
      </c>
      <c r="W31" s="1038"/>
      <c r="X31" s="1038"/>
      <c r="Y31" s="1038"/>
      <c r="Z31" s="1038"/>
      <c r="AA31" s="1038">
        <v>318</v>
      </c>
      <c r="AB31" s="1038"/>
      <c r="AC31" s="1038"/>
      <c r="AD31" s="1038"/>
      <c r="AE31" s="1047"/>
      <c r="AF31" s="1037">
        <v>2875</v>
      </c>
      <c r="AG31" s="1038"/>
      <c r="AH31" s="1038"/>
      <c r="AI31" s="1038"/>
      <c r="AJ31" s="1039"/>
      <c r="AK31" s="976">
        <v>27</v>
      </c>
      <c r="AL31" s="967"/>
      <c r="AM31" s="967"/>
      <c r="AN31" s="967"/>
      <c r="AO31" s="967"/>
      <c r="AP31" s="967">
        <v>34085</v>
      </c>
      <c r="AQ31" s="967"/>
      <c r="AR31" s="967"/>
      <c r="AS31" s="967"/>
      <c r="AT31" s="967"/>
      <c r="AU31" s="967">
        <v>5723</v>
      </c>
      <c r="AV31" s="967"/>
      <c r="AW31" s="967"/>
      <c r="AX31" s="967"/>
      <c r="AY31" s="967"/>
      <c r="AZ31" s="1045"/>
      <c r="BA31" s="1045"/>
      <c r="BB31" s="1045"/>
      <c r="BC31" s="1045"/>
      <c r="BD31" s="1045"/>
      <c r="BE31" s="1040" t="s">
        <v>386</v>
      </c>
      <c r="BF31" s="1040"/>
      <c r="BG31" s="1040"/>
      <c r="BH31" s="1040"/>
      <c r="BI31" s="1041"/>
      <c r="BJ31" s="240"/>
      <c r="BK31" s="240"/>
      <c r="BL31" s="240"/>
      <c r="BM31" s="240"/>
      <c r="BN31" s="240"/>
      <c r="BO31" s="252"/>
      <c r="BP31" s="252"/>
      <c r="BQ31" s="249">
        <v>25</v>
      </c>
      <c r="BR31" s="395"/>
      <c r="BS31" s="1010" t="s">
        <v>592</v>
      </c>
      <c r="BT31" s="1011" t="s">
        <v>592</v>
      </c>
      <c r="BU31" s="1011" t="s">
        <v>592</v>
      </c>
      <c r="BV31" s="1011" t="s">
        <v>592</v>
      </c>
      <c r="BW31" s="1011" t="s">
        <v>592</v>
      </c>
      <c r="BX31" s="1011" t="s">
        <v>592</v>
      </c>
      <c r="BY31" s="1011" t="s">
        <v>592</v>
      </c>
      <c r="BZ31" s="1011" t="s">
        <v>592</v>
      </c>
      <c r="CA31" s="1011" t="s">
        <v>592</v>
      </c>
      <c r="CB31" s="1011" t="s">
        <v>592</v>
      </c>
      <c r="CC31" s="1011" t="s">
        <v>592</v>
      </c>
      <c r="CD31" s="1011" t="s">
        <v>592</v>
      </c>
      <c r="CE31" s="1011" t="s">
        <v>592</v>
      </c>
      <c r="CF31" s="1011" t="s">
        <v>592</v>
      </c>
      <c r="CG31" s="1012" t="s">
        <v>592</v>
      </c>
      <c r="CH31" s="985">
        <v>25</v>
      </c>
      <c r="CI31" s="986"/>
      <c r="CJ31" s="986"/>
      <c r="CK31" s="986"/>
      <c r="CL31" s="987"/>
      <c r="CM31" s="985">
        <v>18</v>
      </c>
      <c r="CN31" s="986"/>
      <c r="CO31" s="986"/>
      <c r="CP31" s="986"/>
      <c r="CQ31" s="987"/>
      <c r="CR31" s="985">
        <v>5</v>
      </c>
      <c r="CS31" s="986"/>
      <c r="CT31" s="986"/>
      <c r="CU31" s="986"/>
      <c r="CV31" s="987"/>
      <c r="CW31" s="985">
        <v>3</v>
      </c>
      <c r="CX31" s="986"/>
      <c r="CY31" s="986"/>
      <c r="CZ31" s="986"/>
      <c r="DA31" s="987"/>
      <c r="DB31" s="985" t="s">
        <v>555</v>
      </c>
      <c r="DC31" s="986"/>
      <c r="DD31" s="986"/>
      <c r="DE31" s="986"/>
      <c r="DF31" s="987"/>
      <c r="DG31" s="985" t="s">
        <v>555</v>
      </c>
      <c r="DH31" s="986"/>
      <c r="DI31" s="986"/>
      <c r="DJ31" s="986"/>
      <c r="DK31" s="987"/>
      <c r="DL31" s="985" t="s">
        <v>555</v>
      </c>
      <c r="DM31" s="986"/>
      <c r="DN31" s="986"/>
      <c r="DO31" s="986"/>
      <c r="DP31" s="987"/>
      <c r="DQ31" s="985" t="s">
        <v>555</v>
      </c>
      <c r="DR31" s="986"/>
      <c r="DS31" s="986"/>
      <c r="DT31" s="986"/>
      <c r="DU31" s="987"/>
      <c r="DV31" s="988"/>
      <c r="DW31" s="989"/>
      <c r="DX31" s="989"/>
      <c r="DY31" s="989"/>
      <c r="DZ31" s="990"/>
      <c r="EA31" s="234"/>
    </row>
    <row r="32" spans="1:131" s="235" customFormat="1" ht="26.25" customHeight="1">
      <c r="A32" s="253">
        <v>5</v>
      </c>
      <c r="B32" s="1042"/>
      <c r="C32" s="1043"/>
      <c r="D32" s="1043"/>
      <c r="E32" s="1043"/>
      <c r="F32" s="1043"/>
      <c r="G32" s="1043"/>
      <c r="H32" s="1043"/>
      <c r="I32" s="1043"/>
      <c r="J32" s="1043"/>
      <c r="K32" s="1043"/>
      <c r="L32" s="1043"/>
      <c r="M32" s="1043"/>
      <c r="N32" s="1043"/>
      <c r="O32" s="1043"/>
      <c r="P32" s="1044"/>
      <c r="Q32" s="1046"/>
      <c r="R32" s="1038"/>
      <c r="S32" s="1038"/>
      <c r="T32" s="1038"/>
      <c r="U32" s="1038"/>
      <c r="V32" s="1038"/>
      <c r="W32" s="1038"/>
      <c r="X32" s="1038"/>
      <c r="Y32" s="1038"/>
      <c r="Z32" s="1038"/>
      <c r="AA32" s="1038"/>
      <c r="AB32" s="1038"/>
      <c r="AC32" s="1038"/>
      <c r="AD32" s="1038"/>
      <c r="AE32" s="1047"/>
      <c r="AF32" s="1037"/>
      <c r="AG32" s="1038"/>
      <c r="AH32" s="1038"/>
      <c r="AI32" s="1038"/>
      <c r="AJ32" s="1039"/>
      <c r="AK32" s="976"/>
      <c r="AL32" s="967"/>
      <c r="AM32" s="967"/>
      <c r="AN32" s="967"/>
      <c r="AO32" s="967"/>
      <c r="AP32" s="967"/>
      <c r="AQ32" s="967"/>
      <c r="AR32" s="967"/>
      <c r="AS32" s="967"/>
      <c r="AT32" s="967"/>
      <c r="AU32" s="967"/>
      <c r="AV32" s="967"/>
      <c r="AW32" s="967"/>
      <c r="AX32" s="967"/>
      <c r="AY32" s="967"/>
      <c r="AZ32" s="1045"/>
      <c r="BA32" s="1045"/>
      <c r="BB32" s="1045"/>
      <c r="BC32" s="1045"/>
      <c r="BD32" s="1045"/>
      <c r="BE32" s="1040"/>
      <c r="BF32" s="1040"/>
      <c r="BG32" s="1040"/>
      <c r="BH32" s="1040"/>
      <c r="BI32" s="1041"/>
      <c r="BJ32" s="240"/>
      <c r="BK32" s="240"/>
      <c r="BL32" s="240"/>
      <c r="BM32" s="240"/>
      <c r="BN32" s="240"/>
      <c r="BO32" s="252"/>
      <c r="BP32" s="252"/>
      <c r="BQ32" s="249">
        <v>26</v>
      </c>
      <c r="BR32" s="395" t="s">
        <v>557</v>
      </c>
      <c r="BS32" s="1010" t="s">
        <v>593</v>
      </c>
      <c r="BT32" s="1011" t="s">
        <v>593</v>
      </c>
      <c r="BU32" s="1011" t="s">
        <v>593</v>
      </c>
      <c r="BV32" s="1011" t="s">
        <v>593</v>
      </c>
      <c r="BW32" s="1011" t="s">
        <v>593</v>
      </c>
      <c r="BX32" s="1011" t="s">
        <v>593</v>
      </c>
      <c r="BY32" s="1011" t="s">
        <v>593</v>
      </c>
      <c r="BZ32" s="1011" t="s">
        <v>593</v>
      </c>
      <c r="CA32" s="1011" t="s">
        <v>593</v>
      </c>
      <c r="CB32" s="1011" t="s">
        <v>593</v>
      </c>
      <c r="CC32" s="1011" t="s">
        <v>593</v>
      </c>
      <c r="CD32" s="1011" t="s">
        <v>593</v>
      </c>
      <c r="CE32" s="1011" t="s">
        <v>593</v>
      </c>
      <c r="CF32" s="1011" t="s">
        <v>593</v>
      </c>
      <c r="CG32" s="1012" t="s">
        <v>593</v>
      </c>
      <c r="CH32" s="985">
        <v>40</v>
      </c>
      <c r="CI32" s="986"/>
      <c r="CJ32" s="986"/>
      <c r="CK32" s="986"/>
      <c r="CL32" s="987"/>
      <c r="CM32" s="985">
        <v>-2809</v>
      </c>
      <c r="CN32" s="986"/>
      <c r="CO32" s="986"/>
      <c r="CP32" s="986"/>
      <c r="CQ32" s="987"/>
      <c r="CR32" s="985">
        <v>21</v>
      </c>
      <c r="CS32" s="986"/>
      <c r="CT32" s="986"/>
      <c r="CU32" s="986"/>
      <c r="CV32" s="987"/>
      <c r="CW32" s="985" t="s">
        <v>555</v>
      </c>
      <c r="CX32" s="986"/>
      <c r="CY32" s="986"/>
      <c r="CZ32" s="986"/>
      <c r="DA32" s="987"/>
      <c r="DB32" s="985">
        <v>11478</v>
      </c>
      <c r="DC32" s="986"/>
      <c r="DD32" s="986"/>
      <c r="DE32" s="986"/>
      <c r="DF32" s="987"/>
      <c r="DG32" s="985" t="s">
        <v>555</v>
      </c>
      <c r="DH32" s="986"/>
      <c r="DI32" s="986"/>
      <c r="DJ32" s="986"/>
      <c r="DK32" s="987"/>
      <c r="DL32" s="985">
        <v>627</v>
      </c>
      <c r="DM32" s="986"/>
      <c r="DN32" s="986"/>
      <c r="DO32" s="986"/>
      <c r="DP32" s="987"/>
      <c r="DQ32" s="985">
        <v>564</v>
      </c>
      <c r="DR32" s="986"/>
      <c r="DS32" s="986"/>
      <c r="DT32" s="986"/>
      <c r="DU32" s="987"/>
      <c r="DV32" s="988"/>
      <c r="DW32" s="989"/>
      <c r="DX32" s="989"/>
      <c r="DY32" s="989"/>
      <c r="DZ32" s="990"/>
      <c r="EA32" s="234"/>
    </row>
    <row r="33" spans="1:131" s="235" customFormat="1" ht="26.25" customHeight="1">
      <c r="A33" s="253">
        <v>6</v>
      </c>
      <c r="B33" s="1042"/>
      <c r="C33" s="1043"/>
      <c r="D33" s="1043"/>
      <c r="E33" s="1043"/>
      <c r="F33" s="1043"/>
      <c r="G33" s="1043"/>
      <c r="H33" s="1043"/>
      <c r="I33" s="1043"/>
      <c r="J33" s="1043"/>
      <c r="K33" s="1043"/>
      <c r="L33" s="1043"/>
      <c r="M33" s="1043"/>
      <c r="N33" s="1043"/>
      <c r="O33" s="1043"/>
      <c r="P33" s="1044"/>
      <c r="Q33" s="1046"/>
      <c r="R33" s="1038"/>
      <c r="S33" s="1038"/>
      <c r="T33" s="1038"/>
      <c r="U33" s="1038"/>
      <c r="V33" s="1038"/>
      <c r="W33" s="1038"/>
      <c r="X33" s="1038"/>
      <c r="Y33" s="1038"/>
      <c r="Z33" s="1038"/>
      <c r="AA33" s="1038"/>
      <c r="AB33" s="1038"/>
      <c r="AC33" s="1038"/>
      <c r="AD33" s="1038"/>
      <c r="AE33" s="1047"/>
      <c r="AF33" s="1037"/>
      <c r="AG33" s="1038"/>
      <c r="AH33" s="1038"/>
      <c r="AI33" s="1038"/>
      <c r="AJ33" s="1039"/>
      <c r="AK33" s="976"/>
      <c r="AL33" s="967"/>
      <c r="AM33" s="967"/>
      <c r="AN33" s="967"/>
      <c r="AO33" s="967"/>
      <c r="AP33" s="967"/>
      <c r="AQ33" s="967"/>
      <c r="AR33" s="967"/>
      <c r="AS33" s="967"/>
      <c r="AT33" s="967"/>
      <c r="AU33" s="967"/>
      <c r="AV33" s="967"/>
      <c r="AW33" s="967"/>
      <c r="AX33" s="967"/>
      <c r="AY33" s="967"/>
      <c r="AZ33" s="1045"/>
      <c r="BA33" s="1045"/>
      <c r="BB33" s="1045"/>
      <c r="BC33" s="1045"/>
      <c r="BD33" s="1045"/>
      <c r="BE33" s="1040"/>
      <c r="BF33" s="1040"/>
      <c r="BG33" s="1040"/>
      <c r="BH33" s="1040"/>
      <c r="BI33" s="1041"/>
      <c r="BJ33" s="240"/>
      <c r="BK33" s="240"/>
      <c r="BL33" s="240"/>
      <c r="BM33" s="240"/>
      <c r="BN33" s="240"/>
      <c r="BO33" s="252"/>
      <c r="BP33" s="252"/>
      <c r="BQ33" s="249">
        <v>27</v>
      </c>
      <c r="BR33" s="395"/>
      <c r="BS33" s="1010" t="s">
        <v>594</v>
      </c>
      <c r="BT33" s="1011" t="s">
        <v>595</v>
      </c>
      <c r="BU33" s="1011" t="s">
        <v>595</v>
      </c>
      <c r="BV33" s="1011" t="s">
        <v>595</v>
      </c>
      <c r="BW33" s="1011" t="s">
        <v>595</v>
      </c>
      <c r="BX33" s="1011" t="s">
        <v>595</v>
      </c>
      <c r="BY33" s="1011" t="s">
        <v>595</v>
      </c>
      <c r="BZ33" s="1011" t="s">
        <v>595</v>
      </c>
      <c r="CA33" s="1011" t="s">
        <v>595</v>
      </c>
      <c r="CB33" s="1011" t="s">
        <v>595</v>
      </c>
      <c r="CC33" s="1011" t="s">
        <v>595</v>
      </c>
      <c r="CD33" s="1011" t="s">
        <v>595</v>
      </c>
      <c r="CE33" s="1011" t="s">
        <v>595</v>
      </c>
      <c r="CF33" s="1011" t="s">
        <v>595</v>
      </c>
      <c r="CG33" s="1012" t="s">
        <v>595</v>
      </c>
      <c r="CH33" s="985">
        <v>34</v>
      </c>
      <c r="CI33" s="986"/>
      <c r="CJ33" s="986"/>
      <c r="CK33" s="986"/>
      <c r="CL33" s="987"/>
      <c r="CM33" s="985">
        <v>906</v>
      </c>
      <c r="CN33" s="986"/>
      <c r="CO33" s="986"/>
      <c r="CP33" s="986"/>
      <c r="CQ33" s="987"/>
      <c r="CR33" s="985">
        <v>3</v>
      </c>
      <c r="CS33" s="986"/>
      <c r="CT33" s="986"/>
      <c r="CU33" s="986"/>
      <c r="CV33" s="987"/>
      <c r="CW33" s="985" t="s">
        <v>555</v>
      </c>
      <c r="CX33" s="986"/>
      <c r="CY33" s="986"/>
      <c r="CZ33" s="986"/>
      <c r="DA33" s="987"/>
      <c r="DB33" s="985" t="s">
        <v>555</v>
      </c>
      <c r="DC33" s="986"/>
      <c r="DD33" s="986"/>
      <c r="DE33" s="986"/>
      <c r="DF33" s="987"/>
      <c r="DG33" s="985" t="s">
        <v>555</v>
      </c>
      <c r="DH33" s="986"/>
      <c r="DI33" s="986"/>
      <c r="DJ33" s="986"/>
      <c r="DK33" s="987"/>
      <c r="DL33" s="985" t="s">
        <v>555</v>
      </c>
      <c r="DM33" s="986"/>
      <c r="DN33" s="986"/>
      <c r="DO33" s="986"/>
      <c r="DP33" s="987"/>
      <c r="DQ33" s="985" t="s">
        <v>555</v>
      </c>
      <c r="DR33" s="986"/>
      <c r="DS33" s="986"/>
      <c r="DT33" s="986"/>
      <c r="DU33" s="987"/>
      <c r="DV33" s="988"/>
      <c r="DW33" s="989"/>
      <c r="DX33" s="989"/>
      <c r="DY33" s="989"/>
      <c r="DZ33" s="990"/>
      <c r="EA33" s="234"/>
    </row>
    <row r="34" spans="1:131" s="235" customFormat="1" ht="26.25" customHeight="1">
      <c r="A34" s="253">
        <v>7</v>
      </c>
      <c r="B34" s="1042"/>
      <c r="C34" s="1043"/>
      <c r="D34" s="1043"/>
      <c r="E34" s="1043"/>
      <c r="F34" s="1043"/>
      <c r="G34" s="1043"/>
      <c r="H34" s="1043"/>
      <c r="I34" s="1043"/>
      <c r="J34" s="1043"/>
      <c r="K34" s="1043"/>
      <c r="L34" s="1043"/>
      <c r="M34" s="1043"/>
      <c r="N34" s="1043"/>
      <c r="O34" s="1043"/>
      <c r="P34" s="1044"/>
      <c r="Q34" s="1046"/>
      <c r="R34" s="1038"/>
      <c r="S34" s="1038"/>
      <c r="T34" s="1038"/>
      <c r="U34" s="1038"/>
      <c r="V34" s="1038"/>
      <c r="W34" s="1038"/>
      <c r="X34" s="1038"/>
      <c r="Y34" s="1038"/>
      <c r="Z34" s="1038"/>
      <c r="AA34" s="1038"/>
      <c r="AB34" s="1038"/>
      <c r="AC34" s="1038"/>
      <c r="AD34" s="1038"/>
      <c r="AE34" s="1047"/>
      <c r="AF34" s="1037"/>
      <c r="AG34" s="1038"/>
      <c r="AH34" s="1038"/>
      <c r="AI34" s="1038"/>
      <c r="AJ34" s="1039"/>
      <c r="AK34" s="976"/>
      <c r="AL34" s="967"/>
      <c r="AM34" s="967"/>
      <c r="AN34" s="967"/>
      <c r="AO34" s="967"/>
      <c r="AP34" s="967"/>
      <c r="AQ34" s="967"/>
      <c r="AR34" s="967"/>
      <c r="AS34" s="967"/>
      <c r="AT34" s="967"/>
      <c r="AU34" s="967"/>
      <c r="AV34" s="967"/>
      <c r="AW34" s="967"/>
      <c r="AX34" s="967"/>
      <c r="AY34" s="967"/>
      <c r="AZ34" s="1045"/>
      <c r="BA34" s="1045"/>
      <c r="BB34" s="1045"/>
      <c r="BC34" s="1045"/>
      <c r="BD34" s="1045"/>
      <c r="BE34" s="1040"/>
      <c r="BF34" s="1040"/>
      <c r="BG34" s="1040"/>
      <c r="BH34" s="1040"/>
      <c r="BI34" s="1041"/>
      <c r="BJ34" s="240"/>
      <c r="BK34" s="240"/>
      <c r="BL34" s="240"/>
      <c r="BM34" s="240"/>
      <c r="BN34" s="240"/>
      <c r="BO34" s="252"/>
      <c r="BP34" s="252"/>
      <c r="BQ34" s="249">
        <v>28</v>
      </c>
      <c r="BR34" s="395" t="s">
        <v>557</v>
      </c>
      <c r="BS34" s="1010" t="s">
        <v>596</v>
      </c>
      <c r="BT34" s="1011" t="s">
        <v>596</v>
      </c>
      <c r="BU34" s="1011" t="s">
        <v>596</v>
      </c>
      <c r="BV34" s="1011" t="s">
        <v>596</v>
      </c>
      <c r="BW34" s="1011" t="s">
        <v>596</v>
      </c>
      <c r="BX34" s="1011" t="s">
        <v>596</v>
      </c>
      <c r="BY34" s="1011" t="s">
        <v>596</v>
      </c>
      <c r="BZ34" s="1011" t="s">
        <v>596</v>
      </c>
      <c r="CA34" s="1011" t="s">
        <v>596</v>
      </c>
      <c r="CB34" s="1011" t="s">
        <v>596</v>
      </c>
      <c r="CC34" s="1011" t="s">
        <v>596</v>
      </c>
      <c r="CD34" s="1011" t="s">
        <v>596</v>
      </c>
      <c r="CE34" s="1011" t="s">
        <v>596</v>
      </c>
      <c r="CF34" s="1011" t="s">
        <v>596</v>
      </c>
      <c r="CG34" s="1012" t="s">
        <v>596</v>
      </c>
      <c r="CH34" s="985">
        <v>1621</v>
      </c>
      <c r="CI34" s="986"/>
      <c r="CJ34" s="986"/>
      <c r="CK34" s="986"/>
      <c r="CL34" s="987"/>
      <c r="CM34" s="985">
        <v>6908</v>
      </c>
      <c r="CN34" s="986"/>
      <c r="CO34" s="986"/>
      <c r="CP34" s="986"/>
      <c r="CQ34" s="987"/>
      <c r="CR34" s="985">
        <v>6908</v>
      </c>
      <c r="CS34" s="986"/>
      <c r="CT34" s="986"/>
      <c r="CU34" s="986"/>
      <c r="CV34" s="987"/>
      <c r="CW34" s="985" t="s">
        <v>555</v>
      </c>
      <c r="CX34" s="986"/>
      <c r="CY34" s="986"/>
      <c r="CZ34" s="986"/>
      <c r="DA34" s="987"/>
      <c r="DB34" s="985" t="s">
        <v>555</v>
      </c>
      <c r="DC34" s="986"/>
      <c r="DD34" s="986"/>
      <c r="DE34" s="986"/>
      <c r="DF34" s="987"/>
      <c r="DG34" s="985">
        <v>2094</v>
      </c>
      <c r="DH34" s="986"/>
      <c r="DI34" s="986"/>
      <c r="DJ34" s="986"/>
      <c r="DK34" s="987"/>
      <c r="DL34" s="985" t="s">
        <v>555</v>
      </c>
      <c r="DM34" s="986"/>
      <c r="DN34" s="986"/>
      <c r="DO34" s="986"/>
      <c r="DP34" s="987"/>
      <c r="DQ34" s="985" t="s">
        <v>555</v>
      </c>
      <c r="DR34" s="986"/>
      <c r="DS34" s="986"/>
      <c r="DT34" s="986"/>
      <c r="DU34" s="987"/>
      <c r="DV34" s="988"/>
      <c r="DW34" s="989"/>
      <c r="DX34" s="989"/>
      <c r="DY34" s="989"/>
      <c r="DZ34" s="990"/>
      <c r="EA34" s="234"/>
    </row>
    <row r="35" spans="1:131" s="235" customFormat="1" ht="26.25" customHeight="1">
      <c r="A35" s="253">
        <v>8</v>
      </c>
      <c r="B35" s="1042"/>
      <c r="C35" s="1043"/>
      <c r="D35" s="1043"/>
      <c r="E35" s="1043"/>
      <c r="F35" s="1043"/>
      <c r="G35" s="1043"/>
      <c r="H35" s="1043"/>
      <c r="I35" s="1043"/>
      <c r="J35" s="1043"/>
      <c r="K35" s="1043"/>
      <c r="L35" s="1043"/>
      <c r="M35" s="1043"/>
      <c r="N35" s="1043"/>
      <c r="O35" s="1043"/>
      <c r="P35" s="1044"/>
      <c r="Q35" s="1046"/>
      <c r="R35" s="1038"/>
      <c r="S35" s="1038"/>
      <c r="T35" s="1038"/>
      <c r="U35" s="1038"/>
      <c r="V35" s="1038"/>
      <c r="W35" s="1038"/>
      <c r="X35" s="1038"/>
      <c r="Y35" s="1038"/>
      <c r="Z35" s="1038"/>
      <c r="AA35" s="1038"/>
      <c r="AB35" s="1038"/>
      <c r="AC35" s="1038"/>
      <c r="AD35" s="1038"/>
      <c r="AE35" s="1047"/>
      <c r="AF35" s="1037"/>
      <c r="AG35" s="1038"/>
      <c r="AH35" s="1038"/>
      <c r="AI35" s="1038"/>
      <c r="AJ35" s="1039"/>
      <c r="AK35" s="976"/>
      <c r="AL35" s="967"/>
      <c r="AM35" s="967"/>
      <c r="AN35" s="967"/>
      <c r="AO35" s="967"/>
      <c r="AP35" s="967"/>
      <c r="AQ35" s="967"/>
      <c r="AR35" s="967"/>
      <c r="AS35" s="967"/>
      <c r="AT35" s="967"/>
      <c r="AU35" s="967"/>
      <c r="AV35" s="967"/>
      <c r="AW35" s="967"/>
      <c r="AX35" s="967"/>
      <c r="AY35" s="967"/>
      <c r="AZ35" s="1045"/>
      <c r="BA35" s="1045"/>
      <c r="BB35" s="1045"/>
      <c r="BC35" s="1045"/>
      <c r="BD35" s="1045"/>
      <c r="BE35" s="1040"/>
      <c r="BF35" s="1040"/>
      <c r="BG35" s="1040"/>
      <c r="BH35" s="1040"/>
      <c r="BI35" s="1041"/>
      <c r="BJ35" s="240"/>
      <c r="BK35" s="240"/>
      <c r="BL35" s="240"/>
      <c r="BM35" s="240"/>
      <c r="BN35" s="240"/>
      <c r="BO35" s="252"/>
      <c r="BP35" s="252"/>
      <c r="BQ35" s="249">
        <v>29</v>
      </c>
      <c r="BR35" s="395"/>
      <c r="BS35" s="1010" t="s">
        <v>597</v>
      </c>
      <c r="BT35" s="1011" t="s">
        <v>597</v>
      </c>
      <c r="BU35" s="1011" t="s">
        <v>597</v>
      </c>
      <c r="BV35" s="1011" t="s">
        <v>597</v>
      </c>
      <c r="BW35" s="1011" t="s">
        <v>597</v>
      </c>
      <c r="BX35" s="1011" t="s">
        <v>597</v>
      </c>
      <c r="BY35" s="1011" t="s">
        <v>597</v>
      </c>
      <c r="BZ35" s="1011" t="s">
        <v>597</v>
      </c>
      <c r="CA35" s="1011" t="s">
        <v>597</v>
      </c>
      <c r="CB35" s="1011" t="s">
        <v>597</v>
      </c>
      <c r="CC35" s="1011" t="s">
        <v>597</v>
      </c>
      <c r="CD35" s="1011" t="s">
        <v>597</v>
      </c>
      <c r="CE35" s="1011" t="s">
        <v>597</v>
      </c>
      <c r="CF35" s="1011" t="s">
        <v>597</v>
      </c>
      <c r="CG35" s="1012" t="s">
        <v>597</v>
      </c>
      <c r="CH35" s="985">
        <v>-35</v>
      </c>
      <c r="CI35" s="986"/>
      <c r="CJ35" s="986"/>
      <c r="CK35" s="986"/>
      <c r="CL35" s="987"/>
      <c r="CM35" s="985">
        <v>1221</v>
      </c>
      <c r="CN35" s="986"/>
      <c r="CO35" s="986"/>
      <c r="CP35" s="986"/>
      <c r="CQ35" s="987"/>
      <c r="CR35" s="985">
        <v>80</v>
      </c>
      <c r="CS35" s="986"/>
      <c r="CT35" s="986"/>
      <c r="CU35" s="986"/>
      <c r="CV35" s="987"/>
      <c r="CW35" s="985">
        <v>114</v>
      </c>
      <c r="CX35" s="986"/>
      <c r="CY35" s="986"/>
      <c r="CZ35" s="986"/>
      <c r="DA35" s="987"/>
      <c r="DB35" s="985" t="s">
        <v>555</v>
      </c>
      <c r="DC35" s="986"/>
      <c r="DD35" s="986"/>
      <c r="DE35" s="986"/>
      <c r="DF35" s="987"/>
      <c r="DG35" s="985" t="s">
        <v>555</v>
      </c>
      <c r="DH35" s="986"/>
      <c r="DI35" s="986"/>
      <c r="DJ35" s="986"/>
      <c r="DK35" s="987"/>
      <c r="DL35" s="985" t="s">
        <v>555</v>
      </c>
      <c r="DM35" s="986"/>
      <c r="DN35" s="986"/>
      <c r="DO35" s="986"/>
      <c r="DP35" s="987"/>
      <c r="DQ35" s="985" t="s">
        <v>555</v>
      </c>
      <c r="DR35" s="986"/>
      <c r="DS35" s="986"/>
      <c r="DT35" s="986"/>
      <c r="DU35" s="987"/>
      <c r="DV35" s="988"/>
      <c r="DW35" s="989"/>
      <c r="DX35" s="989"/>
      <c r="DY35" s="989"/>
      <c r="DZ35" s="990"/>
      <c r="EA35" s="234"/>
    </row>
    <row r="36" spans="1:131" s="235" customFormat="1" ht="26.25" customHeight="1">
      <c r="A36" s="253">
        <v>9</v>
      </c>
      <c r="B36" s="1042"/>
      <c r="C36" s="1043"/>
      <c r="D36" s="1043"/>
      <c r="E36" s="1043"/>
      <c r="F36" s="1043"/>
      <c r="G36" s="1043"/>
      <c r="H36" s="1043"/>
      <c r="I36" s="1043"/>
      <c r="J36" s="1043"/>
      <c r="K36" s="1043"/>
      <c r="L36" s="1043"/>
      <c r="M36" s="1043"/>
      <c r="N36" s="1043"/>
      <c r="O36" s="1043"/>
      <c r="P36" s="1044"/>
      <c r="Q36" s="1046"/>
      <c r="R36" s="1038"/>
      <c r="S36" s="1038"/>
      <c r="T36" s="1038"/>
      <c r="U36" s="1038"/>
      <c r="V36" s="1038"/>
      <c r="W36" s="1038"/>
      <c r="X36" s="1038"/>
      <c r="Y36" s="1038"/>
      <c r="Z36" s="1038"/>
      <c r="AA36" s="1038"/>
      <c r="AB36" s="1038"/>
      <c r="AC36" s="1038"/>
      <c r="AD36" s="1038"/>
      <c r="AE36" s="1047"/>
      <c r="AF36" s="1037"/>
      <c r="AG36" s="1038"/>
      <c r="AH36" s="1038"/>
      <c r="AI36" s="1038"/>
      <c r="AJ36" s="1039"/>
      <c r="AK36" s="976"/>
      <c r="AL36" s="967"/>
      <c r="AM36" s="967"/>
      <c r="AN36" s="967"/>
      <c r="AO36" s="967"/>
      <c r="AP36" s="967"/>
      <c r="AQ36" s="967"/>
      <c r="AR36" s="967"/>
      <c r="AS36" s="967"/>
      <c r="AT36" s="967"/>
      <c r="AU36" s="967"/>
      <c r="AV36" s="967"/>
      <c r="AW36" s="967"/>
      <c r="AX36" s="967"/>
      <c r="AY36" s="967"/>
      <c r="AZ36" s="1045"/>
      <c r="BA36" s="1045"/>
      <c r="BB36" s="1045"/>
      <c r="BC36" s="1045"/>
      <c r="BD36" s="1045"/>
      <c r="BE36" s="1040"/>
      <c r="BF36" s="1040"/>
      <c r="BG36" s="1040"/>
      <c r="BH36" s="1040"/>
      <c r="BI36" s="1041"/>
      <c r="BJ36" s="240"/>
      <c r="BK36" s="240"/>
      <c r="BL36" s="240"/>
      <c r="BM36" s="240"/>
      <c r="BN36" s="240"/>
      <c r="BO36" s="252"/>
      <c r="BP36" s="252"/>
      <c r="BQ36" s="249">
        <v>30</v>
      </c>
      <c r="BR36" s="395"/>
      <c r="BS36" s="1010" t="s">
        <v>598</v>
      </c>
      <c r="BT36" s="1011" t="s">
        <v>598</v>
      </c>
      <c r="BU36" s="1011" t="s">
        <v>598</v>
      </c>
      <c r="BV36" s="1011" t="s">
        <v>598</v>
      </c>
      <c r="BW36" s="1011" t="s">
        <v>598</v>
      </c>
      <c r="BX36" s="1011" t="s">
        <v>598</v>
      </c>
      <c r="BY36" s="1011" t="s">
        <v>598</v>
      </c>
      <c r="BZ36" s="1011" t="s">
        <v>598</v>
      </c>
      <c r="CA36" s="1011" t="s">
        <v>598</v>
      </c>
      <c r="CB36" s="1011" t="s">
        <v>598</v>
      </c>
      <c r="CC36" s="1011" t="s">
        <v>598</v>
      </c>
      <c r="CD36" s="1011" t="s">
        <v>598</v>
      </c>
      <c r="CE36" s="1011" t="s">
        <v>598</v>
      </c>
      <c r="CF36" s="1011" t="s">
        <v>598</v>
      </c>
      <c r="CG36" s="1012" t="s">
        <v>598</v>
      </c>
      <c r="CH36" s="985">
        <v>-78</v>
      </c>
      <c r="CI36" s="986"/>
      <c r="CJ36" s="986"/>
      <c r="CK36" s="986"/>
      <c r="CL36" s="987"/>
      <c r="CM36" s="985">
        <v>1175</v>
      </c>
      <c r="CN36" s="986"/>
      <c r="CO36" s="986"/>
      <c r="CP36" s="986"/>
      <c r="CQ36" s="987"/>
      <c r="CR36" s="985">
        <v>125</v>
      </c>
      <c r="CS36" s="986"/>
      <c r="CT36" s="986"/>
      <c r="CU36" s="986"/>
      <c r="CV36" s="987"/>
      <c r="CW36" s="985">
        <v>70</v>
      </c>
      <c r="CX36" s="986"/>
      <c r="CY36" s="986"/>
      <c r="CZ36" s="986"/>
      <c r="DA36" s="987"/>
      <c r="DB36" s="985">
        <v>17496</v>
      </c>
      <c r="DC36" s="986"/>
      <c r="DD36" s="986"/>
      <c r="DE36" s="986"/>
      <c r="DF36" s="987"/>
      <c r="DG36" s="985" t="s">
        <v>555</v>
      </c>
      <c r="DH36" s="986"/>
      <c r="DI36" s="986"/>
      <c r="DJ36" s="986"/>
      <c r="DK36" s="987"/>
      <c r="DL36" s="985" t="s">
        <v>555</v>
      </c>
      <c r="DM36" s="986"/>
      <c r="DN36" s="986"/>
      <c r="DO36" s="986"/>
      <c r="DP36" s="987"/>
      <c r="DQ36" s="985" t="s">
        <v>555</v>
      </c>
      <c r="DR36" s="986"/>
      <c r="DS36" s="986"/>
      <c r="DT36" s="986"/>
      <c r="DU36" s="987"/>
      <c r="DV36" s="988"/>
      <c r="DW36" s="989"/>
      <c r="DX36" s="989"/>
      <c r="DY36" s="989"/>
      <c r="DZ36" s="990"/>
      <c r="EA36" s="234"/>
    </row>
    <row r="37" spans="1:131" s="235" customFormat="1" ht="26.25" customHeight="1">
      <c r="A37" s="253">
        <v>10</v>
      </c>
      <c r="B37" s="1042"/>
      <c r="C37" s="1043"/>
      <c r="D37" s="1043"/>
      <c r="E37" s="1043"/>
      <c r="F37" s="1043"/>
      <c r="G37" s="1043"/>
      <c r="H37" s="1043"/>
      <c r="I37" s="1043"/>
      <c r="J37" s="1043"/>
      <c r="K37" s="1043"/>
      <c r="L37" s="1043"/>
      <c r="M37" s="1043"/>
      <c r="N37" s="1043"/>
      <c r="O37" s="1043"/>
      <c r="P37" s="1044"/>
      <c r="Q37" s="1046"/>
      <c r="R37" s="1038"/>
      <c r="S37" s="1038"/>
      <c r="T37" s="1038"/>
      <c r="U37" s="1038"/>
      <c r="V37" s="1038"/>
      <c r="W37" s="1038"/>
      <c r="X37" s="1038"/>
      <c r="Y37" s="1038"/>
      <c r="Z37" s="1038"/>
      <c r="AA37" s="1038"/>
      <c r="AB37" s="1038"/>
      <c r="AC37" s="1038"/>
      <c r="AD37" s="1038"/>
      <c r="AE37" s="1047"/>
      <c r="AF37" s="1037"/>
      <c r="AG37" s="1038"/>
      <c r="AH37" s="1038"/>
      <c r="AI37" s="1038"/>
      <c r="AJ37" s="1039"/>
      <c r="AK37" s="976"/>
      <c r="AL37" s="967"/>
      <c r="AM37" s="967"/>
      <c r="AN37" s="967"/>
      <c r="AO37" s="967"/>
      <c r="AP37" s="967"/>
      <c r="AQ37" s="967"/>
      <c r="AR37" s="967"/>
      <c r="AS37" s="967"/>
      <c r="AT37" s="967"/>
      <c r="AU37" s="967"/>
      <c r="AV37" s="967"/>
      <c r="AW37" s="967"/>
      <c r="AX37" s="967"/>
      <c r="AY37" s="967"/>
      <c r="AZ37" s="1045"/>
      <c r="BA37" s="1045"/>
      <c r="BB37" s="1045"/>
      <c r="BC37" s="1045"/>
      <c r="BD37" s="1045"/>
      <c r="BE37" s="1040"/>
      <c r="BF37" s="1040"/>
      <c r="BG37" s="1040"/>
      <c r="BH37" s="1040"/>
      <c r="BI37" s="1041"/>
      <c r="BJ37" s="240"/>
      <c r="BK37" s="240"/>
      <c r="BL37" s="240"/>
      <c r="BM37" s="240"/>
      <c r="BN37" s="240"/>
      <c r="BO37" s="252"/>
      <c r="BP37" s="252"/>
      <c r="BQ37" s="249">
        <v>31</v>
      </c>
      <c r="BR37" s="395"/>
      <c r="BS37" s="1010" t="s">
        <v>599</v>
      </c>
      <c r="BT37" s="1011" t="s">
        <v>599</v>
      </c>
      <c r="BU37" s="1011" t="s">
        <v>599</v>
      </c>
      <c r="BV37" s="1011" t="s">
        <v>599</v>
      </c>
      <c r="BW37" s="1011" t="s">
        <v>599</v>
      </c>
      <c r="BX37" s="1011" t="s">
        <v>599</v>
      </c>
      <c r="BY37" s="1011" t="s">
        <v>599</v>
      </c>
      <c r="BZ37" s="1011" t="s">
        <v>599</v>
      </c>
      <c r="CA37" s="1011" t="s">
        <v>599</v>
      </c>
      <c r="CB37" s="1011" t="s">
        <v>599</v>
      </c>
      <c r="CC37" s="1011" t="s">
        <v>599</v>
      </c>
      <c r="CD37" s="1011" t="s">
        <v>599</v>
      </c>
      <c r="CE37" s="1011" t="s">
        <v>599</v>
      </c>
      <c r="CF37" s="1011" t="s">
        <v>599</v>
      </c>
      <c r="CG37" s="1012" t="s">
        <v>599</v>
      </c>
      <c r="CH37" s="985">
        <v>-1</v>
      </c>
      <c r="CI37" s="986"/>
      <c r="CJ37" s="986"/>
      <c r="CK37" s="986"/>
      <c r="CL37" s="987"/>
      <c r="CM37" s="985">
        <v>1022</v>
      </c>
      <c r="CN37" s="986"/>
      <c r="CO37" s="986"/>
      <c r="CP37" s="986"/>
      <c r="CQ37" s="987"/>
      <c r="CR37" s="985">
        <v>588</v>
      </c>
      <c r="CS37" s="986"/>
      <c r="CT37" s="986"/>
      <c r="CU37" s="986"/>
      <c r="CV37" s="987"/>
      <c r="CW37" s="985">
        <v>4</v>
      </c>
      <c r="CX37" s="986"/>
      <c r="CY37" s="986"/>
      <c r="CZ37" s="986"/>
      <c r="DA37" s="987"/>
      <c r="DB37" s="985" t="s">
        <v>555</v>
      </c>
      <c r="DC37" s="986"/>
      <c r="DD37" s="986"/>
      <c r="DE37" s="986"/>
      <c r="DF37" s="987"/>
      <c r="DG37" s="985" t="s">
        <v>555</v>
      </c>
      <c r="DH37" s="986"/>
      <c r="DI37" s="986"/>
      <c r="DJ37" s="986"/>
      <c r="DK37" s="987"/>
      <c r="DL37" s="985" t="s">
        <v>555</v>
      </c>
      <c r="DM37" s="986"/>
      <c r="DN37" s="986"/>
      <c r="DO37" s="986"/>
      <c r="DP37" s="987"/>
      <c r="DQ37" s="985" t="s">
        <v>555</v>
      </c>
      <c r="DR37" s="986"/>
      <c r="DS37" s="986"/>
      <c r="DT37" s="986"/>
      <c r="DU37" s="987"/>
      <c r="DV37" s="988"/>
      <c r="DW37" s="989"/>
      <c r="DX37" s="989"/>
      <c r="DY37" s="989"/>
      <c r="DZ37" s="990"/>
      <c r="EA37" s="234"/>
    </row>
    <row r="38" spans="1:131" s="235" customFormat="1" ht="26.25" customHeight="1">
      <c r="A38" s="253">
        <v>11</v>
      </c>
      <c r="B38" s="1042"/>
      <c r="C38" s="1043"/>
      <c r="D38" s="1043"/>
      <c r="E38" s="1043"/>
      <c r="F38" s="1043"/>
      <c r="G38" s="1043"/>
      <c r="H38" s="1043"/>
      <c r="I38" s="1043"/>
      <c r="J38" s="1043"/>
      <c r="K38" s="1043"/>
      <c r="L38" s="1043"/>
      <c r="M38" s="1043"/>
      <c r="N38" s="1043"/>
      <c r="O38" s="1043"/>
      <c r="P38" s="1044"/>
      <c r="Q38" s="1046"/>
      <c r="R38" s="1038"/>
      <c r="S38" s="1038"/>
      <c r="T38" s="1038"/>
      <c r="U38" s="1038"/>
      <c r="V38" s="1038"/>
      <c r="W38" s="1038"/>
      <c r="X38" s="1038"/>
      <c r="Y38" s="1038"/>
      <c r="Z38" s="1038"/>
      <c r="AA38" s="1038"/>
      <c r="AB38" s="1038"/>
      <c r="AC38" s="1038"/>
      <c r="AD38" s="1038"/>
      <c r="AE38" s="1047"/>
      <c r="AF38" s="1037"/>
      <c r="AG38" s="1038"/>
      <c r="AH38" s="1038"/>
      <c r="AI38" s="1038"/>
      <c r="AJ38" s="1039"/>
      <c r="AK38" s="976"/>
      <c r="AL38" s="967"/>
      <c r="AM38" s="967"/>
      <c r="AN38" s="967"/>
      <c r="AO38" s="967"/>
      <c r="AP38" s="967"/>
      <c r="AQ38" s="967"/>
      <c r="AR38" s="967"/>
      <c r="AS38" s="967"/>
      <c r="AT38" s="967"/>
      <c r="AU38" s="967"/>
      <c r="AV38" s="967"/>
      <c r="AW38" s="967"/>
      <c r="AX38" s="967"/>
      <c r="AY38" s="967"/>
      <c r="AZ38" s="1045"/>
      <c r="BA38" s="1045"/>
      <c r="BB38" s="1045"/>
      <c r="BC38" s="1045"/>
      <c r="BD38" s="1045"/>
      <c r="BE38" s="1040"/>
      <c r="BF38" s="1040"/>
      <c r="BG38" s="1040"/>
      <c r="BH38" s="1040"/>
      <c r="BI38" s="1041"/>
      <c r="BJ38" s="240"/>
      <c r="BK38" s="240"/>
      <c r="BL38" s="240"/>
      <c r="BM38" s="240"/>
      <c r="BN38" s="240"/>
      <c r="BO38" s="252"/>
      <c r="BP38" s="252"/>
      <c r="BQ38" s="249">
        <v>32</v>
      </c>
      <c r="BR38" s="395"/>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234"/>
    </row>
    <row r="39" spans="1:131" s="235" customFormat="1" ht="26.25" customHeight="1">
      <c r="A39" s="253">
        <v>12</v>
      </c>
      <c r="B39" s="1042"/>
      <c r="C39" s="1043"/>
      <c r="D39" s="1043"/>
      <c r="E39" s="1043"/>
      <c r="F39" s="1043"/>
      <c r="G39" s="1043"/>
      <c r="H39" s="1043"/>
      <c r="I39" s="1043"/>
      <c r="J39" s="1043"/>
      <c r="K39" s="1043"/>
      <c r="L39" s="1043"/>
      <c r="M39" s="1043"/>
      <c r="N39" s="1043"/>
      <c r="O39" s="1043"/>
      <c r="P39" s="1044"/>
      <c r="Q39" s="1046"/>
      <c r="R39" s="1038"/>
      <c r="S39" s="1038"/>
      <c r="T39" s="1038"/>
      <c r="U39" s="1038"/>
      <c r="V39" s="1038"/>
      <c r="W39" s="1038"/>
      <c r="X39" s="1038"/>
      <c r="Y39" s="1038"/>
      <c r="Z39" s="1038"/>
      <c r="AA39" s="1038"/>
      <c r="AB39" s="1038"/>
      <c r="AC39" s="1038"/>
      <c r="AD39" s="1038"/>
      <c r="AE39" s="1047"/>
      <c r="AF39" s="1037"/>
      <c r="AG39" s="1038"/>
      <c r="AH39" s="1038"/>
      <c r="AI39" s="1038"/>
      <c r="AJ39" s="1039"/>
      <c r="AK39" s="976"/>
      <c r="AL39" s="967"/>
      <c r="AM39" s="967"/>
      <c r="AN39" s="967"/>
      <c r="AO39" s="967"/>
      <c r="AP39" s="967"/>
      <c r="AQ39" s="967"/>
      <c r="AR39" s="967"/>
      <c r="AS39" s="967"/>
      <c r="AT39" s="967"/>
      <c r="AU39" s="967"/>
      <c r="AV39" s="967"/>
      <c r="AW39" s="967"/>
      <c r="AX39" s="967"/>
      <c r="AY39" s="967"/>
      <c r="AZ39" s="1045"/>
      <c r="BA39" s="1045"/>
      <c r="BB39" s="1045"/>
      <c r="BC39" s="1045"/>
      <c r="BD39" s="1045"/>
      <c r="BE39" s="1040"/>
      <c r="BF39" s="1040"/>
      <c r="BG39" s="1040"/>
      <c r="BH39" s="1040"/>
      <c r="BI39" s="1041"/>
      <c r="BJ39" s="240"/>
      <c r="BK39" s="240"/>
      <c r="BL39" s="240"/>
      <c r="BM39" s="240"/>
      <c r="BN39" s="240"/>
      <c r="BO39" s="252"/>
      <c r="BP39" s="252"/>
      <c r="BQ39" s="249">
        <v>33</v>
      </c>
      <c r="BR39" s="395"/>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234"/>
    </row>
    <row r="40" spans="1:131" s="235" customFormat="1" ht="26.25" customHeight="1">
      <c r="A40" s="248">
        <v>13</v>
      </c>
      <c r="B40" s="1042"/>
      <c r="C40" s="1043"/>
      <c r="D40" s="1043"/>
      <c r="E40" s="1043"/>
      <c r="F40" s="1043"/>
      <c r="G40" s="1043"/>
      <c r="H40" s="1043"/>
      <c r="I40" s="1043"/>
      <c r="J40" s="1043"/>
      <c r="K40" s="1043"/>
      <c r="L40" s="1043"/>
      <c r="M40" s="1043"/>
      <c r="N40" s="1043"/>
      <c r="O40" s="1043"/>
      <c r="P40" s="1044"/>
      <c r="Q40" s="1046"/>
      <c r="R40" s="1038"/>
      <c r="S40" s="1038"/>
      <c r="T40" s="1038"/>
      <c r="U40" s="1038"/>
      <c r="V40" s="1038"/>
      <c r="W40" s="1038"/>
      <c r="X40" s="1038"/>
      <c r="Y40" s="1038"/>
      <c r="Z40" s="1038"/>
      <c r="AA40" s="1038"/>
      <c r="AB40" s="1038"/>
      <c r="AC40" s="1038"/>
      <c r="AD40" s="1038"/>
      <c r="AE40" s="1047"/>
      <c r="AF40" s="1037"/>
      <c r="AG40" s="1038"/>
      <c r="AH40" s="1038"/>
      <c r="AI40" s="1038"/>
      <c r="AJ40" s="1039"/>
      <c r="AK40" s="976"/>
      <c r="AL40" s="967"/>
      <c r="AM40" s="967"/>
      <c r="AN40" s="967"/>
      <c r="AO40" s="967"/>
      <c r="AP40" s="967"/>
      <c r="AQ40" s="967"/>
      <c r="AR40" s="967"/>
      <c r="AS40" s="967"/>
      <c r="AT40" s="967"/>
      <c r="AU40" s="967"/>
      <c r="AV40" s="967"/>
      <c r="AW40" s="967"/>
      <c r="AX40" s="967"/>
      <c r="AY40" s="967"/>
      <c r="AZ40" s="1045"/>
      <c r="BA40" s="1045"/>
      <c r="BB40" s="1045"/>
      <c r="BC40" s="1045"/>
      <c r="BD40" s="1045"/>
      <c r="BE40" s="1040"/>
      <c r="BF40" s="1040"/>
      <c r="BG40" s="1040"/>
      <c r="BH40" s="1040"/>
      <c r="BI40" s="1041"/>
      <c r="BJ40" s="240"/>
      <c r="BK40" s="240"/>
      <c r="BL40" s="240"/>
      <c r="BM40" s="240"/>
      <c r="BN40" s="240"/>
      <c r="BO40" s="252"/>
      <c r="BP40" s="252"/>
      <c r="BQ40" s="249">
        <v>34</v>
      </c>
      <c r="BR40" s="395"/>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234"/>
    </row>
    <row r="41" spans="1:131" s="235" customFormat="1" ht="26.25" customHeight="1">
      <c r="A41" s="248">
        <v>14</v>
      </c>
      <c r="B41" s="1042"/>
      <c r="C41" s="1043"/>
      <c r="D41" s="1043"/>
      <c r="E41" s="1043"/>
      <c r="F41" s="1043"/>
      <c r="G41" s="1043"/>
      <c r="H41" s="1043"/>
      <c r="I41" s="1043"/>
      <c r="J41" s="1043"/>
      <c r="K41" s="1043"/>
      <c r="L41" s="1043"/>
      <c r="M41" s="1043"/>
      <c r="N41" s="1043"/>
      <c r="O41" s="1043"/>
      <c r="P41" s="1044"/>
      <c r="Q41" s="1046"/>
      <c r="R41" s="1038"/>
      <c r="S41" s="1038"/>
      <c r="T41" s="1038"/>
      <c r="U41" s="1038"/>
      <c r="V41" s="1038"/>
      <c r="W41" s="1038"/>
      <c r="X41" s="1038"/>
      <c r="Y41" s="1038"/>
      <c r="Z41" s="1038"/>
      <c r="AA41" s="1038"/>
      <c r="AB41" s="1038"/>
      <c r="AC41" s="1038"/>
      <c r="AD41" s="1038"/>
      <c r="AE41" s="1047"/>
      <c r="AF41" s="1037"/>
      <c r="AG41" s="1038"/>
      <c r="AH41" s="1038"/>
      <c r="AI41" s="1038"/>
      <c r="AJ41" s="1039"/>
      <c r="AK41" s="976"/>
      <c r="AL41" s="967"/>
      <c r="AM41" s="967"/>
      <c r="AN41" s="967"/>
      <c r="AO41" s="967"/>
      <c r="AP41" s="967"/>
      <c r="AQ41" s="967"/>
      <c r="AR41" s="967"/>
      <c r="AS41" s="967"/>
      <c r="AT41" s="967"/>
      <c r="AU41" s="967"/>
      <c r="AV41" s="967"/>
      <c r="AW41" s="967"/>
      <c r="AX41" s="967"/>
      <c r="AY41" s="967"/>
      <c r="AZ41" s="1045"/>
      <c r="BA41" s="1045"/>
      <c r="BB41" s="1045"/>
      <c r="BC41" s="1045"/>
      <c r="BD41" s="1045"/>
      <c r="BE41" s="1040"/>
      <c r="BF41" s="1040"/>
      <c r="BG41" s="1040"/>
      <c r="BH41" s="1040"/>
      <c r="BI41" s="1041"/>
      <c r="BJ41" s="240"/>
      <c r="BK41" s="240"/>
      <c r="BL41" s="240"/>
      <c r="BM41" s="240"/>
      <c r="BN41" s="240"/>
      <c r="BO41" s="252"/>
      <c r="BP41" s="252"/>
      <c r="BQ41" s="249">
        <v>35</v>
      </c>
      <c r="BR41" s="395"/>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234"/>
    </row>
    <row r="42" spans="1:131" s="235" customFormat="1" ht="26.25" customHeight="1">
      <c r="A42" s="248">
        <v>15</v>
      </c>
      <c r="B42" s="1042"/>
      <c r="C42" s="1043"/>
      <c r="D42" s="1043"/>
      <c r="E42" s="1043"/>
      <c r="F42" s="1043"/>
      <c r="G42" s="1043"/>
      <c r="H42" s="1043"/>
      <c r="I42" s="1043"/>
      <c r="J42" s="1043"/>
      <c r="K42" s="1043"/>
      <c r="L42" s="1043"/>
      <c r="M42" s="1043"/>
      <c r="N42" s="1043"/>
      <c r="O42" s="1043"/>
      <c r="P42" s="1044"/>
      <c r="Q42" s="1046"/>
      <c r="R42" s="1038"/>
      <c r="S42" s="1038"/>
      <c r="T42" s="1038"/>
      <c r="U42" s="1038"/>
      <c r="V42" s="1038"/>
      <c r="W42" s="1038"/>
      <c r="X42" s="1038"/>
      <c r="Y42" s="1038"/>
      <c r="Z42" s="1038"/>
      <c r="AA42" s="1038"/>
      <c r="AB42" s="1038"/>
      <c r="AC42" s="1038"/>
      <c r="AD42" s="1038"/>
      <c r="AE42" s="1047"/>
      <c r="AF42" s="1037"/>
      <c r="AG42" s="1038"/>
      <c r="AH42" s="1038"/>
      <c r="AI42" s="1038"/>
      <c r="AJ42" s="1039"/>
      <c r="AK42" s="976"/>
      <c r="AL42" s="967"/>
      <c r="AM42" s="967"/>
      <c r="AN42" s="967"/>
      <c r="AO42" s="967"/>
      <c r="AP42" s="967"/>
      <c r="AQ42" s="967"/>
      <c r="AR42" s="967"/>
      <c r="AS42" s="967"/>
      <c r="AT42" s="967"/>
      <c r="AU42" s="967"/>
      <c r="AV42" s="967"/>
      <c r="AW42" s="967"/>
      <c r="AX42" s="967"/>
      <c r="AY42" s="967"/>
      <c r="AZ42" s="1045"/>
      <c r="BA42" s="1045"/>
      <c r="BB42" s="1045"/>
      <c r="BC42" s="1045"/>
      <c r="BD42" s="1045"/>
      <c r="BE42" s="1040"/>
      <c r="BF42" s="1040"/>
      <c r="BG42" s="1040"/>
      <c r="BH42" s="1040"/>
      <c r="BI42" s="1041"/>
      <c r="BJ42" s="240"/>
      <c r="BK42" s="240"/>
      <c r="BL42" s="240"/>
      <c r="BM42" s="240"/>
      <c r="BN42" s="240"/>
      <c r="BO42" s="252"/>
      <c r="BP42" s="252"/>
      <c r="BQ42" s="249">
        <v>36</v>
      </c>
      <c r="BR42" s="250"/>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234"/>
    </row>
    <row r="43" spans="1:131" s="235" customFormat="1" ht="26.25" customHeight="1">
      <c r="A43" s="248">
        <v>16</v>
      </c>
      <c r="B43" s="1042"/>
      <c r="C43" s="1043"/>
      <c r="D43" s="1043"/>
      <c r="E43" s="1043"/>
      <c r="F43" s="1043"/>
      <c r="G43" s="1043"/>
      <c r="H43" s="1043"/>
      <c r="I43" s="1043"/>
      <c r="J43" s="1043"/>
      <c r="K43" s="1043"/>
      <c r="L43" s="1043"/>
      <c r="M43" s="1043"/>
      <c r="N43" s="1043"/>
      <c r="O43" s="1043"/>
      <c r="P43" s="1044"/>
      <c r="Q43" s="1046"/>
      <c r="R43" s="1038"/>
      <c r="S43" s="1038"/>
      <c r="T43" s="1038"/>
      <c r="U43" s="1038"/>
      <c r="V43" s="1038"/>
      <c r="W43" s="1038"/>
      <c r="X43" s="1038"/>
      <c r="Y43" s="1038"/>
      <c r="Z43" s="1038"/>
      <c r="AA43" s="1038"/>
      <c r="AB43" s="1038"/>
      <c r="AC43" s="1038"/>
      <c r="AD43" s="1038"/>
      <c r="AE43" s="1047"/>
      <c r="AF43" s="1037"/>
      <c r="AG43" s="1038"/>
      <c r="AH43" s="1038"/>
      <c r="AI43" s="1038"/>
      <c r="AJ43" s="1039"/>
      <c r="AK43" s="976"/>
      <c r="AL43" s="967"/>
      <c r="AM43" s="967"/>
      <c r="AN43" s="967"/>
      <c r="AO43" s="967"/>
      <c r="AP43" s="967"/>
      <c r="AQ43" s="967"/>
      <c r="AR43" s="967"/>
      <c r="AS43" s="967"/>
      <c r="AT43" s="967"/>
      <c r="AU43" s="967"/>
      <c r="AV43" s="967"/>
      <c r="AW43" s="967"/>
      <c r="AX43" s="967"/>
      <c r="AY43" s="967"/>
      <c r="AZ43" s="1045"/>
      <c r="BA43" s="1045"/>
      <c r="BB43" s="1045"/>
      <c r="BC43" s="1045"/>
      <c r="BD43" s="1045"/>
      <c r="BE43" s="1040"/>
      <c r="BF43" s="1040"/>
      <c r="BG43" s="1040"/>
      <c r="BH43" s="1040"/>
      <c r="BI43" s="1041"/>
      <c r="BJ43" s="240"/>
      <c r="BK43" s="240"/>
      <c r="BL43" s="240"/>
      <c r="BM43" s="240"/>
      <c r="BN43" s="240"/>
      <c r="BO43" s="252"/>
      <c r="BP43" s="252"/>
      <c r="BQ43" s="249">
        <v>37</v>
      </c>
      <c r="BR43" s="250"/>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234"/>
    </row>
    <row r="44" spans="1:131" s="235" customFormat="1" ht="26.25" customHeight="1">
      <c r="A44" s="248">
        <v>17</v>
      </c>
      <c r="B44" s="1042"/>
      <c r="C44" s="1043"/>
      <c r="D44" s="1043"/>
      <c r="E44" s="1043"/>
      <c r="F44" s="1043"/>
      <c r="G44" s="1043"/>
      <c r="H44" s="1043"/>
      <c r="I44" s="1043"/>
      <c r="J44" s="1043"/>
      <c r="K44" s="1043"/>
      <c r="L44" s="1043"/>
      <c r="M44" s="1043"/>
      <c r="N44" s="1043"/>
      <c r="O44" s="1043"/>
      <c r="P44" s="1044"/>
      <c r="Q44" s="1046"/>
      <c r="R44" s="1038"/>
      <c r="S44" s="1038"/>
      <c r="T44" s="1038"/>
      <c r="U44" s="1038"/>
      <c r="V44" s="1038"/>
      <c r="W44" s="1038"/>
      <c r="X44" s="1038"/>
      <c r="Y44" s="1038"/>
      <c r="Z44" s="1038"/>
      <c r="AA44" s="1038"/>
      <c r="AB44" s="1038"/>
      <c r="AC44" s="1038"/>
      <c r="AD44" s="1038"/>
      <c r="AE44" s="1047"/>
      <c r="AF44" s="1037"/>
      <c r="AG44" s="1038"/>
      <c r="AH44" s="1038"/>
      <c r="AI44" s="1038"/>
      <c r="AJ44" s="1039"/>
      <c r="AK44" s="976"/>
      <c r="AL44" s="967"/>
      <c r="AM44" s="967"/>
      <c r="AN44" s="967"/>
      <c r="AO44" s="967"/>
      <c r="AP44" s="967"/>
      <c r="AQ44" s="967"/>
      <c r="AR44" s="967"/>
      <c r="AS44" s="967"/>
      <c r="AT44" s="967"/>
      <c r="AU44" s="967"/>
      <c r="AV44" s="967"/>
      <c r="AW44" s="967"/>
      <c r="AX44" s="967"/>
      <c r="AY44" s="967"/>
      <c r="AZ44" s="1045"/>
      <c r="BA44" s="1045"/>
      <c r="BB44" s="1045"/>
      <c r="BC44" s="1045"/>
      <c r="BD44" s="1045"/>
      <c r="BE44" s="1040"/>
      <c r="BF44" s="1040"/>
      <c r="BG44" s="1040"/>
      <c r="BH44" s="1040"/>
      <c r="BI44" s="1041"/>
      <c r="BJ44" s="240"/>
      <c r="BK44" s="240"/>
      <c r="BL44" s="240"/>
      <c r="BM44" s="240"/>
      <c r="BN44" s="240"/>
      <c r="BO44" s="252"/>
      <c r="BP44" s="252"/>
      <c r="BQ44" s="249">
        <v>38</v>
      </c>
      <c r="BR44" s="250"/>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234"/>
    </row>
    <row r="45" spans="1:131" s="235" customFormat="1" ht="26.25" customHeight="1">
      <c r="A45" s="248">
        <v>18</v>
      </c>
      <c r="B45" s="1042"/>
      <c r="C45" s="1043"/>
      <c r="D45" s="1043"/>
      <c r="E45" s="1043"/>
      <c r="F45" s="1043"/>
      <c r="G45" s="1043"/>
      <c r="H45" s="1043"/>
      <c r="I45" s="1043"/>
      <c r="J45" s="1043"/>
      <c r="K45" s="1043"/>
      <c r="L45" s="1043"/>
      <c r="M45" s="1043"/>
      <c r="N45" s="1043"/>
      <c r="O45" s="1043"/>
      <c r="P45" s="1044"/>
      <c r="Q45" s="1046"/>
      <c r="R45" s="1038"/>
      <c r="S45" s="1038"/>
      <c r="T45" s="1038"/>
      <c r="U45" s="1038"/>
      <c r="V45" s="1038"/>
      <c r="W45" s="1038"/>
      <c r="X45" s="1038"/>
      <c r="Y45" s="1038"/>
      <c r="Z45" s="1038"/>
      <c r="AA45" s="1038"/>
      <c r="AB45" s="1038"/>
      <c r="AC45" s="1038"/>
      <c r="AD45" s="1038"/>
      <c r="AE45" s="1047"/>
      <c r="AF45" s="1037"/>
      <c r="AG45" s="1038"/>
      <c r="AH45" s="1038"/>
      <c r="AI45" s="1038"/>
      <c r="AJ45" s="1039"/>
      <c r="AK45" s="976"/>
      <c r="AL45" s="967"/>
      <c r="AM45" s="967"/>
      <c r="AN45" s="967"/>
      <c r="AO45" s="967"/>
      <c r="AP45" s="967"/>
      <c r="AQ45" s="967"/>
      <c r="AR45" s="967"/>
      <c r="AS45" s="967"/>
      <c r="AT45" s="967"/>
      <c r="AU45" s="967"/>
      <c r="AV45" s="967"/>
      <c r="AW45" s="967"/>
      <c r="AX45" s="967"/>
      <c r="AY45" s="967"/>
      <c r="AZ45" s="1045"/>
      <c r="BA45" s="1045"/>
      <c r="BB45" s="1045"/>
      <c r="BC45" s="1045"/>
      <c r="BD45" s="1045"/>
      <c r="BE45" s="1040"/>
      <c r="BF45" s="1040"/>
      <c r="BG45" s="1040"/>
      <c r="BH45" s="1040"/>
      <c r="BI45" s="1041"/>
      <c r="BJ45" s="240"/>
      <c r="BK45" s="240"/>
      <c r="BL45" s="240"/>
      <c r="BM45" s="240"/>
      <c r="BN45" s="240"/>
      <c r="BO45" s="252"/>
      <c r="BP45" s="252"/>
      <c r="BQ45" s="249">
        <v>39</v>
      </c>
      <c r="BR45" s="250"/>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234"/>
    </row>
    <row r="46" spans="1:131" s="235" customFormat="1" ht="26.25" customHeight="1">
      <c r="A46" s="248">
        <v>19</v>
      </c>
      <c r="B46" s="1042"/>
      <c r="C46" s="1043"/>
      <c r="D46" s="1043"/>
      <c r="E46" s="1043"/>
      <c r="F46" s="1043"/>
      <c r="G46" s="1043"/>
      <c r="H46" s="1043"/>
      <c r="I46" s="1043"/>
      <c r="J46" s="1043"/>
      <c r="K46" s="1043"/>
      <c r="L46" s="1043"/>
      <c r="M46" s="1043"/>
      <c r="N46" s="1043"/>
      <c r="O46" s="1043"/>
      <c r="P46" s="1044"/>
      <c r="Q46" s="1046"/>
      <c r="R46" s="1038"/>
      <c r="S46" s="1038"/>
      <c r="T46" s="1038"/>
      <c r="U46" s="1038"/>
      <c r="V46" s="1038"/>
      <c r="W46" s="1038"/>
      <c r="X46" s="1038"/>
      <c r="Y46" s="1038"/>
      <c r="Z46" s="1038"/>
      <c r="AA46" s="1038"/>
      <c r="AB46" s="1038"/>
      <c r="AC46" s="1038"/>
      <c r="AD46" s="1038"/>
      <c r="AE46" s="1047"/>
      <c r="AF46" s="1037"/>
      <c r="AG46" s="1038"/>
      <c r="AH46" s="1038"/>
      <c r="AI46" s="1038"/>
      <c r="AJ46" s="1039"/>
      <c r="AK46" s="976"/>
      <c r="AL46" s="967"/>
      <c r="AM46" s="967"/>
      <c r="AN46" s="967"/>
      <c r="AO46" s="967"/>
      <c r="AP46" s="967"/>
      <c r="AQ46" s="967"/>
      <c r="AR46" s="967"/>
      <c r="AS46" s="967"/>
      <c r="AT46" s="967"/>
      <c r="AU46" s="967"/>
      <c r="AV46" s="967"/>
      <c r="AW46" s="967"/>
      <c r="AX46" s="967"/>
      <c r="AY46" s="967"/>
      <c r="AZ46" s="1045"/>
      <c r="BA46" s="1045"/>
      <c r="BB46" s="1045"/>
      <c r="BC46" s="1045"/>
      <c r="BD46" s="1045"/>
      <c r="BE46" s="1040"/>
      <c r="BF46" s="1040"/>
      <c r="BG46" s="1040"/>
      <c r="BH46" s="1040"/>
      <c r="BI46" s="1041"/>
      <c r="BJ46" s="240"/>
      <c r="BK46" s="240"/>
      <c r="BL46" s="240"/>
      <c r="BM46" s="240"/>
      <c r="BN46" s="240"/>
      <c r="BO46" s="252"/>
      <c r="BP46" s="252"/>
      <c r="BQ46" s="249">
        <v>40</v>
      </c>
      <c r="BR46" s="250"/>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234"/>
    </row>
    <row r="47" spans="1:131" s="235" customFormat="1" ht="26.25" customHeight="1">
      <c r="A47" s="248">
        <v>20</v>
      </c>
      <c r="B47" s="1042"/>
      <c r="C47" s="1043"/>
      <c r="D47" s="1043"/>
      <c r="E47" s="1043"/>
      <c r="F47" s="1043"/>
      <c r="G47" s="1043"/>
      <c r="H47" s="1043"/>
      <c r="I47" s="1043"/>
      <c r="J47" s="1043"/>
      <c r="K47" s="1043"/>
      <c r="L47" s="1043"/>
      <c r="M47" s="1043"/>
      <c r="N47" s="1043"/>
      <c r="O47" s="1043"/>
      <c r="P47" s="1044"/>
      <c r="Q47" s="1046"/>
      <c r="R47" s="1038"/>
      <c r="S47" s="1038"/>
      <c r="T47" s="1038"/>
      <c r="U47" s="1038"/>
      <c r="V47" s="1038"/>
      <c r="W47" s="1038"/>
      <c r="X47" s="1038"/>
      <c r="Y47" s="1038"/>
      <c r="Z47" s="1038"/>
      <c r="AA47" s="1038"/>
      <c r="AB47" s="1038"/>
      <c r="AC47" s="1038"/>
      <c r="AD47" s="1038"/>
      <c r="AE47" s="1047"/>
      <c r="AF47" s="1037"/>
      <c r="AG47" s="1038"/>
      <c r="AH47" s="1038"/>
      <c r="AI47" s="1038"/>
      <c r="AJ47" s="1039"/>
      <c r="AK47" s="976"/>
      <c r="AL47" s="967"/>
      <c r="AM47" s="967"/>
      <c r="AN47" s="967"/>
      <c r="AO47" s="967"/>
      <c r="AP47" s="967"/>
      <c r="AQ47" s="967"/>
      <c r="AR47" s="967"/>
      <c r="AS47" s="967"/>
      <c r="AT47" s="967"/>
      <c r="AU47" s="967"/>
      <c r="AV47" s="967"/>
      <c r="AW47" s="967"/>
      <c r="AX47" s="967"/>
      <c r="AY47" s="967"/>
      <c r="AZ47" s="1045"/>
      <c r="BA47" s="1045"/>
      <c r="BB47" s="1045"/>
      <c r="BC47" s="1045"/>
      <c r="BD47" s="1045"/>
      <c r="BE47" s="1040"/>
      <c r="BF47" s="1040"/>
      <c r="BG47" s="1040"/>
      <c r="BH47" s="1040"/>
      <c r="BI47" s="1041"/>
      <c r="BJ47" s="240"/>
      <c r="BK47" s="240"/>
      <c r="BL47" s="240"/>
      <c r="BM47" s="240"/>
      <c r="BN47" s="240"/>
      <c r="BO47" s="252"/>
      <c r="BP47" s="252"/>
      <c r="BQ47" s="249">
        <v>41</v>
      </c>
      <c r="BR47" s="250"/>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34"/>
    </row>
    <row r="48" spans="1:131" s="235" customFormat="1" ht="26.25" customHeight="1">
      <c r="A48" s="248">
        <v>21</v>
      </c>
      <c r="B48" s="1042"/>
      <c r="C48" s="1043"/>
      <c r="D48" s="1043"/>
      <c r="E48" s="1043"/>
      <c r="F48" s="1043"/>
      <c r="G48" s="1043"/>
      <c r="H48" s="1043"/>
      <c r="I48" s="1043"/>
      <c r="J48" s="1043"/>
      <c r="K48" s="1043"/>
      <c r="L48" s="1043"/>
      <c r="M48" s="1043"/>
      <c r="N48" s="1043"/>
      <c r="O48" s="1043"/>
      <c r="P48" s="1044"/>
      <c r="Q48" s="1046"/>
      <c r="R48" s="1038"/>
      <c r="S48" s="1038"/>
      <c r="T48" s="1038"/>
      <c r="U48" s="1038"/>
      <c r="V48" s="1038"/>
      <c r="W48" s="1038"/>
      <c r="X48" s="1038"/>
      <c r="Y48" s="1038"/>
      <c r="Z48" s="1038"/>
      <c r="AA48" s="1038"/>
      <c r="AB48" s="1038"/>
      <c r="AC48" s="1038"/>
      <c r="AD48" s="1038"/>
      <c r="AE48" s="1047"/>
      <c r="AF48" s="1037"/>
      <c r="AG48" s="1038"/>
      <c r="AH48" s="1038"/>
      <c r="AI48" s="1038"/>
      <c r="AJ48" s="1039"/>
      <c r="AK48" s="976"/>
      <c r="AL48" s="967"/>
      <c r="AM48" s="967"/>
      <c r="AN48" s="967"/>
      <c r="AO48" s="967"/>
      <c r="AP48" s="967"/>
      <c r="AQ48" s="967"/>
      <c r="AR48" s="967"/>
      <c r="AS48" s="967"/>
      <c r="AT48" s="967"/>
      <c r="AU48" s="967"/>
      <c r="AV48" s="967"/>
      <c r="AW48" s="967"/>
      <c r="AX48" s="967"/>
      <c r="AY48" s="967"/>
      <c r="AZ48" s="1045"/>
      <c r="BA48" s="1045"/>
      <c r="BB48" s="1045"/>
      <c r="BC48" s="1045"/>
      <c r="BD48" s="1045"/>
      <c r="BE48" s="1040"/>
      <c r="BF48" s="1040"/>
      <c r="BG48" s="1040"/>
      <c r="BH48" s="1040"/>
      <c r="BI48" s="1041"/>
      <c r="BJ48" s="240"/>
      <c r="BK48" s="240"/>
      <c r="BL48" s="240"/>
      <c r="BM48" s="240"/>
      <c r="BN48" s="240"/>
      <c r="BO48" s="252"/>
      <c r="BP48" s="252"/>
      <c r="BQ48" s="249">
        <v>42</v>
      </c>
      <c r="BR48" s="250"/>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34"/>
    </row>
    <row r="49" spans="1:131" s="235" customFormat="1" ht="26.25" customHeight="1">
      <c r="A49" s="248">
        <v>22</v>
      </c>
      <c r="B49" s="1042"/>
      <c r="C49" s="1043"/>
      <c r="D49" s="1043"/>
      <c r="E49" s="1043"/>
      <c r="F49" s="1043"/>
      <c r="G49" s="1043"/>
      <c r="H49" s="1043"/>
      <c r="I49" s="1043"/>
      <c r="J49" s="1043"/>
      <c r="K49" s="1043"/>
      <c r="L49" s="1043"/>
      <c r="M49" s="1043"/>
      <c r="N49" s="1043"/>
      <c r="O49" s="1043"/>
      <c r="P49" s="1044"/>
      <c r="Q49" s="1046"/>
      <c r="R49" s="1038"/>
      <c r="S49" s="1038"/>
      <c r="T49" s="1038"/>
      <c r="U49" s="1038"/>
      <c r="V49" s="1038"/>
      <c r="W49" s="1038"/>
      <c r="X49" s="1038"/>
      <c r="Y49" s="1038"/>
      <c r="Z49" s="1038"/>
      <c r="AA49" s="1038"/>
      <c r="AB49" s="1038"/>
      <c r="AC49" s="1038"/>
      <c r="AD49" s="1038"/>
      <c r="AE49" s="1047"/>
      <c r="AF49" s="1037"/>
      <c r="AG49" s="1038"/>
      <c r="AH49" s="1038"/>
      <c r="AI49" s="1038"/>
      <c r="AJ49" s="1039"/>
      <c r="AK49" s="976"/>
      <c r="AL49" s="967"/>
      <c r="AM49" s="967"/>
      <c r="AN49" s="967"/>
      <c r="AO49" s="967"/>
      <c r="AP49" s="967"/>
      <c r="AQ49" s="967"/>
      <c r="AR49" s="967"/>
      <c r="AS49" s="967"/>
      <c r="AT49" s="967"/>
      <c r="AU49" s="967"/>
      <c r="AV49" s="967"/>
      <c r="AW49" s="967"/>
      <c r="AX49" s="967"/>
      <c r="AY49" s="967"/>
      <c r="AZ49" s="1045"/>
      <c r="BA49" s="1045"/>
      <c r="BB49" s="1045"/>
      <c r="BC49" s="1045"/>
      <c r="BD49" s="1045"/>
      <c r="BE49" s="1040"/>
      <c r="BF49" s="1040"/>
      <c r="BG49" s="1040"/>
      <c r="BH49" s="1040"/>
      <c r="BI49" s="1041"/>
      <c r="BJ49" s="240"/>
      <c r="BK49" s="240"/>
      <c r="BL49" s="240"/>
      <c r="BM49" s="240"/>
      <c r="BN49" s="240"/>
      <c r="BO49" s="252"/>
      <c r="BP49" s="252"/>
      <c r="BQ49" s="249">
        <v>43</v>
      </c>
      <c r="BR49" s="250"/>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34"/>
    </row>
    <row r="50" spans="1:131" s="235" customFormat="1" ht="26.25" customHeight="1">
      <c r="A50" s="248">
        <v>23</v>
      </c>
      <c r="B50" s="1042"/>
      <c r="C50" s="1043"/>
      <c r="D50" s="1043"/>
      <c r="E50" s="1043"/>
      <c r="F50" s="1043"/>
      <c r="G50" s="1043"/>
      <c r="H50" s="1043"/>
      <c r="I50" s="1043"/>
      <c r="J50" s="1043"/>
      <c r="K50" s="1043"/>
      <c r="L50" s="1043"/>
      <c r="M50" s="1043"/>
      <c r="N50" s="1043"/>
      <c r="O50" s="1043"/>
      <c r="P50" s="1044"/>
      <c r="Q50" s="1030"/>
      <c r="R50" s="1031"/>
      <c r="S50" s="1031"/>
      <c r="T50" s="1031"/>
      <c r="U50" s="1031"/>
      <c r="V50" s="1031"/>
      <c r="W50" s="1031"/>
      <c r="X50" s="1031"/>
      <c r="Y50" s="1031"/>
      <c r="Z50" s="1031"/>
      <c r="AA50" s="1031"/>
      <c r="AB50" s="1031"/>
      <c r="AC50" s="1031"/>
      <c r="AD50" s="1031"/>
      <c r="AE50" s="1032"/>
      <c r="AF50" s="1037"/>
      <c r="AG50" s="1038"/>
      <c r="AH50" s="1038"/>
      <c r="AI50" s="1038"/>
      <c r="AJ50" s="1039"/>
      <c r="AK50" s="1035"/>
      <c r="AL50" s="1031"/>
      <c r="AM50" s="1031"/>
      <c r="AN50" s="1031"/>
      <c r="AO50" s="1031"/>
      <c r="AP50" s="1031"/>
      <c r="AQ50" s="1031"/>
      <c r="AR50" s="1031"/>
      <c r="AS50" s="1031"/>
      <c r="AT50" s="1031"/>
      <c r="AU50" s="1031"/>
      <c r="AV50" s="1031"/>
      <c r="AW50" s="1031"/>
      <c r="AX50" s="1031"/>
      <c r="AY50" s="1031"/>
      <c r="AZ50" s="1036"/>
      <c r="BA50" s="1036"/>
      <c r="BB50" s="1036"/>
      <c r="BC50" s="1036"/>
      <c r="BD50" s="1036"/>
      <c r="BE50" s="1040"/>
      <c r="BF50" s="1040"/>
      <c r="BG50" s="1040"/>
      <c r="BH50" s="1040"/>
      <c r="BI50" s="1041"/>
      <c r="BJ50" s="240"/>
      <c r="BK50" s="240"/>
      <c r="BL50" s="240"/>
      <c r="BM50" s="240"/>
      <c r="BN50" s="240"/>
      <c r="BO50" s="252"/>
      <c r="BP50" s="252"/>
      <c r="BQ50" s="249">
        <v>44</v>
      </c>
      <c r="BR50" s="250"/>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34"/>
    </row>
    <row r="51" spans="1:131" s="235" customFormat="1" ht="26.25" customHeight="1">
      <c r="A51" s="248">
        <v>24</v>
      </c>
      <c r="B51" s="1042"/>
      <c r="C51" s="1043"/>
      <c r="D51" s="1043"/>
      <c r="E51" s="1043"/>
      <c r="F51" s="1043"/>
      <c r="G51" s="1043"/>
      <c r="H51" s="1043"/>
      <c r="I51" s="1043"/>
      <c r="J51" s="1043"/>
      <c r="K51" s="1043"/>
      <c r="L51" s="1043"/>
      <c r="M51" s="1043"/>
      <c r="N51" s="1043"/>
      <c r="O51" s="1043"/>
      <c r="P51" s="1044"/>
      <c r="Q51" s="1030"/>
      <c r="R51" s="1031"/>
      <c r="S51" s="1031"/>
      <c r="T51" s="1031"/>
      <c r="U51" s="1031"/>
      <c r="V51" s="1031"/>
      <c r="W51" s="1031"/>
      <c r="X51" s="1031"/>
      <c r="Y51" s="1031"/>
      <c r="Z51" s="1031"/>
      <c r="AA51" s="1031"/>
      <c r="AB51" s="1031"/>
      <c r="AC51" s="1031"/>
      <c r="AD51" s="1031"/>
      <c r="AE51" s="1032"/>
      <c r="AF51" s="1037"/>
      <c r="AG51" s="1038"/>
      <c r="AH51" s="1038"/>
      <c r="AI51" s="1038"/>
      <c r="AJ51" s="1039"/>
      <c r="AK51" s="1035"/>
      <c r="AL51" s="1031"/>
      <c r="AM51" s="1031"/>
      <c r="AN51" s="1031"/>
      <c r="AO51" s="1031"/>
      <c r="AP51" s="1031"/>
      <c r="AQ51" s="1031"/>
      <c r="AR51" s="1031"/>
      <c r="AS51" s="1031"/>
      <c r="AT51" s="1031"/>
      <c r="AU51" s="1031"/>
      <c r="AV51" s="1031"/>
      <c r="AW51" s="1031"/>
      <c r="AX51" s="1031"/>
      <c r="AY51" s="1031"/>
      <c r="AZ51" s="1036"/>
      <c r="BA51" s="1036"/>
      <c r="BB51" s="1036"/>
      <c r="BC51" s="1036"/>
      <c r="BD51" s="1036"/>
      <c r="BE51" s="1040"/>
      <c r="BF51" s="1040"/>
      <c r="BG51" s="1040"/>
      <c r="BH51" s="1040"/>
      <c r="BI51" s="1041"/>
      <c r="BJ51" s="240"/>
      <c r="BK51" s="240"/>
      <c r="BL51" s="240"/>
      <c r="BM51" s="240"/>
      <c r="BN51" s="240"/>
      <c r="BO51" s="252"/>
      <c r="BP51" s="252"/>
      <c r="BQ51" s="249">
        <v>45</v>
      </c>
      <c r="BR51" s="250"/>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34"/>
    </row>
    <row r="52" spans="1:131" s="235" customFormat="1" ht="26.25" customHeight="1">
      <c r="A52" s="248">
        <v>25</v>
      </c>
      <c r="B52" s="1042"/>
      <c r="C52" s="1043"/>
      <c r="D52" s="1043"/>
      <c r="E52" s="1043"/>
      <c r="F52" s="1043"/>
      <c r="G52" s="1043"/>
      <c r="H52" s="1043"/>
      <c r="I52" s="1043"/>
      <c r="J52" s="1043"/>
      <c r="K52" s="1043"/>
      <c r="L52" s="1043"/>
      <c r="M52" s="1043"/>
      <c r="N52" s="1043"/>
      <c r="O52" s="1043"/>
      <c r="P52" s="1044"/>
      <c r="Q52" s="1030"/>
      <c r="R52" s="1031"/>
      <c r="S52" s="1031"/>
      <c r="T52" s="1031"/>
      <c r="U52" s="1031"/>
      <c r="V52" s="1031"/>
      <c r="W52" s="1031"/>
      <c r="X52" s="1031"/>
      <c r="Y52" s="1031"/>
      <c r="Z52" s="1031"/>
      <c r="AA52" s="1031"/>
      <c r="AB52" s="1031"/>
      <c r="AC52" s="1031"/>
      <c r="AD52" s="1031"/>
      <c r="AE52" s="1032"/>
      <c r="AF52" s="1037"/>
      <c r="AG52" s="1038"/>
      <c r="AH52" s="1038"/>
      <c r="AI52" s="1038"/>
      <c r="AJ52" s="1039"/>
      <c r="AK52" s="1035"/>
      <c r="AL52" s="1031"/>
      <c r="AM52" s="1031"/>
      <c r="AN52" s="1031"/>
      <c r="AO52" s="1031"/>
      <c r="AP52" s="1031"/>
      <c r="AQ52" s="1031"/>
      <c r="AR52" s="1031"/>
      <c r="AS52" s="1031"/>
      <c r="AT52" s="1031"/>
      <c r="AU52" s="1031"/>
      <c r="AV52" s="1031"/>
      <c r="AW52" s="1031"/>
      <c r="AX52" s="1031"/>
      <c r="AY52" s="1031"/>
      <c r="AZ52" s="1036"/>
      <c r="BA52" s="1036"/>
      <c r="BB52" s="1036"/>
      <c r="BC52" s="1036"/>
      <c r="BD52" s="1036"/>
      <c r="BE52" s="1040"/>
      <c r="BF52" s="1040"/>
      <c r="BG52" s="1040"/>
      <c r="BH52" s="1040"/>
      <c r="BI52" s="1041"/>
      <c r="BJ52" s="240"/>
      <c r="BK52" s="240"/>
      <c r="BL52" s="240"/>
      <c r="BM52" s="240"/>
      <c r="BN52" s="240"/>
      <c r="BO52" s="252"/>
      <c r="BP52" s="252"/>
      <c r="BQ52" s="249">
        <v>46</v>
      </c>
      <c r="BR52" s="250"/>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34"/>
    </row>
    <row r="53" spans="1:131" s="235" customFormat="1" ht="26.25" customHeight="1">
      <c r="A53" s="248">
        <v>26</v>
      </c>
      <c r="B53" s="1042"/>
      <c r="C53" s="1043"/>
      <c r="D53" s="1043"/>
      <c r="E53" s="1043"/>
      <c r="F53" s="1043"/>
      <c r="G53" s="1043"/>
      <c r="H53" s="1043"/>
      <c r="I53" s="1043"/>
      <c r="J53" s="1043"/>
      <c r="K53" s="1043"/>
      <c r="L53" s="1043"/>
      <c r="M53" s="1043"/>
      <c r="N53" s="1043"/>
      <c r="O53" s="1043"/>
      <c r="P53" s="1044"/>
      <c r="Q53" s="1030"/>
      <c r="R53" s="1031"/>
      <c r="S53" s="1031"/>
      <c r="T53" s="1031"/>
      <c r="U53" s="1031"/>
      <c r="V53" s="1031"/>
      <c r="W53" s="1031"/>
      <c r="X53" s="1031"/>
      <c r="Y53" s="1031"/>
      <c r="Z53" s="1031"/>
      <c r="AA53" s="1031"/>
      <c r="AB53" s="1031"/>
      <c r="AC53" s="1031"/>
      <c r="AD53" s="1031"/>
      <c r="AE53" s="1032"/>
      <c r="AF53" s="1037"/>
      <c r="AG53" s="1038"/>
      <c r="AH53" s="1038"/>
      <c r="AI53" s="1038"/>
      <c r="AJ53" s="1039"/>
      <c r="AK53" s="1035"/>
      <c r="AL53" s="1031"/>
      <c r="AM53" s="1031"/>
      <c r="AN53" s="1031"/>
      <c r="AO53" s="1031"/>
      <c r="AP53" s="1031"/>
      <c r="AQ53" s="1031"/>
      <c r="AR53" s="1031"/>
      <c r="AS53" s="1031"/>
      <c r="AT53" s="1031"/>
      <c r="AU53" s="1031"/>
      <c r="AV53" s="1031"/>
      <c r="AW53" s="1031"/>
      <c r="AX53" s="1031"/>
      <c r="AY53" s="1031"/>
      <c r="AZ53" s="1036"/>
      <c r="BA53" s="1036"/>
      <c r="BB53" s="1036"/>
      <c r="BC53" s="1036"/>
      <c r="BD53" s="1036"/>
      <c r="BE53" s="1040"/>
      <c r="BF53" s="1040"/>
      <c r="BG53" s="1040"/>
      <c r="BH53" s="1040"/>
      <c r="BI53" s="1041"/>
      <c r="BJ53" s="240"/>
      <c r="BK53" s="240"/>
      <c r="BL53" s="240"/>
      <c r="BM53" s="240"/>
      <c r="BN53" s="240"/>
      <c r="BO53" s="252"/>
      <c r="BP53" s="252"/>
      <c r="BQ53" s="249">
        <v>47</v>
      </c>
      <c r="BR53" s="250"/>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34"/>
    </row>
    <row r="54" spans="1:131" s="235" customFormat="1" ht="26.25" customHeight="1">
      <c r="A54" s="248">
        <v>27</v>
      </c>
      <c r="B54" s="1042"/>
      <c r="C54" s="1043"/>
      <c r="D54" s="1043"/>
      <c r="E54" s="1043"/>
      <c r="F54" s="1043"/>
      <c r="G54" s="1043"/>
      <c r="H54" s="1043"/>
      <c r="I54" s="1043"/>
      <c r="J54" s="1043"/>
      <c r="K54" s="1043"/>
      <c r="L54" s="1043"/>
      <c r="M54" s="1043"/>
      <c r="N54" s="1043"/>
      <c r="O54" s="1043"/>
      <c r="P54" s="1044"/>
      <c r="Q54" s="1030"/>
      <c r="R54" s="1031"/>
      <c r="S54" s="1031"/>
      <c r="T54" s="1031"/>
      <c r="U54" s="1031"/>
      <c r="V54" s="1031"/>
      <c r="W54" s="1031"/>
      <c r="X54" s="1031"/>
      <c r="Y54" s="1031"/>
      <c r="Z54" s="1031"/>
      <c r="AA54" s="1031"/>
      <c r="AB54" s="1031"/>
      <c r="AC54" s="1031"/>
      <c r="AD54" s="1031"/>
      <c r="AE54" s="1032"/>
      <c r="AF54" s="1037"/>
      <c r="AG54" s="1038"/>
      <c r="AH54" s="1038"/>
      <c r="AI54" s="1038"/>
      <c r="AJ54" s="1039"/>
      <c r="AK54" s="1035"/>
      <c r="AL54" s="1031"/>
      <c r="AM54" s="1031"/>
      <c r="AN54" s="1031"/>
      <c r="AO54" s="1031"/>
      <c r="AP54" s="1031"/>
      <c r="AQ54" s="1031"/>
      <c r="AR54" s="1031"/>
      <c r="AS54" s="1031"/>
      <c r="AT54" s="1031"/>
      <c r="AU54" s="1031"/>
      <c r="AV54" s="1031"/>
      <c r="AW54" s="1031"/>
      <c r="AX54" s="1031"/>
      <c r="AY54" s="1031"/>
      <c r="AZ54" s="1036"/>
      <c r="BA54" s="1036"/>
      <c r="BB54" s="1036"/>
      <c r="BC54" s="1036"/>
      <c r="BD54" s="1036"/>
      <c r="BE54" s="1040"/>
      <c r="BF54" s="1040"/>
      <c r="BG54" s="1040"/>
      <c r="BH54" s="1040"/>
      <c r="BI54" s="1041"/>
      <c r="BJ54" s="240"/>
      <c r="BK54" s="240"/>
      <c r="BL54" s="240"/>
      <c r="BM54" s="240"/>
      <c r="BN54" s="240"/>
      <c r="BO54" s="252"/>
      <c r="BP54" s="252"/>
      <c r="BQ54" s="249">
        <v>48</v>
      </c>
      <c r="BR54" s="250"/>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34"/>
    </row>
    <row r="55" spans="1:131" s="235" customFormat="1" ht="26.25" customHeight="1">
      <c r="A55" s="248">
        <v>28</v>
      </c>
      <c r="B55" s="1042"/>
      <c r="C55" s="1043"/>
      <c r="D55" s="1043"/>
      <c r="E55" s="1043"/>
      <c r="F55" s="1043"/>
      <c r="G55" s="1043"/>
      <c r="H55" s="1043"/>
      <c r="I55" s="1043"/>
      <c r="J55" s="1043"/>
      <c r="K55" s="1043"/>
      <c r="L55" s="1043"/>
      <c r="M55" s="1043"/>
      <c r="N55" s="1043"/>
      <c r="O55" s="1043"/>
      <c r="P55" s="1044"/>
      <c r="Q55" s="1030"/>
      <c r="R55" s="1031"/>
      <c r="S55" s="1031"/>
      <c r="T55" s="1031"/>
      <c r="U55" s="1031"/>
      <c r="V55" s="1031"/>
      <c r="W55" s="1031"/>
      <c r="X55" s="1031"/>
      <c r="Y55" s="1031"/>
      <c r="Z55" s="1031"/>
      <c r="AA55" s="1031"/>
      <c r="AB55" s="1031"/>
      <c r="AC55" s="1031"/>
      <c r="AD55" s="1031"/>
      <c r="AE55" s="1032"/>
      <c r="AF55" s="1037"/>
      <c r="AG55" s="1038"/>
      <c r="AH55" s="1038"/>
      <c r="AI55" s="1038"/>
      <c r="AJ55" s="1039"/>
      <c r="AK55" s="1035"/>
      <c r="AL55" s="1031"/>
      <c r="AM55" s="1031"/>
      <c r="AN55" s="1031"/>
      <c r="AO55" s="1031"/>
      <c r="AP55" s="1031"/>
      <c r="AQ55" s="1031"/>
      <c r="AR55" s="1031"/>
      <c r="AS55" s="1031"/>
      <c r="AT55" s="1031"/>
      <c r="AU55" s="1031"/>
      <c r="AV55" s="1031"/>
      <c r="AW55" s="1031"/>
      <c r="AX55" s="1031"/>
      <c r="AY55" s="1031"/>
      <c r="AZ55" s="1036"/>
      <c r="BA55" s="1036"/>
      <c r="BB55" s="1036"/>
      <c r="BC55" s="1036"/>
      <c r="BD55" s="1036"/>
      <c r="BE55" s="1040"/>
      <c r="BF55" s="1040"/>
      <c r="BG55" s="1040"/>
      <c r="BH55" s="1040"/>
      <c r="BI55" s="1041"/>
      <c r="BJ55" s="240"/>
      <c r="BK55" s="240"/>
      <c r="BL55" s="240"/>
      <c r="BM55" s="240"/>
      <c r="BN55" s="240"/>
      <c r="BO55" s="252"/>
      <c r="BP55" s="252"/>
      <c r="BQ55" s="249">
        <v>49</v>
      </c>
      <c r="BR55" s="250"/>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34"/>
    </row>
    <row r="56" spans="1:131" s="235" customFormat="1" ht="26.25" customHeight="1">
      <c r="A56" s="248">
        <v>29</v>
      </c>
      <c r="B56" s="1042"/>
      <c r="C56" s="1043"/>
      <c r="D56" s="1043"/>
      <c r="E56" s="1043"/>
      <c r="F56" s="1043"/>
      <c r="G56" s="1043"/>
      <c r="H56" s="1043"/>
      <c r="I56" s="1043"/>
      <c r="J56" s="1043"/>
      <c r="K56" s="1043"/>
      <c r="L56" s="1043"/>
      <c r="M56" s="1043"/>
      <c r="N56" s="1043"/>
      <c r="O56" s="1043"/>
      <c r="P56" s="1044"/>
      <c r="Q56" s="1030"/>
      <c r="R56" s="1031"/>
      <c r="S56" s="1031"/>
      <c r="T56" s="1031"/>
      <c r="U56" s="1031"/>
      <c r="V56" s="1031"/>
      <c r="W56" s="1031"/>
      <c r="X56" s="1031"/>
      <c r="Y56" s="1031"/>
      <c r="Z56" s="1031"/>
      <c r="AA56" s="1031"/>
      <c r="AB56" s="1031"/>
      <c r="AC56" s="1031"/>
      <c r="AD56" s="1031"/>
      <c r="AE56" s="1032"/>
      <c r="AF56" s="1037"/>
      <c r="AG56" s="1038"/>
      <c r="AH56" s="1038"/>
      <c r="AI56" s="1038"/>
      <c r="AJ56" s="1039"/>
      <c r="AK56" s="1035"/>
      <c r="AL56" s="1031"/>
      <c r="AM56" s="1031"/>
      <c r="AN56" s="1031"/>
      <c r="AO56" s="1031"/>
      <c r="AP56" s="1031"/>
      <c r="AQ56" s="1031"/>
      <c r="AR56" s="1031"/>
      <c r="AS56" s="1031"/>
      <c r="AT56" s="1031"/>
      <c r="AU56" s="1031"/>
      <c r="AV56" s="1031"/>
      <c r="AW56" s="1031"/>
      <c r="AX56" s="1031"/>
      <c r="AY56" s="1031"/>
      <c r="AZ56" s="1036"/>
      <c r="BA56" s="1036"/>
      <c r="BB56" s="1036"/>
      <c r="BC56" s="1036"/>
      <c r="BD56" s="1036"/>
      <c r="BE56" s="1040"/>
      <c r="BF56" s="1040"/>
      <c r="BG56" s="1040"/>
      <c r="BH56" s="1040"/>
      <c r="BI56" s="1041"/>
      <c r="BJ56" s="240"/>
      <c r="BK56" s="240"/>
      <c r="BL56" s="240"/>
      <c r="BM56" s="240"/>
      <c r="BN56" s="240"/>
      <c r="BO56" s="252"/>
      <c r="BP56" s="252"/>
      <c r="BQ56" s="249">
        <v>50</v>
      </c>
      <c r="BR56" s="250"/>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34"/>
    </row>
    <row r="57" spans="1:131" s="235" customFormat="1" ht="26.25" customHeight="1">
      <c r="A57" s="248">
        <v>30</v>
      </c>
      <c r="B57" s="1042"/>
      <c r="C57" s="1043"/>
      <c r="D57" s="1043"/>
      <c r="E57" s="1043"/>
      <c r="F57" s="1043"/>
      <c r="G57" s="1043"/>
      <c r="H57" s="1043"/>
      <c r="I57" s="1043"/>
      <c r="J57" s="1043"/>
      <c r="K57" s="1043"/>
      <c r="L57" s="1043"/>
      <c r="M57" s="1043"/>
      <c r="N57" s="1043"/>
      <c r="O57" s="1043"/>
      <c r="P57" s="1044"/>
      <c r="Q57" s="1030"/>
      <c r="R57" s="1031"/>
      <c r="S57" s="1031"/>
      <c r="T57" s="1031"/>
      <c r="U57" s="1031"/>
      <c r="V57" s="1031"/>
      <c r="W57" s="1031"/>
      <c r="X57" s="1031"/>
      <c r="Y57" s="1031"/>
      <c r="Z57" s="1031"/>
      <c r="AA57" s="1031"/>
      <c r="AB57" s="1031"/>
      <c r="AC57" s="1031"/>
      <c r="AD57" s="1031"/>
      <c r="AE57" s="1032"/>
      <c r="AF57" s="1037"/>
      <c r="AG57" s="1038"/>
      <c r="AH57" s="1038"/>
      <c r="AI57" s="1038"/>
      <c r="AJ57" s="1039"/>
      <c r="AK57" s="1035"/>
      <c r="AL57" s="1031"/>
      <c r="AM57" s="1031"/>
      <c r="AN57" s="1031"/>
      <c r="AO57" s="1031"/>
      <c r="AP57" s="1031"/>
      <c r="AQ57" s="1031"/>
      <c r="AR57" s="1031"/>
      <c r="AS57" s="1031"/>
      <c r="AT57" s="1031"/>
      <c r="AU57" s="1031"/>
      <c r="AV57" s="1031"/>
      <c r="AW57" s="1031"/>
      <c r="AX57" s="1031"/>
      <c r="AY57" s="1031"/>
      <c r="AZ57" s="1036"/>
      <c r="BA57" s="1036"/>
      <c r="BB57" s="1036"/>
      <c r="BC57" s="1036"/>
      <c r="BD57" s="1036"/>
      <c r="BE57" s="1040"/>
      <c r="BF57" s="1040"/>
      <c r="BG57" s="1040"/>
      <c r="BH57" s="1040"/>
      <c r="BI57" s="1041"/>
      <c r="BJ57" s="240"/>
      <c r="BK57" s="240"/>
      <c r="BL57" s="240"/>
      <c r="BM57" s="240"/>
      <c r="BN57" s="240"/>
      <c r="BO57" s="252"/>
      <c r="BP57" s="252"/>
      <c r="BQ57" s="249">
        <v>51</v>
      </c>
      <c r="BR57" s="250"/>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34"/>
    </row>
    <row r="58" spans="1:131" s="235" customFormat="1" ht="26.25" customHeight="1">
      <c r="A58" s="248">
        <v>31</v>
      </c>
      <c r="B58" s="1042"/>
      <c r="C58" s="1043"/>
      <c r="D58" s="1043"/>
      <c r="E58" s="1043"/>
      <c r="F58" s="1043"/>
      <c r="G58" s="1043"/>
      <c r="H58" s="1043"/>
      <c r="I58" s="1043"/>
      <c r="J58" s="1043"/>
      <c r="K58" s="1043"/>
      <c r="L58" s="1043"/>
      <c r="M58" s="1043"/>
      <c r="N58" s="1043"/>
      <c r="O58" s="1043"/>
      <c r="P58" s="1044"/>
      <c r="Q58" s="1030"/>
      <c r="R58" s="1031"/>
      <c r="S58" s="1031"/>
      <c r="T58" s="1031"/>
      <c r="U58" s="1031"/>
      <c r="V58" s="1031"/>
      <c r="W58" s="1031"/>
      <c r="X58" s="1031"/>
      <c r="Y58" s="1031"/>
      <c r="Z58" s="1031"/>
      <c r="AA58" s="1031"/>
      <c r="AB58" s="1031"/>
      <c r="AC58" s="1031"/>
      <c r="AD58" s="1031"/>
      <c r="AE58" s="1032"/>
      <c r="AF58" s="1037"/>
      <c r="AG58" s="1038"/>
      <c r="AH58" s="1038"/>
      <c r="AI58" s="1038"/>
      <c r="AJ58" s="1039"/>
      <c r="AK58" s="1035"/>
      <c r="AL58" s="1031"/>
      <c r="AM58" s="1031"/>
      <c r="AN58" s="1031"/>
      <c r="AO58" s="1031"/>
      <c r="AP58" s="1031"/>
      <c r="AQ58" s="1031"/>
      <c r="AR58" s="1031"/>
      <c r="AS58" s="1031"/>
      <c r="AT58" s="1031"/>
      <c r="AU58" s="1031"/>
      <c r="AV58" s="1031"/>
      <c r="AW58" s="1031"/>
      <c r="AX58" s="1031"/>
      <c r="AY58" s="1031"/>
      <c r="AZ58" s="1036"/>
      <c r="BA58" s="1036"/>
      <c r="BB58" s="1036"/>
      <c r="BC58" s="1036"/>
      <c r="BD58" s="1036"/>
      <c r="BE58" s="1040"/>
      <c r="BF58" s="1040"/>
      <c r="BG58" s="1040"/>
      <c r="BH58" s="1040"/>
      <c r="BI58" s="1041"/>
      <c r="BJ58" s="240"/>
      <c r="BK58" s="240"/>
      <c r="BL58" s="240"/>
      <c r="BM58" s="240"/>
      <c r="BN58" s="240"/>
      <c r="BO58" s="252"/>
      <c r="BP58" s="252"/>
      <c r="BQ58" s="249">
        <v>52</v>
      </c>
      <c r="BR58" s="250"/>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34"/>
    </row>
    <row r="59" spans="1:131" s="235" customFormat="1" ht="26.25" customHeight="1">
      <c r="A59" s="248">
        <v>32</v>
      </c>
      <c r="B59" s="1042"/>
      <c r="C59" s="1043"/>
      <c r="D59" s="1043"/>
      <c r="E59" s="1043"/>
      <c r="F59" s="1043"/>
      <c r="G59" s="1043"/>
      <c r="H59" s="1043"/>
      <c r="I59" s="1043"/>
      <c r="J59" s="1043"/>
      <c r="K59" s="1043"/>
      <c r="L59" s="1043"/>
      <c r="M59" s="1043"/>
      <c r="N59" s="1043"/>
      <c r="O59" s="1043"/>
      <c r="P59" s="1044"/>
      <c r="Q59" s="1030"/>
      <c r="R59" s="1031"/>
      <c r="S59" s="1031"/>
      <c r="T59" s="1031"/>
      <c r="U59" s="1031"/>
      <c r="V59" s="1031"/>
      <c r="W59" s="1031"/>
      <c r="X59" s="1031"/>
      <c r="Y59" s="1031"/>
      <c r="Z59" s="1031"/>
      <c r="AA59" s="1031"/>
      <c r="AB59" s="1031"/>
      <c r="AC59" s="1031"/>
      <c r="AD59" s="1031"/>
      <c r="AE59" s="1032"/>
      <c r="AF59" s="1037"/>
      <c r="AG59" s="1038"/>
      <c r="AH59" s="1038"/>
      <c r="AI59" s="1038"/>
      <c r="AJ59" s="1039"/>
      <c r="AK59" s="1035"/>
      <c r="AL59" s="1031"/>
      <c r="AM59" s="1031"/>
      <c r="AN59" s="1031"/>
      <c r="AO59" s="1031"/>
      <c r="AP59" s="1031"/>
      <c r="AQ59" s="1031"/>
      <c r="AR59" s="1031"/>
      <c r="AS59" s="1031"/>
      <c r="AT59" s="1031"/>
      <c r="AU59" s="1031"/>
      <c r="AV59" s="1031"/>
      <c r="AW59" s="1031"/>
      <c r="AX59" s="1031"/>
      <c r="AY59" s="1031"/>
      <c r="AZ59" s="1036"/>
      <c r="BA59" s="1036"/>
      <c r="BB59" s="1036"/>
      <c r="BC59" s="1036"/>
      <c r="BD59" s="1036"/>
      <c r="BE59" s="1040"/>
      <c r="BF59" s="1040"/>
      <c r="BG59" s="1040"/>
      <c r="BH59" s="1040"/>
      <c r="BI59" s="1041"/>
      <c r="BJ59" s="240"/>
      <c r="BK59" s="240"/>
      <c r="BL59" s="240"/>
      <c r="BM59" s="240"/>
      <c r="BN59" s="240"/>
      <c r="BO59" s="252"/>
      <c r="BP59" s="252"/>
      <c r="BQ59" s="249">
        <v>53</v>
      </c>
      <c r="BR59" s="250"/>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34"/>
    </row>
    <row r="60" spans="1:131" s="235" customFormat="1" ht="26.25" customHeight="1">
      <c r="A60" s="248">
        <v>33</v>
      </c>
      <c r="B60" s="1042"/>
      <c r="C60" s="1043"/>
      <c r="D60" s="1043"/>
      <c r="E60" s="1043"/>
      <c r="F60" s="1043"/>
      <c r="G60" s="1043"/>
      <c r="H60" s="1043"/>
      <c r="I60" s="1043"/>
      <c r="J60" s="1043"/>
      <c r="K60" s="1043"/>
      <c r="L60" s="1043"/>
      <c r="M60" s="1043"/>
      <c r="N60" s="1043"/>
      <c r="O60" s="1043"/>
      <c r="P60" s="1044"/>
      <c r="Q60" s="1030"/>
      <c r="R60" s="1031"/>
      <c r="S60" s="1031"/>
      <c r="T60" s="1031"/>
      <c r="U60" s="1031"/>
      <c r="V60" s="1031"/>
      <c r="W60" s="1031"/>
      <c r="X60" s="1031"/>
      <c r="Y60" s="1031"/>
      <c r="Z60" s="1031"/>
      <c r="AA60" s="1031"/>
      <c r="AB60" s="1031"/>
      <c r="AC60" s="1031"/>
      <c r="AD60" s="1031"/>
      <c r="AE60" s="1032"/>
      <c r="AF60" s="1037"/>
      <c r="AG60" s="1038"/>
      <c r="AH60" s="1038"/>
      <c r="AI60" s="1038"/>
      <c r="AJ60" s="1039"/>
      <c r="AK60" s="1035"/>
      <c r="AL60" s="1031"/>
      <c r="AM60" s="1031"/>
      <c r="AN60" s="1031"/>
      <c r="AO60" s="1031"/>
      <c r="AP60" s="1031"/>
      <c r="AQ60" s="1031"/>
      <c r="AR60" s="1031"/>
      <c r="AS60" s="1031"/>
      <c r="AT60" s="1031"/>
      <c r="AU60" s="1031"/>
      <c r="AV60" s="1031"/>
      <c r="AW60" s="1031"/>
      <c r="AX60" s="1031"/>
      <c r="AY60" s="1031"/>
      <c r="AZ60" s="1036"/>
      <c r="BA60" s="1036"/>
      <c r="BB60" s="1036"/>
      <c r="BC60" s="1036"/>
      <c r="BD60" s="1036"/>
      <c r="BE60" s="1040"/>
      <c r="BF60" s="1040"/>
      <c r="BG60" s="1040"/>
      <c r="BH60" s="1040"/>
      <c r="BI60" s="1041"/>
      <c r="BJ60" s="240"/>
      <c r="BK60" s="240"/>
      <c r="BL60" s="240"/>
      <c r="BM60" s="240"/>
      <c r="BN60" s="240"/>
      <c r="BO60" s="252"/>
      <c r="BP60" s="252"/>
      <c r="BQ60" s="249">
        <v>54</v>
      </c>
      <c r="BR60" s="250"/>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34"/>
    </row>
    <row r="61" spans="1:131" s="235" customFormat="1" ht="26.25" customHeight="1" thickBot="1">
      <c r="A61" s="248">
        <v>34</v>
      </c>
      <c r="B61" s="1042"/>
      <c r="C61" s="1043"/>
      <c r="D61" s="1043"/>
      <c r="E61" s="1043"/>
      <c r="F61" s="1043"/>
      <c r="G61" s="1043"/>
      <c r="H61" s="1043"/>
      <c r="I61" s="1043"/>
      <c r="J61" s="1043"/>
      <c r="K61" s="1043"/>
      <c r="L61" s="1043"/>
      <c r="M61" s="1043"/>
      <c r="N61" s="1043"/>
      <c r="O61" s="1043"/>
      <c r="P61" s="1044"/>
      <c r="Q61" s="1030"/>
      <c r="R61" s="1031"/>
      <c r="S61" s="1031"/>
      <c r="T61" s="1031"/>
      <c r="U61" s="1031"/>
      <c r="V61" s="1031"/>
      <c r="W61" s="1031"/>
      <c r="X61" s="1031"/>
      <c r="Y61" s="1031"/>
      <c r="Z61" s="1031"/>
      <c r="AA61" s="1031"/>
      <c r="AB61" s="1031"/>
      <c r="AC61" s="1031"/>
      <c r="AD61" s="1031"/>
      <c r="AE61" s="1032"/>
      <c r="AF61" s="1037"/>
      <c r="AG61" s="1038"/>
      <c r="AH61" s="1038"/>
      <c r="AI61" s="1038"/>
      <c r="AJ61" s="1039"/>
      <c r="AK61" s="1035"/>
      <c r="AL61" s="1031"/>
      <c r="AM61" s="1031"/>
      <c r="AN61" s="1031"/>
      <c r="AO61" s="1031"/>
      <c r="AP61" s="1031"/>
      <c r="AQ61" s="1031"/>
      <c r="AR61" s="1031"/>
      <c r="AS61" s="1031"/>
      <c r="AT61" s="1031"/>
      <c r="AU61" s="1031"/>
      <c r="AV61" s="1031"/>
      <c r="AW61" s="1031"/>
      <c r="AX61" s="1031"/>
      <c r="AY61" s="1031"/>
      <c r="AZ61" s="1036"/>
      <c r="BA61" s="1036"/>
      <c r="BB61" s="1036"/>
      <c r="BC61" s="1036"/>
      <c r="BD61" s="1036"/>
      <c r="BE61" s="1040"/>
      <c r="BF61" s="1040"/>
      <c r="BG61" s="1040"/>
      <c r="BH61" s="1040"/>
      <c r="BI61" s="1041"/>
      <c r="BJ61" s="240"/>
      <c r="BK61" s="240"/>
      <c r="BL61" s="240"/>
      <c r="BM61" s="240"/>
      <c r="BN61" s="240"/>
      <c r="BO61" s="252"/>
      <c r="BP61" s="252"/>
      <c r="BQ61" s="249">
        <v>55</v>
      </c>
      <c r="BR61" s="250"/>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34"/>
    </row>
    <row r="62" spans="1:131" s="235" customFormat="1" ht="26.25" customHeight="1">
      <c r="A62" s="248">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1"/>
      <c r="AH62" s="1031"/>
      <c r="AI62" s="1031"/>
      <c r="AJ62" s="1034"/>
      <c r="AK62" s="1035"/>
      <c r="AL62" s="1031"/>
      <c r="AM62" s="1031"/>
      <c r="AN62" s="1031"/>
      <c r="AO62" s="1031"/>
      <c r="AP62" s="1031"/>
      <c r="AQ62" s="1031"/>
      <c r="AR62" s="1031"/>
      <c r="AS62" s="1031"/>
      <c r="AT62" s="1031"/>
      <c r="AU62" s="1031"/>
      <c r="AV62" s="1031"/>
      <c r="AW62" s="1031"/>
      <c r="AX62" s="1031"/>
      <c r="AY62" s="1031"/>
      <c r="AZ62" s="1036"/>
      <c r="BA62" s="1036"/>
      <c r="BB62" s="1036"/>
      <c r="BC62" s="1036"/>
      <c r="BD62" s="1036"/>
      <c r="BE62" s="1022"/>
      <c r="BF62" s="1022"/>
      <c r="BG62" s="1022"/>
      <c r="BH62" s="1022"/>
      <c r="BI62" s="1023"/>
      <c r="BJ62" s="1024" t="s">
        <v>387</v>
      </c>
      <c r="BK62" s="1025"/>
      <c r="BL62" s="1025"/>
      <c r="BM62" s="1025"/>
      <c r="BN62" s="1026"/>
      <c r="BO62" s="252"/>
      <c r="BP62" s="252"/>
      <c r="BQ62" s="249">
        <v>56</v>
      </c>
      <c r="BR62" s="250"/>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34"/>
    </row>
    <row r="63" spans="1:131" s="235" customFormat="1" ht="26.25" customHeight="1" thickBot="1">
      <c r="A63" s="251" t="s">
        <v>368</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12944</v>
      </c>
      <c r="AG63" s="955"/>
      <c r="AH63" s="955"/>
      <c r="AI63" s="955"/>
      <c r="AJ63" s="1020"/>
      <c r="AK63" s="1021"/>
      <c r="AL63" s="959"/>
      <c r="AM63" s="959"/>
      <c r="AN63" s="959"/>
      <c r="AO63" s="959"/>
      <c r="AP63" s="955">
        <v>41633</v>
      </c>
      <c r="AQ63" s="955"/>
      <c r="AR63" s="955"/>
      <c r="AS63" s="955"/>
      <c r="AT63" s="955"/>
      <c r="AU63" s="955">
        <v>8029</v>
      </c>
      <c r="AV63" s="955"/>
      <c r="AW63" s="955"/>
      <c r="AX63" s="955"/>
      <c r="AY63" s="955"/>
      <c r="AZ63" s="1015"/>
      <c r="BA63" s="1015"/>
      <c r="BB63" s="1015"/>
      <c r="BC63" s="1015"/>
      <c r="BD63" s="1015"/>
      <c r="BE63" s="956"/>
      <c r="BF63" s="956"/>
      <c r="BG63" s="956"/>
      <c r="BH63" s="956"/>
      <c r="BI63" s="957"/>
      <c r="BJ63" s="1016" t="s">
        <v>389</v>
      </c>
      <c r="BK63" s="947"/>
      <c r="BL63" s="947"/>
      <c r="BM63" s="947"/>
      <c r="BN63" s="1017"/>
      <c r="BO63" s="252"/>
      <c r="BP63" s="252"/>
      <c r="BQ63" s="249">
        <v>57</v>
      </c>
      <c r="BR63" s="250"/>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34"/>
    </row>
    <row r="64" spans="1:131" s="235" customFormat="1" ht="26.25" customHeight="1">
      <c r="A64" s="252"/>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c r="AS64" s="252"/>
      <c r="AT64" s="252"/>
      <c r="AU64" s="252"/>
      <c r="AV64" s="252"/>
      <c r="AW64" s="252"/>
      <c r="AX64" s="252"/>
      <c r="AY64" s="252"/>
      <c r="AZ64" s="252"/>
      <c r="BA64" s="252"/>
      <c r="BB64" s="252"/>
      <c r="BC64" s="252"/>
      <c r="BD64" s="252"/>
      <c r="BE64" s="252"/>
      <c r="BF64" s="252"/>
      <c r="BG64" s="252"/>
      <c r="BH64" s="252"/>
      <c r="BI64" s="252"/>
      <c r="BJ64" s="252"/>
      <c r="BK64" s="252"/>
      <c r="BL64" s="252"/>
      <c r="BM64" s="252"/>
      <c r="BN64" s="252"/>
      <c r="BO64" s="252"/>
      <c r="BP64" s="252"/>
      <c r="BQ64" s="249">
        <v>58</v>
      </c>
      <c r="BR64" s="250"/>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34"/>
    </row>
    <row r="65" spans="1:131" s="235" customFormat="1" ht="26.25" customHeight="1" thickBot="1">
      <c r="A65" s="240" t="s">
        <v>390</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2"/>
      <c r="BF65" s="252"/>
      <c r="BG65" s="252"/>
      <c r="BH65" s="252"/>
      <c r="BI65" s="252"/>
      <c r="BJ65" s="252"/>
      <c r="BK65" s="252"/>
      <c r="BL65" s="252"/>
      <c r="BM65" s="252"/>
      <c r="BN65" s="252"/>
      <c r="BO65" s="252"/>
      <c r="BP65" s="252"/>
      <c r="BQ65" s="249">
        <v>59</v>
      </c>
      <c r="BR65" s="250"/>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34"/>
    </row>
    <row r="66" spans="1:131" s="235" customFormat="1" ht="26.25" customHeight="1">
      <c r="A66" s="991" t="s">
        <v>391</v>
      </c>
      <c r="B66" s="992"/>
      <c r="C66" s="992"/>
      <c r="D66" s="992"/>
      <c r="E66" s="992"/>
      <c r="F66" s="992"/>
      <c r="G66" s="992"/>
      <c r="H66" s="992"/>
      <c r="I66" s="992"/>
      <c r="J66" s="992"/>
      <c r="K66" s="992"/>
      <c r="L66" s="992"/>
      <c r="M66" s="992"/>
      <c r="N66" s="992"/>
      <c r="O66" s="992"/>
      <c r="P66" s="993"/>
      <c r="Q66" s="997" t="s">
        <v>373</v>
      </c>
      <c r="R66" s="998"/>
      <c r="S66" s="998"/>
      <c r="T66" s="998"/>
      <c r="U66" s="999"/>
      <c r="V66" s="997" t="s">
        <v>392</v>
      </c>
      <c r="W66" s="998"/>
      <c r="X66" s="998"/>
      <c r="Y66" s="998"/>
      <c r="Z66" s="999"/>
      <c r="AA66" s="997" t="s">
        <v>375</v>
      </c>
      <c r="AB66" s="998"/>
      <c r="AC66" s="998"/>
      <c r="AD66" s="998"/>
      <c r="AE66" s="999"/>
      <c r="AF66" s="1003" t="s">
        <v>393</v>
      </c>
      <c r="AG66" s="1004"/>
      <c r="AH66" s="1004"/>
      <c r="AI66" s="1004"/>
      <c r="AJ66" s="1005"/>
      <c r="AK66" s="997" t="s">
        <v>394</v>
      </c>
      <c r="AL66" s="992"/>
      <c r="AM66" s="992"/>
      <c r="AN66" s="992"/>
      <c r="AO66" s="993"/>
      <c r="AP66" s="997" t="s">
        <v>395</v>
      </c>
      <c r="AQ66" s="998"/>
      <c r="AR66" s="998"/>
      <c r="AS66" s="998"/>
      <c r="AT66" s="999"/>
      <c r="AU66" s="997" t="s">
        <v>396</v>
      </c>
      <c r="AV66" s="998"/>
      <c r="AW66" s="998"/>
      <c r="AX66" s="998"/>
      <c r="AY66" s="999"/>
      <c r="AZ66" s="997" t="s">
        <v>346</v>
      </c>
      <c r="BA66" s="998"/>
      <c r="BB66" s="998"/>
      <c r="BC66" s="998"/>
      <c r="BD66" s="1013"/>
      <c r="BE66" s="252"/>
      <c r="BF66" s="252"/>
      <c r="BG66" s="252"/>
      <c r="BH66" s="252"/>
      <c r="BI66" s="252"/>
      <c r="BJ66" s="252"/>
      <c r="BK66" s="252"/>
      <c r="BL66" s="252"/>
      <c r="BM66" s="252"/>
      <c r="BN66" s="252"/>
      <c r="BO66" s="252"/>
      <c r="BP66" s="252"/>
      <c r="BQ66" s="249">
        <v>60</v>
      </c>
      <c r="BR66" s="254"/>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234"/>
    </row>
    <row r="67" spans="1:131" s="235"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52"/>
      <c r="BF67" s="252"/>
      <c r="BG67" s="252"/>
      <c r="BH67" s="252"/>
      <c r="BI67" s="252"/>
      <c r="BJ67" s="252"/>
      <c r="BK67" s="252"/>
      <c r="BL67" s="252"/>
      <c r="BM67" s="252"/>
      <c r="BN67" s="252"/>
      <c r="BO67" s="252"/>
      <c r="BP67" s="252"/>
      <c r="BQ67" s="249">
        <v>61</v>
      </c>
      <c r="BR67" s="254"/>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234"/>
    </row>
    <row r="68" spans="1:131" s="235" customFormat="1" ht="26.25" customHeight="1" thickTop="1">
      <c r="A68" s="246">
        <v>1</v>
      </c>
      <c r="B68" s="981"/>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52"/>
      <c r="BF68" s="252"/>
      <c r="BG68" s="252"/>
      <c r="BH68" s="252"/>
      <c r="BI68" s="252"/>
      <c r="BJ68" s="252"/>
      <c r="BK68" s="252"/>
      <c r="BL68" s="252"/>
      <c r="BM68" s="252"/>
      <c r="BN68" s="252"/>
      <c r="BO68" s="252"/>
      <c r="BP68" s="252"/>
      <c r="BQ68" s="249">
        <v>62</v>
      </c>
      <c r="BR68" s="254"/>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234"/>
    </row>
    <row r="69" spans="1:131" s="235" customFormat="1" ht="26.25" customHeight="1">
      <c r="A69" s="248">
        <v>2</v>
      </c>
      <c r="B69" s="970"/>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52"/>
      <c r="BF69" s="252"/>
      <c r="BG69" s="252"/>
      <c r="BH69" s="252"/>
      <c r="BI69" s="252"/>
      <c r="BJ69" s="252"/>
      <c r="BK69" s="252"/>
      <c r="BL69" s="252"/>
      <c r="BM69" s="252"/>
      <c r="BN69" s="252"/>
      <c r="BO69" s="252"/>
      <c r="BP69" s="252"/>
      <c r="BQ69" s="249">
        <v>63</v>
      </c>
      <c r="BR69" s="254"/>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234"/>
    </row>
    <row r="70" spans="1:131" s="235" customFormat="1" ht="26.25" customHeight="1">
      <c r="A70" s="248">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52"/>
      <c r="BF70" s="252"/>
      <c r="BG70" s="252"/>
      <c r="BH70" s="252"/>
      <c r="BI70" s="252"/>
      <c r="BJ70" s="252"/>
      <c r="BK70" s="252"/>
      <c r="BL70" s="252"/>
      <c r="BM70" s="252"/>
      <c r="BN70" s="252"/>
      <c r="BO70" s="252"/>
      <c r="BP70" s="252"/>
      <c r="BQ70" s="249">
        <v>64</v>
      </c>
      <c r="BR70" s="254"/>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234"/>
    </row>
    <row r="71" spans="1:131" s="235" customFormat="1" ht="26.25" customHeight="1">
      <c r="A71" s="248">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52"/>
      <c r="BF71" s="252"/>
      <c r="BG71" s="252"/>
      <c r="BH71" s="252"/>
      <c r="BI71" s="252"/>
      <c r="BJ71" s="252"/>
      <c r="BK71" s="252"/>
      <c r="BL71" s="252"/>
      <c r="BM71" s="252"/>
      <c r="BN71" s="252"/>
      <c r="BO71" s="252"/>
      <c r="BP71" s="252"/>
      <c r="BQ71" s="249">
        <v>65</v>
      </c>
      <c r="BR71" s="254"/>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234"/>
    </row>
    <row r="72" spans="1:131" s="235" customFormat="1" ht="26.25" customHeight="1">
      <c r="A72" s="248">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52"/>
      <c r="BF72" s="252"/>
      <c r="BG72" s="252"/>
      <c r="BH72" s="252"/>
      <c r="BI72" s="252"/>
      <c r="BJ72" s="252"/>
      <c r="BK72" s="252"/>
      <c r="BL72" s="252"/>
      <c r="BM72" s="252"/>
      <c r="BN72" s="252"/>
      <c r="BO72" s="252"/>
      <c r="BP72" s="252"/>
      <c r="BQ72" s="249">
        <v>66</v>
      </c>
      <c r="BR72" s="254"/>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234"/>
    </row>
    <row r="73" spans="1:131" s="235" customFormat="1" ht="26.25" customHeight="1">
      <c r="A73" s="248">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52"/>
      <c r="BF73" s="252"/>
      <c r="BG73" s="252"/>
      <c r="BH73" s="252"/>
      <c r="BI73" s="252"/>
      <c r="BJ73" s="252"/>
      <c r="BK73" s="252"/>
      <c r="BL73" s="252"/>
      <c r="BM73" s="252"/>
      <c r="BN73" s="252"/>
      <c r="BO73" s="252"/>
      <c r="BP73" s="252"/>
      <c r="BQ73" s="249">
        <v>67</v>
      </c>
      <c r="BR73" s="254"/>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234"/>
    </row>
    <row r="74" spans="1:131" s="235" customFormat="1" ht="26.25" customHeight="1">
      <c r="A74" s="248">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52"/>
      <c r="BF74" s="252"/>
      <c r="BG74" s="252"/>
      <c r="BH74" s="252"/>
      <c r="BI74" s="252"/>
      <c r="BJ74" s="252"/>
      <c r="BK74" s="252"/>
      <c r="BL74" s="252"/>
      <c r="BM74" s="252"/>
      <c r="BN74" s="252"/>
      <c r="BO74" s="252"/>
      <c r="BP74" s="252"/>
      <c r="BQ74" s="249">
        <v>68</v>
      </c>
      <c r="BR74" s="254"/>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234"/>
    </row>
    <row r="75" spans="1:131" s="235" customFormat="1" ht="26.25" customHeight="1">
      <c r="A75" s="248">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52"/>
      <c r="BF75" s="252"/>
      <c r="BG75" s="252"/>
      <c r="BH75" s="252"/>
      <c r="BI75" s="252"/>
      <c r="BJ75" s="252"/>
      <c r="BK75" s="252"/>
      <c r="BL75" s="252"/>
      <c r="BM75" s="252"/>
      <c r="BN75" s="252"/>
      <c r="BO75" s="252"/>
      <c r="BP75" s="252"/>
      <c r="BQ75" s="249">
        <v>69</v>
      </c>
      <c r="BR75" s="254"/>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234"/>
    </row>
    <row r="76" spans="1:131" s="235" customFormat="1" ht="26.25" customHeight="1">
      <c r="A76" s="248">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52"/>
      <c r="BF76" s="252"/>
      <c r="BG76" s="252"/>
      <c r="BH76" s="252"/>
      <c r="BI76" s="252"/>
      <c r="BJ76" s="252"/>
      <c r="BK76" s="252"/>
      <c r="BL76" s="252"/>
      <c r="BM76" s="252"/>
      <c r="BN76" s="252"/>
      <c r="BO76" s="252"/>
      <c r="BP76" s="252"/>
      <c r="BQ76" s="249">
        <v>70</v>
      </c>
      <c r="BR76" s="254"/>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234"/>
    </row>
    <row r="77" spans="1:131" s="235" customFormat="1" ht="26.25" customHeight="1">
      <c r="A77" s="248">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52"/>
      <c r="BF77" s="252"/>
      <c r="BG77" s="252"/>
      <c r="BH77" s="252"/>
      <c r="BI77" s="252"/>
      <c r="BJ77" s="252"/>
      <c r="BK77" s="252"/>
      <c r="BL77" s="252"/>
      <c r="BM77" s="252"/>
      <c r="BN77" s="252"/>
      <c r="BO77" s="252"/>
      <c r="BP77" s="252"/>
      <c r="BQ77" s="249">
        <v>71</v>
      </c>
      <c r="BR77" s="254"/>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234"/>
    </row>
    <row r="78" spans="1:131" s="235" customFormat="1" ht="26.25" customHeight="1">
      <c r="A78" s="248">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52"/>
      <c r="BF78" s="252"/>
      <c r="BG78" s="252"/>
      <c r="BH78" s="252"/>
      <c r="BI78" s="252"/>
      <c r="BJ78" s="255"/>
      <c r="BK78" s="255"/>
      <c r="BL78" s="255"/>
      <c r="BM78" s="255"/>
      <c r="BN78" s="255"/>
      <c r="BO78" s="252"/>
      <c r="BP78" s="252"/>
      <c r="BQ78" s="249">
        <v>72</v>
      </c>
      <c r="BR78" s="254"/>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234"/>
    </row>
    <row r="79" spans="1:131" s="235" customFormat="1" ht="26.25" customHeight="1">
      <c r="A79" s="248">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52"/>
      <c r="BF79" s="252"/>
      <c r="BG79" s="252"/>
      <c r="BH79" s="252"/>
      <c r="BI79" s="252"/>
      <c r="BJ79" s="255"/>
      <c r="BK79" s="255"/>
      <c r="BL79" s="255"/>
      <c r="BM79" s="255"/>
      <c r="BN79" s="255"/>
      <c r="BO79" s="252"/>
      <c r="BP79" s="252"/>
      <c r="BQ79" s="249">
        <v>73</v>
      </c>
      <c r="BR79" s="254"/>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234"/>
    </row>
    <row r="80" spans="1:131" s="235" customFormat="1" ht="26.25" customHeight="1">
      <c r="A80" s="248">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52"/>
      <c r="BF80" s="252"/>
      <c r="BG80" s="252"/>
      <c r="BH80" s="252"/>
      <c r="BI80" s="252"/>
      <c r="BJ80" s="252"/>
      <c r="BK80" s="252"/>
      <c r="BL80" s="252"/>
      <c r="BM80" s="252"/>
      <c r="BN80" s="252"/>
      <c r="BO80" s="252"/>
      <c r="BP80" s="252"/>
      <c r="BQ80" s="249">
        <v>74</v>
      </c>
      <c r="BR80" s="254"/>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234"/>
    </row>
    <row r="81" spans="1:131" s="235" customFormat="1" ht="26.25" customHeight="1">
      <c r="A81" s="248">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52"/>
      <c r="BF81" s="252"/>
      <c r="BG81" s="252"/>
      <c r="BH81" s="252"/>
      <c r="BI81" s="252"/>
      <c r="BJ81" s="252"/>
      <c r="BK81" s="252"/>
      <c r="BL81" s="252"/>
      <c r="BM81" s="252"/>
      <c r="BN81" s="252"/>
      <c r="BO81" s="252"/>
      <c r="BP81" s="252"/>
      <c r="BQ81" s="249">
        <v>75</v>
      </c>
      <c r="BR81" s="254"/>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234"/>
    </row>
    <row r="82" spans="1:131" s="235" customFormat="1" ht="26.25" customHeight="1">
      <c r="A82" s="248">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52"/>
      <c r="BF82" s="252"/>
      <c r="BG82" s="252"/>
      <c r="BH82" s="252"/>
      <c r="BI82" s="252"/>
      <c r="BJ82" s="252"/>
      <c r="BK82" s="252"/>
      <c r="BL82" s="252"/>
      <c r="BM82" s="252"/>
      <c r="BN82" s="252"/>
      <c r="BO82" s="252"/>
      <c r="BP82" s="252"/>
      <c r="BQ82" s="249">
        <v>76</v>
      </c>
      <c r="BR82" s="254"/>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234"/>
    </row>
    <row r="83" spans="1:131" s="235" customFormat="1" ht="26.25" customHeight="1">
      <c r="A83" s="248">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52"/>
      <c r="BF83" s="252"/>
      <c r="BG83" s="252"/>
      <c r="BH83" s="252"/>
      <c r="BI83" s="252"/>
      <c r="BJ83" s="252"/>
      <c r="BK83" s="252"/>
      <c r="BL83" s="252"/>
      <c r="BM83" s="252"/>
      <c r="BN83" s="252"/>
      <c r="BO83" s="252"/>
      <c r="BP83" s="252"/>
      <c r="BQ83" s="249">
        <v>77</v>
      </c>
      <c r="BR83" s="254"/>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234"/>
    </row>
    <row r="84" spans="1:131" s="235" customFormat="1" ht="26.25" customHeight="1">
      <c r="A84" s="248">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52"/>
      <c r="BF84" s="252"/>
      <c r="BG84" s="252"/>
      <c r="BH84" s="252"/>
      <c r="BI84" s="252"/>
      <c r="BJ84" s="252"/>
      <c r="BK84" s="252"/>
      <c r="BL84" s="252"/>
      <c r="BM84" s="252"/>
      <c r="BN84" s="252"/>
      <c r="BO84" s="252"/>
      <c r="BP84" s="252"/>
      <c r="BQ84" s="249">
        <v>78</v>
      </c>
      <c r="BR84" s="254"/>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234"/>
    </row>
    <row r="85" spans="1:131" s="235" customFormat="1" ht="26.25" customHeight="1">
      <c r="A85" s="248">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52"/>
      <c r="BF85" s="252"/>
      <c r="BG85" s="252"/>
      <c r="BH85" s="252"/>
      <c r="BI85" s="252"/>
      <c r="BJ85" s="252"/>
      <c r="BK85" s="252"/>
      <c r="BL85" s="252"/>
      <c r="BM85" s="252"/>
      <c r="BN85" s="252"/>
      <c r="BO85" s="252"/>
      <c r="BP85" s="252"/>
      <c r="BQ85" s="249">
        <v>79</v>
      </c>
      <c r="BR85" s="254"/>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234"/>
    </row>
    <row r="86" spans="1:131" s="235" customFormat="1" ht="26.25" customHeight="1">
      <c r="A86" s="248">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52"/>
      <c r="BF86" s="252"/>
      <c r="BG86" s="252"/>
      <c r="BH86" s="252"/>
      <c r="BI86" s="252"/>
      <c r="BJ86" s="252"/>
      <c r="BK86" s="252"/>
      <c r="BL86" s="252"/>
      <c r="BM86" s="252"/>
      <c r="BN86" s="252"/>
      <c r="BO86" s="252"/>
      <c r="BP86" s="252"/>
      <c r="BQ86" s="249">
        <v>80</v>
      </c>
      <c r="BR86" s="254"/>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234"/>
    </row>
    <row r="87" spans="1:131" s="235" customFormat="1" ht="26.25" customHeight="1">
      <c r="A87" s="256">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52"/>
      <c r="BF87" s="252"/>
      <c r="BG87" s="252"/>
      <c r="BH87" s="252"/>
      <c r="BI87" s="252"/>
      <c r="BJ87" s="252"/>
      <c r="BK87" s="252"/>
      <c r="BL87" s="252"/>
      <c r="BM87" s="252"/>
      <c r="BN87" s="252"/>
      <c r="BO87" s="252"/>
      <c r="BP87" s="252"/>
      <c r="BQ87" s="249">
        <v>81</v>
      </c>
      <c r="BR87" s="254"/>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234"/>
    </row>
    <row r="88" spans="1:131" s="235" customFormat="1" ht="26.25" customHeight="1" thickBot="1">
      <c r="A88" s="251" t="s">
        <v>368</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52"/>
      <c r="BF88" s="252"/>
      <c r="BG88" s="252"/>
      <c r="BH88" s="252"/>
      <c r="BI88" s="252"/>
      <c r="BJ88" s="252"/>
      <c r="BK88" s="252"/>
      <c r="BL88" s="252"/>
      <c r="BM88" s="252"/>
      <c r="BN88" s="252"/>
      <c r="BO88" s="252"/>
      <c r="BP88" s="252"/>
      <c r="BQ88" s="249">
        <v>82</v>
      </c>
      <c r="BR88" s="254"/>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234"/>
    </row>
    <row r="89" spans="1:131" s="235" customFormat="1" ht="26.25" hidden="1" customHeight="1">
      <c r="A89" s="257"/>
      <c r="B89" s="258"/>
      <c r="C89" s="258"/>
      <c r="D89" s="258"/>
      <c r="E89" s="258"/>
      <c r="F89" s="258"/>
      <c r="G89" s="258"/>
      <c r="H89" s="258"/>
      <c r="I89" s="258"/>
      <c r="J89" s="258"/>
      <c r="K89" s="258"/>
      <c r="L89" s="258"/>
      <c r="M89" s="258"/>
      <c r="N89" s="258"/>
      <c r="O89" s="258"/>
      <c r="P89" s="258"/>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60"/>
      <c r="BA89" s="260"/>
      <c r="BB89" s="260"/>
      <c r="BC89" s="260"/>
      <c r="BD89" s="260"/>
      <c r="BE89" s="252"/>
      <c r="BF89" s="252"/>
      <c r="BG89" s="252"/>
      <c r="BH89" s="252"/>
      <c r="BI89" s="252"/>
      <c r="BJ89" s="252"/>
      <c r="BK89" s="252"/>
      <c r="BL89" s="252"/>
      <c r="BM89" s="252"/>
      <c r="BN89" s="252"/>
      <c r="BO89" s="252"/>
      <c r="BP89" s="252"/>
      <c r="BQ89" s="249">
        <v>83</v>
      </c>
      <c r="BR89" s="254"/>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234"/>
    </row>
    <row r="90" spans="1:131" s="235" customFormat="1" ht="26.25" hidden="1" customHeight="1">
      <c r="A90" s="257"/>
      <c r="B90" s="258"/>
      <c r="C90" s="258"/>
      <c r="D90" s="258"/>
      <c r="E90" s="258"/>
      <c r="F90" s="258"/>
      <c r="G90" s="258"/>
      <c r="H90" s="258"/>
      <c r="I90" s="258"/>
      <c r="J90" s="258"/>
      <c r="K90" s="258"/>
      <c r="L90" s="258"/>
      <c r="M90" s="258"/>
      <c r="N90" s="258"/>
      <c r="O90" s="258"/>
      <c r="P90" s="258"/>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60"/>
      <c r="BA90" s="260"/>
      <c r="BB90" s="260"/>
      <c r="BC90" s="260"/>
      <c r="BD90" s="260"/>
      <c r="BE90" s="252"/>
      <c r="BF90" s="252"/>
      <c r="BG90" s="252"/>
      <c r="BH90" s="252"/>
      <c r="BI90" s="252"/>
      <c r="BJ90" s="252"/>
      <c r="BK90" s="252"/>
      <c r="BL90" s="252"/>
      <c r="BM90" s="252"/>
      <c r="BN90" s="252"/>
      <c r="BO90" s="252"/>
      <c r="BP90" s="252"/>
      <c r="BQ90" s="249">
        <v>84</v>
      </c>
      <c r="BR90" s="254"/>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234"/>
    </row>
    <row r="91" spans="1:131" s="235" customFormat="1" ht="26.25" hidden="1" customHeight="1">
      <c r="A91" s="257"/>
      <c r="B91" s="258"/>
      <c r="C91" s="258"/>
      <c r="D91" s="258"/>
      <c r="E91" s="258"/>
      <c r="F91" s="258"/>
      <c r="G91" s="258"/>
      <c r="H91" s="258"/>
      <c r="I91" s="258"/>
      <c r="J91" s="258"/>
      <c r="K91" s="258"/>
      <c r="L91" s="258"/>
      <c r="M91" s="258"/>
      <c r="N91" s="258"/>
      <c r="O91" s="258"/>
      <c r="P91" s="258"/>
      <c r="Q91" s="259"/>
      <c r="R91" s="259"/>
      <c r="S91" s="259"/>
      <c r="T91" s="259"/>
      <c r="U91" s="259"/>
      <c r="V91" s="259"/>
      <c r="W91" s="259"/>
      <c r="X91" s="259"/>
      <c r="Y91" s="259"/>
      <c r="Z91" s="259"/>
      <c r="AA91" s="259"/>
      <c r="AB91" s="259"/>
      <c r="AC91" s="259"/>
      <c r="AD91" s="259"/>
      <c r="AE91" s="259"/>
      <c r="AF91" s="259"/>
      <c r="AG91" s="259"/>
      <c r="AH91" s="259"/>
      <c r="AI91" s="259"/>
      <c r="AJ91" s="259"/>
      <c r="AK91" s="259"/>
      <c r="AL91" s="259"/>
      <c r="AM91" s="259"/>
      <c r="AN91" s="259"/>
      <c r="AO91" s="259"/>
      <c r="AP91" s="259"/>
      <c r="AQ91" s="259"/>
      <c r="AR91" s="259"/>
      <c r="AS91" s="259"/>
      <c r="AT91" s="259"/>
      <c r="AU91" s="259"/>
      <c r="AV91" s="259"/>
      <c r="AW91" s="259"/>
      <c r="AX91" s="259"/>
      <c r="AY91" s="259"/>
      <c r="AZ91" s="260"/>
      <c r="BA91" s="260"/>
      <c r="BB91" s="260"/>
      <c r="BC91" s="260"/>
      <c r="BD91" s="260"/>
      <c r="BE91" s="252"/>
      <c r="BF91" s="252"/>
      <c r="BG91" s="252"/>
      <c r="BH91" s="252"/>
      <c r="BI91" s="252"/>
      <c r="BJ91" s="252"/>
      <c r="BK91" s="252"/>
      <c r="BL91" s="252"/>
      <c r="BM91" s="252"/>
      <c r="BN91" s="252"/>
      <c r="BO91" s="252"/>
      <c r="BP91" s="252"/>
      <c r="BQ91" s="249">
        <v>85</v>
      </c>
      <c r="BR91" s="254"/>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234"/>
    </row>
    <row r="92" spans="1:131" s="235" customFormat="1" ht="26.25" hidden="1" customHeight="1">
      <c r="A92" s="257"/>
      <c r="B92" s="258"/>
      <c r="C92" s="258"/>
      <c r="D92" s="258"/>
      <c r="E92" s="258"/>
      <c r="F92" s="258"/>
      <c r="G92" s="258"/>
      <c r="H92" s="258"/>
      <c r="I92" s="258"/>
      <c r="J92" s="258"/>
      <c r="K92" s="258"/>
      <c r="L92" s="258"/>
      <c r="M92" s="258"/>
      <c r="N92" s="258"/>
      <c r="O92" s="258"/>
      <c r="P92" s="258"/>
      <c r="Q92" s="259"/>
      <c r="R92" s="259"/>
      <c r="S92" s="259"/>
      <c r="T92" s="259"/>
      <c r="U92" s="259"/>
      <c r="V92" s="259"/>
      <c r="W92" s="259"/>
      <c r="X92" s="259"/>
      <c r="Y92" s="259"/>
      <c r="Z92" s="259"/>
      <c r="AA92" s="259"/>
      <c r="AB92" s="259"/>
      <c r="AC92" s="259"/>
      <c r="AD92" s="259"/>
      <c r="AE92" s="259"/>
      <c r="AF92" s="259"/>
      <c r="AG92" s="259"/>
      <c r="AH92" s="259"/>
      <c r="AI92" s="259"/>
      <c r="AJ92" s="259"/>
      <c r="AK92" s="259"/>
      <c r="AL92" s="259"/>
      <c r="AM92" s="259"/>
      <c r="AN92" s="259"/>
      <c r="AO92" s="259"/>
      <c r="AP92" s="259"/>
      <c r="AQ92" s="259"/>
      <c r="AR92" s="259"/>
      <c r="AS92" s="259"/>
      <c r="AT92" s="259"/>
      <c r="AU92" s="259"/>
      <c r="AV92" s="259"/>
      <c r="AW92" s="259"/>
      <c r="AX92" s="259"/>
      <c r="AY92" s="259"/>
      <c r="AZ92" s="260"/>
      <c r="BA92" s="260"/>
      <c r="BB92" s="260"/>
      <c r="BC92" s="260"/>
      <c r="BD92" s="260"/>
      <c r="BE92" s="252"/>
      <c r="BF92" s="252"/>
      <c r="BG92" s="252"/>
      <c r="BH92" s="252"/>
      <c r="BI92" s="252"/>
      <c r="BJ92" s="252"/>
      <c r="BK92" s="252"/>
      <c r="BL92" s="252"/>
      <c r="BM92" s="252"/>
      <c r="BN92" s="252"/>
      <c r="BO92" s="252"/>
      <c r="BP92" s="252"/>
      <c r="BQ92" s="249">
        <v>86</v>
      </c>
      <c r="BR92" s="254"/>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234"/>
    </row>
    <row r="93" spans="1:131" s="235" customFormat="1" ht="26.25" hidden="1" customHeight="1">
      <c r="A93" s="257"/>
      <c r="B93" s="258"/>
      <c r="C93" s="258"/>
      <c r="D93" s="258"/>
      <c r="E93" s="258"/>
      <c r="F93" s="258"/>
      <c r="G93" s="258"/>
      <c r="H93" s="258"/>
      <c r="I93" s="258"/>
      <c r="J93" s="258"/>
      <c r="K93" s="258"/>
      <c r="L93" s="258"/>
      <c r="M93" s="258"/>
      <c r="N93" s="258"/>
      <c r="O93" s="258"/>
      <c r="P93" s="258"/>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60"/>
      <c r="BA93" s="260"/>
      <c r="BB93" s="260"/>
      <c r="BC93" s="260"/>
      <c r="BD93" s="260"/>
      <c r="BE93" s="252"/>
      <c r="BF93" s="252"/>
      <c r="BG93" s="252"/>
      <c r="BH93" s="252"/>
      <c r="BI93" s="252"/>
      <c r="BJ93" s="252"/>
      <c r="BK93" s="252"/>
      <c r="BL93" s="252"/>
      <c r="BM93" s="252"/>
      <c r="BN93" s="252"/>
      <c r="BO93" s="252"/>
      <c r="BP93" s="252"/>
      <c r="BQ93" s="249">
        <v>87</v>
      </c>
      <c r="BR93" s="254"/>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234"/>
    </row>
    <row r="94" spans="1:131" s="235" customFormat="1" ht="26.25" hidden="1" customHeight="1">
      <c r="A94" s="257"/>
      <c r="B94" s="258"/>
      <c r="C94" s="258"/>
      <c r="D94" s="258"/>
      <c r="E94" s="258"/>
      <c r="F94" s="258"/>
      <c r="G94" s="258"/>
      <c r="H94" s="258"/>
      <c r="I94" s="258"/>
      <c r="J94" s="258"/>
      <c r="K94" s="258"/>
      <c r="L94" s="258"/>
      <c r="M94" s="258"/>
      <c r="N94" s="258"/>
      <c r="O94" s="258"/>
      <c r="P94" s="258"/>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60"/>
      <c r="BA94" s="260"/>
      <c r="BB94" s="260"/>
      <c r="BC94" s="260"/>
      <c r="BD94" s="260"/>
      <c r="BE94" s="252"/>
      <c r="BF94" s="252"/>
      <c r="BG94" s="252"/>
      <c r="BH94" s="252"/>
      <c r="BI94" s="252"/>
      <c r="BJ94" s="252"/>
      <c r="BK94" s="252"/>
      <c r="BL94" s="252"/>
      <c r="BM94" s="252"/>
      <c r="BN94" s="252"/>
      <c r="BO94" s="252"/>
      <c r="BP94" s="252"/>
      <c r="BQ94" s="249">
        <v>88</v>
      </c>
      <c r="BR94" s="254"/>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234"/>
    </row>
    <row r="95" spans="1:131" s="235" customFormat="1" ht="26.25" hidden="1" customHeight="1">
      <c r="A95" s="257"/>
      <c r="B95" s="258"/>
      <c r="C95" s="258"/>
      <c r="D95" s="258"/>
      <c r="E95" s="258"/>
      <c r="F95" s="258"/>
      <c r="G95" s="258"/>
      <c r="H95" s="258"/>
      <c r="I95" s="258"/>
      <c r="J95" s="258"/>
      <c r="K95" s="258"/>
      <c r="L95" s="258"/>
      <c r="M95" s="258"/>
      <c r="N95" s="258"/>
      <c r="O95" s="258"/>
      <c r="P95" s="258"/>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60"/>
      <c r="BA95" s="260"/>
      <c r="BB95" s="260"/>
      <c r="BC95" s="260"/>
      <c r="BD95" s="260"/>
      <c r="BE95" s="252"/>
      <c r="BF95" s="252"/>
      <c r="BG95" s="252"/>
      <c r="BH95" s="252"/>
      <c r="BI95" s="252"/>
      <c r="BJ95" s="252"/>
      <c r="BK95" s="252"/>
      <c r="BL95" s="252"/>
      <c r="BM95" s="252"/>
      <c r="BN95" s="252"/>
      <c r="BO95" s="252"/>
      <c r="BP95" s="252"/>
      <c r="BQ95" s="249">
        <v>89</v>
      </c>
      <c r="BR95" s="254"/>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234"/>
    </row>
    <row r="96" spans="1:131" s="235" customFormat="1" ht="26.25" hidden="1" customHeight="1">
      <c r="A96" s="257"/>
      <c r="B96" s="258"/>
      <c r="C96" s="258"/>
      <c r="D96" s="258"/>
      <c r="E96" s="258"/>
      <c r="F96" s="258"/>
      <c r="G96" s="258"/>
      <c r="H96" s="258"/>
      <c r="I96" s="258"/>
      <c r="J96" s="258"/>
      <c r="K96" s="258"/>
      <c r="L96" s="258"/>
      <c r="M96" s="258"/>
      <c r="N96" s="258"/>
      <c r="O96" s="258"/>
      <c r="P96" s="258"/>
      <c r="Q96" s="259"/>
      <c r="R96" s="259"/>
      <c r="S96" s="259"/>
      <c r="T96" s="259"/>
      <c r="U96" s="259"/>
      <c r="V96" s="259"/>
      <c r="W96" s="259"/>
      <c r="X96" s="259"/>
      <c r="Y96" s="259"/>
      <c r="Z96" s="259"/>
      <c r="AA96" s="259"/>
      <c r="AB96" s="259"/>
      <c r="AC96" s="259"/>
      <c r="AD96" s="259"/>
      <c r="AE96" s="259"/>
      <c r="AF96" s="259"/>
      <c r="AG96" s="259"/>
      <c r="AH96" s="259"/>
      <c r="AI96" s="259"/>
      <c r="AJ96" s="259"/>
      <c r="AK96" s="259"/>
      <c r="AL96" s="259"/>
      <c r="AM96" s="259"/>
      <c r="AN96" s="259"/>
      <c r="AO96" s="259"/>
      <c r="AP96" s="259"/>
      <c r="AQ96" s="259"/>
      <c r="AR96" s="259"/>
      <c r="AS96" s="259"/>
      <c r="AT96" s="259"/>
      <c r="AU96" s="259"/>
      <c r="AV96" s="259"/>
      <c r="AW96" s="259"/>
      <c r="AX96" s="259"/>
      <c r="AY96" s="259"/>
      <c r="AZ96" s="260"/>
      <c r="BA96" s="260"/>
      <c r="BB96" s="260"/>
      <c r="BC96" s="260"/>
      <c r="BD96" s="260"/>
      <c r="BE96" s="252"/>
      <c r="BF96" s="252"/>
      <c r="BG96" s="252"/>
      <c r="BH96" s="252"/>
      <c r="BI96" s="252"/>
      <c r="BJ96" s="252"/>
      <c r="BK96" s="252"/>
      <c r="BL96" s="252"/>
      <c r="BM96" s="252"/>
      <c r="BN96" s="252"/>
      <c r="BO96" s="252"/>
      <c r="BP96" s="252"/>
      <c r="BQ96" s="249">
        <v>90</v>
      </c>
      <c r="BR96" s="254"/>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234"/>
    </row>
    <row r="97" spans="1:131" s="235" customFormat="1" ht="26.25" hidden="1" customHeight="1">
      <c r="A97" s="257"/>
      <c r="B97" s="258"/>
      <c r="C97" s="258"/>
      <c r="D97" s="258"/>
      <c r="E97" s="258"/>
      <c r="F97" s="258"/>
      <c r="G97" s="258"/>
      <c r="H97" s="258"/>
      <c r="I97" s="258"/>
      <c r="J97" s="258"/>
      <c r="K97" s="258"/>
      <c r="L97" s="258"/>
      <c r="M97" s="258"/>
      <c r="N97" s="258"/>
      <c r="O97" s="258"/>
      <c r="P97" s="258"/>
      <c r="Q97" s="259"/>
      <c r="R97" s="259"/>
      <c r="S97" s="259"/>
      <c r="T97" s="259"/>
      <c r="U97" s="259"/>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59"/>
      <c r="AZ97" s="260"/>
      <c r="BA97" s="260"/>
      <c r="BB97" s="260"/>
      <c r="BC97" s="260"/>
      <c r="BD97" s="260"/>
      <c r="BE97" s="252"/>
      <c r="BF97" s="252"/>
      <c r="BG97" s="252"/>
      <c r="BH97" s="252"/>
      <c r="BI97" s="252"/>
      <c r="BJ97" s="252"/>
      <c r="BK97" s="252"/>
      <c r="BL97" s="252"/>
      <c r="BM97" s="252"/>
      <c r="BN97" s="252"/>
      <c r="BO97" s="252"/>
      <c r="BP97" s="252"/>
      <c r="BQ97" s="249">
        <v>91</v>
      </c>
      <c r="BR97" s="254"/>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234"/>
    </row>
    <row r="98" spans="1:131" s="235" customFormat="1" ht="26.25" hidden="1" customHeight="1">
      <c r="A98" s="257"/>
      <c r="B98" s="258"/>
      <c r="C98" s="258"/>
      <c r="D98" s="258"/>
      <c r="E98" s="258"/>
      <c r="F98" s="258"/>
      <c r="G98" s="258"/>
      <c r="H98" s="258"/>
      <c r="I98" s="258"/>
      <c r="J98" s="258"/>
      <c r="K98" s="258"/>
      <c r="L98" s="258"/>
      <c r="M98" s="258"/>
      <c r="N98" s="258"/>
      <c r="O98" s="258"/>
      <c r="P98" s="258"/>
      <c r="Q98" s="259"/>
      <c r="R98" s="259"/>
      <c r="S98" s="259"/>
      <c r="T98" s="259"/>
      <c r="U98" s="259"/>
      <c r="V98" s="259"/>
      <c r="W98" s="259"/>
      <c r="X98" s="259"/>
      <c r="Y98" s="259"/>
      <c r="Z98" s="259"/>
      <c r="AA98" s="259"/>
      <c r="AB98" s="259"/>
      <c r="AC98" s="259"/>
      <c r="AD98" s="259"/>
      <c r="AE98" s="259"/>
      <c r="AF98" s="259"/>
      <c r="AG98" s="259"/>
      <c r="AH98" s="259"/>
      <c r="AI98" s="259"/>
      <c r="AJ98" s="259"/>
      <c r="AK98" s="259"/>
      <c r="AL98" s="259"/>
      <c r="AM98" s="259"/>
      <c r="AN98" s="259"/>
      <c r="AO98" s="259"/>
      <c r="AP98" s="259"/>
      <c r="AQ98" s="259"/>
      <c r="AR98" s="259"/>
      <c r="AS98" s="259"/>
      <c r="AT98" s="259"/>
      <c r="AU98" s="259"/>
      <c r="AV98" s="259"/>
      <c r="AW98" s="259"/>
      <c r="AX98" s="259"/>
      <c r="AY98" s="259"/>
      <c r="AZ98" s="260"/>
      <c r="BA98" s="260"/>
      <c r="BB98" s="260"/>
      <c r="BC98" s="260"/>
      <c r="BD98" s="260"/>
      <c r="BE98" s="252"/>
      <c r="BF98" s="252"/>
      <c r="BG98" s="252"/>
      <c r="BH98" s="252"/>
      <c r="BI98" s="252"/>
      <c r="BJ98" s="252"/>
      <c r="BK98" s="252"/>
      <c r="BL98" s="252"/>
      <c r="BM98" s="252"/>
      <c r="BN98" s="252"/>
      <c r="BO98" s="252"/>
      <c r="BP98" s="252"/>
      <c r="BQ98" s="249">
        <v>92</v>
      </c>
      <c r="BR98" s="254"/>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234"/>
    </row>
    <row r="99" spans="1:131" s="235" customFormat="1" ht="26.25" hidden="1" customHeight="1">
      <c r="A99" s="257"/>
      <c r="B99" s="258"/>
      <c r="C99" s="258"/>
      <c r="D99" s="258"/>
      <c r="E99" s="258"/>
      <c r="F99" s="258"/>
      <c r="G99" s="258"/>
      <c r="H99" s="258"/>
      <c r="I99" s="258"/>
      <c r="J99" s="258"/>
      <c r="K99" s="258"/>
      <c r="L99" s="258"/>
      <c r="M99" s="258"/>
      <c r="N99" s="258"/>
      <c r="O99" s="258"/>
      <c r="P99" s="258"/>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60"/>
      <c r="BA99" s="260"/>
      <c r="BB99" s="260"/>
      <c r="BC99" s="260"/>
      <c r="BD99" s="260"/>
      <c r="BE99" s="252"/>
      <c r="BF99" s="252"/>
      <c r="BG99" s="252"/>
      <c r="BH99" s="252"/>
      <c r="BI99" s="252"/>
      <c r="BJ99" s="252"/>
      <c r="BK99" s="252"/>
      <c r="BL99" s="252"/>
      <c r="BM99" s="252"/>
      <c r="BN99" s="252"/>
      <c r="BO99" s="252"/>
      <c r="BP99" s="252"/>
      <c r="BQ99" s="249">
        <v>93</v>
      </c>
      <c r="BR99" s="254"/>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234"/>
    </row>
    <row r="100" spans="1:131" s="235" customFormat="1" ht="26.25" hidden="1" customHeight="1">
      <c r="A100" s="257"/>
      <c r="B100" s="258"/>
      <c r="C100" s="258"/>
      <c r="D100" s="258"/>
      <c r="E100" s="258"/>
      <c r="F100" s="258"/>
      <c r="G100" s="258"/>
      <c r="H100" s="258"/>
      <c r="I100" s="258"/>
      <c r="J100" s="258"/>
      <c r="K100" s="258"/>
      <c r="L100" s="258"/>
      <c r="M100" s="258"/>
      <c r="N100" s="258"/>
      <c r="O100" s="258"/>
      <c r="P100" s="258"/>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60"/>
      <c r="BA100" s="260"/>
      <c r="BB100" s="260"/>
      <c r="BC100" s="260"/>
      <c r="BD100" s="260"/>
      <c r="BE100" s="252"/>
      <c r="BF100" s="252"/>
      <c r="BG100" s="252"/>
      <c r="BH100" s="252"/>
      <c r="BI100" s="252"/>
      <c r="BJ100" s="252"/>
      <c r="BK100" s="252"/>
      <c r="BL100" s="252"/>
      <c r="BM100" s="252"/>
      <c r="BN100" s="252"/>
      <c r="BO100" s="252"/>
      <c r="BP100" s="252"/>
      <c r="BQ100" s="249">
        <v>94</v>
      </c>
      <c r="BR100" s="254"/>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234"/>
    </row>
    <row r="101" spans="1:131" s="235" customFormat="1" ht="26.25" hidden="1" customHeight="1">
      <c r="A101" s="257"/>
      <c r="B101" s="258"/>
      <c r="C101" s="258"/>
      <c r="D101" s="258"/>
      <c r="E101" s="258"/>
      <c r="F101" s="258"/>
      <c r="G101" s="258"/>
      <c r="H101" s="258"/>
      <c r="I101" s="258"/>
      <c r="J101" s="258"/>
      <c r="K101" s="258"/>
      <c r="L101" s="258"/>
      <c r="M101" s="258"/>
      <c r="N101" s="258"/>
      <c r="O101" s="258"/>
      <c r="P101" s="258"/>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60"/>
      <c r="BA101" s="260"/>
      <c r="BB101" s="260"/>
      <c r="BC101" s="260"/>
      <c r="BD101" s="260"/>
      <c r="BE101" s="252"/>
      <c r="BF101" s="252"/>
      <c r="BG101" s="252"/>
      <c r="BH101" s="252"/>
      <c r="BI101" s="252"/>
      <c r="BJ101" s="252"/>
      <c r="BK101" s="252"/>
      <c r="BL101" s="252"/>
      <c r="BM101" s="252"/>
      <c r="BN101" s="252"/>
      <c r="BO101" s="252"/>
      <c r="BP101" s="252"/>
      <c r="BQ101" s="249">
        <v>95</v>
      </c>
      <c r="BR101" s="254"/>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234"/>
    </row>
    <row r="102" spans="1:131" s="235" customFormat="1" ht="26.25" customHeight="1" thickBot="1">
      <c r="A102" s="257"/>
      <c r="B102" s="258"/>
      <c r="C102" s="258"/>
      <c r="D102" s="258"/>
      <c r="E102" s="258"/>
      <c r="F102" s="258"/>
      <c r="G102" s="258"/>
      <c r="H102" s="258"/>
      <c r="I102" s="258"/>
      <c r="J102" s="258"/>
      <c r="K102" s="258"/>
      <c r="L102" s="258"/>
      <c r="M102" s="258"/>
      <c r="N102" s="258"/>
      <c r="O102" s="258"/>
      <c r="P102" s="258"/>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60"/>
      <c r="BA102" s="260"/>
      <c r="BB102" s="260"/>
      <c r="BC102" s="260"/>
      <c r="BD102" s="260"/>
      <c r="BE102" s="252"/>
      <c r="BF102" s="252"/>
      <c r="BG102" s="252"/>
      <c r="BH102" s="252"/>
      <c r="BI102" s="252"/>
      <c r="BJ102" s="252"/>
      <c r="BK102" s="252"/>
      <c r="BL102" s="252"/>
      <c r="BM102" s="252"/>
      <c r="BN102" s="252"/>
      <c r="BO102" s="252"/>
      <c r="BP102" s="252"/>
      <c r="BQ102" s="251" t="s">
        <v>368</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16142</v>
      </c>
      <c r="CS102" s="947"/>
      <c r="CT102" s="947"/>
      <c r="CU102" s="947"/>
      <c r="CV102" s="948"/>
      <c r="CW102" s="946">
        <f t="shared" ref="CW102" si="0">SUM(CW7:DA88)</f>
        <v>2952</v>
      </c>
      <c r="CX102" s="947"/>
      <c r="CY102" s="947"/>
      <c r="CZ102" s="947"/>
      <c r="DA102" s="948"/>
      <c r="DB102" s="946">
        <f t="shared" ref="DB102" si="1">SUM(DB7:DF88)</f>
        <v>55802</v>
      </c>
      <c r="DC102" s="947"/>
      <c r="DD102" s="947"/>
      <c r="DE102" s="947"/>
      <c r="DF102" s="948"/>
      <c r="DG102" s="946">
        <f t="shared" ref="DG102" si="2">SUM(DG7:DK88)</f>
        <v>2094</v>
      </c>
      <c r="DH102" s="947"/>
      <c r="DI102" s="947"/>
      <c r="DJ102" s="947"/>
      <c r="DK102" s="948"/>
      <c r="DL102" s="946">
        <f t="shared" ref="DL102" si="3">SUM(DL7:DP88)</f>
        <v>9968</v>
      </c>
      <c r="DM102" s="947"/>
      <c r="DN102" s="947"/>
      <c r="DO102" s="947"/>
      <c r="DP102" s="948"/>
      <c r="DQ102" s="946">
        <f t="shared" ref="DQ102" si="4">SUM(DQ7:DU88)</f>
        <v>9802</v>
      </c>
      <c r="DR102" s="947"/>
      <c r="DS102" s="947"/>
      <c r="DT102" s="947"/>
      <c r="DU102" s="948"/>
      <c r="DV102" s="929"/>
      <c r="DW102" s="930"/>
      <c r="DX102" s="930"/>
      <c r="DY102" s="930"/>
      <c r="DZ102" s="931"/>
      <c r="EA102" s="234"/>
    </row>
    <row r="103" spans="1:131" s="235" customFormat="1" ht="26.25" customHeight="1">
      <c r="A103" s="257"/>
      <c r="B103" s="258"/>
      <c r="C103" s="258"/>
      <c r="D103" s="258"/>
      <c r="E103" s="258"/>
      <c r="F103" s="258"/>
      <c r="G103" s="258"/>
      <c r="H103" s="258"/>
      <c r="I103" s="258"/>
      <c r="J103" s="258"/>
      <c r="K103" s="258"/>
      <c r="L103" s="258"/>
      <c r="M103" s="258"/>
      <c r="N103" s="258"/>
      <c r="O103" s="258"/>
      <c r="P103" s="258"/>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60"/>
      <c r="BA103" s="260"/>
      <c r="BB103" s="260"/>
      <c r="BC103" s="260"/>
      <c r="BD103" s="260"/>
      <c r="BE103" s="252"/>
      <c r="BF103" s="252"/>
      <c r="BG103" s="252"/>
      <c r="BH103" s="252"/>
      <c r="BI103" s="252"/>
      <c r="BJ103" s="252"/>
      <c r="BK103" s="252"/>
      <c r="BL103" s="252"/>
      <c r="BM103" s="252"/>
      <c r="BN103" s="252"/>
      <c r="BO103" s="252"/>
      <c r="BP103" s="252"/>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234"/>
    </row>
    <row r="104" spans="1:131" s="235" customFormat="1" ht="26.25" customHeight="1">
      <c r="A104" s="257"/>
      <c r="B104" s="258"/>
      <c r="C104" s="258"/>
      <c r="D104" s="258"/>
      <c r="E104" s="258"/>
      <c r="F104" s="258"/>
      <c r="G104" s="258"/>
      <c r="H104" s="258"/>
      <c r="I104" s="258"/>
      <c r="J104" s="258"/>
      <c r="K104" s="258"/>
      <c r="L104" s="258"/>
      <c r="M104" s="258"/>
      <c r="N104" s="258"/>
      <c r="O104" s="258"/>
      <c r="P104" s="258"/>
      <c r="Q104" s="259"/>
      <c r="R104" s="259"/>
      <c r="S104" s="259"/>
      <c r="T104" s="259"/>
      <c r="U104" s="259"/>
      <c r="V104" s="259"/>
      <c r="W104" s="259"/>
      <c r="X104" s="259"/>
      <c r="Y104" s="259"/>
      <c r="Z104" s="259"/>
      <c r="AA104" s="259"/>
      <c r="AB104" s="259"/>
      <c r="AC104" s="259"/>
      <c r="AD104" s="259"/>
      <c r="AE104" s="259"/>
      <c r="AF104" s="259"/>
      <c r="AG104" s="259"/>
      <c r="AH104" s="259"/>
      <c r="AI104" s="259"/>
      <c r="AJ104" s="259"/>
      <c r="AK104" s="259"/>
      <c r="AL104" s="259"/>
      <c r="AM104" s="259"/>
      <c r="AN104" s="259"/>
      <c r="AO104" s="259"/>
      <c r="AP104" s="259"/>
      <c r="AQ104" s="259"/>
      <c r="AR104" s="259"/>
      <c r="AS104" s="259"/>
      <c r="AT104" s="259"/>
      <c r="AU104" s="259"/>
      <c r="AV104" s="259"/>
      <c r="AW104" s="259"/>
      <c r="AX104" s="259"/>
      <c r="AY104" s="259"/>
      <c r="AZ104" s="260"/>
      <c r="BA104" s="260"/>
      <c r="BB104" s="260"/>
      <c r="BC104" s="260"/>
      <c r="BD104" s="260"/>
      <c r="BE104" s="252"/>
      <c r="BF104" s="252"/>
      <c r="BG104" s="252"/>
      <c r="BH104" s="252"/>
      <c r="BI104" s="252"/>
      <c r="BJ104" s="252"/>
      <c r="BK104" s="252"/>
      <c r="BL104" s="252"/>
      <c r="BM104" s="252"/>
      <c r="BN104" s="252"/>
      <c r="BO104" s="252"/>
      <c r="BP104" s="252"/>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234"/>
    </row>
    <row r="105" spans="1:131" s="235" customFormat="1" ht="11.25" customHeight="1">
      <c r="A105" s="252"/>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52"/>
      <c r="AR105" s="252"/>
      <c r="AS105" s="252"/>
      <c r="AT105" s="252"/>
      <c r="AU105" s="252"/>
      <c r="AV105" s="252"/>
      <c r="AW105" s="252"/>
      <c r="AX105" s="252"/>
      <c r="AY105" s="252"/>
      <c r="AZ105" s="252"/>
      <c r="BA105" s="252"/>
      <c r="BB105" s="252"/>
      <c r="BC105" s="252"/>
      <c r="BD105" s="252"/>
      <c r="BE105" s="252"/>
      <c r="BF105" s="252"/>
      <c r="BG105" s="252"/>
      <c r="BH105" s="252"/>
      <c r="BI105" s="252"/>
      <c r="BJ105" s="252"/>
      <c r="BK105" s="252"/>
      <c r="BL105" s="252"/>
      <c r="BM105" s="252"/>
      <c r="BN105" s="252"/>
      <c r="BO105" s="252"/>
      <c r="BP105" s="252"/>
      <c r="BQ105" s="255"/>
      <c r="BR105" s="255"/>
      <c r="BS105" s="255"/>
      <c r="BT105" s="255"/>
      <c r="BU105" s="255"/>
      <c r="BV105" s="255"/>
      <c r="BW105" s="255"/>
      <c r="BX105" s="255"/>
      <c r="BY105" s="255"/>
      <c r="BZ105" s="255"/>
      <c r="CA105" s="255"/>
      <c r="CB105" s="255"/>
      <c r="CC105" s="255"/>
      <c r="CD105" s="255"/>
      <c r="CE105" s="255"/>
      <c r="CF105" s="255"/>
      <c r="CG105" s="255"/>
      <c r="CH105" s="255"/>
      <c r="CI105" s="255"/>
      <c r="CJ105" s="255"/>
      <c r="CK105" s="255"/>
      <c r="CL105" s="255"/>
      <c r="CM105" s="255"/>
      <c r="CN105" s="255"/>
      <c r="CO105" s="255"/>
      <c r="CP105" s="255"/>
      <c r="CQ105" s="255"/>
      <c r="CR105" s="255"/>
      <c r="CS105" s="255"/>
      <c r="CT105" s="255"/>
      <c r="CU105" s="255"/>
      <c r="CV105" s="255"/>
      <c r="CW105" s="255"/>
      <c r="CX105" s="255"/>
      <c r="CY105" s="255"/>
      <c r="CZ105" s="255"/>
      <c r="DA105" s="255"/>
      <c r="DB105" s="255"/>
      <c r="DC105" s="255"/>
      <c r="DD105" s="255"/>
      <c r="DE105" s="255"/>
      <c r="DF105" s="255"/>
      <c r="DG105" s="255"/>
      <c r="DH105" s="255"/>
      <c r="DI105" s="255"/>
      <c r="DJ105" s="255"/>
      <c r="DK105" s="255"/>
      <c r="DL105" s="255"/>
      <c r="DM105" s="255"/>
      <c r="DN105" s="255"/>
      <c r="DO105" s="255"/>
      <c r="DP105" s="255"/>
      <c r="DQ105" s="255"/>
      <c r="DR105" s="255"/>
      <c r="DS105" s="255"/>
      <c r="DT105" s="255"/>
      <c r="DU105" s="255"/>
      <c r="DV105" s="255"/>
      <c r="DW105" s="255"/>
      <c r="DX105" s="255"/>
      <c r="DY105" s="255"/>
      <c r="DZ105" s="255"/>
      <c r="EA105" s="234"/>
    </row>
    <row r="106" spans="1:131" s="235" customFormat="1" ht="11.25" customHeight="1">
      <c r="A106" s="261"/>
      <c r="B106" s="261"/>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c r="AO106" s="261"/>
      <c r="AP106" s="261"/>
      <c r="AQ106" s="261"/>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55"/>
      <c r="BR106" s="255"/>
      <c r="BS106" s="255"/>
      <c r="BT106" s="255"/>
      <c r="BU106" s="255"/>
      <c r="BV106" s="255"/>
      <c r="BW106" s="255"/>
      <c r="BX106" s="255"/>
      <c r="BY106" s="255"/>
      <c r="BZ106" s="255"/>
      <c r="CA106" s="255"/>
      <c r="CB106" s="255"/>
      <c r="CC106" s="255"/>
      <c r="CD106" s="255"/>
      <c r="CE106" s="255"/>
      <c r="CF106" s="255"/>
      <c r="CG106" s="255"/>
      <c r="CH106" s="255"/>
      <c r="CI106" s="255"/>
      <c r="CJ106" s="255"/>
      <c r="CK106" s="255"/>
      <c r="CL106" s="255"/>
      <c r="CM106" s="255"/>
      <c r="CN106" s="255"/>
      <c r="CO106" s="255"/>
      <c r="CP106" s="255"/>
      <c r="CQ106" s="255"/>
      <c r="CR106" s="255"/>
      <c r="CS106" s="255"/>
      <c r="CT106" s="255"/>
      <c r="CU106" s="255"/>
      <c r="CV106" s="255"/>
      <c r="CW106" s="255"/>
      <c r="CX106" s="255"/>
      <c r="CY106" s="255"/>
      <c r="CZ106" s="255"/>
      <c r="DA106" s="255"/>
      <c r="DB106" s="255"/>
      <c r="DC106" s="255"/>
      <c r="DD106" s="255"/>
      <c r="DE106" s="255"/>
      <c r="DF106" s="255"/>
      <c r="DG106" s="255"/>
      <c r="DH106" s="255"/>
      <c r="DI106" s="255"/>
      <c r="DJ106" s="255"/>
      <c r="DK106" s="255"/>
      <c r="DL106" s="255"/>
      <c r="DM106" s="255"/>
      <c r="DN106" s="255"/>
      <c r="DO106" s="255"/>
      <c r="DP106" s="255"/>
      <c r="DQ106" s="255"/>
      <c r="DR106" s="255"/>
      <c r="DS106" s="255"/>
      <c r="DT106" s="255"/>
      <c r="DU106" s="255"/>
      <c r="DV106" s="255"/>
      <c r="DW106" s="255"/>
      <c r="DX106" s="255"/>
      <c r="DY106" s="255"/>
      <c r="DZ106" s="255"/>
      <c r="EA106" s="234"/>
    </row>
    <row r="107" spans="1:131" s="234" customFormat="1" ht="26.25" customHeight="1" thickBot="1">
      <c r="A107" s="262" t="s">
        <v>401</v>
      </c>
      <c r="B107" s="263"/>
      <c r="C107" s="263"/>
      <c r="D107" s="263"/>
      <c r="E107" s="263"/>
      <c r="F107" s="263"/>
      <c r="G107" s="263"/>
      <c r="H107" s="263"/>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263"/>
      <c r="AG107" s="263"/>
      <c r="AH107" s="263"/>
      <c r="AI107" s="263"/>
      <c r="AJ107" s="263"/>
      <c r="AK107" s="263"/>
      <c r="AL107" s="263"/>
      <c r="AM107" s="263"/>
      <c r="AN107" s="263"/>
      <c r="AO107" s="263"/>
      <c r="AP107" s="263"/>
      <c r="AQ107" s="263"/>
      <c r="AR107" s="263"/>
      <c r="AS107" s="263"/>
      <c r="AT107" s="263"/>
      <c r="AU107" s="262" t="s">
        <v>402</v>
      </c>
      <c r="AV107" s="263"/>
      <c r="AW107" s="263"/>
      <c r="AX107" s="263"/>
      <c r="AY107" s="263"/>
      <c r="AZ107" s="263"/>
      <c r="BA107" s="263"/>
      <c r="BB107" s="263"/>
      <c r="BC107" s="263"/>
      <c r="BD107" s="263"/>
      <c r="BE107" s="263"/>
      <c r="BF107" s="263"/>
      <c r="BG107" s="263"/>
      <c r="BH107" s="263"/>
      <c r="BI107" s="263"/>
      <c r="BJ107" s="263"/>
      <c r="BK107" s="263"/>
      <c r="BL107" s="263"/>
      <c r="BM107" s="263"/>
      <c r="BN107" s="263"/>
      <c r="BO107" s="263"/>
      <c r="BP107" s="263"/>
      <c r="BQ107" s="263"/>
      <c r="BR107" s="263"/>
      <c r="BS107" s="263"/>
      <c r="BT107" s="263"/>
      <c r="BU107" s="263"/>
      <c r="BV107" s="263"/>
      <c r="BW107" s="263"/>
      <c r="BX107" s="263"/>
      <c r="BY107" s="263"/>
      <c r="BZ107" s="263"/>
      <c r="CA107" s="263"/>
      <c r="CB107" s="263"/>
      <c r="CC107" s="263"/>
      <c r="CD107" s="263"/>
      <c r="CE107" s="263"/>
      <c r="CF107" s="263"/>
      <c r="CG107" s="263"/>
      <c r="CH107" s="263"/>
      <c r="CI107" s="263"/>
      <c r="CJ107" s="263"/>
      <c r="CK107" s="263"/>
      <c r="CL107" s="263"/>
      <c r="CM107" s="263"/>
      <c r="CN107" s="263"/>
      <c r="CO107" s="263"/>
      <c r="CP107" s="263"/>
      <c r="CQ107" s="263"/>
      <c r="CR107" s="263"/>
      <c r="CS107" s="263"/>
      <c r="CT107" s="263"/>
      <c r="CU107" s="263"/>
      <c r="CV107" s="263"/>
      <c r="CW107" s="263"/>
      <c r="CX107" s="263"/>
      <c r="CY107" s="263"/>
      <c r="CZ107" s="263"/>
      <c r="DA107" s="263"/>
      <c r="DB107" s="263"/>
      <c r="DC107" s="263"/>
      <c r="DD107" s="263"/>
      <c r="DE107" s="263"/>
      <c r="DF107" s="263"/>
      <c r="DG107" s="263"/>
      <c r="DH107" s="263"/>
      <c r="DI107" s="263"/>
      <c r="DJ107" s="263"/>
      <c r="DK107" s="263"/>
      <c r="DL107" s="263"/>
      <c r="DM107" s="263"/>
      <c r="DN107" s="263"/>
      <c r="DO107" s="263"/>
      <c r="DP107" s="263"/>
      <c r="DQ107" s="263"/>
      <c r="DR107" s="263"/>
      <c r="DS107" s="263"/>
      <c r="DT107" s="263"/>
      <c r="DU107" s="263"/>
      <c r="DV107" s="263"/>
      <c r="DW107" s="263"/>
      <c r="DX107" s="263"/>
      <c r="DY107" s="263"/>
      <c r="DZ107" s="263"/>
    </row>
    <row r="108" spans="1:131" s="234" customFormat="1" ht="26.25" customHeight="1">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234" customFormat="1" ht="26.25" customHeight="1">
      <c r="A109" s="889" t="s">
        <v>405</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92" t="s">
        <v>406</v>
      </c>
      <c r="AB109" s="890"/>
      <c r="AC109" s="890"/>
      <c r="AD109" s="890"/>
      <c r="AE109" s="891"/>
      <c r="AF109" s="892" t="s">
        <v>294</v>
      </c>
      <c r="AG109" s="890"/>
      <c r="AH109" s="890"/>
      <c r="AI109" s="890"/>
      <c r="AJ109" s="891"/>
      <c r="AK109" s="892" t="s">
        <v>293</v>
      </c>
      <c r="AL109" s="890"/>
      <c r="AM109" s="890"/>
      <c r="AN109" s="890"/>
      <c r="AO109" s="891"/>
      <c r="AP109" s="892" t="s">
        <v>407</v>
      </c>
      <c r="AQ109" s="890"/>
      <c r="AR109" s="890"/>
      <c r="AS109" s="890"/>
      <c r="AT109" s="921"/>
      <c r="AU109" s="889" t="s">
        <v>405</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92" t="s">
        <v>406</v>
      </c>
      <c r="BR109" s="890"/>
      <c r="BS109" s="890"/>
      <c r="BT109" s="890"/>
      <c r="BU109" s="891"/>
      <c r="BV109" s="892" t="s">
        <v>294</v>
      </c>
      <c r="BW109" s="890"/>
      <c r="BX109" s="890"/>
      <c r="BY109" s="890"/>
      <c r="BZ109" s="891"/>
      <c r="CA109" s="892" t="s">
        <v>293</v>
      </c>
      <c r="CB109" s="890"/>
      <c r="CC109" s="890"/>
      <c r="CD109" s="890"/>
      <c r="CE109" s="891"/>
      <c r="CF109" s="928" t="s">
        <v>407</v>
      </c>
      <c r="CG109" s="928"/>
      <c r="CH109" s="928"/>
      <c r="CI109" s="928"/>
      <c r="CJ109" s="928"/>
      <c r="CK109" s="892" t="s">
        <v>408</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92" t="s">
        <v>406</v>
      </c>
      <c r="DH109" s="890"/>
      <c r="DI109" s="890"/>
      <c r="DJ109" s="890"/>
      <c r="DK109" s="891"/>
      <c r="DL109" s="892" t="s">
        <v>294</v>
      </c>
      <c r="DM109" s="890"/>
      <c r="DN109" s="890"/>
      <c r="DO109" s="890"/>
      <c r="DP109" s="891"/>
      <c r="DQ109" s="892" t="s">
        <v>293</v>
      </c>
      <c r="DR109" s="890"/>
      <c r="DS109" s="890"/>
      <c r="DT109" s="890"/>
      <c r="DU109" s="891"/>
      <c r="DV109" s="892" t="s">
        <v>407</v>
      </c>
      <c r="DW109" s="890"/>
      <c r="DX109" s="890"/>
      <c r="DY109" s="890"/>
      <c r="DZ109" s="921"/>
    </row>
    <row r="110" spans="1:131" s="234" customFormat="1" ht="26.25" customHeight="1">
      <c r="A110" s="790" t="s">
        <v>409</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82">
        <v>109758250</v>
      </c>
      <c r="AB110" s="883"/>
      <c r="AC110" s="883"/>
      <c r="AD110" s="883"/>
      <c r="AE110" s="884"/>
      <c r="AF110" s="885">
        <v>103055086</v>
      </c>
      <c r="AG110" s="883"/>
      <c r="AH110" s="883"/>
      <c r="AI110" s="883"/>
      <c r="AJ110" s="884"/>
      <c r="AK110" s="885">
        <v>103500498</v>
      </c>
      <c r="AL110" s="883"/>
      <c r="AM110" s="883"/>
      <c r="AN110" s="883"/>
      <c r="AO110" s="884"/>
      <c r="AP110" s="886">
        <v>26.2</v>
      </c>
      <c r="AQ110" s="887"/>
      <c r="AR110" s="887"/>
      <c r="AS110" s="887"/>
      <c r="AT110" s="888"/>
      <c r="AU110" s="922" t="s">
        <v>71</v>
      </c>
      <c r="AV110" s="923"/>
      <c r="AW110" s="923"/>
      <c r="AX110" s="923"/>
      <c r="AY110" s="923"/>
      <c r="AZ110" s="845" t="s">
        <v>410</v>
      </c>
      <c r="BA110" s="791"/>
      <c r="BB110" s="791"/>
      <c r="BC110" s="791"/>
      <c r="BD110" s="791"/>
      <c r="BE110" s="791"/>
      <c r="BF110" s="791"/>
      <c r="BG110" s="791"/>
      <c r="BH110" s="791"/>
      <c r="BI110" s="791"/>
      <c r="BJ110" s="791"/>
      <c r="BK110" s="791"/>
      <c r="BL110" s="791"/>
      <c r="BM110" s="791"/>
      <c r="BN110" s="791"/>
      <c r="BO110" s="791"/>
      <c r="BP110" s="792"/>
      <c r="BQ110" s="846">
        <v>1724136036</v>
      </c>
      <c r="BR110" s="828"/>
      <c r="BS110" s="828"/>
      <c r="BT110" s="828"/>
      <c r="BU110" s="828"/>
      <c r="BV110" s="828">
        <v>1720795153</v>
      </c>
      <c r="BW110" s="828"/>
      <c r="BX110" s="828"/>
      <c r="BY110" s="828"/>
      <c r="BZ110" s="828"/>
      <c r="CA110" s="828">
        <v>1714703795</v>
      </c>
      <c r="CB110" s="828"/>
      <c r="CC110" s="828"/>
      <c r="CD110" s="828"/>
      <c r="CE110" s="828"/>
      <c r="CF110" s="855">
        <v>433.8</v>
      </c>
      <c r="CG110" s="856"/>
      <c r="CH110" s="856"/>
      <c r="CI110" s="856"/>
      <c r="CJ110" s="856"/>
      <c r="CK110" s="918" t="s">
        <v>411</v>
      </c>
      <c r="CL110" s="802"/>
      <c r="CM110" s="879" t="s">
        <v>412</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846" t="s">
        <v>413</v>
      </c>
      <c r="DH110" s="828"/>
      <c r="DI110" s="828"/>
      <c r="DJ110" s="828"/>
      <c r="DK110" s="828"/>
      <c r="DL110" s="828" t="s">
        <v>358</v>
      </c>
      <c r="DM110" s="828"/>
      <c r="DN110" s="828"/>
      <c r="DO110" s="828"/>
      <c r="DP110" s="828"/>
      <c r="DQ110" s="828" t="s">
        <v>414</v>
      </c>
      <c r="DR110" s="828"/>
      <c r="DS110" s="828"/>
      <c r="DT110" s="828"/>
      <c r="DU110" s="828"/>
      <c r="DV110" s="829" t="s">
        <v>389</v>
      </c>
      <c r="DW110" s="829"/>
      <c r="DX110" s="829"/>
      <c r="DY110" s="829"/>
      <c r="DZ110" s="830"/>
    </row>
    <row r="111" spans="1:131" s="234" customFormat="1" ht="26.25" customHeight="1">
      <c r="A111" s="757" t="s">
        <v>415</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10"/>
      <c r="AA111" s="911" t="s">
        <v>360</v>
      </c>
      <c r="AB111" s="912"/>
      <c r="AC111" s="912"/>
      <c r="AD111" s="912"/>
      <c r="AE111" s="913"/>
      <c r="AF111" s="914" t="s">
        <v>360</v>
      </c>
      <c r="AG111" s="912"/>
      <c r="AH111" s="912"/>
      <c r="AI111" s="912"/>
      <c r="AJ111" s="913"/>
      <c r="AK111" s="914" t="s">
        <v>370</v>
      </c>
      <c r="AL111" s="912"/>
      <c r="AM111" s="912"/>
      <c r="AN111" s="912"/>
      <c r="AO111" s="913"/>
      <c r="AP111" s="915" t="s">
        <v>370</v>
      </c>
      <c r="AQ111" s="916"/>
      <c r="AR111" s="916"/>
      <c r="AS111" s="916"/>
      <c r="AT111" s="917"/>
      <c r="AU111" s="924"/>
      <c r="AV111" s="925"/>
      <c r="AW111" s="925"/>
      <c r="AX111" s="925"/>
      <c r="AY111" s="925"/>
      <c r="AZ111" s="798" t="s">
        <v>416</v>
      </c>
      <c r="BA111" s="733"/>
      <c r="BB111" s="733"/>
      <c r="BC111" s="733"/>
      <c r="BD111" s="733"/>
      <c r="BE111" s="733"/>
      <c r="BF111" s="733"/>
      <c r="BG111" s="733"/>
      <c r="BH111" s="733"/>
      <c r="BI111" s="733"/>
      <c r="BJ111" s="733"/>
      <c r="BK111" s="733"/>
      <c r="BL111" s="733"/>
      <c r="BM111" s="733"/>
      <c r="BN111" s="733"/>
      <c r="BO111" s="733"/>
      <c r="BP111" s="734"/>
      <c r="BQ111" s="799">
        <v>7287523</v>
      </c>
      <c r="BR111" s="800"/>
      <c r="BS111" s="800"/>
      <c r="BT111" s="800"/>
      <c r="BU111" s="800"/>
      <c r="BV111" s="800">
        <v>5755464</v>
      </c>
      <c r="BW111" s="800"/>
      <c r="BX111" s="800"/>
      <c r="BY111" s="800"/>
      <c r="BZ111" s="800"/>
      <c r="CA111" s="800">
        <v>4323822</v>
      </c>
      <c r="CB111" s="800"/>
      <c r="CC111" s="800"/>
      <c r="CD111" s="800"/>
      <c r="CE111" s="800"/>
      <c r="CF111" s="864">
        <v>1.1000000000000001</v>
      </c>
      <c r="CG111" s="865"/>
      <c r="CH111" s="865"/>
      <c r="CI111" s="865"/>
      <c r="CJ111" s="865"/>
      <c r="CK111" s="919"/>
      <c r="CL111" s="804"/>
      <c r="CM111" s="807" t="s">
        <v>417</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9" t="s">
        <v>358</v>
      </c>
      <c r="DH111" s="800"/>
      <c r="DI111" s="800"/>
      <c r="DJ111" s="800"/>
      <c r="DK111" s="800"/>
      <c r="DL111" s="800" t="s">
        <v>389</v>
      </c>
      <c r="DM111" s="800"/>
      <c r="DN111" s="800"/>
      <c r="DO111" s="800"/>
      <c r="DP111" s="800"/>
      <c r="DQ111" s="800" t="s">
        <v>358</v>
      </c>
      <c r="DR111" s="800"/>
      <c r="DS111" s="800"/>
      <c r="DT111" s="800"/>
      <c r="DU111" s="800"/>
      <c r="DV111" s="777" t="s">
        <v>358</v>
      </c>
      <c r="DW111" s="777"/>
      <c r="DX111" s="777"/>
      <c r="DY111" s="777"/>
      <c r="DZ111" s="778"/>
    </row>
    <row r="112" spans="1:131" s="234" customFormat="1" ht="26.25" customHeight="1">
      <c r="A112" s="904" t="s">
        <v>418</v>
      </c>
      <c r="B112" s="905"/>
      <c r="C112" s="733" t="s">
        <v>419</v>
      </c>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4"/>
      <c r="AA112" s="762">
        <v>22140311</v>
      </c>
      <c r="AB112" s="763"/>
      <c r="AC112" s="763"/>
      <c r="AD112" s="763"/>
      <c r="AE112" s="764"/>
      <c r="AF112" s="765">
        <v>24644477</v>
      </c>
      <c r="AG112" s="763"/>
      <c r="AH112" s="763"/>
      <c r="AI112" s="763"/>
      <c r="AJ112" s="764"/>
      <c r="AK112" s="765">
        <v>26749511</v>
      </c>
      <c r="AL112" s="763"/>
      <c r="AM112" s="763"/>
      <c r="AN112" s="763"/>
      <c r="AO112" s="764"/>
      <c r="AP112" s="810">
        <v>6.8</v>
      </c>
      <c r="AQ112" s="811"/>
      <c r="AR112" s="811"/>
      <c r="AS112" s="811"/>
      <c r="AT112" s="812"/>
      <c r="AU112" s="924"/>
      <c r="AV112" s="925"/>
      <c r="AW112" s="925"/>
      <c r="AX112" s="925"/>
      <c r="AY112" s="925"/>
      <c r="AZ112" s="798" t="s">
        <v>420</v>
      </c>
      <c r="BA112" s="733"/>
      <c r="BB112" s="733"/>
      <c r="BC112" s="733"/>
      <c r="BD112" s="733"/>
      <c r="BE112" s="733"/>
      <c r="BF112" s="733"/>
      <c r="BG112" s="733"/>
      <c r="BH112" s="733"/>
      <c r="BI112" s="733"/>
      <c r="BJ112" s="733"/>
      <c r="BK112" s="733"/>
      <c r="BL112" s="733"/>
      <c r="BM112" s="733"/>
      <c r="BN112" s="733"/>
      <c r="BO112" s="733"/>
      <c r="BP112" s="734"/>
      <c r="BQ112" s="799">
        <v>13394995</v>
      </c>
      <c r="BR112" s="800"/>
      <c r="BS112" s="800"/>
      <c r="BT112" s="800"/>
      <c r="BU112" s="800"/>
      <c r="BV112" s="800">
        <v>12065639</v>
      </c>
      <c r="BW112" s="800"/>
      <c r="BX112" s="800"/>
      <c r="BY112" s="800"/>
      <c r="BZ112" s="800"/>
      <c r="CA112" s="800">
        <v>8029447</v>
      </c>
      <c r="CB112" s="800"/>
      <c r="CC112" s="800"/>
      <c r="CD112" s="800"/>
      <c r="CE112" s="800"/>
      <c r="CF112" s="864">
        <v>2</v>
      </c>
      <c r="CG112" s="865"/>
      <c r="CH112" s="865"/>
      <c r="CI112" s="865"/>
      <c r="CJ112" s="865"/>
      <c r="CK112" s="919"/>
      <c r="CL112" s="804"/>
      <c r="CM112" s="807" t="s">
        <v>421</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9">
        <v>4692701</v>
      </c>
      <c r="DH112" s="800"/>
      <c r="DI112" s="800"/>
      <c r="DJ112" s="800"/>
      <c r="DK112" s="800"/>
      <c r="DL112" s="800">
        <v>3866994</v>
      </c>
      <c r="DM112" s="800"/>
      <c r="DN112" s="800"/>
      <c r="DO112" s="800"/>
      <c r="DP112" s="800"/>
      <c r="DQ112" s="800">
        <v>3077789</v>
      </c>
      <c r="DR112" s="800"/>
      <c r="DS112" s="800"/>
      <c r="DT112" s="800"/>
      <c r="DU112" s="800"/>
      <c r="DV112" s="777">
        <v>0.8</v>
      </c>
      <c r="DW112" s="777"/>
      <c r="DX112" s="777"/>
      <c r="DY112" s="777"/>
      <c r="DZ112" s="778"/>
    </row>
    <row r="113" spans="1:130" s="234" customFormat="1" ht="26.25" customHeight="1">
      <c r="A113" s="906"/>
      <c r="B113" s="907"/>
      <c r="C113" s="733" t="s">
        <v>422</v>
      </c>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4"/>
      <c r="AA113" s="762">
        <v>1889796</v>
      </c>
      <c r="AB113" s="763"/>
      <c r="AC113" s="763"/>
      <c r="AD113" s="763"/>
      <c r="AE113" s="764"/>
      <c r="AF113" s="765">
        <v>1209907</v>
      </c>
      <c r="AG113" s="763"/>
      <c r="AH113" s="763"/>
      <c r="AI113" s="763"/>
      <c r="AJ113" s="764"/>
      <c r="AK113" s="765">
        <v>388897</v>
      </c>
      <c r="AL113" s="763"/>
      <c r="AM113" s="763"/>
      <c r="AN113" s="763"/>
      <c r="AO113" s="764"/>
      <c r="AP113" s="810">
        <v>0.1</v>
      </c>
      <c r="AQ113" s="811"/>
      <c r="AR113" s="811"/>
      <c r="AS113" s="811"/>
      <c r="AT113" s="812"/>
      <c r="AU113" s="924"/>
      <c r="AV113" s="925"/>
      <c r="AW113" s="925"/>
      <c r="AX113" s="925"/>
      <c r="AY113" s="925"/>
      <c r="AZ113" s="798" t="s">
        <v>423</v>
      </c>
      <c r="BA113" s="733"/>
      <c r="BB113" s="733"/>
      <c r="BC113" s="733"/>
      <c r="BD113" s="733"/>
      <c r="BE113" s="733"/>
      <c r="BF113" s="733"/>
      <c r="BG113" s="733"/>
      <c r="BH113" s="733"/>
      <c r="BI113" s="733"/>
      <c r="BJ113" s="733"/>
      <c r="BK113" s="733"/>
      <c r="BL113" s="733"/>
      <c r="BM113" s="733"/>
      <c r="BN113" s="733"/>
      <c r="BO113" s="733"/>
      <c r="BP113" s="734"/>
      <c r="BQ113" s="799" t="s">
        <v>370</v>
      </c>
      <c r="BR113" s="800"/>
      <c r="BS113" s="800"/>
      <c r="BT113" s="800"/>
      <c r="BU113" s="800"/>
      <c r="BV113" s="800" t="s">
        <v>389</v>
      </c>
      <c r="BW113" s="800"/>
      <c r="BX113" s="800"/>
      <c r="BY113" s="800"/>
      <c r="BZ113" s="800"/>
      <c r="CA113" s="800" t="s">
        <v>358</v>
      </c>
      <c r="CB113" s="800"/>
      <c r="CC113" s="800"/>
      <c r="CD113" s="800"/>
      <c r="CE113" s="800"/>
      <c r="CF113" s="864" t="s">
        <v>358</v>
      </c>
      <c r="CG113" s="865"/>
      <c r="CH113" s="865"/>
      <c r="CI113" s="865"/>
      <c r="CJ113" s="865"/>
      <c r="CK113" s="919"/>
      <c r="CL113" s="804"/>
      <c r="CM113" s="807" t="s">
        <v>424</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99">
        <v>615288</v>
      </c>
      <c r="DH113" s="800"/>
      <c r="DI113" s="800"/>
      <c r="DJ113" s="800"/>
      <c r="DK113" s="800"/>
      <c r="DL113" s="800">
        <v>408361</v>
      </c>
      <c r="DM113" s="800"/>
      <c r="DN113" s="800"/>
      <c r="DO113" s="800"/>
      <c r="DP113" s="800"/>
      <c r="DQ113" s="800">
        <v>198200</v>
      </c>
      <c r="DR113" s="800"/>
      <c r="DS113" s="800"/>
      <c r="DT113" s="800"/>
      <c r="DU113" s="800"/>
      <c r="DV113" s="777">
        <v>0.1</v>
      </c>
      <c r="DW113" s="777"/>
      <c r="DX113" s="777"/>
      <c r="DY113" s="777"/>
      <c r="DZ113" s="778"/>
    </row>
    <row r="114" spans="1:130" s="234" customFormat="1" ht="26.25" customHeight="1">
      <c r="A114" s="906"/>
      <c r="B114" s="907"/>
      <c r="C114" s="733" t="s">
        <v>425</v>
      </c>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4"/>
      <c r="AA114" s="762" t="s">
        <v>426</v>
      </c>
      <c r="AB114" s="763"/>
      <c r="AC114" s="763"/>
      <c r="AD114" s="763"/>
      <c r="AE114" s="764"/>
      <c r="AF114" s="765" t="s">
        <v>358</v>
      </c>
      <c r="AG114" s="763"/>
      <c r="AH114" s="763"/>
      <c r="AI114" s="763"/>
      <c r="AJ114" s="764"/>
      <c r="AK114" s="765" t="s">
        <v>389</v>
      </c>
      <c r="AL114" s="763"/>
      <c r="AM114" s="763"/>
      <c r="AN114" s="763"/>
      <c r="AO114" s="764"/>
      <c r="AP114" s="810" t="s">
        <v>358</v>
      </c>
      <c r="AQ114" s="811"/>
      <c r="AR114" s="811"/>
      <c r="AS114" s="811"/>
      <c r="AT114" s="812"/>
      <c r="AU114" s="924"/>
      <c r="AV114" s="925"/>
      <c r="AW114" s="925"/>
      <c r="AX114" s="925"/>
      <c r="AY114" s="925"/>
      <c r="AZ114" s="798" t="s">
        <v>427</v>
      </c>
      <c r="BA114" s="733"/>
      <c r="BB114" s="733"/>
      <c r="BC114" s="733"/>
      <c r="BD114" s="733"/>
      <c r="BE114" s="733"/>
      <c r="BF114" s="733"/>
      <c r="BG114" s="733"/>
      <c r="BH114" s="733"/>
      <c r="BI114" s="733"/>
      <c r="BJ114" s="733"/>
      <c r="BK114" s="733"/>
      <c r="BL114" s="733"/>
      <c r="BM114" s="733"/>
      <c r="BN114" s="733"/>
      <c r="BO114" s="733"/>
      <c r="BP114" s="734"/>
      <c r="BQ114" s="799">
        <v>224678748</v>
      </c>
      <c r="BR114" s="800"/>
      <c r="BS114" s="800"/>
      <c r="BT114" s="800"/>
      <c r="BU114" s="800"/>
      <c r="BV114" s="800">
        <v>223668167</v>
      </c>
      <c r="BW114" s="800"/>
      <c r="BX114" s="800"/>
      <c r="BY114" s="800"/>
      <c r="BZ114" s="800"/>
      <c r="CA114" s="800">
        <v>216111736</v>
      </c>
      <c r="CB114" s="800"/>
      <c r="CC114" s="800"/>
      <c r="CD114" s="800"/>
      <c r="CE114" s="800"/>
      <c r="CF114" s="864">
        <v>54.7</v>
      </c>
      <c r="CG114" s="865"/>
      <c r="CH114" s="865"/>
      <c r="CI114" s="865"/>
      <c r="CJ114" s="865"/>
      <c r="CK114" s="919"/>
      <c r="CL114" s="804"/>
      <c r="CM114" s="807" t="s">
        <v>428</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99">
        <v>1825534</v>
      </c>
      <c r="DH114" s="800"/>
      <c r="DI114" s="800"/>
      <c r="DJ114" s="800"/>
      <c r="DK114" s="800"/>
      <c r="DL114" s="800">
        <v>1340109</v>
      </c>
      <c r="DM114" s="800"/>
      <c r="DN114" s="800"/>
      <c r="DO114" s="800"/>
      <c r="DP114" s="800"/>
      <c r="DQ114" s="800">
        <v>921833</v>
      </c>
      <c r="DR114" s="800"/>
      <c r="DS114" s="800"/>
      <c r="DT114" s="800"/>
      <c r="DU114" s="800"/>
      <c r="DV114" s="777">
        <v>0.2</v>
      </c>
      <c r="DW114" s="777"/>
      <c r="DX114" s="777"/>
      <c r="DY114" s="777"/>
      <c r="DZ114" s="778"/>
    </row>
    <row r="115" spans="1:130" s="234" customFormat="1" ht="26.25" customHeight="1">
      <c r="A115" s="906"/>
      <c r="B115" s="907"/>
      <c r="C115" s="733" t="s">
        <v>429</v>
      </c>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4"/>
      <c r="AA115" s="762">
        <v>1931855</v>
      </c>
      <c r="AB115" s="763"/>
      <c r="AC115" s="763"/>
      <c r="AD115" s="763"/>
      <c r="AE115" s="764"/>
      <c r="AF115" s="765">
        <v>1796340</v>
      </c>
      <c r="AG115" s="763"/>
      <c r="AH115" s="763"/>
      <c r="AI115" s="763"/>
      <c r="AJ115" s="764"/>
      <c r="AK115" s="765">
        <v>1609026</v>
      </c>
      <c r="AL115" s="763"/>
      <c r="AM115" s="763"/>
      <c r="AN115" s="763"/>
      <c r="AO115" s="764"/>
      <c r="AP115" s="810">
        <v>0.4</v>
      </c>
      <c r="AQ115" s="811"/>
      <c r="AR115" s="811"/>
      <c r="AS115" s="811"/>
      <c r="AT115" s="812"/>
      <c r="AU115" s="924"/>
      <c r="AV115" s="925"/>
      <c r="AW115" s="925"/>
      <c r="AX115" s="925"/>
      <c r="AY115" s="925"/>
      <c r="AZ115" s="798" t="s">
        <v>430</v>
      </c>
      <c r="BA115" s="733"/>
      <c r="BB115" s="733"/>
      <c r="BC115" s="733"/>
      <c r="BD115" s="733"/>
      <c r="BE115" s="733"/>
      <c r="BF115" s="733"/>
      <c r="BG115" s="733"/>
      <c r="BH115" s="733"/>
      <c r="BI115" s="733"/>
      <c r="BJ115" s="733"/>
      <c r="BK115" s="733"/>
      <c r="BL115" s="733"/>
      <c r="BM115" s="733"/>
      <c r="BN115" s="733"/>
      <c r="BO115" s="733"/>
      <c r="BP115" s="734"/>
      <c r="BQ115" s="799">
        <v>10354359</v>
      </c>
      <c r="BR115" s="800"/>
      <c r="BS115" s="800"/>
      <c r="BT115" s="800"/>
      <c r="BU115" s="800"/>
      <c r="BV115" s="800">
        <v>10297752</v>
      </c>
      <c r="BW115" s="800"/>
      <c r="BX115" s="800"/>
      <c r="BY115" s="800"/>
      <c r="BZ115" s="800"/>
      <c r="CA115" s="800">
        <v>10146530</v>
      </c>
      <c r="CB115" s="800"/>
      <c r="CC115" s="800"/>
      <c r="CD115" s="800"/>
      <c r="CE115" s="800"/>
      <c r="CF115" s="864">
        <v>2.6</v>
      </c>
      <c r="CG115" s="865"/>
      <c r="CH115" s="865"/>
      <c r="CI115" s="865"/>
      <c r="CJ115" s="865"/>
      <c r="CK115" s="919"/>
      <c r="CL115" s="804"/>
      <c r="CM115" s="798" t="s">
        <v>431</v>
      </c>
      <c r="CN115" s="903"/>
      <c r="CO115" s="903"/>
      <c r="CP115" s="903"/>
      <c r="CQ115" s="903"/>
      <c r="CR115" s="903"/>
      <c r="CS115" s="903"/>
      <c r="CT115" s="903"/>
      <c r="CU115" s="903"/>
      <c r="CV115" s="903"/>
      <c r="CW115" s="903"/>
      <c r="CX115" s="903"/>
      <c r="CY115" s="903"/>
      <c r="CZ115" s="903"/>
      <c r="DA115" s="903"/>
      <c r="DB115" s="903"/>
      <c r="DC115" s="903"/>
      <c r="DD115" s="903"/>
      <c r="DE115" s="903"/>
      <c r="DF115" s="734"/>
      <c r="DG115" s="799" t="s">
        <v>358</v>
      </c>
      <c r="DH115" s="800"/>
      <c r="DI115" s="800"/>
      <c r="DJ115" s="800"/>
      <c r="DK115" s="800"/>
      <c r="DL115" s="800" t="s">
        <v>358</v>
      </c>
      <c r="DM115" s="800"/>
      <c r="DN115" s="800"/>
      <c r="DO115" s="800"/>
      <c r="DP115" s="800"/>
      <c r="DQ115" s="800" t="s">
        <v>370</v>
      </c>
      <c r="DR115" s="800"/>
      <c r="DS115" s="800"/>
      <c r="DT115" s="800"/>
      <c r="DU115" s="800"/>
      <c r="DV115" s="777" t="s">
        <v>358</v>
      </c>
      <c r="DW115" s="777"/>
      <c r="DX115" s="777"/>
      <c r="DY115" s="777"/>
      <c r="DZ115" s="778"/>
    </row>
    <row r="116" spans="1:130" s="234" customFormat="1" ht="26.25" customHeight="1">
      <c r="A116" s="908"/>
      <c r="B116" s="909"/>
      <c r="C116" s="869" t="s">
        <v>432</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762" t="s">
        <v>358</v>
      </c>
      <c r="AB116" s="763"/>
      <c r="AC116" s="763"/>
      <c r="AD116" s="763"/>
      <c r="AE116" s="764"/>
      <c r="AF116" s="765" t="s">
        <v>370</v>
      </c>
      <c r="AG116" s="763"/>
      <c r="AH116" s="763"/>
      <c r="AI116" s="763"/>
      <c r="AJ116" s="764"/>
      <c r="AK116" s="765" t="s">
        <v>426</v>
      </c>
      <c r="AL116" s="763"/>
      <c r="AM116" s="763"/>
      <c r="AN116" s="763"/>
      <c r="AO116" s="764"/>
      <c r="AP116" s="810" t="s">
        <v>370</v>
      </c>
      <c r="AQ116" s="811"/>
      <c r="AR116" s="811"/>
      <c r="AS116" s="811"/>
      <c r="AT116" s="812"/>
      <c r="AU116" s="924"/>
      <c r="AV116" s="925"/>
      <c r="AW116" s="925"/>
      <c r="AX116" s="925"/>
      <c r="AY116" s="925"/>
      <c r="AZ116" s="852" t="s">
        <v>433</v>
      </c>
      <c r="BA116" s="853"/>
      <c r="BB116" s="853"/>
      <c r="BC116" s="853"/>
      <c r="BD116" s="853"/>
      <c r="BE116" s="853"/>
      <c r="BF116" s="853"/>
      <c r="BG116" s="853"/>
      <c r="BH116" s="853"/>
      <c r="BI116" s="853"/>
      <c r="BJ116" s="853"/>
      <c r="BK116" s="853"/>
      <c r="BL116" s="853"/>
      <c r="BM116" s="853"/>
      <c r="BN116" s="853"/>
      <c r="BO116" s="853"/>
      <c r="BP116" s="854"/>
      <c r="BQ116" s="799" t="s">
        <v>358</v>
      </c>
      <c r="BR116" s="800"/>
      <c r="BS116" s="800"/>
      <c r="BT116" s="800"/>
      <c r="BU116" s="800"/>
      <c r="BV116" s="800" t="s">
        <v>358</v>
      </c>
      <c r="BW116" s="800"/>
      <c r="BX116" s="800"/>
      <c r="BY116" s="800"/>
      <c r="BZ116" s="800"/>
      <c r="CA116" s="800" t="s">
        <v>358</v>
      </c>
      <c r="CB116" s="800"/>
      <c r="CC116" s="800"/>
      <c r="CD116" s="800"/>
      <c r="CE116" s="800"/>
      <c r="CF116" s="864" t="s">
        <v>358</v>
      </c>
      <c r="CG116" s="865"/>
      <c r="CH116" s="865"/>
      <c r="CI116" s="865"/>
      <c r="CJ116" s="865"/>
      <c r="CK116" s="919"/>
      <c r="CL116" s="804"/>
      <c r="CM116" s="807" t="s">
        <v>434</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99" t="s">
        <v>370</v>
      </c>
      <c r="DH116" s="800"/>
      <c r="DI116" s="800"/>
      <c r="DJ116" s="800"/>
      <c r="DK116" s="800"/>
      <c r="DL116" s="800" t="s">
        <v>358</v>
      </c>
      <c r="DM116" s="800"/>
      <c r="DN116" s="800"/>
      <c r="DO116" s="800"/>
      <c r="DP116" s="800"/>
      <c r="DQ116" s="800" t="s">
        <v>426</v>
      </c>
      <c r="DR116" s="800"/>
      <c r="DS116" s="800"/>
      <c r="DT116" s="800"/>
      <c r="DU116" s="800"/>
      <c r="DV116" s="777" t="s">
        <v>358</v>
      </c>
      <c r="DW116" s="777"/>
      <c r="DX116" s="777"/>
      <c r="DY116" s="777"/>
      <c r="DZ116" s="778"/>
    </row>
    <row r="117" spans="1:130" s="234" customFormat="1" ht="26.25" customHeight="1">
      <c r="A117" s="889" t="s">
        <v>153</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866" t="s">
        <v>435</v>
      </c>
      <c r="Z117" s="891"/>
      <c r="AA117" s="896">
        <v>135720212</v>
      </c>
      <c r="AB117" s="897"/>
      <c r="AC117" s="897"/>
      <c r="AD117" s="897"/>
      <c r="AE117" s="898"/>
      <c r="AF117" s="899">
        <v>130705810</v>
      </c>
      <c r="AG117" s="897"/>
      <c r="AH117" s="897"/>
      <c r="AI117" s="897"/>
      <c r="AJ117" s="898"/>
      <c r="AK117" s="899">
        <v>132247932</v>
      </c>
      <c r="AL117" s="897"/>
      <c r="AM117" s="897"/>
      <c r="AN117" s="897"/>
      <c r="AO117" s="898"/>
      <c r="AP117" s="900"/>
      <c r="AQ117" s="901"/>
      <c r="AR117" s="901"/>
      <c r="AS117" s="901"/>
      <c r="AT117" s="902"/>
      <c r="AU117" s="924"/>
      <c r="AV117" s="925"/>
      <c r="AW117" s="925"/>
      <c r="AX117" s="925"/>
      <c r="AY117" s="925"/>
      <c r="AZ117" s="798" t="s">
        <v>436</v>
      </c>
      <c r="BA117" s="733"/>
      <c r="BB117" s="733"/>
      <c r="BC117" s="733"/>
      <c r="BD117" s="733"/>
      <c r="BE117" s="733"/>
      <c r="BF117" s="733"/>
      <c r="BG117" s="733"/>
      <c r="BH117" s="733"/>
      <c r="BI117" s="733"/>
      <c r="BJ117" s="733"/>
      <c r="BK117" s="733"/>
      <c r="BL117" s="733"/>
      <c r="BM117" s="733"/>
      <c r="BN117" s="733"/>
      <c r="BO117" s="733"/>
      <c r="BP117" s="734"/>
      <c r="BQ117" s="799" t="s">
        <v>426</v>
      </c>
      <c r="BR117" s="800"/>
      <c r="BS117" s="800"/>
      <c r="BT117" s="800"/>
      <c r="BU117" s="800"/>
      <c r="BV117" s="800" t="s">
        <v>426</v>
      </c>
      <c r="BW117" s="800"/>
      <c r="BX117" s="800"/>
      <c r="BY117" s="800"/>
      <c r="BZ117" s="800"/>
      <c r="CA117" s="800" t="s">
        <v>370</v>
      </c>
      <c r="CB117" s="800"/>
      <c r="CC117" s="800"/>
      <c r="CD117" s="800"/>
      <c r="CE117" s="800"/>
      <c r="CF117" s="864" t="s">
        <v>389</v>
      </c>
      <c r="CG117" s="865"/>
      <c r="CH117" s="865"/>
      <c r="CI117" s="865"/>
      <c r="CJ117" s="865"/>
      <c r="CK117" s="919"/>
      <c r="CL117" s="804"/>
      <c r="CM117" s="807" t="s">
        <v>437</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99" t="s">
        <v>389</v>
      </c>
      <c r="DH117" s="800"/>
      <c r="DI117" s="800"/>
      <c r="DJ117" s="800"/>
      <c r="DK117" s="800"/>
      <c r="DL117" s="800" t="s">
        <v>389</v>
      </c>
      <c r="DM117" s="800"/>
      <c r="DN117" s="800"/>
      <c r="DO117" s="800"/>
      <c r="DP117" s="800"/>
      <c r="DQ117" s="800" t="s">
        <v>389</v>
      </c>
      <c r="DR117" s="800"/>
      <c r="DS117" s="800"/>
      <c r="DT117" s="800"/>
      <c r="DU117" s="800"/>
      <c r="DV117" s="777" t="s">
        <v>389</v>
      </c>
      <c r="DW117" s="777"/>
      <c r="DX117" s="777"/>
      <c r="DY117" s="777"/>
      <c r="DZ117" s="778"/>
    </row>
    <row r="118" spans="1:130" s="234" customFormat="1" ht="26.25" customHeight="1">
      <c r="A118" s="889" t="s">
        <v>408</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92" t="s">
        <v>406</v>
      </c>
      <c r="AB118" s="890"/>
      <c r="AC118" s="890"/>
      <c r="AD118" s="890"/>
      <c r="AE118" s="891"/>
      <c r="AF118" s="892" t="s">
        <v>294</v>
      </c>
      <c r="AG118" s="890"/>
      <c r="AH118" s="890"/>
      <c r="AI118" s="890"/>
      <c r="AJ118" s="891"/>
      <c r="AK118" s="892" t="s">
        <v>293</v>
      </c>
      <c r="AL118" s="890"/>
      <c r="AM118" s="890"/>
      <c r="AN118" s="890"/>
      <c r="AO118" s="891"/>
      <c r="AP118" s="893" t="s">
        <v>407</v>
      </c>
      <c r="AQ118" s="894"/>
      <c r="AR118" s="894"/>
      <c r="AS118" s="894"/>
      <c r="AT118" s="895"/>
      <c r="AU118" s="924"/>
      <c r="AV118" s="925"/>
      <c r="AW118" s="925"/>
      <c r="AX118" s="925"/>
      <c r="AY118" s="925"/>
      <c r="AZ118" s="868" t="s">
        <v>438</v>
      </c>
      <c r="BA118" s="869"/>
      <c r="BB118" s="869"/>
      <c r="BC118" s="869"/>
      <c r="BD118" s="869"/>
      <c r="BE118" s="869"/>
      <c r="BF118" s="869"/>
      <c r="BG118" s="869"/>
      <c r="BH118" s="869"/>
      <c r="BI118" s="869"/>
      <c r="BJ118" s="869"/>
      <c r="BK118" s="869"/>
      <c r="BL118" s="869"/>
      <c r="BM118" s="869"/>
      <c r="BN118" s="869"/>
      <c r="BO118" s="869"/>
      <c r="BP118" s="870"/>
      <c r="BQ118" s="851" t="s">
        <v>426</v>
      </c>
      <c r="BR118" s="831"/>
      <c r="BS118" s="831"/>
      <c r="BT118" s="831"/>
      <c r="BU118" s="831"/>
      <c r="BV118" s="831" t="s">
        <v>389</v>
      </c>
      <c r="BW118" s="831"/>
      <c r="BX118" s="831"/>
      <c r="BY118" s="831"/>
      <c r="BZ118" s="831"/>
      <c r="CA118" s="831" t="s">
        <v>358</v>
      </c>
      <c r="CB118" s="831"/>
      <c r="CC118" s="831"/>
      <c r="CD118" s="831"/>
      <c r="CE118" s="831"/>
      <c r="CF118" s="864" t="s">
        <v>389</v>
      </c>
      <c r="CG118" s="865"/>
      <c r="CH118" s="865"/>
      <c r="CI118" s="865"/>
      <c r="CJ118" s="865"/>
      <c r="CK118" s="919"/>
      <c r="CL118" s="804"/>
      <c r="CM118" s="807" t="s">
        <v>439</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99" t="s">
        <v>426</v>
      </c>
      <c r="DH118" s="800"/>
      <c r="DI118" s="800"/>
      <c r="DJ118" s="800"/>
      <c r="DK118" s="800"/>
      <c r="DL118" s="800" t="s">
        <v>389</v>
      </c>
      <c r="DM118" s="800"/>
      <c r="DN118" s="800"/>
      <c r="DO118" s="800"/>
      <c r="DP118" s="800"/>
      <c r="DQ118" s="800" t="s">
        <v>389</v>
      </c>
      <c r="DR118" s="800"/>
      <c r="DS118" s="800"/>
      <c r="DT118" s="800"/>
      <c r="DU118" s="800"/>
      <c r="DV118" s="777" t="s">
        <v>389</v>
      </c>
      <c r="DW118" s="777"/>
      <c r="DX118" s="777"/>
      <c r="DY118" s="777"/>
      <c r="DZ118" s="778"/>
    </row>
    <row r="119" spans="1:130" s="234" customFormat="1" ht="26.25" customHeight="1">
      <c r="A119" s="801" t="s">
        <v>411</v>
      </c>
      <c r="B119" s="802"/>
      <c r="C119" s="879" t="s">
        <v>412</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t="s">
        <v>389</v>
      </c>
      <c r="AB119" s="883"/>
      <c r="AC119" s="883"/>
      <c r="AD119" s="883"/>
      <c r="AE119" s="884"/>
      <c r="AF119" s="885" t="s">
        <v>426</v>
      </c>
      <c r="AG119" s="883"/>
      <c r="AH119" s="883"/>
      <c r="AI119" s="883"/>
      <c r="AJ119" s="884"/>
      <c r="AK119" s="885" t="s">
        <v>389</v>
      </c>
      <c r="AL119" s="883"/>
      <c r="AM119" s="883"/>
      <c r="AN119" s="883"/>
      <c r="AO119" s="884"/>
      <c r="AP119" s="886" t="s">
        <v>389</v>
      </c>
      <c r="AQ119" s="887"/>
      <c r="AR119" s="887"/>
      <c r="AS119" s="887"/>
      <c r="AT119" s="888"/>
      <c r="AU119" s="926"/>
      <c r="AV119" s="927"/>
      <c r="AW119" s="927"/>
      <c r="AX119" s="927"/>
      <c r="AY119" s="927"/>
      <c r="AZ119" s="264" t="s">
        <v>153</v>
      </c>
      <c r="BA119" s="264"/>
      <c r="BB119" s="264"/>
      <c r="BC119" s="264"/>
      <c r="BD119" s="264"/>
      <c r="BE119" s="264"/>
      <c r="BF119" s="264"/>
      <c r="BG119" s="264"/>
      <c r="BH119" s="264"/>
      <c r="BI119" s="264"/>
      <c r="BJ119" s="264"/>
      <c r="BK119" s="264"/>
      <c r="BL119" s="264"/>
      <c r="BM119" s="264"/>
      <c r="BN119" s="264"/>
      <c r="BO119" s="866" t="s">
        <v>440</v>
      </c>
      <c r="BP119" s="867"/>
      <c r="BQ119" s="851">
        <v>1979851661</v>
      </c>
      <c r="BR119" s="831"/>
      <c r="BS119" s="831"/>
      <c r="BT119" s="831"/>
      <c r="BU119" s="831"/>
      <c r="BV119" s="831">
        <v>1972582175</v>
      </c>
      <c r="BW119" s="831"/>
      <c r="BX119" s="831"/>
      <c r="BY119" s="831"/>
      <c r="BZ119" s="831"/>
      <c r="CA119" s="831">
        <v>1953315330</v>
      </c>
      <c r="CB119" s="831"/>
      <c r="CC119" s="831"/>
      <c r="CD119" s="831"/>
      <c r="CE119" s="831"/>
      <c r="CF119" s="729"/>
      <c r="CG119" s="730"/>
      <c r="CH119" s="730"/>
      <c r="CI119" s="730"/>
      <c r="CJ119" s="820"/>
      <c r="CK119" s="920"/>
      <c r="CL119" s="806"/>
      <c r="CM119" s="824" t="s">
        <v>441</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799">
        <v>154000</v>
      </c>
      <c r="DH119" s="800"/>
      <c r="DI119" s="800"/>
      <c r="DJ119" s="800"/>
      <c r="DK119" s="800"/>
      <c r="DL119" s="800">
        <v>140000</v>
      </c>
      <c r="DM119" s="800"/>
      <c r="DN119" s="800"/>
      <c r="DO119" s="800"/>
      <c r="DP119" s="800"/>
      <c r="DQ119" s="800">
        <v>126000</v>
      </c>
      <c r="DR119" s="800"/>
      <c r="DS119" s="800"/>
      <c r="DT119" s="800"/>
      <c r="DU119" s="800"/>
      <c r="DV119" s="777">
        <v>0</v>
      </c>
      <c r="DW119" s="777"/>
      <c r="DX119" s="777"/>
      <c r="DY119" s="777"/>
      <c r="DZ119" s="778"/>
    </row>
    <row r="120" spans="1:130" s="234" customFormat="1" ht="26.25" customHeight="1">
      <c r="A120" s="803"/>
      <c r="B120" s="804"/>
      <c r="C120" s="807" t="s">
        <v>417</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62" t="s">
        <v>358</v>
      </c>
      <c r="AB120" s="763"/>
      <c r="AC120" s="763"/>
      <c r="AD120" s="763"/>
      <c r="AE120" s="764"/>
      <c r="AF120" s="765" t="s">
        <v>389</v>
      </c>
      <c r="AG120" s="763"/>
      <c r="AH120" s="763"/>
      <c r="AI120" s="763"/>
      <c r="AJ120" s="764"/>
      <c r="AK120" s="765" t="s">
        <v>389</v>
      </c>
      <c r="AL120" s="763"/>
      <c r="AM120" s="763"/>
      <c r="AN120" s="763"/>
      <c r="AO120" s="764"/>
      <c r="AP120" s="810" t="s">
        <v>358</v>
      </c>
      <c r="AQ120" s="811"/>
      <c r="AR120" s="811"/>
      <c r="AS120" s="811"/>
      <c r="AT120" s="812"/>
      <c r="AU120" s="871" t="s">
        <v>442</v>
      </c>
      <c r="AV120" s="872"/>
      <c r="AW120" s="872"/>
      <c r="AX120" s="872"/>
      <c r="AY120" s="873"/>
      <c r="AZ120" s="845" t="s">
        <v>443</v>
      </c>
      <c r="BA120" s="791"/>
      <c r="BB120" s="791"/>
      <c r="BC120" s="791"/>
      <c r="BD120" s="791"/>
      <c r="BE120" s="791"/>
      <c r="BF120" s="791"/>
      <c r="BG120" s="791"/>
      <c r="BH120" s="791"/>
      <c r="BI120" s="791"/>
      <c r="BJ120" s="791"/>
      <c r="BK120" s="791"/>
      <c r="BL120" s="791"/>
      <c r="BM120" s="791"/>
      <c r="BN120" s="791"/>
      <c r="BO120" s="791"/>
      <c r="BP120" s="792"/>
      <c r="BQ120" s="846">
        <v>152223275</v>
      </c>
      <c r="BR120" s="828"/>
      <c r="BS120" s="828"/>
      <c r="BT120" s="828"/>
      <c r="BU120" s="828"/>
      <c r="BV120" s="828">
        <v>163847056</v>
      </c>
      <c r="BW120" s="828"/>
      <c r="BX120" s="828"/>
      <c r="BY120" s="828"/>
      <c r="BZ120" s="828"/>
      <c r="CA120" s="828">
        <v>173174097</v>
      </c>
      <c r="CB120" s="828"/>
      <c r="CC120" s="828"/>
      <c r="CD120" s="828"/>
      <c r="CE120" s="828"/>
      <c r="CF120" s="855">
        <v>43.8</v>
      </c>
      <c r="CG120" s="856"/>
      <c r="CH120" s="856"/>
      <c r="CI120" s="856"/>
      <c r="CJ120" s="856"/>
      <c r="CK120" s="857" t="s">
        <v>444</v>
      </c>
      <c r="CL120" s="837"/>
      <c r="CM120" s="837"/>
      <c r="CN120" s="837"/>
      <c r="CO120" s="838"/>
      <c r="CP120" s="861" t="s">
        <v>445</v>
      </c>
      <c r="CQ120" s="862"/>
      <c r="CR120" s="862"/>
      <c r="CS120" s="862"/>
      <c r="CT120" s="862"/>
      <c r="CU120" s="862"/>
      <c r="CV120" s="862"/>
      <c r="CW120" s="862"/>
      <c r="CX120" s="862"/>
      <c r="CY120" s="862"/>
      <c r="CZ120" s="862"/>
      <c r="DA120" s="862"/>
      <c r="DB120" s="862"/>
      <c r="DC120" s="862"/>
      <c r="DD120" s="862"/>
      <c r="DE120" s="862"/>
      <c r="DF120" s="863"/>
      <c r="DG120" s="846">
        <v>9774882</v>
      </c>
      <c r="DH120" s="828"/>
      <c r="DI120" s="828"/>
      <c r="DJ120" s="828"/>
      <c r="DK120" s="828"/>
      <c r="DL120" s="828">
        <v>9110428</v>
      </c>
      <c r="DM120" s="828"/>
      <c r="DN120" s="828"/>
      <c r="DO120" s="828"/>
      <c r="DP120" s="828"/>
      <c r="DQ120" s="828">
        <v>5723111</v>
      </c>
      <c r="DR120" s="828"/>
      <c r="DS120" s="828"/>
      <c r="DT120" s="828"/>
      <c r="DU120" s="828"/>
      <c r="DV120" s="829">
        <v>1.4</v>
      </c>
      <c r="DW120" s="829"/>
      <c r="DX120" s="829"/>
      <c r="DY120" s="829"/>
      <c r="DZ120" s="830"/>
    </row>
    <row r="121" spans="1:130" s="234" customFormat="1" ht="26.25" customHeight="1">
      <c r="A121" s="803"/>
      <c r="B121" s="804"/>
      <c r="C121" s="852" t="s">
        <v>446</v>
      </c>
      <c r="D121" s="853"/>
      <c r="E121" s="853"/>
      <c r="F121" s="853"/>
      <c r="G121" s="853"/>
      <c r="H121" s="853"/>
      <c r="I121" s="853"/>
      <c r="J121" s="853"/>
      <c r="K121" s="853"/>
      <c r="L121" s="853"/>
      <c r="M121" s="853"/>
      <c r="N121" s="853"/>
      <c r="O121" s="853"/>
      <c r="P121" s="853"/>
      <c r="Q121" s="853"/>
      <c r="R121" s="853"/>
      <c r="S121" s="853"/>
      <c r="T121" s="853"/>
      <c r="U121" s="853"/>
      <c r="V121" s="853"/>
      <c r="W121" s="853"/>
      <c r="X121" s="853"/>
      <c r="Y121" s="853"/>
      <c r="Z121" s="854"/>
      <c r="AA121" s="762">
        <v>1256004</v>
      </c>
      <c r="AB121" s="763"/>
      <c r="AC121" s="763"/>
      <c r="AD121" s="763"/>
      <c r="AE121" s="764"/>
      <c r="AF121" s="765">
        <v>1141657</v>
      </c>
      <c r="AG121" s="763"/>
      <c r="AH121" s="763"/>
      <c r="AI121" s="763"/>
      <c r="AJ121" s="764"/>
      <c r="AK121" s="765">
        <v>1027235</v>
      </c>
      <c r="AL121" s="763"/>
      <c r="AM121" s="763"/>
      <c r="AN121" s="763"/>
      <c r="AO121" s="764"/>
      <c r="AP121" s="810">
        <v>0.3</v>
      </c>
      <c r="AQ121" s="811"/>
      <c r="AR121" s="811"/>
      <c r="AS121" s="811"/>
      <c r="AT121" s="812"/>
      <c r="AU121" s="874"/>
      <c r="AV121" s="875"/>
      <c r="AW121" s="875"/>
      <c r="AX121" s="875"/>
      <c r="AY121" s="876"/>
      <c r="AZ121" s="798" t="s">
        <v>447</v>
      </c>
      <c r="BA121" s="733"/>
      <c r="BB121" s="733"/>
      <c r="BC121" s="733"/>
      <c r="BD121" s="733"/>
      <c r="BE121" s="733"/>
      <c r="BF121" s="733"/>
      <c r="BG121" s="733"/>
      <c r="BH121" s="733"/>
      <c r="BI121" s="733"/>
      <c r="BJ121" s="733"/>
      <c r="BK121" s="733"/>
      <c r="BL121" s="733"/>
      <c r="BM121" s="733"/>
      <c r="BN121" s="733"/>
      <c r="BO121" s="733"/>
      <c r="BP121" s="734"/>
      <c r="BQ121" s="799">
        <v>45333127</v>
      </c>
      <c r="BR121" s="800"/>
      <c r="BS121" s="800"/>
      <c r="BT121" s="800"/>
      <c r="BU121" s="800"/>
      <c r="BV121" s="800">
        <v>41123755</v>
      </c>
      <c r="BW121" s="800"/>
      <c r="BX121" s="800"/>
      <c r="BY121" s="800"/>
      <c r="BZ121" s="800"/>
      <c r="CA121" s="800">
        <v>38050041</v>
      </c>
      <c r="CB121" s="800"/>
      <c r="CC121" s="800"/>
      <c r="CD121" s="800"/>
      <c r="CE121" s="800"/>
      <c r="CF121" s="864">
        <v>9.6</v>
      </c>
      <c r="CG121" s="865"/>
      <c r="CH121" s="865"/>
      <c r="CI121" s="865"/>
      <c r="CJ121" s="865"/>
      <c r="CK121" s="858"/>
      <c r="CL121" s="840"/>
      <c r="CM121" s="840"/>
      <c r="CN121" s="840"/>
      <c r="CO121" s="841"/>
      <c r="CP121" s="821" t="s">
        <v>448</v>
      </c>
      <c r="CQ121" s="822"/>
      <c r="CR121" s="822"/>
      <c r="CS121" s="822"/>
      <c r="CT121" s="822"/>
      <c r="CU121" s="822"/>
      <c r="CV121" s="822"/>
      <c r="CW121" s="822"/>
      <c r="CX121" s="822"/>
      <c r="CY121" s="822"/>
      <c r="CZ121" s="822"/>
      <c r="DA121" s="822"/>
      <c r="DB121" s="822"/>
      <c r="DC121" s="822"/>
      <c r="DD121" s="822"/>
      <c r="DE121" s="822"/>
      <c r="DF121" s="823"/>
      <c r="DG121" s="799">
        <v>3620113</v>
      </c>
      <c r="DH121" s="800"/>
      <c r="DI121" s="800"/>
      <c r="DJ121" s="800"/>
      <c r="DK121" s="800"/>
      <c r="DL121" s="800">
        <v>2955211</v>
      </c>
      <c r="DM121" s="800"/>
      <c r="DN121" s="800"/>
      <c r="DO121" s="800"/>
      <c r="DP121" s="800"/>
      <c r="DQ121" s="800">
        <v>2306336</v>
      </c>
      <c r="DR121" s="800"/>
      <c r="DS121" s="800"/>
      <c r="DT121" s="800"/>
      <c r="DU121" s="800"/>
      <c r="DV121" s="777">
        <v>0.6</v>
      </c>
      <c r="DW121" s="777"/>
      <c r="DX121" s="777"/>
      <c r="DY121" s="777"/>
      <c r="DZ121" s="778"/>
    </row>
    <row r="122" spans="1:130" s="234" customFormat="1" ht="26.25" customHeight="1">
      <c r="A122" s="803"/>
      <c r="B122" s="804"/>
      <c r="C122" s="807" t="s">
        <v>428</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62">
        <v>459600</v>
      </c>
      <c r="AB122" s="763"/>
      <c r="AC122" s="763"/>
      <c r="AD122" s="763"/>
      <c r="AE122" s="764"/>
      <c r="AF122" s="765">
        <v>459283</v>
      </c>
      <c r="AG122" s="763"/>
      <c r="AH122" s="763"/>
      <c r="AI122" s="763"/>
      <c r="AJ122" s="764"/>
      <c r="AK122" s="765">
        <v>389075</v>
      </c>
      <c r="AL122" s="763"/>
      <c r="AM122" s="763"/>
      <c r="AN122" s="763"/>
      <c r="AO122" s="764"/>
      <c r="AP122" s="810">
        <v>0.1</v>
      </c>
      <c r="AQ122" s="811"/>
      <c r="AR122" s="811"/>
      <c r="AS122" s="811"/>
      <c r="AT122" s="812"/>
      <c r="AU122" s="874"/>
      <c r="AV122" s="875"/>
      <c r="AW122" s="875"/>
      <c r="AX122" s="875"/>
      <c r="AY122" s="876"/>
      <c r="AZ122" s="868" t="s">
        <v>449</v>
      </c>
      <c r="BA122" s="869"/>
      <c r="BB122" s="869"/>
      <c r="BC122" s="869"/>
      <c r="BD122" s="869"/>
      <c r="BE122" s="869"/>
      <c r="BF122" s="869"/>
      <c r="BG122" s="869"/>
      <c r="BH122" s="869"/>
      <c r="BI122" s="869"/>
      <c r="BJ122" s="869"/>
      <c r="BK122" s="869"/>
      <c r="BL122" s="869"/>
      <c r="BM122" s="869"/>
      <c r="BN122" s="869"/>
      <c r="BO122" s="869"/>
      <c r="BP122" s="870"/>
      <c r="BQ122" s="851">
        <v>912607321</v>
      </c>
      <c r="BR122" s="831"/>
      <c r="BS122" s="831"/>
      <c r="BT122" s="831"/>
      <c r="BU122" s="831"/>
      <c r="BV122" s="831">
        <v>900527997</v>
      </c>
      <c r="BW122" s="831"/>
      <c r="BX122" s="831"/>
      <c r="BY122" s="831"/>
      <c r="BZ122" s="831"/>
      <c r="CA122" s="831">
        <v>885046430</v>
      </c>
      <c r="CB122" s="831"/>
      <c r="CC122" s="831"/>
      <c r="CD122" s="831"/>
      <c r="CE122" s="831"/>
      <c r="CF122" s="832">
        <v>223.9</v>
      </c>
      <c r="CG122" s="833"/>
      <c r="CH122" s="833"/>
      <c r="CI122" s="833"/>
      <c r="CJ122" s="833"/>
      <c r="CK122" s="858"/>
      <c r="CL122" s="840"/>
      <c r="CM122" s="840"/>
      <c r="CN122" s="840"/>
      <c r="CO122" s="841"/>
      <c r="CP122" s="821" t="s">
        <v>382</v>
      </c>
      <c r="CQ122" s="822"/>
      <c r="CR122" s="822"/>
      <c r="CS122" s="822"/>
      <c r="CT122" s="822"/>
      <c r="CU122" s="822"/>
      <c r="CV122" s="822"/>
      <c r="CW122" s="822"/>
      <c r="CX122" s="822"/>
      <c r="CY122" s="822"/>
      <c r="CZ122" s="822"/>
      <c r="DA122" s="822"/>
      <c r="DB122" s="822"/>
      <c r="DC122" s="822"/>
      <c r="DD122" s="822"/>
      <c r="DE122" s="822"/>
      <c r="DF122" s="823"/>
      <c r="DG122" s="799" t="s">
        <v>389</v>
      </c>
      <c r="DH122" s="800"/>
      <c r="DI122" s="800"/>
      <c r="DJ122" s="800"/>
      <c r="DK122" s="800"/>
      <c r="DL122" s="800" t="s">
        <v>358</v>
      </c>
      <c r="DM122" s="800"/>
      <c r="DN122" s="800"/>
      <c r="DO122" s="800"/>
      <c r="DP122" s="800"/>
      <c r="DQ122" s="800" t="s">
        <v>389</v>
      </c>
      <c r="DR122" s="800"/>
      <c r="DS122" s="800"/>
      <c r="DT122" s="800"/>
      <c r="DU122" s="800"/>
      <c r="DV122" s="777" t="s">
        <v>389</v>
      </c>
      <c r="DW122" s="777"/>
      <c r="DX122" s="777"/>
      <c r="DY122" s="777"/>
      <c r="DZ122" s="778"/>
    </row>
    <row r="123" spans="1:130" s="234" customFormat="1" ht="26.25" customHeight="1">
      <c r="A123" s="803"/>
      <c r="B123" s="804"/>
      <c r="C123" s="807" t="s">
        <v>434</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62" t="s">
        <v>358</v>
      </c>
      <c r="AB123" s="763"/>
      <c r="AC123" s="763"/>
      <c r="AD123" s="763"/>
      <c r="AE123" s="764"/>
      <c r="AF123" s="765" t="s">
        <v>389</v>
      </c>
      <c r="AG123" s="763"/>
      <c r="AH123" s="763"/>
      <c r="AI123" s="763"/>
      <c r="AJ123" s="764"/>
      <c r="AK123" s="765" t="s">
        <v>389</v>
      </c>
      <c r="AL123" s="763"/>
      <c r="AM123" s="763"/>
      <c r="AN123" s="763"/>
      <c r="AO123" s="764"/>
      <c r="AP123" s="810" t="s">
        <v>389</v>
      </c>
      <c r="AQ123" s="811"/>
      <c r="AR123" s="811"/>
      <c r="AS123" s="811"/>
      <c r="AT123" s="812"/>
      <c r="AU123" s="877"/>
      <c r="AV123" s="878"/>
      <c r="AW123" s="878"/>
      <c r="AX123" s="878"/>
      <c r="AY123" s="878"/>
      <c r="AZ123" s="264" t="s">
        <v>153</v>
      </c>
      <c r="BA123" s="264"/>
      <c r="BB123" s="264"/>
      <c r="BC123" s="264"/>
      <c r="BD123" s="264"/>
      <c r="BE123" s="264"/>
      <c r="BF123" s="264"/>
      <c r="BG123" s="264"/>
      <c r="BH123" s="264"/>
      <c r="BI123" s="264"/>
      <c r="BJ123" s="264"/>
      <c r="BK123" s="264"/>
      <c r="BL123" s="264"/>
      <c r="BM123" s="264"/>
      <c r="BN123" s="264"/>
      <c r="BO123" s="866" t="s">
        <v>450</v>
      </c>
      <c r="BP123" s="867"/>
      <c r="BQ123" s="818">
        <v>1110163723</v>
      </c>
      <c r="BR123" s="819"/>
      <c r="BS123" s="819"/>
      <c r="BT123" s="819"/>
      <c r="BU123" s="819"/>
      <c r="BV123" s="819">
        <v>1105498808</v>
      </c>
      <c r="BW123" s="819"/>
      <c r="BX123" s="819"/>
      <c r="BY123" s="819"/>
      <c r="BZ123" s="819"/>
      <c r="CA123" s="819">
        <v>1096270568</v>
      </c>
      <c r="CB123" s="819"/>
      <c r="CC123" s="819"/>
      <c r="CD123" s="819"/>
      <c r="CE123" s="819"/>
      <c r="CF123" s="729"/>
      <c r="CG123" s="730"/>
      <c r="CH123" s="730"/>
      <c r="CI123" s="730"/>
      <c r="CJ123" s="820"/>
      <c r="CK123" s="858"/>
      <c r="CL123" s="840"/>
      <c r="CM123" s="840"/>
      <c r="CN123" s="840"/>
      <c r="CO123" s="841"/>
      <c r="CP123" s="821"/>
      <c r="CQ123" s="822"/>
      <c r="CR123" s="822"/>
      <c r="CS123" s="822"/>
      <c r="CT123" s="822"/>
      <c r="CU123" s="822"/>
      <c r="CV123" s="822"/>
      <c r="CW123" s="822"/>
      <c r="CX123" s="822"/>
      <c r="CY123" s="822"/>
      <c r="CZ123" s="822"/>
      <c r="DA123" s="822"/>
      <c r="DB123" s="822"/>
      <c r="DC123" s="822"/>
      <c r="DD123" s="822"/>
      <c r="DE123" s="822"/>
      <c r="DF123" s="823"/>
      <c r="DG123" s="799"/>
      <c r="DH123" s="800"/>
      <c r="DI123" s="800"/>
      <c r="DJ123" s="800"/>
      <c r="DK123" s="800"/>
      <c r="DL123" s="800"/>
      <c r="DM123" s="800"/>
      <c r="DN123" s="800"/>
      <c r="DO123" s="800"/>
      <c r="DP123" s="800"/>
      <c r="DQ123" s="800"/>
      <c r="DR123" s="800"/>
      <c r="DS123" s="800"/>
      <c r="DT123" s="800"/>
      <c r="DU123" s="800"/>
      <c r="DV123" s="777"/>
      <c r="DW123" s="777"/>
      <c r="DX123" s="777"/>
      <c r="DY123" s="777"/>
      <c r="DZ123" s="778"/>
    </row>
    <row r="124" spans="1:130" s="234" customFormat="1" ht="26.25" customHeight="1" thickBot="1">
      <c r="A124" s="803"/>
      <c r="B124" s="804"/>
      <c r="C124" s="807" t="s">
        <v>437</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62" t="s">
        <v>370</v>
      </c>
      <c r="AB124" s="763"/>
      <c r="AC124" s="763"/>
      <c r="AD124" s="763"/>
      <c r="AE124" s="764"/>
      <c r="AF124" s="765" t="s">
        <v>358</v>
      </c>
      <c r="AG124" s="763"/>
      <c r="AH124" s="763"/>
      <c r="AI124" s="763"/>
      <c r="AJ124" s="764"/>
      <c r="AK124" s="765" t="s">
        <v>389</v>
      </c>
      <c r="AL124" s="763"/>
      <c r="AM124" s="763"/>
      <c r="AN124" s="763"/>
      <c r="AO124" s="764"/>
      <c r="AP124" s="810" t="s">
        <v>358</v>
      </c>
      <c r="AQ124" s="811"/>
      <c r="AR124" s="811"/>
      <c r="AS124" s="811"/>
      <c r="AT124" s="812"/>
      <c r="AU124" s="813" t="s">
        <v>451</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v>220.5</v>
      </c>
      <c r="BR124" s="817"/>
      <c r="BS124" s="817"/>
      <c r="BT124" s="817"/>
      <c r="BU124" s="817"/>
      <c r="BV124" s="817">
        <v>219.9</v>
      </c>
      <c r="BW124" s="817"/>
      <c r="BX124" s="817"/>
      <c r="BY124" s="817"/>
      <c r="BZ124" s="817"/>
      <c r="CA124" s="817">
        <v>216.8</v>
      </c>
      <c r="CB124" s="817"/>
      <c r="CC124" s="817"/>
      <c r="CD124" s="817"/>
      <c r="CE124" s="817"/>
      <c r="CF124" s="707"/>
      <c r="CG124" s="708"/>
      <c r="CH124" s="708"/>
      <c r="CI124" s="708"/>
      <c r="CJ124" s="847"/>
      <c r="CK124" s="859"/>
      <c r="CL124" s="859"/>
      <c r="CM124" s="859"/>
      <c r="CN124" s="859"/>
      <c r="CO124" s="860"/>
      <c r="CP124" s="848" t="s">
        <v>452</v>
      </c>
      <c r="CQ124" s="849"/>
      <c r="CR124" s="849"/>
      <c r="CS124" s="849"/>
      <c r="CT124" s="849"/>
      <c r="CU124" s="849"/>
      <c r="CV124" s="849"/>
      <c r="CW124" s="849"/>
      <c r="CX124" s="849"/>
      <c r="CY124" s="849"/>
      <c r="CZ124" s="849"/>
      <c r="DA124" s="849"/>
      <c r="DB124" s="849"/>
      <c r="DC124" s="849"/>
      <c r="DD124" s="849"/>
      <c r="DE124" s="849"/>
      <c r="DF124" s="850"/>
      <c r="DG124" s="851" t="s">
        <v>358</v>
      </c>
      <c r="DH124" s="831"/>
      <c r="DI124" s="831"/>
      <c r="DJ124" s="831"/>
      <c r="DK124" s="831"/>
      <c r="DL124" s="831" t="s">
        <v>358</v>
      </c>
      <c r="DM124" s="831"/>
      <c r="DN124" s="831"/>
      <c r="DO124" s="831"/>
      <c r="DP124" s="831"/>
      <c r="DQ124" s="831" t="s">
        <v>358</v>
      </c>
      <c r="DR124" s="831"/>
      <c r="DS124" s="831"/>
      <c r="DT124" s="831"/>
      <c r="DU124" s="831"/>
      <c r="DV124" s="834" t="s">
        <v>413</v>
      </c>
      <c r="DW124" s="834"/>
      <c r="DX124" s="834"/>
      <c r="DY124" s="834"/>
      <c r="DZ124" s="835"/>
    </row>
    <row r="125" spans="1:130" s="234" customFormat="1" ht="26.25" customHeight="1">
      <c r="A125" s="803"/>
      <c r="B125" s="804"/>
      <c r="C125" s="807" t="s">
        <v>439</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62" t="s">
        <v>358</v>
      </c>
      <c r="AB125" s="763"/>
      <c r="AC125" s="763"/>
      <c r="AD125" s="763"/>
      <c r="AE125" s="764"/>
      <c r="AF125" s="765" t="s">
        <v>413</v>
      </c>
      <c r="AG125" s="763"/>
      <c r="AH125" s="763"/>
      <c r="AI125" s="763"/>
      <c r="AJ125" s="764"/>
      <c r="AK125" s="765" t="s">
        <v>413</v>
      </c>
      <c r="AL125" s="763"/>
      <c r="AM125" s="763"/>
      <c r="AN125" s="763"/>
      <c r="AO125" s="764"/>
      <c r="AP125" s="810" t="s">
        <v>358</v>
      </c>
      <c r="AQ125" s="811"/>
      <c r="AR125" s="811"/>
      <c r="AS125" s="811"/>
      <c r="AT125" s="812"/>
      <c r="AU125" s="265"/>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7"/>
      <c r="BR125" s="267"/>
      <c r="BS125" s="267"/>
      <c r="BT125" s="267"/>
      <c r="BU125" s="267"/>
      <c r="BV125" s="267"/>
      <c r="BW125" s="267"/>
      <c r="BX125" s="267"/>
      <c r="BY125" s="267"/>
      <c r="BZ125" s="267"/>
      <c r="CA125" s="267"/>
      <c r="CB125" s="267"/>
      <c r="CC125" s="267"/>
      <c r="CD125" s="267"/>
      <c r="CE125" s="267"/>
      <c r="CF125" s="267"/>
      <c r="CG125" s="267"/>
      <c r="CH125" s="267"/>
      <c r="CI125" s="267"/>
      <c r="CJ125" s="268"/>
      <c r="CK125" s="836" t="s">
        <v>453</v>
      </c>
      <c r="CL125" s="837"/>
      <c r="CM125" s="837"/>
      <c r="CN125" s="837"/>
      <c r="CO125" s="838"/>
      <c r="CP125" s="845" t="s">
        <v>454</v>
      </c>
      <c r="CQ125" s="791"/>
      <c r="CR125" s="791"/>
      <c r="CS125" s="791"/>
      <c r="CT125" s="791"/>
      <c r="CU125" s="791"/>
      <c r="CV125" s="791"/>
      <c r="CW125" s="791"/>
      <c r="CX125" s="791"/>
      <c r="CY125" s="791"/>
      <c r="CZ125" s="791"/>
      <c r="DA125" s="791"/>
      <c r="DB125" s="791"/>
      <c r="DC125" s="791"/>
      <c r="DD125" s="791"/>
      <c r="DE125" s="791"/>
      <c r="DF125" s="792"/>
      <c r="DG125" s="846" t="s">
        <v>413</v>
      </c>
      <c r="DH125" s="828"/>
      <c r="DI125" s="828"/>
      <c r="DJ125" s="828"/>
      <c r="DK125" s="828"/>
      <c r="DL125" s="828" t="s">
        <v>358</v>
      </c>
      <c r="DM125" s="828"/>
      <c r="DN125" s="828"/>
      <c r="DO125" s="828"/>
      <c r="DP125" s="828"/>
      <c r="DQ125" s="828" t="s">
        <v>358</v>
      </c>
      <c r="DR125" s="828"/>
      <c r="DS125" s="828"/>
      <c r="DT125" s="828"/>
      <c r="DU125" s="828"/>
      <c r="DV125" s="829" t="s">
        <v>413</v>
      </c>
      <c r="DW125" s="829"/>
      <c r="DX125" s="829"/>
      <c r="DY125" s="829"/>
      <c r="DZ125" s="830"/>
    </row>
    <row r="126" spans="1:130" s="234" customFormat="1" ht="26.25" customHeight="1" thickBot="1">
      <c r="A126" s="803"/>
      <c r="B126" s="804"/>
      <c r="C126" s="807" t="s">
        <v>441</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62" t="s">
        <v>358</v>
      </c>
      <c r="AB126" s="763"/>
      <c r="AC126" s="763"/>
      <c r="AD126" s="763"/>
      <c r="AE126" s="764"/>
      <c r="AF126" s="765" t="s">
        <v>413</v>
      </c>
      <c r="AG126" s="763"/>
      <c r="AH126" s="763"/>
      <c r="AI126" s="763"/>
      <c r="AJ126" s="764"/>
      <c r="AK126" s="765" t="s">
        <v>413</v>
      </c>
      <c r="AL126" s="763"/>
      <c r="AM126" s="763"/>
      <c r="AN126" s="763"/>
      <c r="AO126" s="764"/>
      <c r="AP126" s="810" t="s">
        <v>413</v>
      </c>
      <c r="AQ126" s="811"/>
      <c r="AR126" s="811"/>
      <c r="AS126" s="811"/>
      <c r="AT126" s="812"/>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c r="BS126" s="269"/>
      <c r="BT126" s="269"/>
      <c r="BU126" s="269"/>
      <c r="BV126" s="269"/>
      <c r="BW126" s="269"/>
      <c r="BX126" s="269"/>
      <c r="BY126" s="269"/>
      <c r="BZ126" s="269"/>
      <c r="CA126" s="269"/>
      <c r="CB126" s="269"/>
      <c r="CC126" s="269"/>
      <c r="CD126" s="270"/>
      <c r="CE126" s="270"/>
      <c r="CF126" s="270"/>
      <c r="CG126" s="267"/>
      <c r="CH126" s="267"/>
      <c r="CI126" s="267"/>
      <c r="CJ126" s="268"/>
      <c r="CK126" s="839"/>
      <c r="CL126" s="840"/>
      <c r="CM126" s="840"/>
      <c r="CN126" s="840"/>
      <c r="CO126" s="841"/>
      <c r="CP126" s="798" t="s">
        <v>455</v>
      </c>
      <c r="CQ126" s="733"/>
      <c r="CR126" s="733"/>
      <c r="CS126" s="733"/>
      <c r="CT126" s="733"/>
      <c r="CU126" s="733"/>
      <c r="CV126" s="733"/>
      <c r="CW126" s="733"/>
      <c r="CX126" s="733"/>
      <c r="CY126" s="733"/>
      <c r="CZ126" s="733"/>
      <c r="DA126" s="733"/>
      <c r="DB126" s="733"/>
      <c r="DC126" s="733"/>
      <c r="DD126" s="733"/>
      <c r="DE126" s="733"/>
      <c r="DF126" s="734"/>
      <c r="DG126" s="799" t="s">
        <v>413</v>
      </c>
      <c r="DH126" s="800"/>
      <c r="DI126" s="800"/>
      <c r="DJ126" s="800"/>
      <c r="DK126" s="800"/>
      <c r="DL126" s="800" t="s">
        <v>413</v>
      </c>
      <c r="DM126" s="800"/>
      <c r="DN126" s="800"/>
      <c r="DO126" s="800"/>
      <c r="DP126" s="800"/>
      <c r="DQ126" s="800" t="s">
        <v>413</v>
      </c>
      <c r="DR126" s="800"/>
      <c r="DS126" s="800"/>
      <c r="DT126" s="800"/>
      <c r="DU126" s="800"/>
      <c r="DV126" s="777" t="s">
        <v>358</v>
      </c>
      <c r="DW126" s="777"/>
      <c r="DX126" s="777"/>
      <c r="DY126" s="777"/>
      <c r="DZ126" s="778"/>
    </row>
    <row r="127" spans="1:130" s="234" customFormat="1" ht="26.25" customHeight="1">
      <c r="A127" s="805"/>
      <c r="B127" s="806"/>
      <c r="C127" s="824" t="s">
        <v>456</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62">
        <v>216251</v>
      </c>
      <c r="AB127" s="763"/>
      <c r="AC127" s="763"/>
      <c r="AD127" s="763"/>
      <c r="AE127" s="764"/>
      <c r="AF127" s="765">
        <v>195400</v>
      </c>
      <c r="AG127" s="763"/>
      <c r="AH127" s="763"/>
      <c r="AI127" s="763"/>
      <c r="AJ127" s="764"/>
      <c r="AK127" s="765">
        <v>192716</v>
      </c>
      <c r="AL127" s="763"/>
      <c r="AM127" s="763"/>
      <c r="AN127" s="763"/>
      <c r="AO127" s="764"/>
      <c r="AP127" s="810">
        <v>0</v>
      </c>
      <c r="AQ127" s="811"/>
      <c r="AR127" s="811"/>
      <c r="AS127" s="811"/>
      <c r="AT127" s="812"/>
      <c r="AU127" s="269"/>
      <c r="AV127" s="269"/>
      <c r="AW127" s="269"/>
      <c r="AX127" s="827" t="s">
        <v>457</v>
      </c>
      <c r="AY127" s="795"/>
      <c r="AZ127" s="795"/>
      <c r="BA127" s="795"/>
      <c r="BB127" s="795"/>
      <c r="BC127" s="795"/>
      <c r="BD127" s="795"/>
      <c r="BE127" s="796"/>
      <c r="BF127" s="794" t="s">
        <v>458</v>
      </c>
      <c r="BG127" s="795"/>
      <c r="BH127" s="795"/>
      <c r="BI127" s="795"/>
      <c r="BJ127" s="795"/>
      <c r="BK127" s="795"/>
      <c r="BL127" s="796"/>
      <c r="BM127" s="794" t="s">
        <v>459</v>
      </c>
      <c r="BN127" s="795"/>
      <c r="BO127" s="795"/>
      <c r="BP127" s="795"/>
      <c r="BQ127" s="795"/>
      <c r="BR127" s="795"/>
      <c r="BS127" s="796"/>
      <c r="BT127" s="794" t="s">
        <v>460</v>
      </c>
      <c r="BU127" s="795"/>
      <c r="BV127" s="795"/>
      <c r="BW127" s="795"/>
      <c r="BX127" s="795"/>
      <c r="BY127" s="795"/>
      <c r="BZ127" s="797"/>
      <c r="CA127" s="269"/>
      <c r="CB127" s="269"/>
      <c r="CC127" s="269"/>
      <c r="CD127" s="270"/>
      <c r="CE127" s="270"/>
      <c r="CF127" s="270"/>
      <c r="CG127" s="267"/>
      <c r="CH127" s="267"/>
      <c r="CI127" s="267"/>
      <c r="CJ127" s="268"/>
      <c r="CK127" s="839"/>
      <c r="CL127" s="840"/>
      <c r="CM127" s="840"/>
      <c r="CN127" s="840"/>
      <c r="CO127" s="841"/>
      <c r="CP127" s="798" t="s">
        <v>461</v>
      </c>
      <c r="CQ127" s="733"/>
      <c r="CR127" s="733"/>
      <c r="CS127" s="733"/>
      <c r="CT127" s="733"/>
      <c r="CU127" s="733"/>
      <c r="CV127" s="733"/>
      <c r="CW127" s="733"/>
      <c r="CX127" s="733"/>
      <c r="CY127" s="733"/>
      <c r="CZ127" s="733"/>
      <c r="DA127" s="733"/>
      <c r="DB127" s="733"/>
      <c r="DC127" s="733"/>
      <c r="DD127" s="733"/>
      <c r="DE127" s="733"/>
      <c r="DF127" s="734"/>
      <c r="DG127" s="799" t="s">
        <v>358</v>
      </c>
      <c r="DH127" s="800"/>
      <c r="DI127" s="800"/>
      <c r="DJ127" s="800"/>
      <c r="DK127" s="800"/>
      <c r="DL127" s="800" t="s">
        <v>358</v>
      </c>
      <c r="DM127" s="800"/>
      <c r="DN127" s="800"/>
      <c r="DO127" s="800"/>
      <c r="DP127" s="800"/>
      <c r="DQ127" s="800" t="s">
        <v>358</v>
      </c>
      <c r="DR127" s="800"/>
      <c r="DS127" s="800"/>
      <c r="DT127" s="800"/>
      <c r="DU127" s="800"/>
      <c r="DV127" s="777" t="s">
        <v>413</v>
      </c>
      <c r="DW127" s="777"/>
      <c r="DX127" s="777"/>
      <c r="DY127" s="777"/>
      <c r="DZ127" s="778"/>
    </row>
    <row r="128" spans="1:130" s="234" customFormat="1" ht="26.25" customHeight="1" thickBot="1">
      <c r="A128" s="779" t="s">
        <v>462</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463</v>
      </c>
      <c r="X128" s="781"/>
      <c r="Y128" s="781"/>
      <c r="Z128" s="782"/>
      <c r="AA128" s="783">
        <v>2647645</v>
      </c>
      <c r="AB128" s="784"/>
      <c r="AC128" s="784"/>
      <c r="AD128" s="784"/>
      <c r="AE128" s="785"/>
      <c r="AF128" s="786">
        <v>2562241</v>
      </c>
      <c r="AG128" s="784"/>
      <c r="AH128" s="784"/>
      <c r="AI128" s="784"/>
      <c r="AJ128" s="785"/>
      <c r="AK128" s="786">
        <v>4559711</v>
      </c>
      <c r="AL128" s="784"/>
      <c r="AM128" s="784"/>
      <c r="AN128" s="784"/>
      <c r="AO128" s="785"/>
      <c r="AP128" s="787"/>
      <c r="AQ128" s="788"/>
      <c r="AR128" s="788"/>
      <c r="AS128" s="788"/>
      <c r="AT128" s="789"/>
      <c r="AU128" s="269"/>
      <c r="AV128" s="269"/>
      <c r="AW128" s="269"/>
      <c r="AX128" s="790" t="s">
        <v>464</v>
      </c>
      <c r="AY128" s="791"/>
      <c r="AZ128" s="791"/>
      <c r="BA128" s="791"/>
      <c r="BB128" s="791"/>
      <c r="BC128" s="791"/>
      <c r="BD128" s="791"/>
      <c r="BE128" s="792"/>
      <c r="BF128" s="769" t="s">
        <v>370</v>
      </c>
      <c r="BG128" s="770"/>
      <c r="BH128" s="770"/>
      <c r="BI128" s="770"/>
      <c r="BJ128" s="770"/>
      <c r="BK128" s="770"/>
      <c r="BL128" s="793"/>
      <c r="BM128" s="769">
        <v>3.75</v>
      </c>
      <c r="BN128" s="770"/>
      <c r="BO128" s="770"/>
      <c r="BP128" s="770"/>
      <c r="BQ128" s="770"/>
      <c r="BR128" s="770"/>
      <c r="BS128" s="793"/>
      <c r="BT128" s="769">
        <v>5</v>
      </c>
      <c r="BU128" s="770"/>
      <c r="BV128" s="770"/>
      <c r="BW128" s="770"/>
      <c r="BX128" s="770"/>
      <c r="BY128" s="770"/>
      <c r="BZ128" s="771"/>
      <c r="CA128" s="270"/>
      <c r="CB128" s="270"/>
      <c r="CC128" s="270"/>
      <c r="CD128" s="270"/>
      <c r="CE128" s="270"/>
      <c r="CF128" s="270"/>
      <c r="CG128" s="267"/>
      <c r="CH128" s="267"/>
      <c r="CI128" s="267"/>
      <c r="CJ128" s="268"/>
      <c r="CK128" s="842"/>
      <c r="CL128" s="843"/>
      <c r="CM128" s="843"/>
      <c r="CN128" s="843"/>
      <c r="CO128" s="844"/>
      <c r="CP128" s="772" t="s">
        <v>465</v>
      </c>
      <c r="CQ128" s="711"/>
      <c r="CR128" s="711"/>
      <c r="CS128" s="711"/>
      <c r="CT128" s="711"/>
      <c r="CU128" s="711"/>
      <c r="CV128" s="711"/>
      <c r="CW128" s="711"/>
      <c r="CX128" s="711"/>
      <c r="CY128" s="711"/>
      <c r="CZ128" s="711"/>
      <c r="DA128" s="711"/>
      <c r="DB128" s="711"/>
      <c r="DC128" s="711"/>
      <c r="DD128" s="711"/>
      <c r="DE128" s="711"/>
      <c r="DF128" s="712"/>
      <c r="DG128" s="773">
        <v>10354359</v>
      </c>
      <c r="DH128" s="774"/>
      <c r="DI128" s="774"/>
      <c r="DJ128" s="774"/>
      <c r="DK128" s="774"/>
      <c r="DL128" s="774">
        <v>10297752</v>
      </c>
      <c r="DM128" s="774"/>
      <c r="DN128" s="774"/>
      <c r="DO128" s="774"/>
      <c r="DP128" s="774"/>
      <c r="DQ128" s="774">
        <v>10146530</v>
      </c>
      <c r="DR128" s="774"/>
      <c r="DS128" s="774"/>
      <c r="DT128" s="774"/>
      <c r="DU128" s="774"/>
      <c r="DV128" s="775">
        <v>2.6</v>
      </c>
      <c r="DW128" s="775"/>
      <c r="DX128" s="775"/>
      <c r="DY128" s="775"/>
      <c r="DZ128" s="776"/>
    </row>
    <row r="129" spans="1:131" s="234" customFormat="1" ht="26.25" customHeight="1">
      <c r="A129" s="757" t="s">
        <v>101</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466</v>
      </c>
      <c r="X129" s="760"/>
      <c r="Y129" s="760"/>
      <c r="Z129" s="761"/>
      <c r="AA129" s="762">
        <v>476564305</v>
      </c>
      <c r="AB129" s="763"/>
      <c r="AC129" s="763"/>
      <c r="AD129" s="763"/>
      <c r="AE129" s="764"/>
      <c r="AF129" s="765">
        <v>475495084</v>
      </c>
      <c r="AG129" s="763"/>
      <c r="AH129" s="763"/>
      <c r="AI129" s="763"/>
      <c r="AJ129" s="764"/>
      <c r="AK129" s="765">
        <v>475587075</v>
      </c>
      <c r="AL129" s="763"/>
      <c r="AM129" s="763"/>
      <c r="AN129" s="763"/>
      <c r="AO129" s="764"/>
      <c r="AP129" s="766"/>
      <c r="AQ129" s="767"/>
      <c r="AR129" s="767"/>
      <c r="AS129" s="767"/>
      <c r="AT129" s="768"/>
      <c r="AU129" s="271"/>
      <c r="AV129" s="271"/>
      <c r="AW129" s="271"/>
      <c r="AX129" s="732" t="s">
        <v>467</v>
      </c>
      <c r="AY129" s="733"/>
      <c r="AZ129" s="733"/>
      <c r="BA129" s="733"/>
      <c r="BB129" s="733"/>
      <c r="BC129" s="733"/>
      <c r="BD129" s="733"/>
      <c r="BE129" s="734"/>
      <c r="BF129" s="752" t="s">
        <v>358</v>
      </c>
      <c r="BG129" s="753"/>
      <c r="BH129" s="753"/>
      <c r="BI129" s="753"/>
      <c r="BJ129" s="753"/>
      <c r="BK129" s="753"/>
      <c r="BL129" s="754"/>
      <c r="BM129" s="752">
        <v>8.75</v>
      </c>
      <c r="BN129" s="753"/>
      <c r="BO129" s="753"/>
      <c r="BP129" s="753"/>
      <c r="BQ129" s="753"/>
      <c r="BR129" s="753"/>
      <c r="BS129" s="754"/>
      <c r="BT129" s="752">
        <v>15</v>
      </c>
      <c r="BU129" s="755"/>
      <c r="BV129" s="755"/>
      <c r="BW129" s="755"/>
      <c r="BX129" s="755"/>
      <c r="BY129" s="755"/>
      <c r="BZ129" s="756"/>
      <c r="CA129" s="272"/>
      <c r="CB129" s="272"/>
      <c r="CC129" s="272"/>
      <c r="CD129" s="272"/>
      <c r="CE129" s="272"/>
      <c r="CF129" s="272"/>
      <c r="CG129" s="272"/>
      <c r="CH129" s="272"/>
      <c r="CI129" s="272"/>
      <c r="CJ129" s="272"/>
      <c r="CK129" s="272"/>
      <c r="CL129" s="272"/>
      <c r="CM129" s="272"/>
      <c r="CN129" s="272"/>
      <c r="CO129" s="272"/>
      <c r="CP129" s="272"/>
      <c r="CQ129" s="272"/>
      <c r="CR129" s="272"/>
      <c r="CS129" s="272"/>
      <c r="CT129" s="272"/>
      <c r="CU129" s="272"/>
      <c r="CV129" s="272"/>
      <c r="CW129" s="272"/>
      <c r="CX129" s="272"/>
      <c r="CY129" s="272"/>
      <c r="CZ129" s="272"/>
      <c r="DA129" s="272"/>
      <c r="DB129" s="272"/>
      <c r="DC129" s="272"/>
      <c r="DD129" s="272"/>
      <c r="DE129" s="272"/>
      <c r="DF129" s="272"/>
      <c r="DG129" s="272"/>
      <c r="DH129" s="272"/>
      <c r="DI129" s="272"/>
      <c r="DJ129" s="272"/>
      <c r="DK129" s="272"/>
      <c r="DL129" s="272"/>
      <c r="DM129" s="272"/>
      <c r="DN129" s="272"/>
      <c r="DO129" s="272"/>
      <c r="DP129" s="241"/>
      <c r="DQ129" s="241"/>
      <c r="DR129" s="241"/>
      <c r="DS129" s="241"/>
      <c r="DT129" s="241"/>
      <c r="DU129" s="241"/>
      <c r="DV129" s="241"/>
      <c r="DW129" s="241"/>
      <c r="DX129" s="241"/>
      <c r="DY129" s="241"/>
      <c r="DZ129" s="245"/>
    </row>
    <row r="130" spans="1:131" s="234" customFormat="1" ht="26.25" customHeight="1">
      <c r="A130" s="757" t="s">
        <v>468</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469</v>
      </c>
      <c r="X130" s="760"/>
      <c r="Y130" s="760"/>
      <c r="Z130" s="761"/>
      <c r="AA130" s="762">
        <v>82203486</v>
      </c>
      <c r="AB130" s="763"/>
      <c r="AC130" s="763"/>
      <c r="AD130" s="763"/>
      <c r="AE130" s="764"/>
      <c r="AF130" s="765">
        <v>81329724</v>
      </c>
      <c r="AG130" s="763"/>
      <c r="AH130" s="763"/>
      <c r="AI130" s="763"/>
      <c r="AJ130" s="764"/>
      <c r="AK130" s="765">
        <v>80326887</v>
      </c>
      <c r="AL130" s="763"/>
      <c r="AM130" s="763"/>
      <c r="AN130" s="763"/>
      <c r="AO130" s="764"/>
      <c r="AP130" s="766"/>
      <c r="AQ130" s="767"/>
      <c r="AR130" s="767"/>
      <c r="AS130" s="767"/>
      <c r="AT130" s="768"/>
      <c r="AU130" s="271"/>
      <c r="AV130" s="271"/>
      <c r="AW130" s="271"/>
      <c r="AX130" s="732" t="s">
        <v>470</v>
      </c>
      <c r="AY130" s="733"/>
      <c r="AZ130" s="733"/>
      <c r="BA130" s="733"/>
      <c r="BB130" s="733"/>
      <c r="BC130" s="733"/>
      <c r="BD130" s="733"/>
      <c r="BE130" s="734"/>
      <c r="BF130" s="735">
        <v>12.2</v>
      </c>
      <c r="BG130" s="736"/>
      <c r="BH130" s="736"/>
      <c r="BI130" s="736"/>
      <c r="BJ130" s="736"/>
      <c r="BK130" s="736"/>
      <c r="BL130" s="737"/>
      <c r="BM130" s="735">
        <v>25</v>
      </c>
      <c r="BN130" s="736"/>
      <c r="BO130" s="736"/>
      <c r="BP130" s="736"/>
      <c r="BQ130" s="736"/>
      <c r="BR130" s="736"/>
      <c r="BS130" s="737"/>
      <c r="BT130" s="735">
        <v>35</v>
      </c>
      <c r="BU130" s="738"/>
      <c r="BV130" s="738"/>
      <c r="BW130" s="738"/>
      <c r="BX130" s="738"/>
      <c r="BY130" s="738"/>
      <c r="BZ130" s="739"/>
      <c r="CA130" s="272"/>
      <c r="CB130" s="272"/>
      <c r="CC130" s="272"/>
      <c r="CD130" s="272"/>
      <c r="CE130" s="272"/>
      <c r="CF130" s="272"/>
      <c r="CG130" s="272"/>
      <c r="CH130" s="272"/>
      <c r="CI130" s="272"/>
      <c r="CJ130" s="272"/>
      <c r="CK130" s="272"/>
      <c r="CL130" s="272"/>
      <c r="CM130" s="272"/>
      <c r="CN130" s="272"/>
      <c r="CO130" s="272"/>
      <c r="CP130" s="272"/>
      <c r="CQ130" s="272"/>
      <c r="CR130" s="272"/>
      <c r="CS130" s="272"/>
      <c r="CT130" s="272"/>
      <c r="CU130" s="272"/>
      <c r="CV130" s="272"/>
      <c r="CW130" s="272"/>
      <c r="CX130" s="272"/>
      <c r="CY130" s="272"/>
      <c r="CZ130" s="272"/>
      <c r="DA130" s="272"/>
      <c r="DB130" s="272"/>
      <c r="DC130" s="272"/>
      <c r="DD130" s="272"/>
      <c r="DE130" s="272"/>
      <c r="DF130" s="272"/>
      <c r="DG130" s="272"/>
      <c r="DH130" s="272"/>
      <c r="DI130" s="272"/>
      <c r="DJ130" s="272"/>
      <c r="DK130" s="272"/>
      <c r="DL130" s="272"/>
      <c r="DM130" s="272"/>
      <c r="DN130" s="272"/>
      <c r="DO130" s="272"/>
      <c r="DP130" s="241"/>
      <c r="DQ130" s="241"/>
      <c r="DR130" s="241"/>
      <c r="DS130" s="241"/>
      <c r="DT130" s="241"/>
      <c r="DU130" s="241"/>
      <c r="DV130" s="241"/>
      <c r="DW130" s="241"/>
      <c r="DX130" s="241"/>
      <c r="DY130" s="241"/>
      <c r="DZ130" s="245"/>
    </row>
    <row r="131" spans="1:131" s="234" customFormat="1" ht="26.25" customHeight="1" thickBot="1">
      <c r="A131" s="740"/>
      <c r="B131" s="741"/>
      <c r="C131" s="741"/>
      <c r="D131" s="741"/>
      <c r="E131" s="741"/>
      <c r="F131" s="741"/>
      <c r="G131" s="741"/>
      <c r="H131" s="741"/>
      <c r="I131" s="741"/>
      <c r="J131" s="741"/>
      <c r="K131" s="741"/>
      <c r="L131" s="741"/>
      <c r="M131" s="741"/>
      <c r="N131" s="741"/>
      <c r="O131" s="741"/>
      <c r="P131" s="741"/>
      <c r="Q131" s="741"/>
      <c r="R131" s="741"/>
      <c r="S131" s="741"/>
      <c r="T131" s="741"/>
      <c r="U131" s="741"/>
      <c r="V131" s="741"/>
      <c r="W131" s="742" t="s">
        <v>471</v>
      </c>
      <c r="X131" s="743"/>
      <c r="Y131" s="743"/>
      <c r="Z131" s="744"/>
      <c r="AA131" s="745">
        <v>394360819</v>
      </c>
      <c r="AB131" s="746"/>
      <c r="AC131" s="746"/>
      <c r="AD131" s="746"/>
      <c r="AE131" s="747"/>
      <c r="AF131" s="748">
        <v>394165360</v>
      </c>
      <c r="AG131" s="746"/>
      <c r="AH131" s="746"/>
      <c r="AI131" s="746"/>
      <c r="AJ131" s="747"/>
      <c r="AK131" s="748">
        <v>395260188</v>
      </c>
      <c r="AL131" s="746"/>
      <c r="AM131" s="746"/>
      <c r="AN131" s="746"/>
      <c r="AO131" s="747"/>
      <c r="AP131" s="749"/>
      <c r="AQ131" s="750"/>
      <c r="AR131" s="750"/>
      <c r="AS131" s="750"/>
      <c r="AT131" s="751"/>
      <c r="AU131" s="271"/>
      <c r="AV131" s="271"/>
      <c r="AW131" s="271"/>
      <c r="AX131" s="710" t="s">
        <v>472</v>
      </c>
      <c r="AY131" s="711"/>
      <c r="AZ131" s="711"/>
      <c r="BA131" s="711"/>
      <c r="BB131" s="711"/>
      <c r="BC131" s="711"/>
      <c r="BD131" s="711"/>
      <c r="BE131" s="712"/>
      <c r="BF131" s="713">
        <v>216.8</v>
      </c>
      <c r="BG131" s="714"/>
      <c r="BH131" s="714"/>
      <c r="BI131" s="714"/>
      <c r="BJ131" s="714"/>
      <c r="BK131" s="714"/>
      <c r="BL131" s="715"/>
      <c r="BM131" s="713">
        <v>400</v>
      </c>
      <c r="BN131" s="714"/>
      <c r="BO131" s="714"/>
      <c r="BP131" s="714"/>
      <c r="BQ131" s="714"/>
      <c r="BR131" s="714"/>
      <c r="BS131" s="715"/>
      <c r="BT131" s="716"/>
      <c r="BU131" s="717"/>
      <c r="BV131" s="717"/>
      <c r="BW131" s="717"/>
      <c r="BX131" s="717"/>
      <c r="BY131" s="717"/>
      <c r="BZ131" s="718"/>
      <c r="CA131" s="272"/>
      <c r="CB131" s="272"/>
      <c r="CC131" s="272"/>
      <c r="CD131" s="272"/>
      <c r="CE131" s="272"/>
      <c r="CF131" s="272"/>
      <c r="CG131" s="272"/>
      <c r="CH131" s="272"/>
      <c r="CI131" s="272"/>
      <c r="CJ131" s="272"/>
      <c r="CK131" s="272"/>
      <c r="CL131" s="272"/>
      <c r="CM131" s="272"/>
      <c r="CN131" s="272"/>
      <c r="CO131" s="272"/>
      <c r="CP131" s="272"/>
      <c r="CQ131" s="272"/>
      <c r="CR131" s="272"/>
      <c r="CS131" s="272"/>
      <c r="CT131" s="272"/>
      <c r="CU131" s="272"/>
      <c r="CV131" s="272"/>
      <c r="CW131" s="272"/>
      <c r="CX131" s="272"/>
      <c r="CY131" s="272"/>
      <c r="CZ131" s="272"/>
      <c r="DA131" s="272"/>
      <c r="DB131" s="272"/>
      <c r="DC131" s="272"/>
      <c r="DD131" s="272"/>
      <c r="DE131" s="272"/>
      <c r="DF131" s="272"/>
      <c r="DG131" s="272"/>
      <c r="DH131" s="272"/>
      <c r="DI131" s="272"/>
      <c r="DJ131" s="272"/>
      <c r="DK131" s="272"/>
      <c r="DL131" s="272"/>
      <c r="DM131" s="272"/>
      <c r="DN131" s="272"/>
      <c r="DO131" s="272"/>
      <c r="DP131" s="241"/>
      <c r="DQ131" s="241"/>
      <c r="DR131" s="241"/>
      <c r="DS131" s="241"/>
      <c r="DT131" s="241"/>
      <c r="DU131" s="241"/>
      <c r="DV131" s="241"/>
      <c r="DW131" s="241"/>
      <c r="DX131" s="241"/>
      <c r="DY131" s="241"/>
      <c r="DZ131" s="245"/>
    </row>
    <row r="132" spans="1:131" s="234" customFormat="1" ht="26.25" customHeight="1">
      <c r="A132" s="719" t="s">
        <v>473</v>
      </c>
      <c r="B132" s="720"/>
      <c r="C132" s="720"/>
      <c r="D132" s="720"/>
      <c r="E132" s="720"/>
      <c r="F132" s="720"/>
      <c r="G132" s="720"/>
      <c r="H132" s="720"/>
      <c r="I132" s="720"/>
      <c r="J132" s="720"/>
      <c r="K132" s="720"/>
      <c r="L132" s="720"/>
      <c r="M132" s="720"/>
      <c r="N132" s="720"/>
      <c r="O132" s="720"/>
      <c r="P132" s="720"/>
      <c r="Q132" s="720"/>
      <c r="R132" s="720"/>
      <c r="S132" s="720"/>
      <c r="T132" s="720"/>
      <c r="U132" s="720"/>
      <c r="V132" s="723" t="s">
        <v>474</v>
      </c>
      <c r="W132" s="723"/>
      <c r="X132" s="723"/>
      <c r="Y132" s="723"/>
      <c r="Z132" s="724"/>
      <c r="AA132" s="725">
        <v>12.899121450000001</v>
      </c>
      <c r="AB132" s="726"/>
      <c r="AC132" s="726"/>
      <c r="AD132" s="726"/>
      <c r="AE132" s="727"/>
      <c r="AF132" s="728">
        <v>11.876701949999999</v>
      </c>
      <c r="AG132" s="726"/>
      <c r="AH132" s="726"/>
      <c r="AI132" s="726"/>
      <c r="AJ132" s="727"/>
      <c r="AK132" s="728">
        <v>11.982318340000001</v>
      </c>
      <c r="AL132" s="726"/>
      <c r="AM132" s="726"/>
      <c r="AN132" s="726"/>
      <c r="AO132" s="727"/>
      <c r="AP132" s="729"/>
      <c r="AQ132" s="730"/>
      <c r="AR132" s="730"/>
      <c r="AS132" s="730"/>
      <c r="AT132" s="731"/>
      <c r="AU132" s="273"/>
      <c r="AV132" s="274"/>
      <c r="AW132" s="274"/>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2"/>
      <c r="CB132" s="272"/>
      <c r="CC132" s="272"/>
      <c r="CD132" s="272"/>
      <c r="CE132" s="272"/>
      <c r="CF132" s="272"/>
      <c r="CG132" s="272"/>
      <c r="CH132" s="272"/>
      <c r="CI132" s="272"/>
      <c r="CJ132" s="272"/>
      <c r="CK132" s="272"/>
      <c r="CL132" s="272"/>
      <c r="CM132" s="272"/>
      <c r="CN132" s="272"/>
      <c r="CO132" s="272"/>
      <c r="CP132" s="272"/>
      <c r="CQ132" s="272"/>
      <c r="CR132" s="272"/>
      <c r="CS132" s="272"/>
      <c r="CT132" s="272"/>
      <c r="CU132" s="272"/>
      <c r="CV132" s="272"/>
      <c r="CW132" s="272"/>
      <c r="CX132" s="272"/>
      <c r="CY132" s="272"/>
      <c r="CZ132" s="272"/>
      <c r="DA132" s="272"/>
      <c r="DB132" s="272"/>
      <c r="DC132" s="272"/>
      <c r="DD132" s="272"/>
      <c r="DE132" s="272"/>
      <c r="DF132" s="272"/>
      <c r="DG132" s="272"/>
      <c r="DH132" s="272"/>
      <c r="DI132" s="272"/>
      <c r="DJ132" s="272"/>
      <c r="DK132" s="272"/>
      <c r="DL132" s="272"/>
      <c r="DM132" s="272"/>
      <c r="DN132" s="272"/>
      <c r="DO132" s="272"/>
      <c r="DP132" s="245"/>
      <c r="DQ132" s="245"/>
      <c r="DR132" s="245"/>
      <c r="DS132" s="245"/>
      <c r="DT132" s="245"/>
      <c r="DU132" s="245"/>
      <c r="DV132" s="245"/>
      <c r="DW132" s="245"/>
      <c r="DX132" s="245"/>
      <c r="DY132" s="245"/>
      <c r="DZ132" s="245"/>
    </row>
    <row r="133" spans="1:131" s="234" customFormat="1" ht="26.25" customHeight="1" thickBot="1">
      <c r="A133" s="721"/>
      <c r="B133" s="722"/>
      <c r="C133" s="722"/>
      <c r="D133" s="722"/>
      <c r="E133" s="722"/>
      <c r="F133" s="722"/>
      <c r="G133" s="722"/>
      <c r="H133" s="722"/>
      <c r="I133" s="722"/>
      <c r="J133" s="722"/>
      <c r="K133" s="722"/>
      <c r="L133" s="722"/>
      <c r="M133" s="722"/>
      <c r="N133" s="722"/>
      <c r="O133" s="722"/>
      <c r="P133" s="722"/>
      <c r="Q133" s="722"/>
      <c r="R133" s="722"/>
      <c r="S133" s="722"/>
      <c r="T133" s="722"/>
      <c r="U133" s="722"/>
      <c r="V133" s="702" t="s">
        <v>475</v>
      </c>
      <c r="W133" s="702"/>
      <c r="X133" s="702"/>
      <c r="Y133" s="702"/>
      <c r="Z133" s="703"/>
      <c r="AA133" s="704">
        <v>13.8</v>
      </c>
      <c r="AB133" s="705"/>
      <c r="AC133" s="705"/>
      <c r="AD133" s="705"/>
      <c r="AE133" s="706"/>
      <c r="AF133" s="704">
        <v>12.8</v>
      </c>
      <c r="AG133" s="705"/>
      <c r="AH133" s="705"/>
      <c r="AI133" s="705"/>
      <c r="AJ133" s="706"/>
      <c r="AK133" s="704">
        <v>12.2</v>
      </c>
      <c r="AL133" s="705"/>
      <c r="AM133" s="705"/>
      <c r="AN133" s="705"/>
      <c r="AO133" s="706"/>
      <c r="AP133" s="707"/>
      <c r="AQ133" s="708"/>
      <c r="AR133" s="708"/>
      <c r="AS133" s="708"/>
      <c r="AT133" s="709"/>
      <c r="AU133" s="274"/>
      <c r="AV133" s="274"/>
      <c r="AW133" s="274"/>
      <c r="AX133" s="274"/>
      <c r="AY133" s="274"/>
      <c r="AZ133" s="274"/>
      <c r="BA133" s="274"/>
      <c r="BB133" s="274"/>
      <c r="BC133" s="274"/>
      <c r="BD133" s="274"/>
      <c r="BE133" s="274"/>
      <c r="BF133" s="274"/>
      <c r="BG133" s="274"/>
      <c r="BH133" s="274"/>
      <c r="BI133" s="274"/>
      <c r="BJ133" s="274"/>
      <c r="BK133" s="274"/>
      <c r="BL133" s="274"/>
      <c r="BM133" s="274"/>
      <c r="BN133" s="272"/>
      <c r="BO133" s="272"/>
      <c r="BP133" s="272"/>
      <c r="BQ133" s="272"/>
      <c r="BR133" s="272"/>
      <c r="BS133" s="272"/>
      <c r="BT133" s="272"/>
      <c r="BU133" s="272"/>
      <c r="BV133" s="272"/>
      <c r="BW133" s="272"/>
      <c r="BX133" s="272"/>
      <c r="BY133" s="272"/>
      <c r="BZ133" s="272"/>
      <c r="CA133" s="272"/>
      <c r="CB133" s="272"/>
      <c r="CC133" s="272"/>
      <c r="CD133" s="272"/>
      <c r="CE133" s="272"/>
      <c r="CF133" s="272"/>
      <c r="CG133" s="272"/>
      <c r="CH133" s="272"/>
      <c r="CI133" s="272"/>
      <c r="CJ133" s="272"/>
      <c r="CK133" s="272"/>
      <c r="CL133" s="272"/>
      <c r="CM133" s="272"/>
      <c r="CN133" s="272"/>
      <c r="CO133" s="272"/>
      <c r="CP133" s="272"/>
      <c r="CQ133" s="272"/>
      <c r="CR133" s="272"/>
      <c r="CS133" s="272"/>
      <c r="CT133" s="272"/>
      <c r="CU133" s="272"/>
      <c r="CV133" s="272"/>
      <c r="CW133" s="272"/>
      <c r="CX133" s="272"/>
      <c r="CY133" s="272"/>
      <c r="CZ133" s="272"/>
      <c r="DA133" s="272"/>
      <c r="DB133" s="272"/>
      <c r="DC133" s="272"/>
      <c r="DD133" s="272"/>
      <c r="DE133" s="272"/>
      <c r="DF133" s="272"/>
      <c r="DG133" s="272"/>
      <c r="DH133" s="272"/>
      <c r="DI133" s="272"/>
      <c r="DJ133" s="272"/>
      <c r="DK133" s="272"/>
      <c r="DL133" s="272"/>
      <c r="DM133" s="272"/>
      <c r="DN133" s="272"/>
      <c r="DO133" s="272"/>
      <c r="DP133" s="245"/>
      <c r="DQ133" s="245"/>
      <c r="DR133" s="245"/>
      <c r="DS133" s="245"/>
      <c r="DT133" s="245"/>
      <c r="DU133" s="245"/>
      <c r="DV133" s="245"/>
      <c r="DW133" s="245"/>
      <c r="DX133" s="245"/>
      <c r="DY133" s="245"/>
      <c r="DZ133" s="245"/>
    </row>
    <row r="134" spans="1:131" s="235" customFormat="1" ht="11.25" customHeight="1">
      <c r="A134" s="275"/>
      <c r="B134" s="275"/>
      <c r="C134" s="275"/>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4"/>
      <c r="AV134" s="274"/>
      <c r="AW134" s="274"/>
      <c r="AX134" s="274"/>
      <c r="AY134" s="274"/>
      <c r="AZ134" s="274"/>
      <c r="BA134" s="274"/>
      <c r="BB134" s="274"/>
      <c r="BC134" s="274"/>
      <c r="BD134" s="274"/>
      <c r="BE134" s="274"/>
      <c r="BF134" s="274"/>
      <c r="BG134" s="274"/>
      <c r="BH134" s="274"/>
      <c r="BI134" s="274"/>
      <c r="BJ134" s="274"/>
      <c r="BK134" s="274"/>
      <c r="BL134" s="274"/>
      <c r="BM134" s="274"/>
      <c r="BN134" s="272"/>
      <c r="BO134" s="272"/>
      <c r="BP134" s="272"/>
      <c r="BQ134" s="272"/>
      <c r="BR134" s="272"/>
      <c r="BS134" s="272"/>
      <c r="BT134" s="272"/>
      <c r="BU134" s="272"/>
      <c r="BV134" s="272"/>
      <c r="BW134" s="272"/>
      <c r="BX134" s="272"/>
      <c r="BY134" s="272"/>
      <c r="BZ134" s="272"/>
      <c r="CA134" s="272"/>
      <c r="CB134" s="272"/>
      <c r="CC134" s="272"/>
      <c r="CD134" s="272"/>
      <c r="CE134" s="272"/>
      <c r="CF134" s="272"/>
      <c r="CG134" s="272"/>
      <c r="CH134" s="272"/>
      <c r="CI134" s="272"/>
      <c r="CJ134" s="272"/>
      <c r="CK134" s="272"/>
      <c r="CL134" s="272"/>
      <c r="CM134" s="272"/>
      <c r="CN134" s="272"/>
      <c r="CO134" s="272"/>
      <c r="CP134" s="272"/>
      <c r="CQ134" s="272"/>
      <c r="CR134" s="272"/>
      <c r="CS134" s="272"/>
      <c r="CT134" s="272"/>
      <c r="CU134" s="272"/>
      <c r="CV134" s="272"/>
      <c r="CW134" s="272"/>
      <c r="CX134" s="272"/>
      <c r="CY134" s="272"/>
      <c r="CZ134" s="272"/>
      <c r="DA134" s="272"/>
      <c r="DB134" s="272"/>
      <c r="DC134" s="272"/>
      <c r="DD134" s="272"/>
      <c r="DE134" s="272"/>
      <c r="DF134" s="272"/>
      <c r="DG134" s="272"/>
      <c r="DH134" s="272"/>
      <c r="DI134" s="272"/>
      <c r="DJ134" s="272"/>
      <c r="DK134" s="272"/>
      <c r="DL134" s="272"/>
      <c r="DM134" s="272"/>
      <c r="DN134" s="272"/>
      <c r="DO134" s="272"/>
      <c r="DP134" s="245"/>
      <c r="DQ134" s="245"/>
      <c r="DR134" s="245"/>
      <c r="DS134" s="245"/>
      <c r="DT134" s="245"/>
      <c r="DU134" s="245"/>
      <c r="DV134" s="245"/>
      <c r="DW134" s="245"/>
      <c r="DX134" s="245"/>
      <c r="DY134" s="245"/>
      <c r="DZ134" s="245"/>
      <c r="EA134" s="234"/>
    </row>
    <row r="135" spans="1:131" ht="14.25" hidden="1">
      <c r="AU135" s="275"/>
      <c r="AV135" s="275"/>
      <c r="AW135" s="275"/>
      <c r="AX135" s="275"/>
      <c r="AY135" s="275"/>
      <c r="AZ135" s="275"/>
      <c r="BA135" s="275"/>
      <c r="BB135" s="275"/>
      <c r="BC135" s="275"/>
      <c r="BD135" s="275"/>
      <c r="BE135" s="275"/>
      <c r="BF135" s="275"/>
      <c r="BG135" s="275"/>
      <c r="BH135" s="275"/>
      <c r="BI135" s="275"/>
      <c r="BJ135" s="275"/>
      <c r="BK135" s="275"/>
      <c r="BL135" s="275"/>
      <c r="BM135" s="275"/>
      <c r="BN135" s="275"/>
      <c r="BO135" s="275"/>
      <c r="BP135" s="275"/>
      <c r="BQ135" s="275"/>
      <c r="BR135" s="275"/>
      <c r="BS135" s="275"/>
      <c r="BT135" s="275"/>
      <c r="BU135" s="275"/>
      <c r="BV135" s="275"/>
      <c r="BW135" s="275"/>
      <c r="BX135" s="275"/>
      <c r="BY135" s="275"/>
      <c r="BZ135" s="275"/>
      <c r="CA135" s="275"/>
      <c r="CB135" s="275"/>
      <c r="CC135" s="275"/>
      <c r="CD135" s="275"/>
      <c r="CE135" s="275"/>
      <c r="CF135" s="275"/>
      <c r="CG135" s="275"/>
      <c r="CH135" s="275"/>
      <c r="CI135" s="275"/>
      <c r="CJ135" s="275"/>
      <c r="CK135" s="275"/>
      <c r="CL135" s="275"/>
      <c r="CM135" s="275"/>
      <c r="CN135" s="275"/>
      <c r="CO135" s="275"/>
      <c r="CP135" s="275"/>
      <c r="CQ135" s="275"/>
      <c r="CR135" s="275"/>
      <c r="CS135" s="275"/>
      <c r="CT135" s="275"/>
      <c r="CU135" s="275"/>
      <c r="CV135" s="275"/>
      <c r="CW135" s="275"/>
      <c r="CX135" s="275"/>
      <c r="CY135" s="275"/>
      <c r="CZ135" s="275"/>
      <c r="DA135" s="275"/>
      <c r="DB135" s="275"/>
      <c r="DC135" s="275"/>
      <c r="DD135" s="275"/>
      <c r="DE135" s="275"/>
      <c r="DF135" s="275"/>
      <c r="DG135" s="275"/>
      <c r="DH135" s="275"/>
      <c r="DI135" s="275"/>
      <c r="DJ135" s="275"/>
      <c r="DK135" s="275"/>
      <c r="DL135" s="275"/>
      <c r="DM135" s="275"/>
      <c r="DN135" s="275"/>
      <c r="DO135" s="275"/>
      <c r="DP135" s="275"/>
      <c r="DQ135" s="275"/>
      <c r="DR135" s="275"/>
      <c r="DS135" s="275"/>
      <c r="DT135" s="275"/>
      <c r="DU135" s="275"/>
      <c r="DV135" s="275"/>
      <c r="DW135" s="275"/>
      <c r="DX135" s="275"/>
      <c r="DY135" s="275"/>
      <c r="DZ135" s="275"/>
    </row>
    <row r="136" spans="1:131" hidden="1"/>
  </sheetData>
  <sheetProtection algorithmName="SHA-512" hashValue="cXS9KDzR/tNUeValvMGvMjk8Mp3lCjPZQ3H5kmjjhJdsr189mgjd9EZaTUtjDHPVmvlWQ6oX0HkgFU/NBIYItg==" saltValue="ERl/bVNP7J1bdyPr3P8aBA==" spinCount="100000" sheet="1" objects="1" scenarios="1" formatRows="0"/>
  <mergeCells count="2033">
    <mergeCell ref="Q12:U12"/>
    <mergeCell ref="V12:Z12"/>
    <mergeCell ref="AA12:AE12"/>
    <mergeCell ref="Q11:U11"/>
    <mergeCell ref="V11:Z11"/>
    <mergeCell ref="AA11:AE11"/>
    <mergeCell ref="Q10:U10"/>
    <mergeCell ref="V10:Z10"/>
    <mergeCell ref="AA10:AE10"/>
    <mergeCell ref="Q9:U9"/>
    <mergeCell ref="V9:Z9"/>
    <mergeCell ref="AA9:AE9"/>
    <mergeCell ref="Q8:U8"/>
    <mergeCell ref="V8:Z8"/>
    <mergeCell ref="AA8:AE8"/>
    <mergeCell ref="Q7:U7"/>
    <mergeCell ref="V7:Z7"/>
    <mergeCell ref="AA7:AE7"/>
    <mergeCell ref="B7:P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DV9:DZ9"/>
    <mergeCell ref="B10:P10"/>
    <mergeCell ref="AF10:AJ10"/>
    <mergeCell ref="AU9:AY9"/>
    <mergeCell ref="BS9:CG9"/>
    <mergeCell ref="CH9:CL9"/>
    <mergeCell ref="CM9:CQ9"/>
    <mergeCell ref="CR9:CV9"/>
    <mergeCell ref="CW9:DA9"/>
    <mergeCell ref="DL8:DP8"/>
    <mergeCell ref="DQ8:DU8"/>
    <mergeCell ref="DV8:DZ8"/>
    <mergeCell ref="B9:P9"/>
    <mergeCell ref="AF9:AJ9"/>
    <mergeCell ref="AK9:AO9"/>
    <mergeCell ref="AP9:AT9"/>
    <mergeCell ref="CH8:CL8"/>
    <mergeCell ref="CM8:CQ8"/>
    <mergeCell ref="CR8:CV8"/>
    <mergeCell ref="CW8:DA8"/>
    <mergeCell ref="DB8:DF8"/>
    <mergeCell ref="DG8:DK8"/>
    <mergeCell ref="DV10:DZ10"/>
    <mergeCell ref="B8:P8"/>
    <mergeCell ref="AF8:AJ8"/>
    <mergeCell ref="AK8:AO8"/>
    <mergeCell ref="AP8:AT8"/>
    <mergeCell ref="AU8:AY8"/>
    <mergeCell ref="BS8:CG8"/>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AF12:AJ12"/>
    <mergeCell ref="AK12:AO12"/>
    <mergeCell ref="AP12:AT12"/>
    <mergeCell ref="CH11:CL11"/>
    <mergeCell ref="CM11:CQ11"/>
    <mergeCell ref="CR11:CV11"/>
    <mergeCell ref="CW11:DA11"/>
    <mergeCell ref="DB11:DF11"/>
    <mergeCell ref="DG11:DK11"/>
    <mergeCell ref="DV13:DZ13"/>
    <mergeCell ref="B11:P11"/>
    <mergeCell ref="AF11:AJ11"/>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heetViews>
  <sheetFormatPr defaultColWidth="0" defaultRowHeight="13.5" customHeight="1" zeroHeight="1"/>
  <cols>
    <col min="1" max="2" width="2.75" style="278" customWidth="1"/>
    <col min="3" max="120" width="2.75" style="277" customWidth="1"/>
    <col min="121" max="16384" width="9" style="277" hidden="1"/>
  </cols>
  <sheetData>
    <row r="1" spans="2:2">
      <c r="B1" s="277"/>
    </row>
    <row r="2" spans="2:2"/>
    <row r="3" spans="2:2"/>
    <row r="4" spans="2:2"/>
    <row r="5" spans="2:2"/>
    <row r="6" spans="2:2"/>
    <row r="7" spans="2:2"/>
    <row r="8" spans="2:2"/>
    <row r="9" spans="2:2"/>
    <row r="10" spans="2:2"/>
    <row r="11" spans="2:2"/>
    <row r="12" spans="2:2"/>
    <row r="13" spans="2:2"/>
    <row r="14" spans="2:2"/>
    <row r="15" spans="2:2"/>
    <row r="16" spans="2:2"/>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spans="120:120">
      <c r="DP97" s="277" t="s">
        <v>476</v>
      </c>
    </row>
    <row r="98" spans="120:120" ht="13.5" hidden="1" customHeight="1"/>
    <row r="99" spans="120:120" ht="13.5" hidden="1" customHeight="1"/>
    <row r="100" spans="120:120" ht="13.5" hidden="1" customHeight="1"/>
    <row r="101" spans="120:120" ht="13.5" hidden="1" customHeight="1"/>
    <row r="102" spans="120:120" ht="13.5" hidden="1" customHeight="1"/>
    <row r="103" spans="120:120" ht="13.5" hidden="1" customHeight="1"/>
    <row r="104" spans="120:120" ht="13.5" hidden="1" customHeight="1"/>
    <row r="105" spans="120:120" ht="13.5" hidden="1" customHeight="1"/>
    <row r="106" spans="120:120" ht="13.5" hidden="1" customHeight="1"/>
    <row r="107" spans="120:120" ht="13.5" hidden="1" customHeight="1"/>
    <row r="108" spans="120:120" ht="13.5" hidden="1" customHeight="1"/>
    <row r="109" spans="120:120" ht="13.5" hidden="1" customHeight="1"/>
    <row r="110" spans="120:120" ht="13.5" hidden="1" customHeight="1"/>
  </sheetData>
  <sheetProtection algorithmName="SHA-512" hashValue="fITwYCCN3vwJibNUkRN7dt09joTQ8fcrWn9sC+s+GDBUnKsKFZApPm3RiWQyzT7TVZBWAwCXMNVIRJ8+SVyoDA==" saltValue="1iFwM/oSifaNZyoiV1rU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8" customWidth="1"/>
    <col min="117" max="16384" width="9" style="277" hidden="1"/>
  </cols>
  <sheetData>
    <row r="1" spans="1:116">
      <c r="A1" s="279"/>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row>
    <row r="2" spans="1:116">
      <c r="A2" s="279"/>
      <c r="B2" s="279"/>
      <c r="C2" s="279"/>
      <c r="D2" s="279"/>
      <c r="E2" s="279"/>
      <c r="F2" s="279"/>
      <c r="G2" s="279"/>
      <c r="H2" s="279"/>
      <c r="I2" s="279"/>
      <c r="J2" s="279"/>
      <c r="K2" s="279"/>
      <c r="L2" s="279"/>
      <c r="M2" s="279"/>
      <c r="N2" s="279"/>
      <c r="O2" s="279"/>
      <c r="P2" s="279"/>
      <c r="Q2" s="279"/>
      <c r="R2" s="279"/>
      <c r="S2" s="279"/>
      <c r="T2" s="280"/>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279"/>
      <c r="BO2" s="279"/>
      <c r="BP2" s="279"/>
      <c r="BQ2" s="279"/>
      <c r="BR2" s="279"/>
      <c r="BS2" s="279"/>
      <c r="BT2" s="279"/>
      <c r="BU2" s="279"/>
      <c r="BV2" s="279"/>
      <c r="BW2" s="279"/>
      <c r="BX2" s="279"/>
      <c r="BY2" s="279"/>
      <c r="BZ2" s="279"/>
      <c r="CA2" s="279"/>
      <c r="CB2" s="279"/>
      <c r="CC2" s="279"/>
      <c r="CD2" s="279"/>
      <c r="CE2" s="279"/>
      <c r="CF2" s="279"/>
      <c r="CG2" s="279"/>
      <c r="CH2" s="279"/>
      <c r="CI2" s="279"/>
      <c r="CJ2" s="279"/>
      <c r="CK2" s="279"/>
      <c r="CL2" s="279"/>
      <c r="CM2" s="279"/>
      <c r="CN2" s="279"/>
      <c r="CO2" s="279"/>
      <c r="CP2" s="279"/>
      <c r="CQ2" s="279"/>
      <c r="CR2" s="279"/>
      <c r="CS2" s="279"/>
      <c r="CT2" s="279"/>
      <c r="CU2" s="279"/>
      <c r="CV2" s="279"/>
      <c r="CW2" s="279"/>
      <c r="CX2" s="279"/>
      <c r="CY2" s="279"/>
      <c r="CZ2" s="279"/>
      <c r="DA2" s="279"/>
      <c r="DB2" s="279"/>
      <c r="DC2" s="279"/>
      <c r="DD2" s="279"/>
      <c r="DE2" s="279"/>
      <c r="DF2" s="279"/>
      <c r="DG2" s="279"/>
      <c r="DH2" s="279"/>
      <c r="DI2" s="279"/>
      <c r="DJ2" s="279"/>
      <c r="DK2" s="279"/>
      <c r="DL2" s="279"/>
    </row>
    <row r="3" spans="1:116">
      <c r="A3" s="279"/>
      <c r="B3" s="280"/>
      <c r="C3" s="280"/>
      <c r="D3" s="280"/>
      <c r="E3" s="280"/>
      <c r="F3" s="280"/>
      <c r="G3" s="280"/>
      <c r="H3" s="280"/>
      <c r="I3" s="280"/>
      <c r="J3" s="280"/>
      <c r="K3" s="280"/>
      <c r="L3" s="280"/>
      <c r="M3" s="280"/>
      <c r="N3" s="280"/>
      <c r="O3" s="280"/>
      <c r="P3" s="280"/>
      <c r="Q3" s="280"/>
      <c r="R3" s="280"/>
      <c r="S3" s="280"/>
      <c r="T3" s="279"/>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80"/>
      <c r="DD3" s="280"/>
      <c r="DE3" s="280"/>
      <c r="DF3" s="280"/>
      <c r="DG3" s="280"/>
      <c r="DH3" s="280"/>
      <c r="DI3" s="280"/>
      <c r="DJ3" s="280"/>
      <c r="DK3" s="280"/>
      <c r="DL3" s="280"/>
    </row>
    <row r="4" spans="1:116">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279"/>
      <c r="DE4" s="279"/>
      <c r="DF4" s="279"/>
      <c r="DG4" s="279"/>
      <c r="DH4" s="279"/>
      <c r="DI4" s="279"/>
      <c r="DJ4" s="279"/>
      <c r="DK4" s="279"/>
      <c r="DL4" s="279"/>
    </row>
    <row r="5" spans="1:116">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279"/>
      <c r="DE5" s="279"/>
      <c r="DF5" s="279"/>
      <c r="DG5" s="279"/>
      <c r="DH5" s="279"/>
      <c r="DI5" s="279"/>
      <c r="DJ5" s="279"/>
      <c r="DK5" s="279"/>
      <c r="DL5" s="279"/>
    </row>
    <row r="6" spans="1:116">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279"/>
      <c r="DE6" s="279"/>
      <c r="DF6" s="279"/>
      <c r="DG6" s="279"/>
      <c r="DH6" s="279"/>
      <c r="DI6" s="279"/>
      <c r="DJ6" s="279"/>
      <c r="DK6" s="279"/>
      <c r="DL6" s="279"/>
    </row>
    <row r="7" spans="1:116">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279"/>
      <c r="DG7" s="279"/>
      <c r="DH7" s="279"/>
      <c r="DI7" s="279"/>
      <c r="DJ7" s="279"/>
      <c r="DK7" s="279"/>
      <c r="DL7" s="279"/>
    </row>
    <row r="8" spans="1:116">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279"/>
      <c r="DE8" s="279"/>
      <c r="DF8" s="279"/>
      <c r="DG8" s="279"/>
      <c r="DH8" s="279"/>
      <c r="DI8" s="279"/>
      <c r="DJ8" s="279"/>
      <c r="DK8" s="279"/>
      <c r="DL8" s="279"/>
    </row>
    <row r="9" spans="1:116">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279"/>
      <c r="DE9" s="279"/>
      <c r="DF9" s="279"/>
      <c r="DG9" s="279"/>
      <c r="DH9" s="279"/>
      <c r="DI9" s="279"/>
      <c r="DJ9" s="279"/>
      <c r="DK9" s="279"/>
      <c r="DL9" s="279"/>
    </row>
    <row r="10" spans="1:116">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79"/>
      <c r="DJ10" s="279"/>
      <c r="DK10" s="279"/>
      <c r="DL10" s="279"/>
    </row>
    <row r="11" spans="1:116">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row>
    <row r="12" spans="1:116">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row>
    <row r="13" spans="1:116">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row>
    <row r="14" spans="1:116">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row>
    <row r="15" spans="1:116">
      <c r="A15" s="279"/>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row>
    <row r="16" spans="1:116">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279"/>
      <c r="DE16" s="279"/>
      <c r="DF16" s="279"/>
      <c r="DG16" s="279"/>
      <c r="DH16" s="279"/>
      <c r="DI16" s="279"/>
      <c r="DJ16" s="279"/>
      <c r="DK16" s="279"/>
      <c r="DL16" s="279"/>
    </row>
    <row r="17" spans="1:116">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279"/>
      <c r="DE17" s="279"/>
      <c r="DF17" s="279"/>
      <c r="DG17" s="279"/>
      <c r="DH17" s="279"/>
      <c r="DI17" s="279"/>
      <c r="DJ17" s="279"/>
      <c r="DK17" s="279"/>
      <c r="DL17" s="279"/>
    </row>
    <row r="18" spans="1:116">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279"/>
      <c r="DE18" s="279"/>
      <c r="DF18" s="279"/>
      <c r="DG18" s="279"/>
      <c r="DH18" s="279"/>
      <c r="DI18" s="279"/>
      <c r="DJ18" s="279"/>
      <c r="DK18" s="279"/>
      <c r="DL18" s="279"/>
    </row>
    <row r="19" spans="1:116">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79"/>
      <c r="BY19" s="279"/>
      <c r="BZ19" s="279"/>
      <c r="CA19" s="279"/>
      <c r="CB19" s="279"/>
      <c r="CC19" s="279"/>
      <c r="CD19" s="279"/>
      <c r="CE19" s="279"/>
      <c r="CF19" s="279"/>
      <c r="CG19" s="279"/>
      <c r="CH19" s="279"/>
      <c r="CI19" s="279"/>
      <c r="CJ19" s="279"/>
      <c r="CK19" s="279"/>
      <c r="CL19" s="279"/>
      <c r="CM19" s="279"/>
      <c r="CN19" s="279"/>
      <c r="CO19" s="279"/>
      <c r="CP19" s="279"/>
      <c r="CQ19" s="279"/>
      <c r="CR19" s="279"/>
      <c r="CS19" s="279"/>
      <c r="CT19" s="279"/>
      <c r="CU19" s="279"/>
      <c r="CV19" s="279"/>
      <c r="CW19" s="279"/>
      <c r="CX19" s="279"/>
      <c r="CY19" s="279"/>
      <c r="CZ19" s="279"/>
      <c r="DA19" s="279"/>
      <c r="DB19" s="279"/>
      <c r="DC19" s="279"/>
      <c r="DD19" s="279"/>
      <c r="DE19" s="279"/>
      <c r="DF19" s="279"/>
      <c r="DG19" s="279"/>
      <c r="DH19" s="279"/>
      <c r="DI19" s="279"/>
      <c r="DJ19" s="279"/>
      <c r="DK19" s="279"/>
      <c r="DL19" s="279"/>
    </row>
    <row r="20" spans="1:116">
      <c r="A20" s="279"/>
      <c r="B20" s="279"/>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79"/>
      <c r="BY20" s="279"/>
      <c r="BZ20" s="279"/>
      <c r="CA20" s="279"/>
      <c r="CB20" s="279"/>
      <c r="CC20" s="279"/>
      <c r="CD20" s="279"/>
      <c r="CE20" s="279"/>
      <c r="CF20" s="279"/>
      <c r="CG20" s="279"/>
      <c r="CH20" s="279"/>
      <c r="CI20" s="279"/>
      <c r="CJ20" s="279"/>
      <c r="CK20" s="279"/>
      <c r="CL20" s="279"/>
      <c r="CM20" s="279"/>
      <c r="CN20" s="279"/>
      <c r="CO20" s="279"/>
      <c r="CP20" s="279"/>
      <c r="CQ20" s="279"/>
      <c r="CR20" s="279"/>
      <c r="CS20" s="279"/>
      <c r="CT20" s="279"/>
      <c r="CU20" s="279"/>
      <c r="CV20" s="279"/>
      <c r="CW20" s="279"/>
      <c r="CX20" s="279"/>
      <c r="CY20" s="279"/>
      <c r="CZ20" s="279"/>
      <c r="DA20" s="279"/>
      <c r="DB20" s="279"/>
      <c r="DC20" s="279"/>
      <c r="DD20" s="279"/>
      <c r="DE20" s="279"/>
      <c r="DF20" s="279"/>
      <c r="DG20" s="279"/>
      <c r="DH20" s="279"/>
      <c r="DI20" s="279"/>
      <c r="DJ20" s="279"/>
      <c r="DK20" s="279"/>
      <c r="DL20" s="279"/>
    </row>
    <row r="21" spans="1:116">
      <c r="A21" s="279"/>
      <c r="B21" s="279"/>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79"/>
      <c r="BY21" s="279"/>
      <c r="BZ21" s="279"/>
      <c r="CA21" s="279"/>
      <c r="CB21" s="279"/>
      <c r="CC21" s="279"/>
      <c r="CD21" s="279"/>
      <c r="CE21" s="279"/>
      <c r="CF21" s="279"/>
      <c r="CG21" s="279"/>
      <c r="CH21" s="279"/>
      <c r="CI21" s="279"/>
      <c r="CJ21" s="279"/>
      <c r="CK21" s="279"/>
      <c r="CL21" s="279"/>
      <c r="CM21" s="279"/>
      <c r="CN21" s="279"/>
      <c r="CO21" s="279"/>
      <c r="CP21" s="279"/>
      <c r="CQ21" s="279"/>
      <c r="CR21" s="279"/>
      <c r="CS21" s="279"/>
      <c r="CT21" s="279"/>
      <c r="CU21" s="279"/>
      <c r="CV21" s="279"/>
      <c r="CW21" s="279"/>
      <c r="CX21" s="279"/>
      <c r="CY21" s="279"/>
      <c r="CZ21" s="279"/>
      <c r="DA21" s="279"/>
      <c r="DB21" s="279"/>
      <c r="DC21" s="279"/>
      <c r="DD21" s="279"/>
      <c r="DE21" s="279"/>
      <c r="DF21" s="279"/>
      <c r="DG21" s="279"/>
      <c r="DH21" s="279"/>
      <c r="DI21" s="279"/>
      <c r="DJ21" s="279"/>
      <c r="DK21" s="279"/>
      <c r="DL21" s="280"/>
    </row>
    <row r="22" spans="1:116">
      <c r="A22" s="279"/>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row>
    <row r="23" spans="1:116">
      <c r="A23" s="279"/>
      <c r="B23" s="279"/>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79"/>
      <c r="BY23" s="279"/>
      <c r="BZ23" s="279"/>
      <c r="CA23" s="279"/>
      <c r="CB23" s="279"/>
      <c r="CC23" s="279"/>
      <c r="CD23" s="279"/>
      <c r="CE23" s="279"/>
      <c r="CF23" s="279"/>
      <c r="CG23" s="279"/>
      <c r="CH23" s="279"/>
      <c r="CI23" s="279"/>
      <c r="CJ23" s="279"/>
      <c r="CK23" s="279"/>
      <c r="CL23" s="279"/>
      <c r="CM23" s="279"/>
      <c r="CN23" s="279"/>
      <c r="CO23" s="279"/>
      <c r="CP23" s="279"/>
      <c r="CQ23" s="279"/>
      <c r="CR23" s="279"/>
      <c r="CS23" s="279"/>
      <c r="CT23" s="279"/>
      <c r="CU23" s="279"/>
      <c r="CV23" s="279"/>
      <c r="CW23" s="279"/>
      <c r="CX23" s="279"/>
      <c r="CY23" s="279"/>
      <c r="CZ23" s="279"/>
      <c r="DA23" s="279"/>
      <c r="DB23" s="279"/>
      <c r="DC23" s="279"/>
      <c r="DD23" s="279"/>
      <c r="DE23" s="279"/>
      <c r="DF23" s="279"/>
      <c r="DG23" s="279"/>
      <c r="DH23" s="279"/>
      <c r="DI23" s="279"/>
      <c r="DJ23" s="279"/>
      <c r="DK23" s="279"/>
      <c r="DL23" s="279"/>
    </row>
    <row r="24" spans="1:116">
      <c r="A24" s="279"/>
      <c r="B24" s="279"/>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79"/>
      <c r="BY24" s="279"/>
      <c r="BZ24" s="279"/>
      <c r="CA24" s="279"/>
      <c r="CB24" s="279"/>
      <c r="CC24" s="279"/>
      <c r="CD24" s="279"/>
      <c r="CE24" s="279"/>
      <c r="CF24" s="279"/>
      <c r="CG24" s="279"/>
      <c r="CH24" s="279"/>
      <c r="CI24" s="279"/>
      <c r="CJ24" s="279"/>
      <c r="CK24" s="279"/>
      <c r="CL24" s="279"/>
      <c r="CM24" s="279"/>
      <c r="CN24" s="279"/>
      <c r="CO24" s="279"/>
      <c r="CP24" s="279"/>
      <c r="CQ24" s="279"/>
      <c r="CR24" s="279"/>
      <c r="CS24" s="279"/>
      <c r="CT24" s="279"/>
      <c r="CU24" s="279"/>
      <c r="CV24" s="279"/>
      <c r="CW24" s="279"/>
      <c r="CX24" s="279"/>
      <c r="CY24" s="279"/>
      <c r="CZ24" s="279"/>
      <c r="DA24" s="279"/>
      <c r="DB24" s="279"/>
      <c r="DC24" s="279"/>
      <c r="DD24" s="279"/>
      <c r="DE24" s="279"/>
      <c r="DF24" s="279"/>
      <c r="DG24" s="279"/>
      <c r="DH24" s="279"/>
      <c r="DI24" s="279"/>
      <c r="DJ24" s="279"/>
      <c r="DK24" s="279"/>
      <c r="DL24" s="279"/>
    </row>
    <row r="25" spans="1:116">
      <c r="A25" s="279"/>
      <c r="B25" s="279"/>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79"/>
      <c r="BY25" s="279"/>
      <c r="BZ25" s="279"/>
      <c r="CA25" s="279"/>
      <c r="CB25" s="279"/>
      <c r="CC25" s="279"/>
      <c r="CD25" s="279"/>
      <c r="CE25" s="279"/>
      <c r="CF25" s="279"/>
      <c r="CG25" s="279"/>
      <c r="CH25" s="279"/>
      <c r="CI25" s="279"/>
      <c r="CJ25" s="279"/>
      <c r="CK25" s="279"/>
      <c r="CL25" s="279"/>
      <c r="CM25" s="279"/>
      <c r="CN25" s="279"/>
      <c r="CO25" s="279"/>
      <c r="CP25" s="279"/>
      <c r="CQ25" s="279"/>
      <c r="CR25" s="279"/>
      <c r="CS25" s="279"/>
      <c r="CT25" s="279"/>
      <c r="CU25" s="279"/>
      <c r="CV25" s="279"/>
      <c r="CW25" s="279"/>
      <c r="CX25" s="279"/>
      <c r="CY25" s="279"/>
      <c r="CZ25" s="279"/>
      <c r="DA25" s="279"/>
      <c r="DB25" s="279"/>
      <c r="DC25" s="279"/>
      <c r="DD25" s="279"/>
      <c r="DE25" s="279"/>
      <c r="DF25" s="279"/>
      <c r="DG25" s="279"/>
      <c r="DH25" s="279"/>
      <c r="DI25" s="279"/>
      <c r="DJ25" s="279"/>
      <c r="DK25" s="279"/>
      <c r="DL25" s="279"/>
    </row>
    <row r="26" spans="1:116">
      <c r="A26" s="279"/>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79"/>
      <c r="BY26" s="279"/>
      <c r="BZ26" s="279"/>
      <c r="CA26" s="279"/>
      <c r="CB26" s="279"/>
      <c r="CC26" s="279"/>
      <c r="CD26" s="279"/>
      <c r="CE26" s="279"/>
      <c r="CF26" s="279"/>
      <c r="CG26" s="279"/>
      <c r="CH26" s="279"/>
      <c r="CI26" s="279"/>
      <c r="CJ26" s="279"/>
      <c r="CK26" s="279"/>
      <c r="CL26" s="279"/>
      <c r="CM26" s="279"/>
      <c r="CN26" s="279"/>
      <c r="CO26" s="279"/>
      <c r="CP26" s="279"/>
      <c r="CQ26" s="279"/>
      <c r="CR26" s="279"/>
      <c r="CS26" s="279"/>
      <c r="CT26" s="279"/>
      <c r="CU26" s="279"/>
      <c r="CV26" s="279"/>
      <c r="CW26" s="279"/>
      <c r="CX26" s="279"/>
      <c r="CY26" s="279"/>
      <c r="CZ26" s="279"/>
      <c r="DA26" s="279"/>
      <c r="DB26" s="279"/>
      <c r="DC26" s="279"/>
      <c r="DD26" s="279"/>
      <c r="DE26" s="279"/>
      <c r="DF26" s="279"/>
      <c r="DG26" s="279"/>
      <c r="DH26" s="279"/>
      <c r="DI26" s="279"/>
      <c r="DJ26" s="279"/>
      <c r="DK26" s="279"/>
      <c r="DL26" s="279"/>
    </row>
    <row r="27" spans="1:116">
      <c r="A27" s="279"/>
      <c r="B27" s="279"/>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79"/>
      <c r="BY27" s="279"/>
      <c r="BZ27" s="279"/>
      <c r="CA27" s="279"/>
      <c r="CB27" s="279"/>
      <c r="CC27" s="279"/>
      <c r="CD27" s="279"/>
      <c r="CE27" s="279"/>
      <c r="CF27" s="279"/>
      <c r="CG27" s="279"/>
      <c r="CH27" s="279"/>
      <c r="CI27" s="279"/>
      <c r="CJ27" s="279"/>
      <c r="CK27" s="279"/>
      <c r="CL27" s="279"/>
      <c r="CM27" s="279"/>
      <c r="CN27" s="279"/>
      <c r="CO27" s="279"/>
      <c r="CP27" s="279"/>
      <c r="CQ27" s="279"/>
      <c r="CR27" s="279"/>
      <c r="CS27" s="279"/>
      <c r="CT27" s="279"/>
      <c r="CU27" s="279"/>
      <c r="CV27" s="279"/>
      <c r="CW27" s="279"/>
      <c r="CX27" s="279"/>
      <c r="CY27" s="279"/>
      <c r="CZ27" s="279"/>
      <c r="DA27" s="279"/>
      <c r="DB27" s="279"/>
      <c r="DC27" s="279"/>
      <c r="DD27" s="279"/>
      <c r="DE27" s="279"/>
      <c r="DF27" s="279"/>
      <c r="DG27" s="279"/>
      <c r="DH27" s="279"/>
      <c r="DI27" s="279"/>
      <c r="DJ27" s="279"/>
      <c r="DK27" s="279"/>
      <c r="DL27" s="279"/>
    </row>
    <row r="28" spans="1:116">
      <c r="A28" s="279"/>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79"/>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row>
    <row r="29" spans="1:116">
      <c r="A29" s="279"/>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79"/>
      <c r="BY29" s="279"/>
      <c r="BZ29" s="279"/>
      <c r="CA29" s="279"/>
      <c r="CB29" s="279"/>
      <c r="CC29" s="279"/>
      <c r="CD29" s="279"/>
      <c r="CE29" s="279"/>
      <c r="CF29" s="279"/>
      <c r="CG29" s="279"/>
      <c r="CH29" s="279"/>
      <c r="CI29" s="279"/>
      <c r="CJ29" s="279"/>
      <c r="CK29" s="279"/>
      <c r="CL29" s="279"/>
      <c r="CM29" s="279"/>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row>
    <row r="30" spans="1:116">
      <c r="A30" s="279"/>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79"/>
      <c r="BY30" s="279"/>
      <c r="BZ30" s="279"/>
      <c r="CA30" s="279"/>
      <c r="CB30" s="279"/>
      <c r="CC30" s="279"/>
      <c r="CD30" s="279"/>
      <c r="CE30" s="279"/>
      <c r="CF30" s="279"/>
      <c r="CG30" s="279"/>
      <c r="CH30" s="279"/>
      <c r="CI30" s="279"/>
      <c r="CJ30" s="279"/>
      <c r="CK30" s="279"/>
      <c r="CL30" s="279"/>
      <c r="CM30" s="279"/>
      <c r="CN30" s="279"/>
      <c r="CO30" s="279"/>
      <c r="CP30" s="279"/>
      <c r="CQ30" s="279"/>
      <c r="CR30" s="279"/>
      <c r="CS30" s="279"/>
      <c r="CT30" s="279"/>
      <c r="CU30" s="279"/>
      <c r="CV30" s="279"/>
      <c r="CW30" s="279"/>
      <c r="CX30" s="279"/>
      <c r="CY30" s="279"/>
      <c r="CZ30" s="279"/>
      <c r="DA30" s="279"/>
      <c r="DB30" s="279"/>
      <c r="DC30" s="279"/>
      <c r="DD30" s="279"/>
      <c r="DE30" s="279"/>
      <c r="DF30" s="279"/>
      <c r="DG30" s="279"/>
      <c r="DH30" s="279"/>
      <c r="DI30" s="279"/>
      <c r="DJ30" s="279"/>
      <c r="DK30" s="279"/>
      <c r="DL30" s="279"/>
    </row>
    <row r="31" spans="1:116">
      <c r="A31" s="279"/>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row>
    <row r="32" spans="1:116">
      <c r="A32" s="279"/>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79"/>
      <c r="BY32" s="279"/>
      <c r="BZ32" s="279"/>
      <c r="CA32" s="279"/>
      <c r="CB32" s="279"/>
      <c r="CC32" s="279"/>
      <c r="CD32" s="279"/>
      <c r="CE32" s="279"/>
      <c r="CF32" s="279"/>
      <c r="CG32" s="279"/>
      <c r="CH32" s="279"/>
      <c r="CI32" s="279"/>
      <c r="CJ32" s="279"/>
      <c r="CK32" s="279"/>
      <c r="CL32" s="279"/>
      <c r="CM32" s="279"/>
      <c r="CN32" s="279"/>
      <c r="CO32" s="279"/>
      <c r="CP32" s="279"/>
      <c r="CQ32" s="279"/>
      <c r="CR32" s="279"/>
      <c r="CS32" s="279"/>
      <c r="CT32" s="279"/>
      <c r="CU32" s="279"/>
      <c r="CV32" s="279"/>
      <c r="CW32" s="279"/>
      <c r="CX32" s="279"/>
      <c r="CY32" s="279"/>
      <c r="CZ32" s="279"/>
      <c r="DA32" s="279"/>
      <c r="DB32" s="279"/>
      <c r="DC32" s="279"/>
      <c r="DD32" s="279"/>
      <c r="DE32" s="279"/>
      <c r="DF32" s="279"/>
      <c r="DG32" s="279"/>
      <c r="DH32" s="279"/>
      <c r="DI32" s="279"/>
      <c r="DJ32" s="279"/>
      <c r="DK32" s="279"/>
      <c r="DL32" s="279"/>
    </row>
    <row r="33" spans="1:116">
      <c r="A33" s="279"/>
      <c r="B33" s="279"/>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79"/>
      <c r="BY33" s="279"/>
      <c r="BZ33" s="279"/>
      <c r="CA33" s="279"/>
      <c r="CB33" s="279"/>
      <c r="CC33" s="279"/>
      <c r="CD33" s="279"/>
      <c r="CE33" s="279"/>
      <c r="CF33" s="279"/>
      <c r="CG33" s="279"/>
      <c r="CH33" s="279"/>
      <c r="CI33" s="279"/>
      <c r="CJ33" s="279"/>
      <c r="CK33" s="279"/>
      <c r="CL33" s="279"/>
      <c r="CM33" s="279"/>
      <c r="CN33" s="279"/>
      <c r="CO33" s="279"/>
      <c r="CP33" s="279"/>
      <c r="CQ33" s="279"/>
      <c r="CR33" s="279"/>
      <c r="CS33" s="279"/>
      <c r="CT33" s="279"/>
      <c r="CU33" s="279"/>
      <c r="CV33" s="279"/>
      <c r="CW33" s="279"/>
      <c r="CX33" s="279"/>
      <c r="CY33" s="279"/>
      <c r="CZ33" s="279"/>
      <c r="DA33" s="279"/>
      <c r="DB33" s="279"/>
      <c r="DC33" s="279"/>
      <c r="DD33" s="279"/>
      <c r="DE33" s="279"/>
      <c r="DF33" s="279"/>
      <c r="DG33" s="279"/>
      <c r="DH33" s="279"/>
      <c r="DI33" s="279"/>
      <c r="DJ33" s="279"/>
      <c r="DK33" s="279"/>
      <c r="DL33" s="279"/>
    </row>
    <row r="34" spans="1:116">
      <c r="A34" s="279"/>
      <c r="B34" s="279"/>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79"/>
      <c r="BY34" s="279"/>
      <c r="BZ34" s="279"/>
      <c r="CA34" s="279"/>
      <c r="CB34" s="279"/>
      <c r="CC34" s="279"/>
      <c r="CD34" s="279"/>
      <c r="CE34" s="279"/>
      <c r="CF34" s="279"/>
      <c r="CG34" s="279"/>
      <c r="CH34" s="279"/>
      <c r="CI34" s="279"/>
      <c r="CJ34" s="279"/>
      <c r="CK34" s="279"/>
      <c r="CL34" s="279"/>
      <c r="CM34" s="279"/>
      <c r="CN34" s="279"/>
      <c r="CO34" s="279"/>
      <c r="CP34" s="279"/>
      <c r="CQ34" s="279"/>
      <c r="CR34" s="279"/>
      <c r="CS34" s="279"/>
      <c r="CT34" s="279"/>
      <c r="CU34" s="279"/>
      <c r="CV34" s="279"/>
      <c r="CW34" s="279"/>
      <c r="CX34" s="279"/>
      <c r="CY34" s="279"/>
      <c r="CZ34" s="279"/>
      <c r="DA34" s="279"/>
      <c r="DB34" s="279"/>
      <c r="DC34" s="279"/>
      <c r="DD34" s="279"/>
      <c r="DE34" s="279"/>
      <c r="DF34" s="279"/>
      <c r="DG34" s="279"/>
      <c r="DH34" s="279"/>
      <c r="DI34" s="279"/>
      <c r="DJ34" s="279"/>
      <c r="DK34" s="279"/>
      <c r="DL34" s="279"/>
    </row>
    <row r="35" spans="1:116">
      <c r="A35" s="279"/>
      <c r="B35" s="279"/>
      <c r="C35" s="279"/>
      <c r="D35" s="279"/>
      <c r="E35" s="279"/>
      <c r="F35" s="279"/>
      <c r="G35" s="279"/>
      <c r="H35" s="279"/>
      <c r="I35" s="279"/>
      <c r="J35" s="279"/>
      <c r="K35" s="279"/>
      <c r="L35" s="279"/>
      <c r="M35" s="280"/>
      <c r="N35" s="279"/>
      <c r="O35" s="279"/>
      <c r="P35" s="279"/>
      <c r="Q35" s="279"/>
      <c r="R35" s="279"/>
      <c r="S35" s="279"/>
      <c r="T35" s="280"/>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79"/>
      <c r="BY35" s="279"/>
      <c r="BZ35" s="279"/>
      <c r="CA35" s="279"/>
      <c r="CB35" s="279"/>
      <c r="CC35" s="279"/>
      <c r="CD35" s="279"/>
      <c r="CE35" s="279"/>
      <c r="CF35" s="279"/>
      <c r="CG35" s="279"/>
      <c r="CH35" s="279"/>
      <c r="CI35" s="279"/>
      <c r="CJ35" s="279"/>
      <c r="CK35" s="279"/>
      <c r="CL35" s="279"/>
      <c r="CM35" s="279"/>
      <c r="CN35" s="279"/>
      <c r="CO35" s="279"/>
      <c r="CP35" s="279"/>
      <c r="CQ35" s="279"/>
      <c r="CR35" s="279"/>
      <c r="CS35" s="279"/>
      <c r="CT35" s="279"/>
      <c r="CU35" s="279"/>
      <c r="CV35" s="279"/>
      <c r="CW35" s="279"/>
      <c r="CX35" s="279"/>
      <c r="CY35" s="279"/>
      <c r="CZ35" s="279"/>
      <c r="DA35" s="279"/>
      <c r="DB35" s="279"/>
      <c r="DC35" s="279"/>
      <c r="DD35" s="279"/>
      <c r="DE35" s="279"/>
      <c r="DF35" s="279"/>
      <c r="DG35" s="280"/>
      <c r="DH35" s="280"/>
      <c r="DI35" s="280"/>
      <c r="DJ35" s="280"/>
      <c r="DK35" s="280"/>
      <c r="DL35" s="280"/>
    </row>
    <row r="36" spans="1:116">
      <c r="A36" s="279"/>
      <c r="B36" s="280"/>
      <c r="C36" s="280"/>
      <c r="D36" s="280"/>
      <c r="E36" s="280"/>
      <c r="F36" s="280"/>
      <c r="G36" s="280"/>
      <c r="H36" s="280"/>
      <c r="I36" s="280"/>
      <c r="J36" s="280"/>
      <c r="K36" s="280"/>
      <c r="L36" s="280"/>
      <c r="M36" s="279"/>
      <c r="N36" s="280"/>
      <c r="O36" s="280"/>
      <c r="P36" s="280"/>
      <c r="Q36" s="280"/>
      <c r="R36" s="280"/>
      <c r="S36" s="280"/>
      <c r="T36" s="279"/>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row>
    <row r="37" spans="1:116">
      <c r="A37" s="279"/>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79"/>
      <c r="BY37" s="279"/>
      <c r="BZ37" s="279"/>
      <c r="CA37" s="279"/>
      <c r="CB37" s="279"/>
      <c r="CC37" s="279"/>
      <c r="CD37" s="279"/>
      <c r="CE37" s="279"/>
      <c r="CF37" s="279"/>
      <c r="CG37" s="279"/>
      <c r="CH37" s="279"/>
      <c r="CI37" s="279"/>
      <c r="CJ37" s="279"/>
      <c r="CK37" s="279"/>
      <c r="CL37" s="279"/>
      <c r="CM37" s="279"/>
      <c r="CN37" s="279"/>
      <c r="CO37" s="279"/>
      <c r="CP37" s="279"/>
      <c r="CQ37" s="279"/>
      <c r="CR37" s="279"/>
      <c r="CS37" s="279"/>
      <c r="CT37" s="279"/>
      <c r="CU37" s="279"/>
      <c r="CV37" s="279"/>
      <c r="CW37" s="279"/>
      <c r="CX37" s="279"/>
      <c r="CY37" s="279"/>
      <c r="CZ37" s="279"/>
      <c r="DA37" s="279"/>
      <c r="DB37" s="279"/>
      <c r="DC37" s="279"/>
      <c r="DD37" s="279"/>
      <c r="DE37" s="279"/>
      <c r="DF37" s="279"/>
      <c r="DG37" s="279"/>
      <c r="DH37" s="279"/>
      <c r="DI37" s="279"/>
      <c r="DJ37" s="279"/>
      <c r="DK37" s="279"/>
      <c r="DL37" s="280"/>
    </row>
    <row r="38" spans="1:116">
      <c r="A38" s="279"/>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79"/>
      <c r="BR38" s="279"/>
      <c r="BS38" s="279"/>
      <c r="BT38" s="279"/>
      <c r="BU38" s="279"/>
      <c r="BV38" s="279"/>
      <c r="BW38" s="279"/>
      <c r="BX38" s="279"/>
      <c r="BY38" s="279"/>
      <c r="BZ38" s="279"/>
      <c r="CA38" s="279"/>
      <c r="CB38" s="279"/>
      <c r="CC38" s="279"/>
      <c r="CD38" s="279"/>
      <c r="CE38" s="279"/>
      <c r="CF38" s="279"/>
      <c r="CG38" s="279"/>
      <c r="CH38" s="279"/>
      <c r="CI38" s="279"/>
      <c r="CJ38" s="279"/>
      <c r="CK38" s="279"/>
      <c r="CL38" s="279"/>
      <c r="CM38" s="279"/>
      <c r="CN38" s="279"/>
      <c r="CO38" s="279"/>
      <c r="CP38" s="279"/>
      <c r="CQ38" s="279"/>
      <c r="CR38" s="279"/>
      <c r="CS38" s="279"/>
      <c r="CT38" s="279"/>
      <c r="CU38" s="279"/>
      <c r="CV38" s="279"/>
      <c r="CW38" s="279"/>
      <c r="CX38" s="279"/>
      <c r="CY38" s="279"/>
      <c r="CZ38" s="279"/>
      <c r="DA38" s="279"/>
      <c r="DB38" s="279"/>
      <c r="DC38" s="279"/>
      <c r="DD38" s="279"/>
      <c r="DE38" s="279"/>
      <c r="DF38" s="279"/>
      <c r="DG38" s="279"/>
      <c r="DH38" s="279"/>
      <c r="DI38" s="279"/>
      <c r="DJ38" s="279"/>
      <c r="DK38" s="280"/>
      <c r="DL38" s="280"/>
    </row>
    <row r="39" spans="1:116">
      <c r="A39" s="279"/>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79"/>
      <c r="BY39" s="279"/>
      <c r="BZ39" s="279"/>
      <c r="CA39" s="279"/>
      <c r="CB39" s="279"/>
      <c r="CC39" s="279"/>
      <c r="CD39" s="279"/>
      <c r="CE39" s="279"/>
      <c r="CF39" s="279"/>
      <c r="CG39" s="279"/>
      <c r="CH39" s="279"/>
      <c r="CI39" s="279"/>
      <c r="CJ39" s="279"/>
      <c r="CK39" s="279"/>
      <c r="CL39" s="279"/>
      <c r="CM39" s="279"/>
      <c r="CN39" s="279"/>
      <c r="CO39" s="279"/>
      <c r="CP39" s="279"/>
      <c r="CQ39" s="279"/>
      <c r="CR39" s="279"/>
      <c r="CS39" s="279"/>
      <c r="CT39" s="279"/>
      <c r="CU39" s="279"/>
      <c r="CV39" s="279"/>
      <c r="CW39" s="279"/>
      <c r="CX39" s="279"/>
      <c r="CY39" s="279"/>
      <c r="CZ39" s="279"/>
      <c r="DA39" s="279"/>
      <c r="DB39" s="279"/>
      <c r="DC39" s="279"/>
      <c r="DD39" s="279"/>
      <c r="DE39" s="279"/>
      <c r="DF39" s="279"/>
      <c r="DG39" s="279"/>
      <c r="DH39" s="279"/>
      <c r="DI39" s="279"/>
      <c r="DJ39" s="279"/>
      <c r="DK39" s="279"/>
      <c r="DL39" s="279"/>
    </row>
    <row r="40" spans="1:116">
      <c r="A40" s="279"/>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row>
    <row r="41" spans="1:116">
      <c r="A41" s="279"/>
      <c r="B41" s="279"/>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79"/>
      <c r="BY41" s="279"/>
      <c r="BZ41" s="279"/>
      <c r="CA41" s="279"/>
      <c r="CB41" s="279"/>
      <c r="CC41" s="279"/>
      <c r="CD41" s="279"/>
      <c r="CE41" s="279"/>
      <c r="CF41" s="279"/>
      <c r="CG41" s="279"/>
      <c r="CH41" s="279"/>
      <c r="CI41" s="279"/>
      <c r="CJ41" s="279"/>
      <c r="CK41" s="279"/>
      <c r="CL41" s="279"/>
      <c r="CM41" s="279"/>
      <c r="CN41" s="279"/>
      <c r="CO41" s="279"/>
      <c r="CP41" s="279"/>
      <c r="CQ41" s="279"/>
      <c r="CR41" s="279"/>
      <c r="CS41" s="279"/>
      <c r="CT41" s="279"/>
      <c r="CU41" s="279"/>
      <c r="CV41" s="279"/>
      <c r="CW41" s="279"/>
      <c r="CX41" s="279"/>
      <c r="CY41" s="279"/>
      <c r="CZ41" s="279"/>
      <c r="DA41" s="279"/>
      <c r="DB41" s="279"/>
      <c r="DC41" s="279"/>
      <c r="DD41" s="279"/>
      <c r="DE41" s="279"/>
      <c r="DF41" s="279"/>
      <c r="DG41" s="279"/>
      <c r="DH41" s="279"/>
      <c r="DI41" s="279"/>
      <c r="DJ41" s="279"/>
      <c r="DK41" s="279"/>
      <c r="DL41" s="279"/>
    </row>
    <row r="42" spans="1:116">
      <c r="A42" s="279"/>
      <c r="B42" s="279"/>
      <c r="C42" s="279"/>
      <c r="D42" s="279"/>
      <c r="E42" s="279"/>
      <c r="F42" s="279"/>
      <c r="G42" s="279"/>
      <c r="H42" s="279"/>
      <c r="I42" s="279"/>
      <c r="J42" s="279"/>
      <c r="K42" s="279"/>
      <c r="L42" s="279"/>
      <c r="M42" s="279"/>
      <c r="N42" s="279"/>
      <c r="O42" s="279"/>
      <c r="P42" s="279"/>
      <c r="Q42" s="279"/>
      <c r="R42" s="279"/>
      <c r="S42" s="279"/>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79"/>
      <c r="DA42" s="279"/>
      <c r="DB42" s="279"/>
      <c r="DC42" s="279"/>
      <c r="DD42" s="279"/>
      <c r="DE42" s="279"/>
      <c r="DF42" s="279"/>
      <c r="DG42" s="279"/>
      <c r="DH42" s="279"/>
      <c r="DI42" s="279"/>
      <c r="DJ42" s="279"/>
      <c r="DK42" s="279"/>
      <c r="DL42" s="279"/>
    </row>
    <row r="43" spans="1:116">
      <c r="A43" s="279"/>
      <c r="B43" s="279"/>
      <c r="C43" s="279"/>
      <c r="D43" s="279"/>
      <c r="E43" s="279"/>
      <c r="F43" s="279"/>
      <c r="G43" s="279"/>
      <c r="H43" s="279"/>
      <c r="I43" s="279"/>
      <c r="J43" s="279"/>
      <c r="K43" s="279"/>
      <c r="L43" s="279"/>
      <c r="M43" s="279"/>
      <c r="N43" s="279"/>
      <c r="O43" s="279"/>
      <c r="P43" s="279"/>
      <c r="Q43" s="280"/>
      <c r="R43" s="280"/>
      <c r="S43" s="280"/>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80"/>
      <c r="DA43" s="280"/>
      <c r="DB43" s="280"/>
      <c r="DC43" s="280"/>
      <c r="DD43" s="280"/>
      <c r="DE43" s="280"/>
      <c r="DF43" s="280"/>
      <c r="DG43" s="280"/>
      <c r="DH43" s="280"/>
      <c r="DI43" s="280"/>
      <c r="DJ43" s="280"/>
      <c r="DK43" s="280"/>
      <c r="DL43" s="280"/>
    </row>
    <row r="44" spans="1:116">
      <c r="A44" s="279"/>
      <c r="B44" s="279"/>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79"/>
      <c r="BY44" s="279"/>
      <c r="BZ44" s="279"/>
      <c r="CA44" s="279"/>
      <c r="CB44" s="279"/>
      <c r="CC44" s="279"/>
      <c r="CD44" s="279"/>
      <c r="CE44" s="279"/>
      <c r="CF44" s="279"/>
      <c r="CG44" s="279"/>
      <c r="CH44" s="279"/>
      <c r="CI44" s="279"/>
      <c r="CJ44" s="279"/>
      <c r="CK44" s="279"/>
      <c r="CL44" s="279"/>
      <c r="CM44" s="279"/>
      <c r="CN44" s="279"/>
      <c r="CO44" s="279"/>
      <c r="CP44" s="279"/>
      <c r="CQ44" s="279"/>
      <c r="CR44" s="279"/>
      <c r="CS44" s="279"/>
      <c r="CT44" s="279"/>
      <c r="CU44" s="279"/>
      <c r="CV44" s="279"/>
      <c r="CW44" s="279"/>
      <c r="CX44" s="279"/>
      <c r="CY44" s="279"/>
      <c r="CZ44" s="279"/>
      <c r="DA44" s="279"/>
      <c r="DB44" s="279"/>
      <c r="DC44" s="279"/>
      <c r="DD44" s="279"/>
      <c r="DE44" s="279"/>
      <c r="DF44" s="279"/>
      <c r="DG44" s="279"/>
      <c r="DH44" s="279"/>
      <c r="DI44" s="279"/>
      <c r="DJ44" s="279"/>
      <c r="DK44" s="279"/>
      <c r="DL44" s="280"/>
    </row>
    <row r="45" spans="1:116">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79"/>
      <c r="BY45" s="279"/>
      <c r="BZ45" s="279"/>
      <c r="CA45" s="279"/>
      <c r="CB45" s="279"/>
      <c r="CC45" s="279"/>
      <c r="CD45" s="279"/>
      <c r="CE45" s="279"/>
      <c r="CF45" s="279"/>
      <c r="CG45" s="279"/>
      <c r="CH45" s="279"/>
      <c r="CI45" s="279"/>
      <c r="CJ45" s="279"/>
      <c r="CK45" s="279"/>
      <c r="CL45" s="279"/>
      <c r="CM45" s="279"/>
      <c r="CN45" s="279"/>
      <c r="CO45" s="279"/>
      <c r="CP45" s="279"/>
      <c r="CQ45" s="279"/>
      <c r="CR45" s="279"/>
      <c r="CS45" s="279"/>
      <c r="CT45" s="279"/>
      <c r="CU45" s="279"/>
      <c r="CV45" s="279"/>
      <c r="CW45" s="279"/>
      <c r="CX45" s="279"/>
      <c r="CY45" s="279"/>
      <c r="CZ45" s="279"/>
      <c r="DA45" s="279"/>
      <c r="DB45" s="279"/>
      <c r="DC45" s="279"/>
      <c r="DD45" s="279"/>
      <c r="DE45" s="279"/>
      <c r="DF45" s="279"/>
      <c r="DG45" s="279"/>
      <c r="DH45" s="279"/>
      <c r="DI45" s="279"/>
      <c r="DJ45" s="279"/>
      <c r="DK45" s="279"/>
      <c r="DL45" s="279"/>
    </row>
    <row r="46" spans="1:116">
      <c r="A46" s="279"/>
      <c r="B46" s="279"/>
      <c r="C46" s="279"/>
      <c r="D46" s="279"/>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79"/>
      <c r="BR46" s="279"/>
      <c r="BS46" s="279"/>
      <c r="BT46" s="279"/>
      <c r="BU46" s="279"/>
      <c r="BV46" s="279"/>
      <c r="BW46" s="279"/>
      <c r="BX46" s="279"/>
      <c r="BY46" s="279"/>
      <c r="BZ46" s="279"/>
      <c r="CA46" s="279"/>
      <c r="CB46" s="279"/>
      <c r="CC46" s="279"/>
      <c r="CD46" s="279"/>
      <c r="CE46" s="279"/>
      <c r="CF46" s="279"/>
      <c r="CG46" s="279"/>
      <c r="CH46" s="279"/>
      <c r="CI46" s="279"/>
      <c r="CJ46" s="279"/>
      <c r="CK46" s="279"/>
      <c r="CL46" s="279"/>
      <c r="CM46" s="279"/>
      <c r="CN46" s="279"/>
      <c r="CO46" s="279"/>
      <c r="CP46" s="279"/>
      <c r="CQ46" s="279"/>
      <c r="CR46" s="279"/>
      <c r="CS46" s="279"/>
      <c r="CT46" s="279"/>
      <c r="CU46" s="279"/>
      <c r="CV46" s="279"/>
      <c r="CW46" s="279"/>
      <c r="CX46" s="279"/>
      <c r="CY46" s="279"/>
      <c r="CZ46" s="279"/>
      <c r="DA46" s="279"/>
      <c r="DB46" s="279"/>
      <c r="DC46" s="279"/>
      <c r="DD46" s="279"/>
      <c r="DE46" s="279"/>
      <c r="DF46" s="279"/>
      <c r="DG46" s="279"/>
      <c r="DH46" s="279"/>
      <c r="DI46" s="279"/>
      <c r="DJ46" s="279"/>
      <c r="DK46" s="279"/>
      <c r="DL46" s="279"/>
    </row>
    <row r="47" spans="1:116">
      <c r="A47" s="279"/>
      <c r="B47" s="279"/>
      <c r="C47" s="279"/>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79"/>
      <c r="BR47" s="279"/>
      <c r="BS47" s="279"/>
      <c r="BT47" s="279"/>
      <c r="BU47" s="279"/>
      <c r="BV47" s="279"/>
      <c r="BW47" s="279"/>
      <c r="BX47" s="279"/>
      <c r="BY47" s="279"/>
      <c r="BZ47" s="279"/>
      <c r="CA47" s="279"/>
      <c r="CB47" s="279"/>
      <c r="CC47" s="279"/>
      <c r="CD47" s="279"/>
      <c r="CE47" s="279"/>
      <c r="CF47" s="279"/>
      <c r="CG47" s="279"/>
      <c r="CH47" s="279"/>
      <c r="CI47" s="279"/>
      <c r="CJ47" s="279"/>
      <c r="CK47" s="279"/>
      <c r="CL47" s="279"/>
      <c r="CM47" s="279"/>
      <c r="CN47" s="279"/>
      <c r="CO47" s="279"/>
      <c r="CP47" s="279"/>
      <c r="CQ47" s="279"/>
      <c r="CR47" s="279"/>
      <c r="CS47" s="279"/>
      <c r="CT47" s="279"/>
      <c r="CU47" s="279"/>
      <c r="CV47" s="279"/>
      <c r="CW47" s="279"/>
      <c r="CX47" s="279"/>
      <c r="CY47" s="279"/>
      <c r="CZ47" s="279"/>
      <c r="DA47" s="279"/>
      <c r="DB47" s="279"/>
      <c r="DC47" s="279"/>
      <c r="DD47" s="279"/>
      <c r="DE47" s="279"/>
      <c r="DF47" s="279"/>
      <c r="DG47" s="279"/>
      <c r="DH47" s="279"/>
      <c r="DI47" s="279"/>
      <c r="DJ47" s="279"/>
      <c r="DK47" s="279"/>
      <c r="DL47" s="279"/>
    </row>
    <row r="48" spans="1:116">
      <c r="A48" s="279"/>
      <c r="B48" s="279"/>
      <c r="C48" s="279"/>
      <c r="D48" s="279"/>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row>
    <row r="49" spans="1:116">
      <c r="A49" s="279"/>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row>
    <row r="50" spans="1:116">
      <c r="A50" s="279"/>
      <c r="B50" s="279"/>
      <c r="C50" s="279"/>
      <c r="D50" s="279"/>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80"/>
      <c r="DH50" s="280"/>
      <c r="DI50" s="280"/>
      <c r="DJ50" s="280"/>
      <c r="DK50" s="280"/>
      <c r="DL50" s="280"/>
    </row>
    <row r="51" spans="1:116">
      <c r="A51" s="279"/>
      <c r="B51" s="279"/>
      <c r="C51" s="279"/>
      <c r="D51" s="279"/>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row>
    <row r="52" spans="1:116">
      <c r="A52" s="279"/>
      <c r="B52" s="279"/>
      <c r="C52" s="279"/>
      <c r="D52" s="279"/>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79"/>
      <c r="BY52" s="279"/>
      <c r="BZ52" s="279"/>
      <c r="CA52" s="279"/>
      <c r="CB52" s="279"/>
      <c r="CC52" s="279"/>
      <c r="CD52" s="279"/>
      <c r="CE52" s="279"/>
      <c r="CF52" s="279"/>
      <c r="CG52" s="279"/>
      <c r="CH52" s="279"/>
      <c r="CI52" s="279"/>
      <c r="CJ52" s="279"/>
      <c r="CK52" s="279"/>
      <c r="CL52" s="279"/>
      <c r="CM52" s="279"/>
      <c r="CN52" s="279"/>
      <c r="CO52" s="279"/>
      <c r="CP52" s="279"/>
      <c r="CQ52" s="279"/>
      <c r="CR52" s="279"/>
      <c r="CS52" s="279"/>
      <c r="CT52" s="279"/>
      <c r="CU52" s="279"/>
      <c r="CV52" s="279"/>
      <c r="CW52" s="279"/>
      <c r="CX52" s="279"/>
      <c r="CY52" s="279"/>
      <c r="CZ52" s="279"/>
      <c r="DA52" s="279"/>
      <c r="DB52" s="279"/>
      <c r="DC52" s="279"/>
      <c r="DD52" s="279"/>
      <c r="DE52" s="279"/>
      <c r="DF52" s="279"/>
      <c r="DG52" s="279"/>
      <c r="DH52" s="279"/>
      <c r="DI52" s="279"/>
      <c r="DJ52" s="279"/>
      <c r="DK52" s="279"/>
      <c r="DL52" s="279"/>
    </row>
    <row r="53" spans="1:116">
      <c r="A53" s="279"/>
      <c r="B53" s="27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79"/>
      <c r="BY53" s="279"/>
      <c r="BZ53" s="279"/>
      <c r="CA53" s="279"/>
      <c r="CB53" s="279"/>
      <c r="CC53" s="279"/>
      <c r="CD53" s="279"/>
      <c r="CE53" s="279"/>
      <c r="CF53" s="279"/>
      <c r="CG53" s="279"/>
      <c r="CH53" s="279"/>
      <c r="CI53" s="279"/>
      <c r="CJ53" s="279"/>
      <c r="CK53" s="279"/>
      <c r="CL53" s="279"/>
      <c r="CM53" s="279"/>
      <c r="CN53" s="279"/>
      <c r="CO53" s="279"/>
      <c r="CP53" s="279"/>
      <c r="CQ53" s="279"/>
      <c r="CR53" s="279"/>
      <c r="CS53" s="279"/>
      <c r="CT53" s="279"/>
      <c r="CU53" s="279"/>
      <c r="CV53" s="279"/>
      <c r="CW53" s="279"/>
      <c r="CX53" s="279"/>
      <c r="CY53" s="279"/>
      <c r="CZ53" s="279"/>
      <c r="DA53" s="279"/>
      <c r="DB53" s="279"/>
      <c r="DC53" s="279"/>
      <c r="DD53" s="279"/>
      <c r="DE53" s="279"/>
      <c r="DF53" s="279"/>
      <c r="DG53" s="279"/>
      <c r="DH53" s="279"/>
      <c r="DI53" s="279"/>
      <c r="DJ53" s="279"/>
      <c r="DK53" s="279"/>
      <c r="DL53" s="280"/>
    </row>
    <row r="54" spans="1:116">
      <c r="A54" s="279"/>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c r="AH54" s="279"/>
      <c r="AI54" s="279"/>
      <c r="AJ54" s="279"/>
      <c r="AK54" s="279"/>
      <c r="AL54" s="279"/>
      <c r="AM54" s="279"/>
      <c r="AN54" s="279"/>
      <c r="AO54" s="279"/>
      <c r="AP54" s="279"/>
      <c r="AQ54" s="279"/>
      <c r="AR54" s="279"/>
      <c r="AS54" s="279"/>
      <c r="AT54" s="279"/>
      <c r="AU54" s="279"/>
      <c r="AV54" s="279"/>
      <c r="AW54" s="279"/>
      <c r="AX54" s="279"/>
      <c r="AY54" s="279"/>
      <c r="AZ54" s="279"/>
      <c r="BA54" s="279"/>
      <c r="BB54" s="279"/>
      <c r="BC54" s="279"/>
      <c r="BD54" s="279"/>
      <c r="BE54" s="279"/>
      <c r="BF54" s="279"/>
      <c r="BG54" s="279"/>
      <c r="BH54" s="279"/>
      <c r="BI54" s="279"/>
      <c r="BJ54" s="279"/>
      <c r="BK54" s="279"/>
      <c r="BL54" s="279"/>
      <c r="BM54" s="279"/>
      <c r="BN54" s="279"/>
      <c r="BO54" s="279"/>
      <c r="BP54" s="279"/>
      <c r="BQ54" s="279"/>
      <c r="BR54" s="279"/>
      <c r="BS54" s="279"/>
      <c r="BT54" s="279"/>
      <c r="BU54" s="279"/>
      <c r="BV54" s="279"/>
      <c r="BW54" s="279"/>
      <c r="BX54" s="279"/>
      <c r="BY54" s="279"/>
      <c r="BZ54" s="279"/>
      <c r="CA54" s="279"/>
      <c r="CB54" s="279"/>
      <c r="CC54" s="279"/>
      <c r="CD54" s="279"/>
      <c r="CE54" s="279"/>
      <c r="CF54" s="279"/>
      <c r="CG54" s="279"/>
      <c r="CH54" s="279"/>
      <c r="CI54" s="279"/>
      <c r="CJ54" s="279"/>
      <c r="CK54" s="279"/>
      <c r="CL54" s="279"/>
      <c r="CM54" s="279"/>
      <c r="CN54" s="279"/>
      <c r="CO54" s="279"/>
      <c r="CP54" s="279"/>
      <c r="CQ54" s="279"/>
      <c r="CR54" s="279"/>
      <c r="CS54" s="279"/>
      <c r="CT54" s="279"/>
      <c r="CU54" s="279"/>
      <c r="CV54" s="279"/>
      <c r="CW54" s="279"/>
      <c r="CX54" s="279"/>
      <c r="CY54" s="279"/>
      <c r="CZ54" s="279"/>
      <c r="DA54" s="279"/>
      <c r="DB54" s="279"/>
      <c r="DC54" s="279"/>
      <c r="DD54" s="279"/>
      <c r="DE54" s="279"/>
      <c r="DF54" s="279"/>
      <c r="DG54" s="279"/>
      <c r="DH54" s="279"/>
      <c r="DI54" s="279"/>
      <c r="DJ54" s="279"/>
      <c r="DK54" s="279"/>
      <c r="DL54" s="279"/>
    </row>
    <row r="55" spans="1:116">
      <c r="A55" s="279"/>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279"/>
      <c r="AY55" s="279"/>
      <c r="AZ55" s="279"/>
      <c r="BA55" s="279"/>
      <c r="BB55" s="279"/>
      <c r="BC55" s="279"/>
      <c r="BD55" s="279"/>
      <c r="BE55" s="279"/>
      <c r="BF55" s="279"/>
      <c r="BG55" s="279"/>
      <c r="BH55" s="279"/>
      <c r="BI55" s="279"/>
      <c r="BJ55" s="279"/>
      <c r="BK55" s="279"/>
      <c r="BL55" s="279"/>
      <c r="BM55" s="279"/>
      <c r="BN55" s="279"/>
      <c r="BO55" s="279"/>
      <c r="BP55" s="279"/>
      <c r="BQ55" s="279"/>
      <c r="BR55" s="279"/>
      <c r="BS55" s="279"/>
      <c r="BT55" s="279"/>
      <c r="BU55" s="279"/>
      <c r="BV55" s="279"/>
      <c r="BW55" s="279"/>
      <c r="BX55" s="279"/>
      <c r="BY55" s="279"/>
      <c r="BZ55" s="279"/>
      <c r="CA55" s="279"/>
      <c r="CB55" s="279"/>
      <c r="CC55" s="279"/>
      <c r="CD55" s="279"/>
      <c r="CE55" s="279"/>
      <c r="CF55" s="279"/>
      <c r="CG55" s="279"/>
      <c r="CH55" s="279"/>
      <c r="CI55" s="279"/>
      <c r="CJ55" s="279"/>
      <c r="CK55" s="279"/>
      <c r="CL55" s="279"/>
      <c r="CM55" s="279"/>
      <c r="CN55" s="279"/>
      <c r="CO55" s="279"/>
      <c r="CP55" s="279"/>
      <c r="CQ55" s="279"/>
      <c r="CR55" s="279"/>
      <c r="CS55" s="279"/>
      <c r="CT55" s="279"/>
      <c r="CU55" s="279"/>
      <c r="CV55" s="279"/>
      <c r="CW55" s="279"/>
      <c r="CX55" s="279"/>
      <c r="CY55" s="279"/>
      <c r="CZ55" s="279"/>
      <c r="DA55" s="279"/>
      <c r="DB55" s="279"/>
      <c r="DC55" s="279"/>
      <c r="DD55" s="279"/>
      <c r="DE55" s="279"/>
      <c r="DF55" s="279"/>
      <c r="DG55" s="279"/>
      <c r="DH55" s="279"/>
      <c r="DI55" s="279"/>
      <c r="DJ55" s="279"/>
      <c r="DK55" s="279"/>
      <c r="DL55" s="279"/>
    </row>
    <row r="56" spans="1:116">
      <c r="A56" s="279"/>
      <c r="B56" s="27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279"/>
      <c r="AH56" s="279"/>
      <c r="AI56" s="279"/>
      <c r="AJ56" s="279"/>
      <c r="AK56" s="279"/>
      <c r="AL56" s="279"/>
      <c r="AM56" s="279"/>
      <c r="AN56" s="279"/>
      <c r="AO56" s="279"/>
      <c r="AP56" s="279"/>
      <c r="AQ56" s="279"/>
      <c r="AR56" s="279"/>
      <c r="AS56" s="279"/>
      <c r="AT56" s="279"/>
      <c r="AU56" s="279"/>
      <c r="AV56" s="279"/>
      <c r="AW56" s="279"/>
      <c r="AX56" s="279"/>
      <c r="AY56" s="279"/>
      <c r="AZ56" s="279"/>
      <c r="BA56" s="279"/>
      <c r="BB56" s="279"/>
      <c r="BC56" s="279"/>
      <c r="BD56" s="279"/>
      <c r="BE56" s="279"/>
      <c r="BF56" s="279"/>
      <c r="BG56" s="279"/>
      <c r="BH56" s="279"/>
      <c r="BI56" s="279"/>
      <c r="BJ56" s="279"/>
      <c r="BK56" s="279"/>
      <c r="BL56" s="279"/>
      <c r="BM56" s="279"/>
      <c r="BN56" s="279"/>
      <c r="BO56" s="279"/>
      <c r="BP56" s="279"/>
      <c r="BQ56" s="279"/>
      <c r="BR56" s="279"/>
      <c r="BS56" s="279"/>
      <c r="BT56" s="279"/>
      <c r="BU56" s="279"/>
      <c r="BV56" s="279"/>
      <c r="BW56" s="279"/>
      <c r="BX56" s="279"/>
      <c r="BY56" s="279"/>
      <c r="BZ56" s="279"/>
      <c r="CA56" s="279"/>
      <c r="CB56" s="279"/>
      <c r="CC56" s="279"/>
      <c r="CD56" s="279"/>
      <c r="CE56" s="279"/>
      <c r="CF56" s="279"/>
      <c r="CG56" s="279"/>
      <c r="CH56" s="279"/>
      <c r="CI56" s="279"/>
      <c r="CJ56" s="279"/>
      <c r="CK56" s="279"/>
      <c r="CL56" s="279"/>
      <c r="CM56" s="279"/>
      <c r="CN56" s="279"/>
      <c r="CO56" s="279"/>
      <c r="CP56" s="279"/>
      <c r="CQ56" s="279"/>
      <c r="CR56" s="279"/>
      <c r="CS56" s="279"/>
      <c r="CT56" s="279"/>
      <c r="CU56" s="279"/>
      <c r="CV56" s="279"/>
      <c r="CW56" s="279"/>
      <c r="CX56" s="279"/>
      <c r="CY56" s="279"/>
      <c r="CZ56" s="279"/>
      <c r="DA56" s="279"/>
      <c r="DB56" s="279"/>
      <c r="DC56" s="279"/>
      <c r="DD56" s="279"/>
      <c r="DE56" s="279"/>
      <c r="DF56" s="279"/>
      <c r="DG56" s="279"/>
      <c r="DH56" s="279"/>
      <c r="DI56" s="279"/>
      <c r="DJ56" s="279"/>
      <c r="DK56" s="279"/>
      <c r="DL56" s="279"/>
    </row>
    <row r="57" spans="1:116">
      <c r="A57" s="279"/>
      <c r="B57" s="279"/>
      <c r="C57" s="279"/>
      <c r="D57" s="279"/>
      <c r="E57" s="279"/>
      <c r="F57" s="279"/>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79"/>
      <c r="AR57" s="279"/>
      <c r="AS57" s="279"/>
      <c r="AT57" s="279"/>
      <c r="AU57" s="279"/>
      <c r="AV57" s="279"/>
      <c r="AW57" s="279"/>
      <c r="AX57" s="279"/>
      <c r="AY57" s="279"/>
      <c r="AZ57" s="279"/>
      <c r="BA57" s="279"/>
      <c r="BB57" s="279"/>
      <c r="BC57" s="279"/>
      <c r="BD57" s="279"/>
      <c r="BE57" s="279"/>
      <c r="BF57" s="279"/>
      <c r="BG57" s="279"/>
      <c r="BH57" s="279"/>
      <c r="BI57" s="279"/>
      <c r="BJ57" s="279"/>
      <c r="BK57" s="279"/>
      <c r="BL57" s="279"/>
      <c r="BM57" s="279"/>
      <c r="BN57" s="279"/>
      <c r="BO57" s="279"/>
      <c r="BP57" s="279"/>
      <c r="BQ57" s="279"/>
      <c r="BR57" s="279"/>
      <c r="BS57" s="279"/>
      <c r="BT57" s="279"/>
      <c r="BU57" s="279"/>
      <c r="BV57" s="279"/>
      <c r="BW57" s="279"/>
      <c r="BX57" s="279"/>
      <c r="BY57" s="279"/>
      <c r="BZ57" s="279"/>
      <c r="CA57" s="279"/>
      <c r="CB57" s="279"/>
      <c r="CC57" s="279"/>
      <c r="CD57" s="279"/>
      <c r="CE57" s="279"/>
      <c r="CF57" s="279"/>
      <c r="CG57" s="279"/>
      <c r="CH57" s="279"/>
      <c r="CI57" s="279"/>
      <c r="CJ57" s="279"/>
      <c r="CK57" s="279"/>
      <c r="CL57" s="279"/>
      <c r="CM57" s="279"/>
      <c r="CN57" s="279"/>
      <c r="CO57" s="279"/>
      <c r="CP57" s="279"/>
      <c r="CQ57" s="279"/>
      <c r="CR57" s="279"/>
      <c r="CS57" s="279"/>
      <c r="CT57" s="279"/>
      <c r="CU57" s="279"/>
      <c r="CV57" s="279"/>
      <c r="CW57" s="279"/>
      <c r="CX57" s="279"/>
      <c r="CY57" s="279"/>
      <c r="CZ57" s="279"/>
      <c r="DA57" s="279"/>
      <c r="DB57" s="279"/>
      <c r="DC57" s="279"/>
      <c r="DD57" s="279"/>
      <c r="DE57" s="279"/>
      <c r="DF57" s="279"/>
      <c r="DG57" s="279"/>
      <c r="DH57" s="279"/>
      <c r="DI57" s="279"/>
      <c r="DJ57" s="279"/>
      <c r="DK57" s="279"/>
      <c r="DL57" s="279"/>
    </row>
    <row r="58" spans="1:116">
      <c r="A58" s="279"/>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79"/>
      <c r="AE58" s="279"/>
      <c r="AF58" s="279"/>
      <c r="AG58" s="279"/>
      <c r="AH58" s="279"/>
      <c r="AI58" s="279"/>
      <c r="AJ58" s="279"/>
      <c r="AK58" s="279"/>
      <c r="AL58" s="279"/>
      <c r="AM58" s="279"/>
      <c r="AN58" s="279"/>
      <c r="AO58" s="279"/>
      <c r="AP58" s="279"/>
      <c r="AQ58" s="279"/>
      <c r="AR58" s="279"/>
      <c r="AS58" s="279"/>
      <c r="AT58" s="279"/>
      <c r="AU58" s="279"/>
      <c r="AV58" s="279"/>
      <c r="AW58" s="279"/>
      <c r="AX58" s="279"/>
      <c r="AY58" s="279"/>
      <c r="AZ58" s="279"/>
      <c r="BA58" s="279"/>
      <c r="BB58" s="279"/>
      <c r="BC58" s="279"/>
      <c r="BD58" s="279"/>
      <c r="BE58" s="279"/>
      <c r="BF58" s="279"/>
      <c r="BG58" s="279"/>
      <c r="BH58" s="279"/>
      <c r="BI58" s="279"/>
      <c r="BJ58" s="279"/>
      <c r="BK58" s="279"/>
      <c r="BL58" s="279"/>
      <c r="BM58" s="279"/>
      <c r="BN58" s="279"/>
      <c r="BO58" s="279"/>
      <c r="BP58" s="279"/>
      <c r="BQ58" s="279"/>
      <c r="BR58" s="279"/>
      <c r="BS58" s="279"/>
      <c r="BT58" s="279"/>
      <c r="BU58" s="279"/>
      <c r="BV58" s="279"/>
      <c r="BW58" s="279"/>
      <c r="BX58" s="279"/>
      <c r="BY58" s="279"/>
      <c r="BZ58" s="279"/>
      <c r="CA58" s="279"/>
      <c r="CB58" s="279"/>
      <c r="CC58" s="279"/>
      <c r="CD58" s="279"/>
      <c r="CE58" s="279"/>
      <c r="CF58" s="279"/>
      <c r="CG58" s="279"/>
      <c r="CH58" s="279"/>
      <c r="CI58" s="279"/>
      <c r="CJ58" s="279"/>
      <c r="CK58" s="279"/>
      <c r="CL58" s="279"/>
      <c r="CM58" s="279"/>
      <c r="CN58" s="279"/>
      <c r="CO58" s="279"/>
      <c r="CP58" s="279"/>
      <c r="CQ58" s="279"/>
      <c r="CR58" s="279"/>
      <c r="CS58" s="279"/>
      <c r="CT58" s="279"/>
      <c r="CU58" s="279"/>
      <c r="CV58" s="279"/>
      <c r="CW58" s="279"/>
      <c r="CX58" s="279"/>
      <c r="CY58" s="279"/>
      <c r="CZ58" s="279"/>
      <c r="DA58" s="279"/>
      <c r="DB58" s="279"/>
      <c r="DC58" s="279"/>
      <c r="DD58" s="279"/>
      <c r="DE58" s="279"/>
      <c r="DF58" s="279"/>
      <c r="DG58" s="279"/>
      <c r="DH58" s="279"/>
      <c r="DI58" s="279"/>
      <c r="DJ58" s="279"/>
      <c r="DK58" s="279"/>
      <c r="DL58" s="279"/>
    </row>
    <row r="59" spans="1:116">
      <c r="A59" s="279"/>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279"/>
      <c r="BH59" s="279"/>
      <c r="BI59" s="279"/>
      <c r="BJ59" s="279"/>
      <c r="BK59" s="279"/>
      <c r="BL59" s="279"/>
      <c r="BM59" s="279"/>
      <c r="BN59" s="279"/>
      <c r="BO59" s="279"/>
      <c r="BP59" s="279"/>
      <c r="BQ59" s="279"/>
      <c r="BR59" s="279"/>
      <c r="BS59" s="279"/>
      <c r="BT59" s="279"/>
      <c r="BU59" s="279"/>
      <c r="BV59" s="279"/>
      <c r="BW59" s="279"/>
      <c r="BX59" s="279"/>
      <c r="BY59" s="279"/>
      <c r="BZ59" s="279"/>
      <c r="CA59" s="279"/>
      <c r="CB59" s="279"/>
      <c r="CC59" s="279"/>
      <c r="CD59" s="279"/>
      <c r="CE59" s="279"/>
      <c r="CF59" s="279"/>
      <c r="CG59" s="279"/>
      <c r="CH59" s="279"/>
      <c r="CI59" s="279"/>
      <c r="CJ59" s="279"/>
      <c r="CK59" s="279"/>
      <c r="CL59" s="279"/>
      <c r="CM59" s="279"/>
      <c r="CN59" s="279"/>
      <c r="CO59" s="279"/>
      <c r="CP59" s="279"/>
      <c r="CQ59" s="279"/>
      <c r="CR59" s="279"/>
      <c r="CS59" s="279"/>
      <c r="CT59" s="279"/>
      <c r="CU59" s="279"/>
      <c r="CV59" s="279"/>
      <c r="CW59" s="279"/>
      <c r="CX59" s="279"/>
      <c r="CY59" s="279"/>
      <c r="CZ59" s="279"/>
      <c r="DA59" s="279"/>
      <c r="DB59" s="279"/>
      <c r="DC59" s="279"/>
      <c r="DD59" s="279"/>
      <c r="DE59" s="279"/>
      <c r="DF59" s="279"/>
      <c r="DG59" s="279"/>
      <c r="DH59" s="279"/>
      <c r="DI59" s="279"/>
      <c r="DJ59" s="279"/>
      <c r="DK59" s="279"/>
      <c r="DL59" s="279"/>
    </row>
    <row r="60" spans="1:116">
      <c r="A60" s="279"/>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79"/>
      <c r="AR60" s="279"/>
      <c r="AS60" s="279"/>
      <c r="AT60" s="279"/>
      <c r="AU60" s="279"/>
      <c r="AV60" s="279"/>
      <c r="AW60" s="279"/>
      <c r="AX60" s="279"/>
      <c r="AY60" s="279"/>
      <c r="AZ60" s="279"/>
      <c r="BA60" s="279"/>
      <c r="BB60" s="279"/>
      <c r="BC60" s="279"/>
      <c r="BD60" s="279"/>
      <c r="BE60" s="279"/>
      <c r="BF60" s="279"/>
      <c r="BG60" s="279"/>
      <c r="BH60" s="279"/>
      <c r="BI60" s="279"/>
      <c r="BJ60" s="279"/>
      <c r="BK60" s="279"/>
      <c r="BL60" s="279"/>
      <c r="BM60" s="279"/>
      <c r="BN60" s="279"/>
      <c r="BO60" s="279"/>
      <c r="BP60" s="279"/>
      <c r="BQ60" s="279"/>
      <c r="BR60" s="279"/>
      <c r="BS60" s="279"/>
      <c r="BT60" s="279"/>
      <c r="BU60" s="279"/>
      <c r="BV60" s="279"/>
      <c r="BW60" s="279"/>
      <c r="BX60" s="279"/>
      <c r="BY60" s="279"/>
      <c r="BZ60" s="279"/>
      <c r="CA60" s="279"/>
      <c r="CB60" s="279"/>
      <c r="CC60" s="279"/>
      <c r="CD60" s="279"/>
      <c r="CE60" s="279"/>
      <c r="CF60" s="279"/>
      <c r="CG60" s="279"/>
      <c r="CH60" s="279"/>
      <c r="CI60" s="279"/>
      <c r="CJ60" s="279"/>
      <c r="CK60" s="279"/>
      <c r="CL60" s="279"/>
      <c r="CM60" s="279"/>
      <c r="CN60" s="279"/>
      <c r="CO60" s="279"/>
      <c r="CP60" s="279"/>
      <c r="CQ60" s="279"/>
      <c r="CR60" s="279"/>
      <c r="CS60" s="279"/>
      <c r="CT60" s="279"/>
      <c r="CU60" s="279"/>
      <c r="CV60" s="279"/>
      <c r="CW60" s="279"/>
      <c r="CX60" s="279"/>
      <c r="CY60" s="279"/>
      <c r="CZ60" s="279"/>
      <c r="DA60" s="279"/>
      <c r="DB60" s="279"/>
      <c r="DC60" s="279"/>
      <c r="DD60" s="279"/>
      <c r="DE60" s="279"/>
      <c r="DF60" s="279"/>
      <c r="DG60" s="279"/>
      <c r="DH60" s="279"/>
      <c r="DI60" s="279"/>
      <c r="DJ60" s="279"/>
      <c r="DK60" s="279"/>
      <c r="DL60" s="279"/>
    </row>
    <row r="61" spans="1:116">
      <c r="A61" s="279"/>
      <c r="B61" s="27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79"/>
      <c r="AM61" s="279"/>
      <c r="AN61" s="279"/>
      <c r="AO61" s="279"/>
      <c r="AP61" s="279"/>
      <c r="AQ61" s="279"/>
      <c r="AR61" s="279"/>
      <c r="AS61" s="279"/>
      <c r="AT61" s="279"/>
      <c r="AU61" s="279"/>
      <c r="AV61" s="279"/>
      <c r="AW61" s="279"/>
      <c r="AX61" s="279"/>
      <c r="AY61" s="279"/>
      <c r="AZ61" s="279"/>
      <c r="BA61" s="279"/>
      <c r="BB61" s="279"/>
      <c r="BC61" s="279"/>
      <c r="BD61" s="279"/>
      <c r="BE61" s="279"/>
      <c r="BF61" s="279"/>
      <c r="BG61" s="279"/>
      <c r="BH61" s="279"/>
      <c r="BI61" s="279"/>
      <c r="BJ61" s="279"/>
      <c r="BK61" s="279"/>
      <c r="BL61" s="279"/>
      <c r="BM61" s="279"/>
      <c r="BN61" s="279"/>
      <c r="BO61" s="279"/>
      <c r="BP61" s="279"/>
      <c r="BQ61" s="279"/>
      <c r="BR61" s="279"/>
      <c r="BS61" s="279"/>
      <c r="BT61" s="279"/>
      <c r="BU61" s="279"/>
      <c r="BV61" s="279"/>
      <c r="BW61" s="279"/>
      <c r="BX61" s="279"/>
      <c r="BY61" s="279"/>
      <c r="BZ61" s="279"/>
      <c r="CA61" s="279"/>
      <c r="CB61" s="279"/>
      <c r="CC61" s="279"/>
      <c r="CD61" s="279"/>
      <c r="CE61" s="279"/>
      <c r="CF61" s="279"/>
      <c r="CG61" s="279"/>
      <c r="CH61" s="279"/>
      <c r="CI61" s="279"/>
      <c r="CJ61" s="279"/>
      <c r="CK61" s="279"/>
      <c r="CL61" s="279"/>
      <c r="CM61" s="279"/>
      <c r="CN61" s="279"/>
      <c r="CO61" s="279"/>
      <c r="CP61" s="279"/>
      <c r="CQ61" s="279"/>
      <c r="CR61" s="279"/>
      <c r="CS61" s="279"/>
      <c r="CT61" s="279"/>
      <c r="CU61" s="279"/>
      <c r="CV61" s="279"/>
      <c r="CW61" s="279"/>
      <c r="CX61" s="279"/>
      <c r="CY61" s="279"/>
      <c r="CZ61" s="279"/>
      <c r="DA61" s="279"/>
      <c r="DB61" s="279"/>
      <c r="DC61" s="279"/>
      <c r="DD61" s="279"/>
      <c r="DE61" s="279"/>
      <c r="DF61" s="279"/>
      <c r="DG61" s="279"/>
      <c r="DH61" s="279"/>
      <c r="DI61" s="279"/>
      <c r="DJ61" s="279"/>
      <c r="DK61" s="279"/>
      <c r="DL61" s="279"/>
    </row>
    <row r="62" spans="1:116">
      <c r="A62" s="279"/>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79"/>
      <c r="BX62" s="279"/>
      <c r="BY62" s="279"/>
      <c r="BZ62" s="279"/>
      <c r="CA62" s="279"/>
      <c r="CB62" s="279"/>
      <c r="CC62" s="279"/>
      <c r="CD62" s="279"/>
      <c r="CE62" s="279"/>
      <c r="CF62" s="279"/>
      <c r="CG62" s="279"/>
      <c r="CH62" s="279"/>
      <c r="CI62" s="279"/>
      <c r="CJ62" s="279"/>
      <c r="CK62" s="279"/>
      <c r="CL62" s="279"/>
      <c r="CM62" s="279"/>
      <c r="CN62" s="279"/>
      <c r="CO62" s="279"/>
      <c r="CP62" s="279"/>
      <c r="CQ62" s="279"/>
      <c r="CR62" s="279"/>
      <c r="CS62" s="279"/>
      <c r="CT62" s="279"/>
      <c r="CU62" s="279"/>
      <c r="CV62" s="279"/>
      <c r="CW62" s="279"/>
      <c r="CX62" s="279"/>
      <c r="CY62" s="279"/>
      <c r="CZ62" s="279"/>
      <c r="DA62" s="279"/>
      <c r="DB62" s="279"/>
      <c r="DC62" s="279"/>
      <c r="DD62" s="279"/>
      <c r="DE62" s="279"/>
      <c r="DF62" s="279"/>
      <c r="DG62" s="279"/>
      <c r="DH62" s="279"/>
      <c r="DI62" s="279"/>
      <c r="DJ62" s="279"/>
      <c r="DK62" s="279"/>
      <c r="DL62" s="279"/>
    </row>
    <row r="63" spans="1:116">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row>
    <row r="64" spans="1:116">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row>
    <row r="65" spans="1:116">
      <c r="A65" s="279"/>
      <c r="B65" s="279"/>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79"/>
      <c r="AR65" s="279"/>
      <c r="AS65" s="279"/>
      <c r="AT65" s="279"/>
      <c r="AU65" s="279"/>
      <c r="AV65" s="279"/>
      <c r="AW65" s="279"/>
      <c r="AX65" s="279"/>
      <c r="AY65" s="279"/>
      <c r="AZ65" s="279"/>
      <c r="BA65" s="279"/>
      <c r="BB65" s="279"/>
      <c r="BC65" s="279"/>
      <c r="BD65" s="279"/>
      <c r="BE65" s="279"/>
      <c r="BF65" s="279"/>
      <c r="BG65" s="279"/>
      <c r="BH65" s="279"/>
      <c r="BI65" s="279"/>
      <c r="BJ65" s="279"/>
      <c r="BK65" s="279"/>
      <c r="BL65" s="279"/>
      <c r="BM65" s="279"/>
      <c r="BN65" s="279"/>
      <c r="BO65" s="279"/>
      <c r="BP65" s="279"/>
      <c r="BQ65" s="279"/>
      <c r="BR65" s="279"/>
      <c r="BS65" s="279"/>
      <c r="BT65" s="279"/>
      <c r="BU65" s="279"/>
      <c r="BV65" s="279"/>
      <c r="BW65" s="279"/>
      <c r="BX65" s="279"/>
      <c r="BY65" s="279"/>
      <c r="BZ65" s="279"/>
      <c r="CA65" s="279"/>
      <c r="CB65" s="279"/>
      <c r="CC65" s="279"/>
      <c r="CD65" s="279"/>
      <c r="CE65" s="279"/>
      <c r="CF65" s="279"/>
      <c r="CG65" s="279"/>
      <c r="CH65" s="279"/>
      <c r="CI65" s="279"/>
      <c r="CJ65" s="279"/>
      <c r="CK65" s="279"/>
      <c r="CL65" s="279"/>
      <c r="CM65" s="279"/>
      <c r="CN65" s="279"/>
      <c r="CO65" s="279"/>
      <c r="CP65" s="279"/>
      <c r="CQ65" s="279"/>
      <c r="CR65" s="279"/>
      <c r="CS65" s="279"/>
      <c r="CT65" s="279"/>
      <c r="CU65" s="279"/>
      <c r="CV65" s="279"/>
      <c r="CW65" s="279"/>
      <c r="CX65" s="279"/>
      <c r="CY65" s="279"/>
      <c r="CZ65" s="279"/>
      <c r="DA65" s="279"/>
      <c r="DB65" s="279"/>
      <c r="DC65" s="279"/>
      <c r="DD65" s="279"/>
      <c r="DE65" s="279"/>
      <c r="DF65" s="279"/>
      <c r="DG65" s="279"/>
      <c r="DH65" s="279"/>
      <c r="DI65" s="279"/>
      <c r="DJ65" s="279"/>
      <c r="DK65" s="279"/>
      <c r="DL65" s="279"/>
    </row>
    <row r="66" spans="1:116">
      <c r="A66" s="279"/>
      <c r="B66" s="279"/>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79"/>
      <c r="AM66" s="279"/>
      <c r="AN66" s="279"/>
      <c r="AO66" s="279"/>
      <c r="AP66" s="279"/>
      <c r="AQ66" s="279"/>
      <c r="AR66" s="279"/>
      <c r="AS66" s="279"/>
      <c r="AT66" s="279"/>
      <c r="AU66" s="279"/>
      <c r="AV66" s="279"/>
      <c r="AW66" s="279"/>
      <c r="AX66" s="279"/>
      <c r="AY66" s="279"/>
      <c r="AZ66" s="279"/>
      <c r="BA66" s="279"/>
      <c r="BB66" s="279"/>
      <c r="BC66" s="279"/>
      <c r="BD66" s="279"/>
      <c r="BE66" s="279"/>
      <c r="BF66" s="279"/>
      <c r="BG66" s="279"/>
      <c r="BH66" s="279"/>
      <c r="BI66" s="279"/>
      <c r="BJ66" s="279"/>
      <c r="BK66" s="279"/>
      <c r="BL66" s="279"/>
      <c r="BM66" s="279"/>
      <c r="BN66" s="279"/>
      <c r="BO66" s="279"/>
      <c r="BP66" s="279"/>
      <c r="BQ66" s="279"/>
      <c r="BR66" s="279"/>
      <c r="BS66" s="279"/>
      <c r="BT66" s="279"/>
      <c r="BU66" s="279"/>
      <c r="BV66" s="279"/>
      <c r="BW66" s="279"/>
      <c r="BX66" s="279"/>
      <c r="BY66" s="279"/>
      <c r="BZ66" s="279"/>
      <c r="CA66" s="279"/>
      <c r="CB66" s="279"/>
      <c r="CC66" s="279"/>
      <c r="CD66" s="279"/>
      <c r="CE66" s="279"/>
      <c r="CF66" s="279"/>
      <c r="CG66" s="279"/>
      <c r="CH66" s="279"/>
      <c r="CI66" s="279"/>
      <c r="CJ66" s="279"/>
      <c r="CK66" s="279"/>
      <c r="CL66" s="279"/>
      <c r="CM66" s="279"/>
      <c r="CN66" s="279"/>
      <c r="CO66" s="279"/>
      <c r="CP66" s="279"/>
      <c r="CQ66" s="279"/>
      <c r="CR66" s="279"/>
      <c r="CS66" s="279"/>
      <c r="CT66" s="279"/>
      <c r="CU66" s="279"/>
      <c r="CV66" s="279"/>
      <c r="CW66" s="279"/>
      <c r="CX66" s="279"/>
      <c r="CY66" s="279"/>
      <c r="CZ66" s="279"/>
      <c r="DA66" s="279"/>
      <c r="DB66" s="279"/>
      <c r="DC66" s="279"/>
      <c r="DD66" s="279"/>
      <c r="DE66" s="279"/>
      <c r="DF66" s="279"/>
      <c r="DG66" s="279"/>
      <c r="DH66" s="279"/>
      <c r="DI66" s="279"/>
      <c r="DJ66" s="279"/>
      <c r="DK66" s="279"/>
      <c r="DL66" s="279"/>
    </row>
    <row r="67" spans="1:116">
      <c r="A67" s="279"/>
      <c r="B67" s="279"/>
      <c r="C67" s="279"/>
      <c r="D67" s="279"/>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c r="BJ67" s="279"/>
      <c r="BK67" s="279"/>
      <c r="BL67" s="279"/>
      <c r="BM67" s="279"/>
      <c r="BN67" s="279"/>
      <c r="BO67" s="279"/>
      <c r="BP67" s="279"/>
      <c r="BQ67" s="279"/>
      <c r="BR67" s="279"/>
      <c r="BS67" s="279"/>
      <c r="BT67" s="279"/>
      <c r="BU67" s="279"/>
      <c r="BV67" s="279"/>
      <c r="BW67" s="279"/>
      <c r="BX67" s="279"/>
      <c r="BY67" s="279"/>
      <c r="BZ67" s="279"/>
      <c r="CA67" s="279"/>
      <c r="CB67" s="279"/>
      <c r="CC67" s="279"/>
      <c r="CD67" s="279"/>
      <c r="CE67" s="279"/>
      <c r="CF67" s="279"/>
      <c r="CG67" s="279"/>
      <c r="CH67" s="279"/>
      <c r="CI67" s="279"/>
      <c r="CJ67" s="279"/>
      <c r="CK67" s="279"/>
      <c r="CL67" s="279"/>
      <c r="CM67" s="279"/>
      <c r="CN67" s="279"/>
      <c r="CO67" s="279"/>
      <c r="CP67" s="279"/>
      <c r="CQ67" s="279"/>
      <c r="CR67" s="279"/>
      <c r="CS67" s="279"/>
      <c r="CT67" s="279"/>
      <c r="CU67" s="279"/>
      <c r="CV67" s="279"/>
      <c r="CW67" s="279"/>
      <c r="CX67" s="279"/>
      <c r="CY67" s="279"/>
      <c r="CZ67" s="279"/>
      <c r="DA67" s="279"/>
      <c r="DB67" s="279"/>
      <c r="DC67" s="279"/>
      <c r="DD67" s="279"/>
      <c r="DE67" s="279"/>
      <c r="DF67" s="279"/>
      <c r="DG67" s="279"/>
      <c r="DH67" s="279"/>
      <c r="DI67" s="279"/>
      <c r="DJ67" s="280"/>
      <c r="DK67" s="280"/>
      <c r="DL67" s="280"/>
    </row>
    <row r="68" spans="1:116">
      <c r="A68" s="279"/>
      <c r="B68" s="279"/>
      <c r="C68" s="279"/>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79"/>
      <c r="AM68" s="279"/>
      <c r="AN68" s="279"/>
      <c r="AO68" s="279"/>
      <c r="AP68" s="279"/>
      <c r="AQ68" s="279"/>
      <c r="AR68" s="279"/>
      <c r="AS68" s="279"/>
      <c r="AT68" s="279"/>
      <c r="AU68" s="279"/>
      <c r="AV68" s="279"/>
      <c r="AW68" s="279"/>
      <c r="AX68" s="279"/>
      <c r="AY68" s="279"/>
      <c r="AZ68" s="279"/>
      <c r="BA68" s="279"/>
      <c r="BB68" s="279"/>
      <c r="BC68" s="279"/>
      <c r="BD68" s="279"/>
      <c r="BE68" s="279"/>
      <c r="BF68" s="279"/>
      <c r="BG68" s="279"/>
      <c r="BH68" s="279"/>
      <c r="BI68" s="279"/>
      <c r="BJ68" s="279"/>
      <c r="BK68" s="279"/>
      <c r="BL68" s="279"/>
      <c r="BM68" s="279"/>
      <c r="BN68" s="279"/>
      <c r="BO68" s="279"/>
      <c r="BP68" s="279"/>
      <c r="BQ68" s="279"/>
      <c r="BR68" s="279"/>
      <c r="BS68" s="279"/>
      <c r="BT68" s="279"/>
      <c r="BU68" s="279"/>
      <c r="BV68" s="279"/>
      <c r="BW68" s="279"/>
      <c r="BX68" s="279"/>
      <c r="BY68" s="279"/>
      <c r="BZ68" s="279"/>
      <c r="CA68" s="279"/>
      <c r="CB68" s="279"/>
      <c r="CC68" s="279"/>
      <c r="CD68" s="279"/>
      <c r="CE68" s="279"/>
      <c r="CF68" s="279"/>
      <c r="CG68" s="279"/>
      <c r="CH68" s="279"/>
      <c r="CI68" s="279"/>
      <c r="CJ68" s="279"/>
      <c r="CK68" s="279"/>
      <c r="CL68" s="279"/>
      <c r="CM68" s="279"/>
      <c r="CN68" s="279"/>
      <c r="CO68" s="279"/>
      <c r="CP68" s="279"/>
      <c r="CQ68" s="279"/>
      <c r="CR68" s="279"/>
      <c r="CS68" s="279"/>
      <c r="CT68" s="279"/>
      <c r="CU68" s="279"/>
      <c r="CV68" s="279"/>
      <c r="CW68" s="279"/>
      <c r="CX68" s="279"/>
      <c r="CY68" s="279"/>
      <c r="CZ68" s="279"/>
      <c r="DA68" s="279"/>
      <c r="DB68" s="279"/>
      <c r="DC68" s="279"/>
      <c r="DD68" s="279"/>
      <c r="DE68" s="279"/>
      <c r="DF68" s="279"/>
      <c r="DG68" s="279"/>
      <c r="DH68" s="279"/>
      <c r="DI68" s="279"/>
      <c r="DJ68" s="279"/>
      <c r="DK68" s="279"/>
      <c r="DL68" s="279"/>
    </row>
    <row r="69" spans="1:116">
      <c r="A69" s="279"/>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79"/>
      <c r="AV69" s="279"/>
      <c r="AW69" s="279"/>
      <c r="AX69" s="279"/>
      <c r="AY69" s="279"/>
      <c r="AZ69" s="279"/>
      <c r="BA69" s="279"/>
      <c r="BB69" s="279"/>
      <c r="BC69" s="279"/>
      <c r="BD69" s="279"/>
      <c r="BE69" s="279"/>
      <c r="BF69" s="279"/>
      <c r="BG69" s="279"/>
      <c r="BH69" s="279"/>
      <c r="BI69" s="279"/>
      <c r="BJ69" s="279"/>
      <c r="BK69" s="279"/>
      <c r="BL69" s="279"/>
      <c r="BM69" s="279"/>
      <c r="BN69" s="279"/>
      <c r="BO69" s="279"/>
      <c r="BP69" s="279"/>
      <c r="BQ69" s="279"/>
      <c r="BR69" s="279"/>
      <c r="BS69" s="279"/>
      <c r="BT69" s="279"/>
      <c r="BU69" s="279"/>
      <c r="BV69" s="279"/>
      <c r="BW69" s="279"/>
      <c r="BX69" s="279"/>
      <c r="BY69" s="279"/>
      <c r="BZ69" s="279"/>
      <c r="CA69" s="279"/>
      <c r="CB69" s="279"/>
      <c r="CC69" s="279"/>
      <c r="CD69" s="279"/>
      <c r="CE69" s="279"/>
      <c r="CF69" s="279"/>
      <c r="CG69" s="279"/>
      <c r="CH69" s="279"/>
      <c r="CI69" s="279"/>
      <c r="CJ69" s="279"/>
      <c r="CK69" s="279"/>
      <c r="CL69" s="279"/>
      <c r="CM69" s="279"/>
      <c r="CN69" s="279"/>
      <c r="CO69" s="279"/>
      <c r="CP69" s="279"/>
      <c r="CQ69" s="279"/>
      <c r="CR69" s="279"/>
      <c r="CS69" s="279"/>
      <c r="CT69" s="279"/>
      <c r="CU69" s="279"/>
      <c r="CV69" s="279"/>
      <c r="CW69" s="279"/>
      <c r="CX69" s="279"/>
      <c r="CY69" s="279"/>
      <c r="CZ69" s="279"/>
      <c r="DA69" s="279"/>
      <c r="DB69" s="279"/>
      <c r="DC69" s="279"/>
      <c r="DD69" s="279"/>
      <c r="DE69" s="279"/>
      <c r="DF69" s="279"/>
      <c r="DG69" s="279"/>
      <c r="DH69" s="279"/>
      <c r="DI69" s="279"/>
      <c r="DJ69" s="279"/>
      <c r="DK69" s="279"/>
      <c r="DL69" s="279"/>
    </row>
    <row r="70" spans="1:116">
      <c r="A70" s="279"/>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79"/>
      <c r="AN70" s="279"/>
      <c r="AO70" s="279"/>
      <c r="AP70" s="279"/>
      <c r="AQ70" s="279"/>
      <c r="AR70" s="279"/>
      <c r="AS70" s="279"/>
      <c r="AT70" s="279"/>
      <c r="AU70" s="279"/>
      <c r="AV70" s="279"/>
      <c r="AW70" s="279"/>
      <c r="AX70" s="279"/>
      <c r="AY70" s="279"/>
      <c r="AZ70" s="279"/>
      <c r="BA70" s="279"/>
      <c r="BB70" s="279"/>
      <c r="BC70" s="279"/>
      <c r="BD70" s="279"/>
      <c r="BE70" s="279"/>
      <c r="BF70" s="279"/>
      <c r="BG70" s="279"/>
      <c r="BH70" s="279"/>
      <c r="BI70" s="279"/>
      <c r="BJ70" s="279"/>
      <c r="BK70" s="279"/>
      <c r="BL70" s="279"/>
      <c r="BM70" s="279"/>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79"/>
      <c r="CJ70" s="279"/>
      <c r="CK70" s="279"/>
      <c r="CL70" s="279"/>
      <c r="CM70" s="279"/>
      <c r="CN70" s="279"/>
      <c r="CO70" s="279"/>
      <c r="CP70" s="279"/>
      <c r="CQ70" s="279"/>
      <c r="CR70" s="279"/>
      <c r="CS70" s="279"/>
      <c r="CT70" s="279"/>
      <c r="CU70" s="279"/>
      <c r="CV70" s="279"/>
      <c r="CW70" s="279"/>
      <c r="CX70" s="279"/>
      <c r="CY70" s="279"/>
      <c r="CZ70" s="279"/>
      <c r="DA70" s="279"/>
      <c r="DB70" s="279"/>
      <c r="DC70" s="279"/>
      <c r="DD70" s="279"/>
      <c r="DE70" s="279"/>
      <c r="DF70" s="279"/>
      <c r="DG70" s="279"/>
      <c r="DH70" s="279"/>
      <c r="DI70" s="279"/>
      <c r="DJ70" s="279"/>
      <c r="DK70" s="279"/>
      <c r="DL70" s="279"/>
    </row>
    <row r="71" spans="1:116">
      <c r="A71" s="279"/>
      <c r="B71" s="279"/>
      <c r="C71" s="279"/>
      <c r="D71" s="279"/>
      <c r="E71" s="279"/>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79"/>
      <c r="AE71" s="279"/>
      <c r="AF71" s="279"/>
      <c r="AG71" s="279"/>
      <c r="AH71" s="279"/>
      <c r="AI71" s="279"/>
      <c r="AJ71" s="279"/>
      <c r="AK71" s="279"/>
      <c r="AL71" s="279"/>
      <c r="AM71" s="279"/>
      <c r="AN71" s="279"/>
      <c r="AO71" s="279"/>
      <c r="AP71" s="279"/>
      <c r="AQ71" s="279"/>
      <c r="AR71" s="279"/>
      <c r="AS71" s="279"/>
      <c r="AT71" s="279"/>
      <c r="AU71" s="279"/>
      <c r="AV71" s="279"/>
      <c r="AW71" s="279"/>
      <c r="AX71" s="279"/>
      <c r="AY71" s="279"/>
      <c r="AZ71" s="279"/>
      <c r="BA71" s="279"/>
      <c r="BB71" s="279"/>
      <c r="BC71" s="279"/>
      <c r="BD71" s="279"/>
      <c r="BE71" s="279"/>
      <c r="BF71" s="279"/>
      <c r="BG71" s="279"/>
      <c r="BH71" s="279"/>
      <c r="BI71" s="279"/>
      <c r="BJ71" s="279"/>
      <c r="BK71" s="279"/>
      <c r="BL71" s="279"/>
      <c r="BM71" s="279"/>
      <c r="BN71" s="279"/>
      <c r="BO71" s="279"/>
      <c r="BP71" s="279"/>
      <c r="BQ71" s="279"/>
      <c r="BR71" s="279"/>
      <c r="BS71" s="279"/>
      <c r="BT71" s="279"/>
      <c r="BU71" s="279"/>
      <c r="BV71" s="279"/>
      <c r="BW71" s="279"/>
      <c r="BX71" s="279"/>
      <c r="BY71" s="279"/>
      <c r="BZ71" s="279"/>
      <c r="CA71" s="279"/>
      <c r="CB71" s="279"/>
      <c r="CC71" s="279"/>
      <c r="CD71" s="279"/>
      <c r="CE71" s="279"/>
      <c r="CF71" s="279"/>
      <c r="CG71" s="279"/>
      <c r="CH71" s="279"/>
      <c r="CI71" s="279"/>
      <c r="CJ71" s="279"/>
      <c r="CK71" s="279"/>
      <c r="CL71" s="279"/>
      <c r="CM71" s="279"/>
      <c r="CN71" s="279"/>
      <c r="CO71" s="279"/>
      <c r="CP71" s="279"/>
      <c r="CQ71" s="279"/>
      <c r="CR71" s="279"/>
      <c r="CS71" s="279"/>
      <c r="CT71" s="279"/>
      <c r="CU71" s="279"/>
      <c r="CV71" s="279"/>
      <c r="CW71" s="279"/>
      <c r="CX71" s="279"/>
      <c r="CY71" s="279"/>
      <c r="CZ71" s="279"/>
      <c r="DA71" s="279"/>
      <c r="DB71" s="279"/>
      <c r="DC71" s="279"/>
      <c r="DD71" s="279"/>
      <c r="DE71" s="279"/>
      <c r="DF71" s="279"/>
      <c r="DG71" s="279"/>
      <c r="DH71" s="279"/>
      <c r="DI71" s="279"/>
      <c r="DJ71" s="279"/>
      <c r="DK71" s="279"/>
      <c r="DL71" s="279"/>
    </row>
    <row r="72" spans="1:116">
      <c r="A72" s="279"/>
      <c r="B72" s="279"/>
      <c r="C72" s="279"/>
      <c r="D72" s="279"/>
      <c r="E72" s="279"/>
      <c r="F72" s="279"/>
      <c r="G72" s="279"/>
      <c r="H72" s="279"/>
      <c r="I72" s="279"/>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79"/>
      <c r="AM72" s="279"/>
      <c r="AN72" s="279"/>
      <c r="AO72" s="279"/>
      <c r="AP72" s="279"/>
      <c r="AQ72" s="279"/>
      <c r="AR72" s="279"/>
      <c r="AS72" s="279"/>
      <c r="AT72" s="279"/>
      <c r="AU72" s="279"/>
      <c r="AV72" s="279"/>
      <c r="AW72" s="279"/>
      <c r="AX72" s="279"/>
      <c r="AY72" s="279"/>
      <c r="AZ72" s="279"/>
      <c r="BA72" s="279"/>
      <c r="BB72" s="279"/>
      <c r="BC72" s="279"/>
      <c r="BD72" s="279"/>
      <c r="BE72" s="279"/>
      <c r="BF72" s="279"/>
      <c r="BG72" s="279"/>
      <c r="BH72" s="279"/>
      <c r="BI72" s="279"/>
      <c r="BJ72" s="279"/>
      <c r="BK72" s="279"/>
      <c r="BL72" s="279"/>
      <c r="BM72" s="279"/>
      <c r="BN72" s="279"/>
      <c r="BO72" s="279"/>
      <c r="BP72" s="279"/>
      <c r="BQ72" s="279"/>
      <c r="BR72" s="279"/>
      <c r="BS72" s="279"/>
      <c r="BT72" s="279"/>
      <c r="BU72" s="279"/>
      <c r="BV72" s="279"/>
      <c r="BW72" s="279"/>
      <c r="BX72" s="279"/>
      <c r="BY72" s="279"/>
      <c r="BZ72" s="279"/>
      <c r="CA72" s="279"/>
      <c r="CB72" s="279"/>
      <c r="CC72" s="279"/>
      <c r="CD72" s="279"/>
      <c r="CE72" s="279"/>
      <c r="CF72" s="279"/>
      <c r="CG72" s="279"/>
      <c r="CH72" s="279"/>
      <c r="CI72" s="279"/>
      <c r="CJ72" s="279"/>
      <c r="CK72" s="279"/>
      <c r="CL72" s="279"/>
      <c r="CM72" s="279"/>
      <c r="CN72" s="279"/>
      <c r="CO72" s="279"/>
      <c r="CP72" s="279"/>
      <c r="CQ72" s="279"/>
      <c r="CR72" s="279"/>
      <c r="CS72" s="279"/>
      <c r="CT72" s="279"/>
      <c r="CU72" s="279"/>
      <c r="CV72" s="279"/>
      <c r="CW72" s="279"/>
      <c r="CX72" s="279"/>
      <c r="CY72" s="279"/>
      <c r="CZ72" s="279"/>
      <c r="DA72" s="279"/>
      <c r="DB72" s="279"/>
      <c r="DC72" s="279"/>
      <c r="DD72" s="279"/>
      <c r="DE72" s="279"/>
      <c r="DF72" s="279"/>
      <c r="DG72" s="279"/>
      <c r="DH72" s="279"/>
      <c r="DI72" s="279"/>
      <c r="DJ72" s="279"/>
      <c r="DK72" s="279"/>
      <c r="DL72" s="279"/>
    </row>
    <row r="73" spans="1:116">
      <c r="A73" s="279"/>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79"/>
      <c r="AY73" s="279"/>
      <c r="AZ73" s="279"/>
      <c r="BA73" s="279"/>
      <c r="BB73" s="279"/>
      <c r="BC73" s="279"/>
      <c r="BD73" s="279"/>
      <c r="BE73" s="279"/>
      <c r="BF73" s="279"/>
      <c r="BG73" s="279"/>
      <c r="BH73" s="279"/>
      <c r="BI73" s="279"/>
      <c r="BJ73" s="279"/>
      <c r="BK73" s="279"/>
      <c r="BL73" s="279"/>
      <c r="BM73" s="279"/>
      <c r="BN73" s="279"/>
      <c r="BO73" s="279"/>
      <c r="BP73" s="279"/>
      <c r="BQ73" s="279"/>
      <c r="BR73" s="279"/>
      <c r="BS73" s="279"/>
      <c r="BT73" s="279"/>
      <c r="BU73" s="279"/>
      <c r="BV73" s="279"/>
      <c r="BW73" s="279"/>
      <c r="BX73" s="279"/>
      <c r="BY73" s="279"/>
      <c r="BZ73" s="279"/>
      <c r="CA73" s="279"/>
      <c r="CB73" s="279"/>
      <c r="CC73" s="279"/>
      <c r="CD73" s="279"/>
      <c r="CE73" s="279"/>
      <c r="CF73" s="279"/>
      <c r="CG73" s="279"/>
      <c r="CH73" s="279"/>
      <c r="CI73" s="279"/>
      <c r="CJ73" s="279"/>
      <c r="CK73" s="279"/>
      <c r="CL73" s="279"/>
      <c r="CM73" s="279"/>
      <c r="CN73" s="279"/>
      <c r="CO73" s="279"/>
      <c r="CP73" s="279"/>
      <c r="CQ73" s="279"/>
      <c r="CR73" s="279"/>
      <c r="CS73" s="279"/>
      <c r="CT73" s="279"/>
      <c r="CU73" s="279"/>
      <c r="CV73" s="279"/>
      <c r="CW73" s="279"/>
      <c r="CX73" s="279"/>
      <c r="CY73" s="279"/>
      <c r="CZ73" s="279"/>
      <c r="DA73" s="279"/>
      <c r="DB73" s="279"/>
      <c r="DC73" s="279"/>
      <c r="DD73" s="279"/>
      <c r="DE73" s="279"/>
      <c r="DF73" s="279"/>
      <c r="DG73" s="279"/>
      <c r="DH73" s="279"/>
      <c r="DI73" s="279"/>
      <c r="DJ73" s="279"/>
      <c r="DK73" s="279"/>
      <c r="DL73" s="279"/>
    </row>
    <row r="74" spans="1:116">
      <c r="A74" s="279"/>
      <c r="B74" s="279"/>
      <c r="C74" s="279"/>
      <c r="D74" s="279"/>
      <c r="E74" s="279"/>
      <c r="F74" s="279"/>
      <c r="G74" s="279"/>
      <c r="H74" s="279"/>
      <c r="I74" s="279"/>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79"/>
      <c r="AM74" s="279"/>
      <c r="AN74" s="279"/>
      <c r="AO74" s="279"/>
      <c r="AP74" s="279"/>
      <c r="AQ74" s="279"/>
      <c r="AR74" s="279"/>
      <c r="AS74" s="279"/>
      <c r="AT74" s="279"/>
      <c r="AU74" s="279"/>
      <c r="AV74" s="279"/>
      <c r="AW74" s="279"/>
      <c r="AX74" s="279"/>
      <c r="AY74" s="279"/>
      <c r="AZ74" s="279"/>
      <c r="BA74" s="279"/>
      <c r="BB74" s="279"/>
      <c r="BC74" s="279"/>
      <c r="BD74" s="279"/>
      <c r="BE74" s="279"/>
      <c r="BF74" s="279"/>
      <c r="BG74" s="279"/>
      <c r="BH74" s="279"/>
      <c r="BI74" s="279"/>
      <c r="BJ74" s="279"/>
      <c r="BK74" s="279"/>
      <c r="BL74" s="279"/>
      <c r="BM74" s="279"/>
      <c r="BN74" s="279"/>
      <c r="BO74" s="279"/>
      <c r="BP74" s="279"/>
      <c r="BQ74" s="279"/>
      <c r="BR74" s="279"/>
      <c r="BS74" s="279"/>
      <c r="BT74" s="279"/>
      <c r="BU74" s="279"/>
      <c r="BV74" s="279"/>
      <c r="BW74" s="279"/>
      <c r="BX74" s="279"/>
      <c r="BY74" s="279"/>
      <c r="BZ74" s="279"/>
      <c r="CA74" s="279"/>
      <c r="CB74" s="279"/>
      <c r="CC74" s="279"/>
      <c r="CD74" s="279"/>
      <c r="CE74" s="279"/>
      <c r="CF74" s="279"/>
      <c r="CG74" s="279"/>
      <c r="CH74" s="279"/>
      <c r="CI74" s="279"/>
      <c r="CJ74" s="279"/>
      <c r="CK74" s="279"/>
      <c r="CL74" s="279"/>
      <c r="CM74" s="279"/>
      <c r="CN74" s="279"/>
      <c r="CO74" s="279"/>
      <c r="CP74" s="279"/>
      <c r="CQ74" s="279"/>
      <c r="CR74" s="279"/>
      <c r="CS74" s="279"/>
      <c r="CT74" s="279"/>
      <c r="CU74" s="279"/>
      <c r="CV74" s="279"/>
      <c r="CW74" s="279"/>
      <c r="CX74" s="279"/>
      <c r="CY74" s="279"/>
      <c r="CZ74" s="279"/>
      <c r="DA74" s="279"/>
      <c r="DB74" s="279"/>
      <c r="DC74" s="279"/>
      <c r="DD74" s="279"/>
      <c r="DE74" s="279"/>
      <c r="DF74" s="279"/>
      <c r="DG74" s="279"/>
      <c r="DH74" s="279"/>
      <c r="DI74" s="279"/>
      <c r="DJ74" s="279"/>
      <c r="DK74" s="279"/>
      <c r="DL74" s="279"/>
    </row>
    <row r="75" spans="1:116">
      <c r="A75" s="279"/>
      <c r="B75" s="279"/>
      <c r="C75" s="279"/>
      <c r="D75" s="279"/>
      <c r="E75" s="279"/>
      <c r="F75" s="279"/>
      <c r="G75" s="279"/>
      <c r="H75" s="279"/>
      <c r="I75" s="279"/>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79"/>
      <c r="BN75" s="279"/>
      <c r="BO75" s="279"/>
      <c r="BP75" s="279"/>
      <c r="BQ75" s="279"/>
      <c r="BR75" s="279"/>
      <c r="BS75" s="279"/>
      <c r="BT75" s="279"/>
      <c r="BU75" s="279"/>
      <c r="BV75" s="279"/>
      <c r="BW75" s="279"/>
      <c r="BX75" s="279"/>
      <c r="BY75" s="279"/>
      <c r="BZ75" s="279"/>
      <c r="CA75" s="279"/>
      <c r="CB75" s="279"/>
      <c r="CC75" s="279"/>
      <c r="CD75" s="279"/>
      <c r="CE75" s="279"/>
      <c r="CF75" s="279"/>
      <c r="CG75" s="279"/>
      <c r="CH75" s="279"/>
      <c r="CI75" s="279"/>
      <c r="CJ75" s="279"/>
      <c r="CK75" s="279"/>
      <c r="CL75" s="279"/>
      <c r="CM75" s="279"/>
      <c r="CN75" s="279"/>
      <c r="CO75" s="279"/>
      <c r="CP75" s="279"/>
      <c r="CQ75" s="279"/>
      <c r="CR75" s="279"/>
      <c r="CS75" s="279"/>
      <c r="CT75" s="279"/>
      <c r="CU75" s="279"/>
      <c r="CV75" s="279"/>
      <c r="CW75" s="279"/>
      <c r="CX75" s="279"/>
      <c r="CY75" s="279"/>
      <c r="CZ75" s="279"/>
      <c r="DA75" s="279"/>
      <c r="DB75" s="279"/>
      <c r="DC75" s="279"/>
      <c r="DD75" s="279"/>
      <c r="DE75" s="279"/>
      <c r="DF75" s="279"/>
      <c r="DG75" s="279"/>
      <c r="DH75" s="279"/>
      <c r="DI75" s="279"/>
      <c r="DJ75" s="279"/>
      <c r="DK75" s="279"/>
      <c r="DL75" s="279"/>
    </row>
    <row r="76" spans="1:116">
      <c r="A76" s="279"/>
      <c r="B76" s="279"/>
      <c r="C76" s="279"/>
      <c r="D76" s="279"/>
      <c r="E76" s="279"/>
      <c r="F76" s="279"/>
      <c r="G76" s="279"/>
      <c r="H76" s="279"/>
      <c r="I76" s="279"/>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79"/>
      <c r="BN76" s="279"/>
      <c r="BO76" s="279"/>
      <c r="BP76" s="279"/>
      <c r="BQ76" s="279"/>
      <c r="BR76" s="279"/>
      <c r="BS76" s="279"/>
      <c r="BT76" s="279"/>
      <c r="BU76" s="279"/>
      <c r="BV76" s="279"/>
      <c r="BW76" s="279"/>
      <c r="BX76" s="279"/>
      <c r="BY76" s="279"/>
      <c r="BZ76" s="279"/>
      <c r="CA76" s="279"/>
      <c r="CB76" s="279"/>
      <c r="CC76" s="279"/>
      <c r="CD76" s="279"/>
      <c r="CE76" s="279"/>
      <c r="CF76" s="279"/>
      <c r="CG76" s="279"/>
      <c r="CH76" s="279"/>
      <c r="CI76" s="279"/>
      <c r="CJ76" s="279"/>
      <c r="CK76" s="279"/>
      <c r="CL76" s="279"/>
      <c r="CM76" s="279"/>
      <c r="CN76" s="279"/>
      <c r="CO76" s="279"/>
      <c r="CP76" s="279"/>
      <c r="CQ76" s="279"/>
      <c r="CR76" s="279"/>
      <c r="CS76" s="279"/>
      <c r="CT76" s="279"/>
      <c r="CU76" s="279"/>
      <c r="CV76" s="279"/>
      <c r="CW76" s="279"/>
      <c r="CX76" s="279"/>
      <c r="CY76" s="279"/>
      <c r="CZ76" s="279"/>
      <c r="DA76" s="279"/>
      <c r="DB76" s="279"/>
      <c r="DC76" s="279"/>
      <c r="DD76" s="279"/>
      <c r="DE76" s="279"/>
      <c r="DF76" s="279"/>
      <c r="DG76" s="279"/>
      <c r="DH76" s="279"/>
      <c r="DI76" s="279"/>
      <c r="DJ76" s="279"/>
      <c r="DK76" s="279"/>
      <c r="DL76" s="279"/>
    </row>
    <row r="77" spans="1:116">
      <c r="A77" s="279"/>
      <c r="B77" s="279"/>
      <c r="C77" s="279"/>
      <c r="D77" s="279"/>
      <c r="E77" s="279"/>
      <c r="F77" s="279"/>
      <c r="G77" s="279"/>
      <c r="H77" s="279"/>
      <c r="I77" s="279"/>
      <c r="J77" s="279"/>
      <c r="K77" s="279"/>
      <c r="L77" s="279"/>
      <c r="M77" s="279"/>
      <c r="N77" s="279"/>
      <c r="O77" s="279"/>
      <c r="P77" s="279"/>
      <c r="Q77" s="279"/>
      <c r="R77" s="279"/>
      <c r="S77" s="279"/>
      <c r="T77" s="279"/>
      <c r="U77" s="279"/>
      <c r="V77" s="279"/>
      <c r="W77" s="279"/>
      <c r="X77" s="279"/>
      <c r="Y77" s="279"/>
      <c r="Z77" s="279"/>
      <c r="AA77" s="279"/>
      <c r="AB77" s="279"/>
      <c r="AC77" s="279"/>
      <c r="AD77" s="279"/>
      <c r="AE77" s="279"/>
      <c r="AF77" s="279"/>
      <c r="AG77" s="279"/>
      <c r="AH77" s="279"/>
      <c r="AI77" s="279"/>
      <c r="AJ77" s="279"/>
      <c r="AK77" s="279"/>
      <c r="AL77" s="279"/>
      <c r="AM77" s="279"/>
      <c r="AN77" s="279"/>
      <c r="AO77" s="279"/>
      <c r="AP77" s="279"/>
      <c r="AQ77" s="279"/>
      <c r="AR77" s="279"/>
      <c r="AS77" s="279"/>
      <c r="AT77" s="279"/>
      <c r="AU77" s="279"/>
      <c r="AV77" s="279"/>
      <c r="AW77" s="279"/>
      <c r="AX77" s="279"/>
      <c r="AY77" s="279"/>
      <c r="AZ77" s="279"/>
      <c r="BA77" s="279"/>
      <c r="BB77" s="279"/>
      <c r="BC77" s="279"/>
      <c r="BD77" s="279"/>
      <c r="BE77" s="279"/>
      <c r="BF77" s="279"/>
      <c r="BG77" s="279"/>
      <c r="BH77" s="279"/>
      <c r="BI77" s="279"/>
      <c r="BJ77" s="279"/>
      <c r="BK77" s="279"/>
      <c r="BL77" s="279"/>
      <c r="BM77" s="279"/>
      <c r="BN77" s="279"/>
      <c r="BO77" s="279"/>
      <c r="BP77" s="279"/>
      <c r="BQ77" s="279"/>
      <c r="BR77" s="279"/>
      <c r="BS77" s="279"/>
      <c r="BT77" s="279"/>
      <c r="BU77" s="279"/>
      <c r="BV77" s="279"/>
      <c r="BW77" s="279"/>
      <c r="BX77" s="279"/>
      <c r="BY77" s="279"/>
      <c r="BZ77" s="279"/>
      <c r="CA77" s="279"/>
      <c r="CB77" s="279"/>
      <c r="CC77" s="279"/>
      <c r="CD77" s="279"/>
      <c r="CE77" s="279"/>
      <c r="CF77" s="279"/>
      <c r="CG77" s="279"/>
      <c r="CH77" s="279"/>
      <c r="CI77" s="279"/>
      <c r="CJ77" s="279"/>
      <c r="CK77" s="279"/>
      <c r="CL77" s="279"/>
      <c r="CM77" s="279"/>
      <c r="CN77" s="279"/>
      <c r="CO77" s="279"/>
      <c r="CP77" s="279"/>
      <c r="CQ77" s="279"/>
      <c r="CR77" s="279"/>
      <c r="CS77" s="279"/>
      <c r="CT77" s="279"/>
      <c r="CU77" s="279"/>
      <c r="CV77" s="279"/>
      <c r="CW77" s="279"/>
      <c r="CX77" s="279"/>
      <c r="CY77" s="279"/>
      <c r="CZ77" s="279"/>
      <c r="DA77" s="279"/>
      <c r="DB77" s="279"/>
      <c r="DC77" s="279"/>
      <c r="DD77" s="279"/>
      <c r="DE77" s="279"/>
      <c r="DF77" s="279"/>
      <c r="DG77" s="279"/>
      <c r="DH77" s="279"/>
      <c r="DI77" s="279"/>
      <c r="DJ77" s="279"/>
      <c r="DK77" s="279"/>
      <c r="DL77" s="279"/>
    </row>
    <row r="78" spans="1:116">
      <c r="A78" s="279"/>
      <c r="B78" s="279"/>
      <c r="C78" s="279"/>
      <c r="D78" s="279"/>
      <c r="E78" s="279"/>
      <c r="F78" s="279"/>
      <c r="G78" s="279"/>
      <c r="H78" s="279"/>
      <c r="I78" s="279"/>
      <c r="J78" s="279"/>
      <c r="K78" s="279"/>
      <c r="L78" s="279"/>
      <c r="M78" s="279"/>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79"/>
      <c r="AY78" s="279"/>
      <c r="AZ78" s="279"/>
      <c r="BA78" s="279"/>
      <c r="BB78" s="279"/>
      <c r="BC78" s="279"/>
      <c r="BD78" s="279"/>
      <c r="BE78" s="279"/>
      <c r="BF78" s="279"/>
      <c r="BG78" s="279"/>
      <c r="BH78" s="279"/>
      <c r="BI78" s="279"/>
      <c r="BJ78" s="279"/>
      <c r="BK78" s="279"/>
      <c r="BL78" s="279"/>
      <c r="BM78" s="279"/>
      <c r="BN78" s="279"/>
      <c r="BO78" s="279"/>
      <c r="BP78" s="279"/>
      <c r="BQ78" s="279"/>
      <c r="BR78" s="279"/>
      <c r="BS78" s="279"/>
      <c r="BT78" s="279"/>
      <c r="BU78" s="279"/>
      <c r="BV78" s="279"/>
      <c r="BW78" s="279"/>
      <c r="BX78" s="279"/>
      <c r="BY78" s="279"/>
      <c r="BZ78" s="279"/>
      <c r="CA78" s="279"/>
      <c r="CB78" s="279"/>
      <c r="CC78" s="279"/>
      <c r="CD78" s="279"/>
      <c r="CE78" s="279"/>
      <c r="CF78" s="279"/>
      <c r="CG78" s="279"/>
      <c r="CH78" s="279"/>
      <c r="CI78" s="279"/>
      <c r="CJ78" s="279"/>
      <c r="CK78" s="279"/>
      <c r="CL78" s="279"/>
      <c r="CM78" s="279"/>
      <c r="CN78" s="279"/>
      <c r="CO78" s="279"/>
      <c r="CP78" s="279"/>
      <c r="CQ78" s="279"/>
      <c r="CR78" s="279"/>
      <c r="CS78" s="279"/>
      <c r="CT78" s="279"/>
      <c r="CU78" s="279"/>
      <c r="CV78" s="279"/>
      <c r="CW78" s="279"/>
      <c r="CX78" s="279"/>
      <c r="CY78" s="279"/>
      <c r="CZ78" s="279"/>
      <c r="DA78" s="279"/>
      <c r="DB78" s="279"/>
      <c r="DC78" s="279"/>
      <c r="DD78" s="279"/>
      <c r="DE78" s="279"/>
      <c r="DF78" s="279"/>
      <c r="DG78" s="279"/>
      <c r="DH78" s="279"/>
      <c r="DI78" s="279"/>
      <c r="DJ78" s="279"/>
      <c r="DK78" s="279"/>
      <c r="DL78" s="279"/>
    </row>
    <row r="79" spans="1:116">
      <c r="A79" s="279"/>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279"/>
      <c r="BK79" s="279"/>
      <c r="BL79" s="279"/>
      <c r="BM79" s="279"/>
      <c r="BN79" s="279"/>
      <c r="BO79" s="279"/>
      <c r="BP79" s="279"/>
      <c r="BQ79" s="279"/>
      <c r="BR79" s="279"/>
      <c r="BS79" s="279"/>
      <c r="BT79" s="279"/>
      <c r="BU79" s="279"/>
      <c r="BV79" s="279"/>
      <c r="BW79" s="279"/>
      <c r="BX79" s="279"/>
      <c r="BY79" s="279"/>
      <c r="BZ79" s="279"/>
      <c r="CA79" s="279"/>
      <c r="CB79" s="279"/>
      <c r="CC79" s="279"/>
      <c r="CD79" s="279"/>
      <c r="CE79" s="279"/>
      <c r="CF79" s="279"/>
      <c r="CG79" s="279"/>
      <c r="CH79" s="279"/>
      <c r="CI79" s="279"/>
      <c r="CJ79" s="279"/>
      <c r="CK79" s="279"/>
      <c r="CL79" s="279"/>
      <c r="CM79" s="279"/>
      <c r="CN79" s="279"/>
      <c r="CO79" s="279"/>
      <c r="CP79" s="279"/>
      <c r="CQ79" s="279"/>
      <c r="CR79" s="279"/>
      <c r="CS79" s="279"/>
      <c r="CT79" s="279"/>
      <c r="CU79" s="279"/>
      <c r="CV79" s="279"/>
      <c r="CW79" s="279"/>
      <c r="CX79" s="279"/>
      <c r="CY79" s="279"/>
      <c r="CZ79" s="279"/>
      <c r="DA79" s="279"/>
      <c r="DB79" s="279"/>
      <c r="DC79" s="279"/>
      <c r="DD79" s="279"/>
      <c r="DE79" s="279"/>
      <c r="DF79" s="279"/>
      <c r="DG79" s="279"/>
      <c r="DH79" s="279"/>
      <c r="DI79" s="279"/>
      <c r="DJ79" s="279"/>
      <c r="DK79" s="279"/>
      <c r="DL79" s="279"/>
    </row>
    <row r="80" spans="1:116">
      <c r="A80" s="279"/>
      <c r="B80" s="279"/>
      <c r="C80" s="279"/>
      <c r="D80" s="279"/>
      <c r="E80" s="279"/>
      <c r="F80" s="279"/>
      <c r="G80" s="279"/>
      <c r="H80" s="279"/>
      <c r="I80" s="279"/>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279"/>
      <c r="BK80" s="279"/>
      <c r="BL80" s="279"/>
      <c r="BM80" s="279"/>
      <c r="BN80" s="279"/>
      <c r="BO80" s="279"/>
      <c r="BP80" s="279"/>
      <c r="BQ80" s="279"/>
      <c r="BR80" s="279"/>
      <c r="BS80" s="279"/>
      <c r="BT80" s="279"/>
      <c r="BU80" s="279"/>
      <c r="BV80" s="279"/>
      <c r="BW80" s="279"/>
      <c r="BX80" s="279"/>
      <c r="BY80" s="279"/>
      <c r="BZ80" s="279"/>
      <c r="CA80" s="279"/>
      <c r="CB80" s="279"/>
      <c r="CC80" s="279"/>
      <c r="CD80" s="279"/>
      <c r="CE80" s="279"/>
      <c r="CF80" s="279"/>
      <c r="CG80" s="279"/>
      <c r="CH80" s="279"/>
      <c r="CI80" s="279"/>
      <c r="CJ80" s="279"/>
      <c r="CK80" s="279"/>
      <c r="CL80" s="279"/>
      <c r="CM80" s="279"/>
      <c r="CN80" s="279"/>
      <c r="CO80" s="279"/>
      <c r="CP80" s="279"/>
      <c r="CQ80" s="279"/>
      <c r="CR80" s="279"/>
      <c r="CS80" s="279"/>
      <c r="CT80" s="279"/>
      <c r="CU80" s="279"/>
      <c r="CV80" s="279"/>
      <c r="CW80" s="279"/>
      <c r="CX80" s="279"/>
      <c r="CY80" s="279"/>
      <c r="CZ80" s="279"/>
      <c r="DA80" s="279"/>
      <c r="DB80" s="279"/>
      <c r="DC80" s="279"/>
      <c r="DD80" s="279"/>
      <c r="DE80" s="279"/>
      <c r="DF80" s="279"/>
      <c r="DG80" s="279"/>
      <c r="DH80" s="279"/>
      <c r="DI80" s="279"/>
      <c r="DJ80" s="279"/>
      <c r="DK80" s="279"/>
      <c r="DL80" s="279"/>
    </row>
    <row r="81" spans="1:116">
      <c r="A81" s="279"/>
      <c r="B81" s="279"/>
      <c r="C81" s="279"/>
      <c r="D81" s="279"/>
      <c r="E81" s="279"/>
      <c r="F81" s="279"/>
      <c r="G81" s="279"/>
      <c r="H81" s="279"/>
      <c r="I81" s="279"/>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79"/>
      <c r="AY81" s="279"/>
      <c r="AZ81" s="279"/>
      <c r="BA81" s="279"/>
      <c r="BB81" s="279"/>
      <c r="BC81" s="279"/>
      <c r="BD81" s="279"/>
      <c r="BE81" s="279"/>
      <c r="BF81" s="279"/>
      <c r="BG81" s="279"/>
      <c r="BH81" s="279"/>
      <c r="BI81" s="279"/>
      <c r="BJ81" s="279"/>
      <c r="BK81" s="279"/>
      <c r="BL81" s="279"/>
      <c r="BM81" s="279"/>
      <c r="BN81" s="279"/>
      <c r="BO81" s="279"/>
      <c r="BP81" s="279"/>
      <c r="BQ81" s="279"/>
      <c r="BR81" s="279"/>
      <c r="BS81" s="279"/>
      <c r="BT81" s="279"/>
      <c r="BU81" s="279"/>
      <c r="BV81" s="279"/>
      <c r="BW81" s="279"/>
      <c r="BX81" s="279"/>
      <c r="BY81" s="279"/>
      <c r="BZ81" s="279"/>
      <c r="CA81" s="279"/>
      <c r="CB81" s="279"/>
      <c r="CC81" s="279"/>
      <c r="CD81" s="279"/>
      <c r="CE81" s="279"/>
      <c r="CF81" s="279"/>
      <c r="CG81" s="279"/>
      <c r="CH81" s="279"/>
      <c r="CI81" s="279"/>
      <c r="CJ81" s="279"/>
      <c r="CK81" s="279"/>
      <c r="CL81" s="279"/>
      <c r="CM81" s="279"/>
      <c r="CN81" s="279"/>
      <c r="CO81" s="279"/>
      <c r="CP81" s="279"/>
      <c r="CQ81" s="279"/>
      <c r="CR81" s="279"/>
      <c r="CS81" s="279"/>
      <c r="CT81" s="279"/>
      <c r="CU81" s="279"/>
      <c r="CV81" s="279"/>
      <c r="CW81" s="279"/>
      <c r="CX81" s="279"/>
      <c r="CY81" s="279"/>
      <c r="CZ81" s="279"/>
      <c r="DA81" s="279"/>
      <c r="DB81" s="279"/>
      <c r="DC81" s="279"/>
      <c r="DD81" s="279"/>
      <c r="DE81" s="279"/>
      <c r="DF81" s="279"/>
      <c r="DG81" s="279"/>
      <c r="DH81" s="279"/>
      <c r="DI81" s="279"/>
      <c r="DJ81" s="279"/>
      <c r="DK81" s="279"/>
      <c r="DL81" s="279"/>
    </row>
    <row r="82" spans="1:116">
      <c r="A82" s="279"/>
      <c r="B82" s="279"/>
      <c r="C82" s="279"/>
      <c r="D82" s="279"/>
      <c r="E82" s="279"/>
      <c r="F82" s="279"/>
      <c r="G82" s="279"/>
      <c r="H82" s="279"/>
      <c r="I82" s="279"/>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79"/>
      <c r="AM82" s="279"/>
      <c r="AN82" s="279"/>
      <c r="AO82" s="279"/>
      <c r="AP82" s="279"/>
      <c r="AQ82" s="279"/>
      <c r="AR82" s="279"/>
      <c r="AS82" s="279"/>
      <c r="AT82" s="279"/>
      <c r="AU82" s="279"/>
      <c r="AV82" s="279"/>
      <c r="AW82" s="279"/>
      <c r="AX82" s="279"/>
      <c r="AY82" s="279"/>
      <c r="AZ82" s="279"/>
      <c r="BA82" s="279"/>
      <c r="BB82" s="279"/>
      <c r="BC82" s="279"/>
      <c r="BD82" s="279"/>
      <c r="BE82" s="279"/>
      <c r="BF82" s="279"/>
      <c r="BG82" s="279"/>
      <c r="BH82" s="279"/>
      <c r="BI82" s="279"/>
      <c r="BJ82" s="279"/>
      <c r="BK82" s="279"/>
      <c r="BL82" s="279"/>
      <c r="BM82" s="279"/>
      <c r="BN82" s="279"/>
      <c r="BO82" s="279"/>
      <c r="BP82" s="279"/>
      <c r="BQ82" s="279"/>
      <c r="BR82" s="279"/>
      <c r="BS82" s="279"/>
      <c r="BT82" s="279"/>
      <c r="BU82" s="279"/>
      <c r="BV82" s="279"/>
      <c r="BW82" s="279"/>
      <c r="BX82" s="279"/>
      <c r="BY82" s="279"/>
      <c r="BZ82" s="279"/>
      <c r="CA82" s="279"/>
      <c r="CB82" s="279"/>
      <c r="CC82" s="279"/>
      <c r="CD82" s="279"/>
      <c r="CE82" s="279"/>
      <c r="CF82" s="279"/>
      <c r="CG82" s="279"/>
      <c r="CH82" s="279"/>
      <c r="CI82" s="279"/>
      <c r="CJ82" s="279"/>
      <c r="CK82" s="279"/>
      <c r="CL82" s="279"/>
      <c r="CM82" s="279"/>
      <c r="CN82" s="279"/>
      <c r="CO82" s="279"/>
      <c r="CP82" s="279"/>
      <c r="CQ82" s="279"/>
      <c r="CR82" s="279"/>
      <c r="CS82" s="279"/>
      <c r="CT82" s="279"/>
      <c r="CU82" s="279"/>
      <c r="CV82" s="279"/>
      <c r="CW82" s="279"/>
      <c r="CX82" s="279"/>
      <c r="CY82" s="279"/>
      <c r="CZ82" s="279"/>
      <c r="DA82" s="279"/>
      <c r="DB82" s="279"/>
      <c r="DC82" s="279"/>
      <c r="DD82" s="279"/>
      <c r="DE82" s="279"/>
      <c r="DF82" s="279"/>
      <c r="DG82" s="279"/>
      <c r="DH82" s="279"/>
      <c r="DI82" s="279"/>
      <c r="DJ82" s="279"/>
      <c r="DK82" s="279"/>
      <c r="DL82" s="279"/>
    </row>
    <row r="83" spans="1:116">
      <c r="A83" s="279"/>
      <c r="B83" s="279"/>
      <c r="C83" s="279"/>
      <c r="D83" s="279"/>
      <c r="E83" s="279"/>
      <c r="F83" s="279"/>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79"/>
      <c r="AM83" s="279"/>
      <c r="AN83" s="279"/>
      <c r="AO83" s="279"/>
      <c r="AP83" s="279"/>
      <c r="AQ83" s="279"/>
      <c r="AR83" s="279"/>
      <c r="AS83" s="279"/>
      <c r="AT83" s="279"/>
      <c r="AU83" s="279"/>
      <c r="AV83" s="279"/>
      <c r="AW83" s="279"/>
      <c r="AX83" s="279"/>
      <c r="AY83" s="279"/>
      <c r="AZ83" s="279"/>
      <c r="BA83" s="279"/>
      <c r="BB83" s="279"/>
      <c r="BC83" s="279"/>
      <c r="BD83" s="279"/>
      <c r="BE83" s="279"/>
      <c r="BF83" s="279"/>
      <c r="BG83" s="279"/>
      <c r="BH83" s="279"/>
      <c r="BI83" s="279"/>
      <c r="BJ83" s="279"/>
      <c r="BK83" s="279"/>
      <c r="BL83" s="279"/>
      <c r="BM83" s="279"/>
      <c r="BN83" s="279"/>
      <c r="BO83" s="279"/>
      <c r="BP83" s="279"/>
      <c r="BQ83" s="279"/>
      <c r="BR83" s="279"/>
      <c r="BS83" s="279"/>
      <c r="BT83" s="279"/>
      <c r="BU83" s="279"/>
      <c r="BV83" s="279"/>
      <c r="BW83" s="279"/>
      <c r="BX83" s="279"/>
      <c r="BY83" s="279"/>
      <c r="BZ83" s="279"/>
      <c r="CA83" s="279"/>
      <c r="CB83" s="279"/>
      <c r="CC83" s="279"/>
      <c r="CD83" s="279"/>
      <c r="CE83" s="279"/>
      <c r="CF83" s="279"/>
      <c r="CG83" s="279"/>
      <c r="CH83" s="279"/>
      <c r="CI83" s="279"/>
      <c r="CJ83" s="279"/>
      <c r="CK83" s="279"/>
      <c r="CL83" s="279"/>
      <c r="CM83" s="279"/>
      <c r="CN83" s="279"/>
      <c r="CO83" s="279"/>
      <c r="CP83" s="279"/>
      <c r="CQ83" s="279"/>
      <c r="CR83" s="279"/>
      <c r="CS83" s="279"/>
      <c r="CT83" s="279"/>
      <c r="CU83" s="279"/>
      <c r="CV83" s="279"/>
      <c r="CW83" s="279"/>
      <c r="CX83" s="279"/>
      <c r="CY83" s="279"/>
      <c r="CZ83" s="279"/>
      <c r="DA83" s="279"/>
      <c r="DB83" s="279"/>
      <c r="DC83" s="279"/>
      <c r="DD83" s="279"/>
      <c r="DE83" s="279"/>
      <c r="DF83" s="279"/>
      <c r="DG83" s="279"/>
      <c r="DH83" s="279"/>
      <c r="DI83" s="279"/>
      <c r="DJ83" s="279"/>
      <c r="DK83" s="279"/>
      <c r="DL83" s="279"/>
    </row>
    <row r="84" spans="1:116">
      <c r="A84" s="279"/>
      <c r="B84" s="279"/>
      <c r="C84" s="279"/>
      <c r="D84" s="279"/>
      <c r="E84" s="279"/>
      <c r="F84" s="279"/>
      <c r="G84" s="279"/>
      <c r="H84" s="279"/>
      <c r="I84" s="279"/>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79"/>
      <c r="AM84" s="279"/>
      <c r="AN84" s="279"/>
      <c r="AO84" s="279"/>
      <c r="AP84" s="279"/>
      <c r="AQ84" s="279"/>
      <c r="AR84" s="279"/>
      <c r="AS84" s="279"/>
      <c r="AT84" s="279"/>
      <c r="AU84" s="279"/>
      <c r="AV84" s="279"/>
      <c r="AW84" s="279"/>
      <c r="AX84" s="279"/>
      <c r="AY84" s="279"/>
      <c r="AZ84" s="279"/>
      <c r="BA84" s="279"/>
      <c r="BB84" s="279"/>
      <c r="BC84" s="279"/>
      <c r="BD84" s="279"/>
      <c r="BE84" s="279"/>
      <c r="BF84" s="279"/>
      <c r="BG84" s="279"/>
      <c r="BH84" s="279"/>
      <c r="BI84" s="279"/>
      <c r="BJ84" s="279"/>
      <c r="BK84" s="279"/>
      <c r="BL84" s="279"/>
      <c r="BM84" s="279"/>
      <c r="BN84" s="279"/>
      <c r="BO84" s="279"/>
      <c r="BP84" s="279"/>
      <c r="BQ84" s="279"/>
      <c r="BR84" s="279"/>
      <c r="BS84" s="279"/>
      <c r="BT84" s="279"/>
      <c r="BU84" s="279"/>
      <c r="BV84" s="279"/>
      <c r="BW84" s="279"/>
      <c r="BX84" s="279"/>
      <c r="BY84" s="279"/>
      <c r="BZ84" s="279"/>
      <c r="CA84" s="279"/>
      <c r="CB84" s="279"/>
      <c r="CC84" s="279"/>
      <c r="CD84" s="279"/>
      <c r="CE84" s="279"/>
      <c r="CF84" s="279"/>
      <c r="CG84" s="279"/>
      <c r="CH84" s="279"/>
      <c r="CI84" s="279"/>
      <c r="CJ84" s="279"/>
      <c r="CK84" s="279"/>
      <c r="CL84" s="279"/>
      <c r="CM84" s="279"/>
      <c r="CN84" s="279"/>
      <c r="CO84" s="279"/>
      <c r="CP84" s="279"/>
      <c r="CQ84" s="279"/>
      <c r="CR84" s="279"/>
      <c r="CS84" s="279"/>
      <c r="CT84" s="279"/>
      <c r="CU84" s="279"/>
      <c r="CV84" s="279"/>
      <c r="CW84" s="279"/>
      <c r="CX84" s="279"/>
      <c r="CY84" s="279"/>
      <c r="CZ84" s="279"/>
      <c r="DA84" s="279"/>
      <c r="DB84" s="279"/>
      <c r="DC84" s="279"/>
      <c r="DD84" s="279"/>
      <c r="DE84" s="279"/>
      <c r="DF84" s="279"/>
      <c r="DG84" s="279"/>
      <c r="DH84" s="279"/>
      <c r="DI84" s="279"/>
      <c r="DJ84" s="279"/>
      <c r="DK84" s="279"/>
      <c r="DL84" s="279"/>
    </row>
    <row r="85" spans="1:116">
      <c r="A85" s="279"/>
      <c r="B85" s="279"/>
      <c r="C85" s="279"/>
      <c r="D85" s="279"/>
      <c r="E85" s="279"/>
      <c r="F85" s="279"/>
      <c r="G85" s="279"/>
      <c r="H85" s="279"/>
      <c r="I85" s="279"/>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79"/>
      <c r="AM85" s="279"/>
      <c r="AN85" s="279"/>
      <c r="AO85" s="279"/>
      <c r="AP85" s="279"/>
      <c r="AQ85" s="279"/>
      <c r="AR85" s="279"/>
      <c r="AS85" s="279"/>
      <c r="AT85" s="279"/>
      <c r="AU85" s="279"/>
      <c r="AV85" s="279"/>
      <c r="AW85" s="279"/>
      <c r="AX85" s="279"/>
      <c r="AY85" s="279"/>
      <c r="AZ85" s="279"/>
      <c r="BA85" s="279"/>
      <c r="BB85" s="279"/>
      <c r="BC85" s="279"/>
      <c r="BD85" s="279"/>
      <c r="BE85" s="279"/>
      <c r="BF85" s="279"/>
      <c r="BG85" s="279"/>
      <c r="BH85" s="279"/>
      <c r="BI85" s="279"/>
      <c r="BJ85" s="279"/>
      <c r="BK85" s="279"/>
      <c r="BL85" s="279"/>
      <c r="BM85" s="279"/>
      <c r="BN85" s="279"/>
      <c r="BO85" s="279"/>
      <c r="BP85" s="279"/>
      <c r="BQ85" s="279"/>
      <c r="BR85" s="279"/>
      <c r="BS85" s="279"/>
      <c r="BT85" s="279"/>
      <c r="BU85" s="279"/>
      <c r="BV85" s="279"/>
      <c r="BW85" s="279"/>
      <c r="BX85" s="279"/>
      <c r="BY85" s="279"/>
      <c r="BZ85" s="279"/>
      <c r="CA85" s="279"/>
      <c r="CB85" s="279"/>
      <c r="CC85" s="279"/>
      <c r="CD85" s="279"/>
      <c r="CE85" s="279"/>
      <c r="CF85" s="279"/>
      <c r="CG85" s="279"/>
      <c r="CH85" s="279"/>
      <c r="CI85" s="279"/>
      <c r="CJ85" s="279"/>
      <c r="CK85" s="279"/>
      <c r="CL85" s="279"/>
      <c r="CM85" s="279"/>
      <c r="CN85" s="279"/>
      <c r="CO85" s="279"/>
      <c r="CP85" s="279"/>
      <c r="CQ85" s="279"/>
      <c r="CR85" s="279"/>
      <c r="CS85" s="279"/>
      <c r="CT85" s="279"/>
      <c r="CU85" s="279"/>
      <c r="CV85" s="279"/>
      <c r="CW85" s="279"/>
      <c r="CX85" s="279"/>
      <c r="CY85" s="279"/>
      <c r="CZ85" s="279"/>
      <c r="DA85" s="279"/>
      <c r="DB85" s="279"/>
      <c r="DC85" s="279"/>
      <c r="DD85" s="279"/>
      <c r="DE85" s="279"/>
      <c r="DF85" s="279"/>
      <c r="DG85" s="279"/>
      <c r="DH85" s="279"/>
      <c r="DI85" s="279"/>
      <c r="DJ85" s="279"/>
      <c r="DK85" s="279"/>
      <c r="DL85" s="279"/>
    </row>
    <row r="86" spans="1:116">
      <c r="A86" s="279"/>
      <c r="B86" s="279"/>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79"/>
      <c r="AM86" s="279"/>
      <c r="AN86" s="279"/>
      <c r="AO86" s="279"/>
      <c r="AP86" s="279"/>
      <c r="AQ86" s="279"/>
      <c r="AR86" s="279"/>
      <c r="AS86" s="279"/>
      <c r="AT86" s="279"/>
      <c r="AU86" s="279"/>
      <c r="AV86" s="279"/>
      <c r="AW86" s="279"/>
      <c r="AX86" s="279"/>
      <c r="AY86" s="279"/>
      <c r="AZ86" s="279"/>
      <c r="BA86" s="279"/>
      <c r="BB86" s="279"/>
      <c r="BC86" s="279"/>
      <c r="BD86" s="279"/>
      <c r="BE86" s="279"/>
      <c r="BF86" s="279"/>
      <c r="BG86" s="279"/>
      <c r="BH86" s="279"/>
      <c r="BI86" s="279"/>
      <c r="BJ86" s="279"/>
      <c r="BK86" s="279"/>
      <c r="BL86" s="279"/>
      <c r="BM86" s="279"/>
      <c r="BN86" s="279"/>
      <c r="BO86" s="279"/>
      <c r="BP86" s="279"/>
      <c r="BQ86" s="279"/>
      <c r="BR86" s="279"/>
      <c r="BS86" s="279"/>
      <c r="BT86" s="279"/>
      <c r="BU86" s="279"/>
      <c r="BV86" s="279"/>
      <c r="BW86" s="279"/>
      <c r="BX86" s="279"/>
      <c r="BY86" s="279"/>
      <c r="BZ86" s="279"/>
      <c r="CA86" s="279"/>
      <c r="CB86" s="279"/>
      <c r="CC86" s="279"/>
      <c r="CD86" s="279"/>
      <c r="CE86" s="279"/>
      <c r="CF86" s="279"/>
      <c r="CG86" s="279"/>
      <c r="CH86" s="279"/>
      <c r="CI86" s="279"/>
      <c r="CJ86" s="279"/>
      <c r="CK86" s="279"/>
      <c r="CL86" s="279"/>
      <c r="CM86" s="279"/>
      <c r="CN86" s="279"/>
      <c r="CO86" s="279"/>
      <c r="CP86" s="279"/>
      <c r="CQ86" s="279"/>
      <c r="CR86" s="279"/>
      <c r="CS86" s="279"/>
      <c r="CT86" s="279"/>
      <c r="CU86" s="279"/>
      <c r="CV86" s="279"/>
      <c r="CW86" s="279"/>
      <c r="CX86" s="279"/>
      <c r="CY86" s="279"/>
      <c r="CZ86" s="279"/>
      <c r="DA86" s="279"/>
      <c r="DB86" s="279"/>
      <c r="DC86" s="279"/>
      <c r="DD86" s="279"/>
      <c r="DE86" s="279"/>
      <c r="DF86" s="279"/>
      <c r="DG86" s="279"/>
      <c r="DH86" s="279"/>
      <c r="DI86" s="279"/>
      <c r="DJ86" s="279"/>
      <c r="DK86" s="279"/>
      <c r="DL86" s="279"/>
    </row>
    <row r="87" spans="1:116">
      <c r="A87" s="279"/>
      <c r="B87" s="279"/>
      <c r="C87" s="279"/>
      <c r="D87" s="279"/>
      <c r="E87" s="279"/>
      <c r="F87" s="279"/>
      <c r="G87" s="279"/>
      <c r="H87" s="279"/>
      <c r="I87" s="279"/>
      <c r="J87" s="279"/>
      <c r="K87" s="279"/>
      <c r="L87" s="279"/>
      <c r="M87" s="279"/>
      <c r="N87" s="279"/>
      <c r="O87" s="279"/>
      <c r="P87" s="279"/>
      <c r="Q87" s="279"/>
      <c r="R87" s="279"/>
      <c r="S87" s="279"/>
      <c r="T87" s="279"/>
      <c r="U87" s="279"/>
      <c r="V87" s="279"/>
      <c r="W87" s="279"/>
      <c r="X87" s="279"/>
      <c r="Y87" s="279"/>
      <c r="Z87" s="279"/>
      <c r="AA87" s="279"/>
      <c r="AB87" s="279"/>
      <c r="AC87" s="279"/>
      <c r="AD87" s="279"/>
      <c r="AE87" s="279"/>
      <c r="AF87" s="279"/>
      <c r="AG87" s="279"/>
      <c r="AH87" s="279"/>
      <c r="AI87" s="279"/>
      <c r="AJ87" s="279"/>
      <c r="AK87" s="279"/>
      <c r="AL87" s="279"/>
      <c r="AM87" s="279"/>
      <c r="AN87" s="279"/>
      <c r="AO87" s="279"/>
      <c r="AP87" s="279"/>
      <c r="AQ87" s="279"/>
      <c r="AR87" s="279"/>
      <c r="AS87" s="279"/>
      <c r="AT87" s="279"/>
      <c r="AU87" s="279"/>
      <c r="AV87" s="279"/>
      <c r="AW87" s="279"/>
      <c r="AX87" s="279"/>
      <c r="AY87" s="279"/>
      <c r="AZ87" s="279"/>
      <c r="BA87" s="279"/>
      <c r="BB87" s="279"/>
      <c r="BC87" s="279"/>
      <c r="BD87" s="279"/>
      <c r="BE87" s="279"/>
      <c r="BF87" s="279"/>
      <c r="BG87" s="279"/>
      <c r="BH87" s="279"/>
      <c r="BI87" s="279"/>
      <c r="BJ87" s="279"/>
      <c r="BK87" s="279"/>
      <c r="BL87" s="279"/>
      <c r="BM87" s="279"/>
      <c r="BN87" s="279"/>
      <c r="BO87" s="279"/>
      <c r="BP87" s="279"/>
      <c r="BQ87" s="279"/>
      <c r="BR87" s="279"/>
      <c r="BS87" s="279"/>
      <c r="BT87" s="279"/>
      <c r="BU87" s="279"/>
      <c r="BV87" s="279"/>
      <c r="BW87" s="279"/>
      <c r="BX87" s="279"/>
      <c r="BY87" s="279"/>
      <c r="BZ87" s="279"/>
      <c r="CA87" s="279"/>
      <c r="CB87" s="279"/>
      <c r="CC87" s="279"/>
      <c r="CD87" s="279"/>
      <c r="CE87" s="279"/>
      <c r="CF87" s="279"/>
      <c r="CG87" s="279"/>
      <c r="CH87" s="279"/>
      <c r="CI87" s="279"/>
      <c r="CJ87" s="279"/>
      <c r="CK87" s="279"/>
      <c r="CL87" s="279"/>
      <c r="CM87" s="279"/>
      <c r="CN87" s="279"/>
      <c r="CO87" s="279"/>
      <c r="CP87" s="279"/>
      <c r="CQ87" s="279"/>
      <c r="CR87" s="279"/>
      <c r="CS87" s="279"/>
      <c r="CT87" s="279"/>
      <c r="CU87" s="279"/>
      <c r="CV87" s="279"/>
      <c r="CW87" s="279"/>
      <c r="CX87" s="279"/>
      <c r="CY87" s="279"/>
      <c r="CZ87" s="279"/>
      <c r="DA87" s="279"/>
      <c r="DB87" s="279"/>
      <c r="DC87" s="279"/>
      <c r="DD87" s="279"/>
      <c r="DE87" s="279"/>
      <c r="DF87" s="279"/>
      <c r="DG87" s="279"/>
      <c r="DH87" s="279"/>
      <c r="DI87" s="279"/>
      <c r="DJ87" s="279"/>
      <c r="DK87" s="279"/>
      <c r="DL87" s="279"/>
    </row>
    <row r="88" spans="1:116">
      <c r="A88" s="279"/>
      <c r="B88" s="279"/>
      <c r="C88" s="279"/>
      <c r="D88" s="279"/>
      <c r="E88" s="279"/>
      <c r="F88" s="279"/>
      <c r="G88" s="279"/>
      <c r="H88" s="279"/>
      <c r="I88" s="279"/>
      <c r="J88" s="279"/>
      <c r="K88" s="279"/>
      <c r="L88" s="279"/>
      <c r="M88" s="279"/>
      <c r="N88" s="279"/>
      <c r="O88" s="279"/>
      <c r="P88" s="279"/>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79"/>
      <c r="AR88" s="279"/>
      <c r="AS88" s="279"/>
      <c r="AT88" s="279"/>
      <c r="AU88" s="279"/>
      <c r="AV88" s="279"/>
      <c r="AW88" s="279"/>
      <c r="AX88" s="279"/>
      <c r="AY88" s="279"/>
      <c r="AZ88" s="279"/>
      <c r="BA88" s="279"/>
      <c r="BB88" s="279"/>
      <c r="BC88" s="279"/>
      <c r="BD88" s="279"/>
      <c r="BE88" s="279"/>
      <c r="BF88" s="279"/>
      <c r="BG88" s="279"/>
      <c r="BH88" s="279"/>
      <c r="BI88" s="279"/>
      <c r="BJ88" s="279"/>
      <c r="BK88" s="279"/>
      <c r="BL88" s="279"/>
      <c r="BM88" s="279"/>
      <c r="BN88" s="279"/>
      <c r="BO88" s="279"/>
      <c r="BP88" s="279"/>
      <c r="BQ88" s="279"/>
      <c r="BR88" s="279"/>
      <c r="BS88" s="279"/>
      <c r="BT88" s="279"/>
      <c r="BU88" s="279"/>
      <c r="BV88" s="279"/>
      <c r="BW88" s="279"/>
      <c r="BX88" s="279"/>
      <c r="BY88" s="279"/>
      <c r="BZ88" s="279"/>
      <c r="CA88" s="279"/>
      <c r="CB88" s="279"/>
      <c r="CC88" s="279"/>
      <c r="CD88" s="279"/>
      <c r="CE88" s="279"/>
      <c r="CF88" s="279"/>
      <c r="CG88" s="279"/>
      <c r="CH88" s="279"/>
      <c r="CI88" s="279"/>
      <c r="CJ88" s="279"/>
      <c r="CK88" s="279"/>
      <c r="CL88" s="279"/>
      <c r="CM88" s="279"/>
      <c r="CN88" s="279"/>
      <c r="CO88" s="279"/>
      <c r="CP88" s="279"/>
      <c r="CQ88" s="279"/>
      <c r="CR88" s="279"/>
      <c r="CS88" s="279"/>
      <c r="CT88" s="279"/>
      <c r="CU88" s="279"/>
      <c r="CV88" s="279"/>
      <c r="CW88" s="279"/>
      <c r="CX88" s="279"/>
      <c r="CY88" s="279"/>
      <c r="CZ88" s="279"/>
      <c r="DA88" s="279"/>
      <c r="DB88" s="279"/>
      <c r="DC88" s="279"/>
      <c r="DD88" s="279"/>
      <c r="DE88" s="279"/>
      <c r="DF88" s="279"/>
      <c r="DG88" s="279"/>
      <c r="DH88" s="279"/>
      <c r="DI88" s="279"/>
      <c r="DJ88" s="279"/>
      <c r="DK88" s="279"/>
      <c r="DL88" s="279"/>
    </row>
    <row r="89" spans="1:116">
      <c r="B89" s="279"/>
      <c r="C89" s="279"/>
      <c r="D89" s="279"/>
      <c r="E89" s="279"/>
      <c r="F89" s="279"/>
      <c r="G89" s="279"/>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79"/>
      <c r="BH89" s="279"/>
      <c r="BI89" s="279"/>
      <c r="BJ89" s="279"/>
      <c r="BK89" s="279"/>
      <c r="BL89" s="279"/>
      <c r="BM89" s="279"/>
      <c r="BN89" s="279"/>
      <c r="BO89" s="279"/>
      <c r="BP89" s="279"/>
      <c r="BQ89" s="279"/>
      <c r="BR89" s="279"/>
      <c r="BS89" s="279"/>
      <c r="BT89" s="279"/>
      <c r="BU89" s="279"/>
      <c r="BV89" s="279"/>
      <c r="BW89" s="279"/>
      <c r="BX89" s="279"/>
      <c r="BY89" s="279"/>
      <c r="BZ89" s="279"/>
      <c r="CA89" s="279"/>
      <c r="CB89" s="279"/>
      <c r="CC89" s="279"/>
      <c r="CD89" s="279"/>
      <c r="CE89" s="279"/>
      <c r="CF89" s="279"/>
      <c r="CG89" s="279"/>
      <c r="CH89" s="279"/>
      <c r="CI89" s="279"/>
      <c r="CJ89" s="279"/>
      <c r="CK89" s="279"/>
      <c r="CL89" s="279"/>
      <c r="CM89" s="279"/>
      <c r="CN89" s="279"/>
      <c r="CO89" s="279"/>
      <c r="CP89" s="279"/>
      <c r="CQ89" s="279"/>
      <c r="CR89" s="279"/>
      <c r="CS89" s="279"/>
      <c r="CT89" s="279"/>
      <c r="CU89" s="279"/>
      <c r="CV89" s="279"/>
      <c r="CW89" s="279"/>
      <c r="CX89" s="279"/>
      <c r="CY89" s="279"/>
      <c r="CZ89" s="279"/>
      <c r="DA89" s="279"/>
      <c r="DB89" s="279"/>
      <c r="DC89" s="279"/>
      <c r="DD89" s="279"/>
      <c r="DE89" s="279"/>
      <c r="DF89" s="279"/>
      <c r="DG89" s="279"/>
      <c r="DH89" s="279"/>
      <c r="DI89" s="279"/>
      <c r="DJ89" s="279"/>
      <c r="DK89" s="279"/>
      <c r="DL89" s="279" t="s">
        <v>477</v>
      </c>
    </row>
    <row r="90" spans="1:116" ht="13.5" hidden="1" customHeight="1"/>
    <row r="91" spans="1:116" ht="13.5" hidden="1" customHeight="1"/>
    <row r="92" spans="1:116" ht="13.5" hidden="1" customHeight="1"/>
    <row r="93" spans="1:116" ht="13.5" hidden="1" customHeight="1"/>
    <row r="94" spans="1:116" ht="13.5" hidden="1" customHeight="1"/>
    <row r="95" spans="1:116" ht="13.5" hidden="1" customHeight="1"/>
    <row r="96" spans="1:11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1MHpkXPPr/ZSafz3DBDA2PPrgHk/R2AfKACvq7hQOHrgkOUhopqMoEb3fouOXhXcXo8IuhNbh2UqYxFhLKwXQ==" saltValue="vqYHhpwG4/hnq8Z7Gs1RH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81" customWidth="1"/>
    <col min="37" max="44" width="17" style="281" customWidth="1"/>
    <col min="45" max="45" width="6.125" style="288" customWidth="1"/>
    <col min="46" max="46" width="3" style="286" customWidth="1"/>
    <col min="47" max="47" width="19.125" style="281" hidden="1" customWidth="1"/>
    <col min="48" max="52" width="12.625" style="281" hidden="1" customWidth="1"/>
    <col min="53" max="16384" width="8.625" style="281" hidden="1"/>
  </cols>
  <sheetData>
    <row r="1" spans="1:46">
      <c r="AS1" s="282"/>
      <c r="AT1" s="282"/>
    </row>
    <row r="2" spans="1:46">
      <c r="AS2" s="282"/>
      <c r="AT2" s="282"/>
    </row>
    <row r="3" spans="1:46">
      <c r="AS3" s="282"/>
      <c r="AT3" s="282"/>
    </row>
    <row r="4" spans="1:46">
      <c r="AS4" s="282"/>
      <c r="AT4" s="282"/>
    </row>
    <row r="5" spans="1:46" ht="17.25">
      <c r="A5" s="283" t="s">
        <v>478</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5"/>
    </row>
    <row r="6" spans="1:46">
      <c r="A6" s="286"/>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7" t="s">
        <v>479</v>
      </c>
      <c r="AL6" s="287"/>
      <c r="AM6" s="287"/>
      <c r="AN6" s="287"/>
      <c r="AO6" s="282"/>
      <c r="AP6" s="282"/>
      <c r="AQ6" s="282"/>
      <c r="AR6" s="282"/>
    </row>
    <row r="7" spans="1:46">
      <c r="A7" s="286"/>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9"/>
      <c r="AL7" s="290"/>
      <c r="AM7" s="290"/>
      <c r="AN7" s="291"/>
      <c r="AO7" s="1153" t="s">
        <v>480</v>
      </c>
      <c r="AP7" s="292"/>
      <c r="AQ7" s="293" t="s">
        <v>481</v>
      </c>
      <c r="AR7" s="294"/>
    </row>
    <row r="8" spans="1:46">
      <c r="A8" s="286"/>
      <c r="B8" s="282"/>
      <c r="C8" s="282"/>
      <c r="D8" s="282"/>
      <c r="E8" s="282"/>
      <c r="F8" s="282"/>
      <c r="G8" s="282"/>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95"/>
      <c r="AL8" s="296"/>
      <c r="AM8" s="296"/>
      <c r="AN8" s="297"/>
      <c r="AO8" s="1154"/>
      <c r="AP8" s="298" t="s">
        <v>482</v>
      </c>
      <c r="AQ8" s="299" t="s">
        <v>483</v>
      </c>
      <c r="AR8" s="300" t="s">
        <v>484</v>
      </c>
    </row>
    <row r="9" spans="1:46">
      <c r="A9" s="286"/>
      <c r="B9" s="282"/>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1147" t="s">
        <v>485</v>
      </c>
      <c r="AL9" s="1148"/>
      <c r="AM9" s="1148"/>
      <c r="AN9" s="1149"/>
      <c r="AO9" s="301">
        <v>223719413</v>
      </c>
      <c r="AP9" s="301">
        <v>136129</v>
      </c>
      <c r="AQ9" s="302">
        <v>137138</v>
      </c>
      <c r="AR9" s="303">
        <v>-0.7</v>
      </c>
    </row>
    <row r="10" spans="1:46">
      <c r="A10" s="286"/>
      <c r="B10" s="282"/>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1147" t="s">
        <v>486</v>
      </c>
      <c r="AL10" s="1148"/>
      <c r="AM10" s="1148"/>
      <c r="AN10" s="1149"/>
      <c r="AO10" s="301">
        <v>684549</v>
      </c>
      <c r="AP10" s="301">
        <v>417</v>
      </c>
      <c r="AQ10" s="302">
        <v>357</v>
      </c>
      <c r="AR10" s="303">
        <v>16.8</v>
      </c>
    </row>
    <row r="11" spans="1:46" ht="13.5" customHeight="1">
      <c r="A11" s="286"/>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1147" t="s">
        <v>487</v>
      </c>
      <c r="AL11" s="1148"/>
      <c r="AM11" s="1148"/>
      <c r="AN11" s="1149"/>
      <c r="AO11" s="301">
        <v>2440608</v>
      </c>
      <c r="AP11" s="301">
        <v>1485</v>
      </c>
      <c r="AQ11" s="302">
        <v>818</v>
      </c>
      <c r="AR11" s="303">
        <v>81.5</v>
      </c>
    </row>
    <row r="12" spans="1:46" ht="13.5" customHeight="1">
      <c r="A12" s="286"/>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1147" t="s">
        <v>488</v>
      </c>
      <c r="AL12" s="1148"/>
      <c r="AM12" s="1148"/>
      <c r="AN12" s="1149"/>
      <c r="AO12" s="301" t="s">
        <v>489</v>
      </c>
      <c r="AP12" s="301" t="s">
        <v>489</v>
      </c>
      <c r="AQ12" s="302" t="s">
        <v>489</v>
      </c>
      <c r="AR12" s="303" t="s">
        <v>489</v>
      </c>
    </row>
    <row r="13" spans="1:46" ht="13.5" customHeight="1">
      <c r="A13" s="286"/>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1147" t="s">
        <v>490</v>
      </c>
      <c r="AL13" s="1148"/>
      <c r="AM13" s="1148"/>
      <c r="AN13" s="1149"/>
      <c r="AO13" s="301">
        <v>100</v>
      </c>
      <c r="AP13" s="301">
        <v>0</v>
      </c>
      <c r="AQ13" s="302">
        <v>9</v>
      </c>
      <c r="AR13" s="303">
        <v>-100</v>
      </c>
    </row>
    <row r="14" spans="1:46" ht="13.5" customHeight="1">
      <c r="A14" s="286"/>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1147" t="s">
        <v>491</v>
      </c>
      <c r="AL14" s="1148"/>
      <c r="AM14" s="1148"/>
      <c r="AN14" s="1149"/>
      <c r="AO14" s="301">
        <v>2923111</v>
      </c>
      <c r="AP14" s="301">
        <v>1779</v>
      </c>
      <c r="AQ14" s="302">
        <v>2491</v>
      </c>
      <c r="AR14" s="303">
        <v>-28.6</v>
      </c>
    </row>
    <row r="15" spans="1:46">
      <c r="A15" s="286"/>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1147" t="s">
        <v>492</v>
      </c>
      <c r="AL15" s="1148"/>
      <c r="AM15" s="1148"/>
      <c r="AN15" s="1149"/>
      <c r="AO15" s="301">
        <v>-16319930</v>
      </c>
      <c r="AP15" s="301">
        <v>-9930</v>
      </c>
      <c r="AQ15" s="302">
        <v>-11877</v>
      </c>
      <c r="AR15" s="303">
        <v>-16.399999999999999</v>
      </c>
    </row>
    <row r="16" spans="1:46">
      <c r="A16" s="286"/>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1139" t="s">
        <v>153</v>
      </c>
      <c r="AL16" s="1140"/>
      <c r="AM16" s="1140"/>
      <c r="AN16" s="1141"/>
      <c r="AO16" s="301">
        <v>213447851</v>
      </c>
      <c r="AP16" s="301">
        <v>129879</v>
      </c>
      <c r="AQ16" s="302">
        <v>128937</v>
      </c>
      <c r="AR16" s="303">
        <v>0.7</v>
      </c>
    </row>
    <row r="17" spans="1:46">
      <c r="A17" s="286"/>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304"/>
      <c r="AL17" s="304"/>
      <c r="AM17" s="304"/>
      <c r="AN17" s="304"/>
      <c r="AO17" s="305"/>
      <c r="AP17" s="305"/>
      <c r="AQ17" s="305"/>
      <c r="AR17" s="306"/>
    </row>
    <row r="18" spans="1:46">
      <c r="A18" s="286"/>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307"/>
      <c r="AR18" s="307"/>
    </row>
    <row r="19" spans="1:46">
      <c r="A19" s="286"/>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t="s">
        <v>493</v>
      </c>
      <c r="AL19" s="282"/>
      <c r="AM19" s="282"/>
      <c r="AN19" s="282"/>
      <c r="AO19" s="282"/>
      <c r="AP19" s="282"/>
      <c r="AQ19" s="282"/>
      <c r="AR19" s="282"/>
    </row>
    <row r="20" spans="1:46">
      <c r="A20" s="286"/>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308"/>
      <c r="AL20" s="309"/>
      <c r="AM20" s="309"/>
      <c r="AN20" s="310"/>
      <c r="AO20" s="311" t="s">
        <v>494</v>
      </c>
      <c r="AP20" s="312" t="s">
        <v>495</v>
      </c>
      <c r="AQ20" s="313" t="s">
        <v>496</v>
      </c>
      <c r="AR20" s="314"/>
    </row>
    <row r="21" spans="1:46" s="320" customFormat="1">
      <c r="A21" s="315"/>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1150" t="s">
        <v>497</v>
      </c>
      <c r="AL21" s="1151"/>
      <c r="AM21" s="1151"/>
      <c r="AN21" s="1152"/>
      <c r="AO21" s="316">
        <v>1440.15</v>
      </c>
      <c r="AP21" s="317">
        <v>1453.19</v>
      </c>
      <c r="AQ21" s="318">
        <v>-13.04</v>
      </c>
      <c r="AR21" s="287"/>
      <c r="AS21" s="319"/>
      <c r="AT21" s="315"/>
    </row>
    <row r="22" spans="1:46" s="320" customFormat="1">
      <c r="A22" s="315"/>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1150" t="s">
        <v>498</v>
      </c>
      <c r="AL22" s="1151"/>
      <c r="AM22" s="1151"/>
      <c r="AN22" s="1152"/>
      <c r="AO22" s="321">
        <v>96.2</v>
      </c>
      <c r="AP22" s="322">
        <v>98.7</v>
      </c>
      <c r="AQ22" s="323">
        <v>-2.5</v>
      </c>
      <c r="AR22" s="307"/>
      <c r="AS22" s="319"/>
      <c r="AT22" s="315"/>
    </row>
    <row r="23" spans="1:46" s="320" customFormat="1">
      <c r="A23" s="315"/>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307"/>
      <c r="AQ23" s="307"/>
      <c r="AR23" s="307"/>
      <c r="AS23" s="319"/>
      <c r="AT23" s="315"/>
    </row>
    <row r="24" spans="1:46" s="320" customFormat="1">
      <c r="A24" s="315"/>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307"/>
      <c r="AQ24" s="307"/>
      <c r="AR24" s="307"/>
      <c r="AS24" s="319"/>
      <c r="AT24" s="315"/>
    </row>
    <row r="25" spans="1:46" s="320" customFormat="1">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c r="AN25" s="325"/>
      <c r="AO25" s="325"/>
      <c r="AP25" s="326"/>
      <c r="AQ25" s="326"/>
      <c r="AR25" s="326"/>
      <c r="AS25" s="327"/>
      <c r="AT25" s="315"/>
    </row>
    <row r="26" spans="1:46" s="320" customFormat="1">
      <c r="A26" s="287" t="s">
        <v>499</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307"/>
      <c r="AQ26" s="307"/>
      <c r="AR26" s="307"/>
      <c r="AS26" s="287"/>
      <c r="AT26" s="287"/>
    </row>
    <row r="27" spans="1:46">
      <c r="A27" s="328"/>
      <c r="AO27" s="282"/>
      <c r="AP27" s="282"/>
      <c r="AQ27" s="282"/>
      <c r="AR27" s="282"/>
      <c r="AS27" s="282"/>
      <c r="AT27" s="282"/>
    </row>
    <row r="28" spans="1:46" ht="17.25">
      <c r="A28" s="283" t="s">
        <v>500</v>
      </c>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329"/>
    </row>
    <row r="29" spans="1:46">
      <c r="A29" s="286"/>
      <c r="B29" s="282"/>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7" t="s">
        <v>501</v>
      </c>
      <c r="AL29" s="287"/>
      <c r="AM29" s="287"/>
      <c r="AN29" s="287"/>
      <c r="AO29" s="282"/>
      <c r="AP29" s="282"/>
      <c r="AQ29" s="282"/>
      <c r="AR29" s="282"/>
      <c r="AS29" s="330"/>
    </row>
    <row r="30" spans="1:46">
      <c r="A30" s="286"/>
      <c r="B30" s="282"/>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9"/>
      <c r="AL30" s="290"/>
      <c r="AM30" s="290"/>
      <c r="AN30" s="291"/>
      <c r="AO30" s="1153" t="s">
        <v>480</v>
      </c>
      <c r="AP30" s="292"/>
      <c r="AQ30" s="293" t="s">
        <v>481</v>
      </c>
      <c r="AR30" s="294"/>
    </row>
    <row r="31" spans="1:46">
      <c r="A31" s="286"/>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95"/>
      <c r="AL31" s="296"/>
      <c r="AM31" s="296"/>
      <c r="AN31" s="297"/>
      <c r="AO31" s="1154"/>
      <c r="AP31" s="298" t="s">
        <v>482</v>
      </c>
      <c r="AQ31" s="299" t="s">
        <v>483</v>
      </c>
      <c r="AR31" s="300" t="s">
        <v>484</v>
      </c>
    </row>
    <row r="32" spans="1:46" ht="27" customHeight="1">
      <c r="A32" s="286"/>
      <c r="B32" s="282"/>
      <c r="C32" s="282"/>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1136" t="s">
        <v>502</v>
      </c>
      <c r="AL32" s="1137"/>
      <c r="AM32" s="1137"/>
      <c r="AN32" s="1138"/>
      <c r="AO32" s="301">
        <v>103500498</v>
      </c>
      <c r="AP32" s="301">
        <v>62978</v>
      </c>
      <c r="AQ32" s="302">
        <v>74230</v>
      </c>
      <c r="AR32" s="303">
        <v>-15.2</v>
      </c>
    </row>
    <row r="33" spans="1:46" ht="13.5" customHeight="1">
      <c r="A33" s="286"/>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1136" t="s">
        <v>503</v>
      </c>
      <c r="AL33" s="1137"/>
      <c r="AM33" s="1137"/>
      <c r="AN33" s="1138"/>
      <c r="AO33" s="301" t="s">
        <v>489</v>
      </c>
      <c r="AP33" s="301" t="s">
        <v>489</v>
      </c>
      <c r="AQ33" s="302" t="s">
        <v>489</v>
      </c>
      <c r="AR33" s="303" t="s">
        <v>489</v>
      </c>
    </row>
    <row r="34" spans="1:46" ht="27" customHeight="1">
      <c r="A34" s="286"/>
      <c r="B34" s="282"/>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282"/>
      <c r="AK34" s="1136" t="s">
        <v>504</v>
      </c>
      <c r="AL34" s="1137"/>
      <c r="AM34" s="1137"/>
      <c r="AN34" s="1138"/>
      <c r="AO34" s="301">
        <v>26749511</v>
      </c>
      <c r="AP34" s="301">
        <v>16277</v>
      </c>
      <c r="AQ34" s="302">
        <v>4236</v>
      </c>
      <c r="AR34" s="303">
        <v>284.3</v>
      </c>
    </row>
    <row r="35" spans="1:46" ht="27" customHeight="1">
      <c r="A35" s="286"/>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c r="AI35" s="282"/>
      <c r="AJ35" s="282"/>
      <c r="AK35" s="1136" t="s">
        <v>505</v>
      </c>
      <c r="AL35" s="1137"/>
      <c r="AM35" s="1137"/>
      <c r="AN35" s="1138"/>
      <c r="AO35" s="301">
        <v>388897</v>
      </c>
      <c r="AP35" s="301">
        <v>237</v>
      </c>
      <c r="AQ35" s="302">
        <v>1743</v>
      </c>
      <c r="AR35" s="303">
        <v>-86.4</v>
      </c>
    </row>
    <row r="36" spans="1:46" ht="27" customHeight="1">
      <c r="A36" s="286"/>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1136" t="s">
        <v>506</v>
      </c>
      <c r="AL36" s="1137"/>
      <c r="AM36" s="1137"/>
      <c r="AN36" s="1138"/>
      <c r="AO36" s="301" t="s">
        <v>489</v>
      </c>
      <c r="AP36" s="301" t="s">
        <v>489</v>
      </c>
      <c r="AQ36" s="302">
        <v>166</v>
      </c>
      <c r="AR36" s="303" t="s">
        <v>489</v>
      </c>
    </row>
    <row r="37" spans="1:46" ht="13.5" customHeight="1">
      <c r="A37" s="286"/>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1136" t="s">
        <v>507</v>
      </c>
      <c r="AL37" s="1137"/>
      <c r="AM37" s="1137"/>
      <c r="AN37" s="1138"/>
      <c r="AO37" s="301">
        <v>1609026</v>
      </c>
      <c r="AP37" s="301">
        <v>979</v>
      </c>
      <c r="AQ37" s="302">
        <v>811</v>
      </c>
      <c r="AR37" s="303">
        <v>20.7</v>
      </c>
    </row>
    <row r="38" spans="1:46" ht="27" customHeight="1">
      <c r="A38" s="286"/>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1133" t="s">
        <v>508</v>
      </c>
      <c r="AL38" s="1134"/>
      <c r="AM38" s="1134"/>
      <c r="AN38" s="1135"/>
      <c r="AO38" s="331" t="s">
        <v>489</v>
      </c>
      <c r="AP38" s="331" t="s">
        <v>489</v>
      </c>
      <c r="AQ38" s="332">
        <v>2</v>
      </c>
      <c r="AR38" s="323" t="s">
        <v>489</v>
      </c>
      <c r="AS38" s="330"/>
    </row>
    <row r="39" spans="1:46">
      <c r="A39" s="286"/>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1133" t="s">
        <v>509</v>
      </c>
      <c r="AL39" s="1134"/>
      <c r="AM39" s="1134"/>
      <c r="AN39" s="1135"/>
      <c r="AO39" s="301">
        <v>-4559711</v>
      </c>
      <c r="AP39" s="301">
        <v>-2774</v>
      </c>
      <c r="AQ39" s="302">
        <v>-2418</v>
      </c>
      <c r="AR39" s="303">
        <v>14.7</v>
      </c>
      <c r="AS39" s="330"/>
    </row>
    <row r="40" spans="1:46" ht="27" customHeight="1">
      <c r="A40" s="286"/>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1136" t="s">
        <v>510</v>
      </c>
      <c r="AL40" s="1137"/>
      <c r="AM40" s="1137"/>
      <c r="AN40" s="1138"/>
      <c r="AO40" s="301">
        <v>-80326887</v>
      </c>
      <c r="AP40" s="301">
        <v>-48877</v>
      </c>
      <c r="AQ40" s="302">
        <v>-51416</v>
      </c>
      <c r="AR40" s="303">
        <v>-4.9000000000000004</v>
      </c>
      <c r="AS40" s="330"/>
    </row>
    <row r="41" spans="1:46">
      <c r="A41" s="286"/>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1139" t="s">
        <v>511</v>
      </c>
      <c r="AL41" s="1140"/>
      <c r="AM41" s="1140"/>
      <c r="AN41" s="1141"/>
      <c r="AO41" s="301">
        <v>47361334</v>
      </c>
      <c r="AP41" s="301">
        <v>28818</v>
      </c>
      <c r="AQ41" s="302">
        <v>27354</v>
      </c>
      <c r="AR41" s="303">
        <v>5.4</v>
      </c>
      <c r="AS41" s="330"/>
    </row>
    <row r="42" spans="1:46">
      <c r="A42" s="286"/>
      <c r="B42" s="282"/>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307"/>
      <c r="AR42" s="307"/>
      <c r="AS42" s="330"/>
    </row>
    <row r="43" spans="1:46">
      <c r="A43" s="286"/>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333"/>
      <c r="AQ43" s="307"/>
      <c r="AR43" s="282"/>
      <c r="AS43" s="330"/>
    </row>
    <row r="44" spans="1:46">
      <c r="A44" s="286"/>
      <c r="B44" s="282"/>
      <c r="C44" s="282"/>
      <c r="D44" s="282"/>
      <c r="E44" s="282"/>
      <c r="F44" s="282"/>
      <c r="G44" s="282"/>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82"/>
      <c r="AN44" s="282"/>
      <c r="AO44" s="282"/>
      <c r="AP44" s="282"/>
      <c r="AQ44" s="307"/>
      <c r="AR44" s="282"/>
    </row>
    <row r="45" spans="1:46">
      <c r="A45" s="284"/>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334"/>
      <c r="AR45" s="284"/>
      <c r="AS45" s="284"/>
      <c r="AT45" s="282"/>
    </row>
    <row r="46" spans="1:46">
      <c r="A46" s="335"/>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5"/>
      <c r="AL46" s="335"/>
      <c r="AM46" s="335"/>
      <c r="AN46" s="335"/>
      <c r="AO46" s="335"/>
      <c r="AP46" s="335"/>
      <c r="AQ46" s="335"/>
      <c r="AR46" s="335"/>
      <c r="AS46" s="335"/>
      <c r="AT46" s="282"/>
    </row>
    <row r="47" spans="1:46" ht="17.25" customHeight="1">
      <c r="A47" s="336" t="s">
        <v>512</v>
      </c>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82"/>
      <c r="AM47" s="282"/>
      <c r="AN47" s="282"/>
      <c r="AO47" s="282"/>
      <c r="AP47" s="282"/>
      <c r="AQ47" s="282"/>
      <c r="AR47" s="282"/>
    </row>
    <row r="48" spans="1:46">
      <c r="A48" s="286"/>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337" t="s">
        <v>513</v>
      </c>
      <c r="AL48" s="337"/>
      <c r="AM48" s="337"/>
      <c r="AN48" s="337"/>
      <c r="AO48" s="337"/>
      <c r="AP48" s="337"/>
      <c r="AQ48" s="338"/>
      <c r="AR48" s="337"/>
    </row>
    <row r="49" spans="1:44" ht="13.5" customHeight="1">
      <c r="A49" s="286"/>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282"/>
      <c r="AK49" s="339"/>
      <c r="AL49" s="340"/>
      <c r="AM49" s="1142" t="s">
        <v>480</v>
      </c>
      <c r="AN49" s="1144" t="s">
        <v>514</v>
      </c>
      <c r="AO49" s="1145"/>
      <c r="AP49" s="1145"/>
      <c r="AQ49" s="1145"/>
      <c r="AR49" s="1146"/>
    </row>
    <row r="50" spans="1:44">
      <c r="A50" s="286"/>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341"/>
      <c r="AL50" s="342"/>
      <c r="AM50" s="1143"/>
      <c r="AN50" s="343" t="s">
        <v>515</v>
      </c>
      <c r="AO50" s="344" t="s">
        <v>516</v>
      </c>
      <c r="AP50" s="345" t="s">
        <v>517</v>
      </c>
      <c r="AQ50" s="346" t="s">
        <v>518</v>
      </c>
      <c r="AR50" s="347" t="s">
        <v>519</v>
      </c>
    </row>
    <row r="51" spans="1:44">
      <c r="A51" s="286"/>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282"/>
      <c r="AK51" s="339" t="s">
        <v>520</v>
      </c>
      <c r="AL51" s="340"/>
      <c r="AM51" s="348">
        <v>149772394</v>
      </c>
      <c r="AN51" s="349">
        <v>88548</v>
      </c>
      <c r="AO51" s="350">
        <v>-12.8</v>
      </c>
      <c r="AP51" s="351">
        <v>94715</v>
      </c>
      <c r="AQ51" s="352">
        <v>-16.899999999999999</v>
      </c>
      <c r="AR51" s="353">
        <v>4.0999999999999996</v>
      </c>
    </row>
    <row r="52" spans="1:44">
      <c r="A52" s="286"/>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282"/>
      <c r="AK52" s="354"/>
      <c r="AL52" s="355" t="s">
        <v>521</v>
      </c>
      <c r="AM52" s="356">
        <v>39329076</v>
      </c>
      <c r="AN52" s="357">
        <v>23252</v>
      </c>
      <c r="AO52" s="358">
        <v>6</v>
      </c>
      <c r="AP52" s="359">
        <v>24902</v>
      </c>
      <c r="AQ52" s="360">
        <v>0.1</v>
      </c>
      <c r="AR52" s="361">
        <v>5.9</v>
      </c>
    </row>
    <row r="53" spans="1:44">
      <c r="A53" s="286"/>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339" t="s">
        <v>522</v>
      </c>
      <c r="AL53" s="340"/>
      <c r="AM53" s="348">
        <v>138355945</v>
      </c>
      <c r="AN53" s="349">
        <v>82379</v>
      </c>
      <c r="AO53" s="350">
        <v>-7</v>
      </c>
      <c r="AP53" s="351">
        <v>97161</v>
      </c>
      <c r="AQ53" s="352">
        <v>2.6</v>
      </c>
      <c r="AR53" s="353">
        <v>-9.6</v>
      </c>
    </row>
    <row r="54" spans="1:44">
      <c r="A54" s="286"/>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354"/>
      <c r="AL54" s="355" t="s">
        <v>521</v>
      </c>
      <c r="AM54" s="356">
        <v>36999543</v>
      </c>
      <c r="AN54" s="357">
        <v>22030</v>
      </c>
      <c r="AO54" s="358">
        <v>-5.3</v>
      </c>
      <c r="AP54" s="359">
        <v>26543</v>
      </c>
      <c r="AQ54" s="360">
        <v>6.6</v>
      </c>
      <c r="AR54" s="361">
        <v>-11.9</v>
      </c>
    </row>
    <row r="55" spans="1:44">
      <c r="A55" s="286"/>
      <c r="B55" s="282"/>
      <c r="C55" s="282"/>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339" t="s">
        <v>523</v>
      </c>
      <c r="AL55" s="340"/>
      <c r="AM55" s="348">
        <v>140923577</v>
      </c>
      <c r="AN55" s="349">
        <v>84486</v>
      </c>
      <c r="AO55" s="350">
        <v>2.6</v>
      </c>
      <c r="AP55" s="351">
        <v>101731</v>
      </c>
      <c r="AQ55" s="352">
        <v>4.7</v>
      </c>
      <c r="AR55" s="353">
        <v>-2.1</v>
      </c>
    </row>
    <row r="56" spans="1:44">
      <c r="A56" s="286"/>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354"/>
      <c r="AL56" s="355" t="s">
        <v>521</v>
      </c>
      <c r="AM56" s="356">
        <v>37402221</v>
      </c>
      <c r="AN56" s="357">
        <v>22423</v>
      </c>
      <c r="AO56" s="358">
        <v>1.8</v>
      </c>
      <c r="AP56" s="359">
        <v>26906</v>
      </c>
      <c r="AQ56" s="360">
        <v>1.4</v>
      </c>
      <c r="AR56" s="361">
        <v>0.4</v>
      </c>
    </row>
    <row r="57" spans="1:44">
      <c r="A57" s="286"/>
      <c r="B57" s="282"/>
      <c r="C57" s="282"/>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2"/>
      <c r="AB57" s="282"/>
      <c r="AC57" s="282"/>
      <c r="AD57" s="282"/>
      <c r="AE57" s="282"/>
      <c r="AF57" s="282"/>
      <c r="AG57" s="282"/>
      <c r="AH57" s="282"/>
      <c r="AI57" s="282"/>
      <c r="AJ57" s="282"/>
      <c r="AK57" s="339" t="s">
        <v>524</v>
      </c>
      <c r="AL57" s="340"/>
      <c r="AM57" s="348">
        <v>156672429</v>
      </c>
      <c r="AN57" s="349">
        <v>94615</v>
      </c>
      <c r="AO57" s="350">
        <v>12</v>
      </c>
      <c r="AP57" s="351">
        <v>108224</v>
      </c>
      <c r="AQ57" s="352">
        <v>6.4</v>
      </c>
      <c r="AR57" s="353">
        <v>5.6</v>
      </c>
    </row>
    <row r="58" spans="1:44">
      <c r="A58" s="286"/>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354"/>
      <c r="AL58" s="355" t="s">
        <v>521</v>
      </c>
      <c r="AM58" s="356">
        <v>39762749</v>
      </c>
      <c r="AN58" s="357">
        <v>24013</v>
      </c>
      <c r="AO58" s="358">
        <v>7.1</v>
      </c>
      <c r="AP58" s="359">
        <v>27358</v>
      </c>
      <c r="AQ58" s="360">
        <v>1.7</v>
      </c>
      <c r="AR58" s="361">
        <v>5.4</v>
      </c>
    </row>
    <row r="59" spans="1:44">
      <c r="A59" s="286"/>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339" t="s">
        <v>525</v>
      </c>
      <c r="AL59" s="340"/>
      <c r="AM59" s="348">
        <v>142552531</v>
      </c>
      <c r="AN59" s="349">
        <v>86740</v>
      </c>
      <c r="AO59" s="350">
        <v>-8.3000000000000007</v>
      </c>
      <c r="AP59" s="351">
        <v>105585</v>
      </c>
      <c r="AQ59" s="352">
        <v>-2.4</v>
      </c>
      <c r="AR59" s="353">
        <v>-5.9</v>
      </c>
    </row>
    <row r="60" spans="1:44">
      <c r="A60" s="286"/>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354"/>
      <c r="AL60" s="355" t="s">
        <v>521</v>
      </c>
      <c r="AM60" s="356">
        <v>40662478</v>
      </c>
      <c r="AN60" s="357">
        <v>24742</v>
      </c>
      <c r="AO60" s="358">
        <v>3</v>
      </c>
      <c r="AP60" s="359">
        <v>26225</v>
      </c>
      <c r="AQ60" s="360">
        <v>-4.0999999999999996</v>
      </c>
      <c r="AR60" s="361">
        <v>7.1</v>
      </c>
    </row>
    <row r="61" spans="1:44">
      <c r="A61" s="286"/>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339" t="s">
        <v>526</v>
      </c>
      <c r="AL61" s="362"/>
      <c r="AM61" s="363">
        <v>145655375</v>
      </c>
      <c r="AN61" s="364">
        <v>87354</v>
      </c>
      <c r="AO61" s="365">
        <v>-2.7</v>
      </c>
      <c r="AP61" s="366">
        <v>101483</v>
      </c>
      <c r="AQ61" s="367">
        <v>-1.1000000000000001</v>
      </c>
      <c r="AR61" s="353">
        <v>-1.6</v>
      </c>
    </row>
    <row r="62" spans="1:44">
      <c r="A62" s="286"/>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354"/>
      <c r="AL62" s="355" t="s">
        <v>521</v>
      </c>
      <c r="AM62" s="356">
        <v>38831213</v>
      </c>
      <c r="AN62" s="357">
        <v>23292</v>
      </c>
      <c r="AO62" s="358">
        <v>2.5</v>
      </c>
      <c r="AP62" s="359">
        <v>26387</v>
      </c>
      <c r="AQ62" s="360">
        <v>1.1000000000000001</v>
      </c>
      <c r="AR62" s="361">
        <v>1.4</v>
      </c>
    </row>
    <row r="63" spans="1:44">
      <c r="A63" s="286"/>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c r="AL63" s="282"/>
      <c r="AM63" s="282"/>
      <c r="AN63" s="282"/>
      <c r="AO63" s="282"/>
      <c r="AP63" s="282"/>
      <c r="AQ63" s="282"/>
      <c r="AR63" s="282"/>
    </row>
    <row r="64" spans="1:44">
      <c r="A64" s="286"/>
      <c r="B64" s="282"/>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c r="AL64" s="282"/>
      <c r="AM64" s="282"/>
      <c r="AN64" s="282"/>
      <c r="AO64" s="282"/>
      <c r="AP64" s="282"/>
      <c r="AQ64" s="282"/>
      <c r="AR64" s="282"/>
    </row>
    <row r="65" spans="1:46">
      <c r="A65" s="286"/>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c r="AJ65" s="282"/>
      <c r="AK65" s="282"/>
      <c r="AL65" s="282"/>
      <c r="AM65" s="282"/>
      <c r="AN65" s="282"/>
      <c r="AO65" s="282"/>
      <c r="AP65" s="282"/>
      <c r="AQ65" s="282"/>
      <c r="AR65" s="282"/>
    </row>
    <row r="66" spans="1:46">
      <c r="A66" s="368"/>
      <c r="B66" s="335"/>
      <c r="C66" s="335"/>
      <c r="D66" s="335"/>
      <c r="E66" s="335"/>
      <c r="F66" s="335"/>
      <c r="G66" s="335"/>
      <c r="H66" s="335"/>
      <c r="I66" s="335"/>
      <c r="J66" s="335"/>
      <c r="K66" s="335"/>
      <c r="L66" s="335"/>
      <c r="M66" s="335"/>
      <c r="N66" s="335"/>
      <c r="O66" s="335"/>
      <c r="P66" s="335"/>
      <c r="Q66" s="335"/>
      <c r="R66" s="335"/>
      <c r="S66" s="335"/>
      <c r="T66" s="335"/>
      <c r="U66" s="335"/>
      <c r="V66" s="335"/>
      <c r="W66" s="335"/>
      <c r="X66" s="335"/>
      <c r="Y66" s="335"/>
      <c r="Z66" s="335"/>
      <c r="AA66" s="335"/>
      <c r="AB66" s="335"/>
      <c r="AC66" s="335"/>
      <c r="AD66" s="335"/>
      <c r="AE66" s="335"/>
      <c r="AF66" s="335"/>
      <c r="AG66" s="335"/>
      <c r="AH66" s="335"/>
      <c r="AI66" s="335"/>
      <c r="AJ66" s="335"/>
      <c r="AK66" s="335"/>
      <c r="AL66" s="335"/>
      <c r="AM66" s="335"/>
      <c r="AN66" s="335"/>
      <c r="AO66" s="335"/>
      <c r="AP66" s="335"/>
      <c r="AQ66" s="335"/>
      <c r="AR66" s="335"/>
      <c r="AS66" s="369"/>
    </row>
    <row r="67" spans="1:46" ht="13.5" hidden="1" customHeight="1">
      <c r="AK67" s="282"/>
      <c r="AL67" s="282"/>
      <c r="AM67" s="282"/>
      <c r="AN67" s="282"/>
      <c r="AO67" s="282"/>
      <c r="AP67" s="282"/>
      <c r="AQ67" s="282"/>
      <c r="AR67" s="282"/>
      <c r="AS67" s="282"/>
      <c r="AT67" s="282"/>
    </row>
    <row r="68" spans="1:46" ht="13.5" hidden="1" customHeight="1">
      <c r="AK68" s="282"/>
      <c r="AL68" s="282"/>
      <c r="AM68" s="282"/>
      <c r="AN68" s="282"/>
      <c r="AO68" s="282"/>
      <c r="AP68" s="282"/>
      <c r="AQ68" s="282"/>
      <c r="AR68" s="282"/>
    </row>
    <row r="69" spans="1:46" ht="13.5" hidden="1" customHeight="1">
      <c r="AK69" s="282"/>
      <c r="AL69" s="282"/>
      <c r="AM69" s="282"/>
      <c r="AN69" s="282"/>
      <c r="AO69" s="282"/>
      <c r="AP69" s="282"/>
      <c r="AQ69" s="282"/>
      <c r="AR69" s="282"/>
    </row>
    <row r="70" spans="1:46" hidden="1">
      <c r="AK70" s="282"/>
      <c r="AL70" s="282"/>
      <c r="AM70" s="282"/>
      <c r="AN70" s="282"/>
      <c r="AO70" s="282"/>
      <c r="AP70" s="282"/>
      <c r="AQ70" s="282"/>
      <c r="AR70" s="282"/>
    </row>
    <row r="71" spans="1:46" hidden="1">
      <c r="AK71" s="282"/>
      <c r="AL71" s="282"/>
      <c r="AM71" s="282"/>
      <c r="AN71" s="282"/>
      <c r="AO71" s="282"/>
      <c r="AP71" s="282"/>
      <c r="AQ71" s="282"/>
      <c r="AR71" s="282"/>
    </row>
    <row r="72" spans="1:46" hidden="1">
      <c r="AK72" s="282"/>
      <c r="AL72" s="282"/>
      <c r="AM72" s="282"/>
      <c r="AN72" s="282"/>
      <c r="AO72" s="282"/>
      <c r="AP72" s="282"/>
      <c r="AQ72" s="282"/>
      <c r="AR72" s="282"/>
    </row>
    <row r="73" spans="1:46" hidden="1">
      <c r="AK73" s="282"/>
      <c r="AL73" s="282"/>
      <c r="AM73" s="282"/>
      <c r="AN73" s="282"/>
      <c r="AO73" s="282"/>
      <c r="AP73" s="282"/>
      <c r="AQ73" s="282"/>
      <c r="AR73" s="282"/>
    </row>
    <row r="74" spans="1:46" hidden="1"/>
  </sheetData>
  <sheetProtection algorithmName="SHA-512" hashValue="4jbWHgmIfYfUimWw6e6z1iaxReSuUo+qVWAOeft3jakZUy6ax2hQXpLFFIvSf/9l/jhZq//XUmK65mY66y2z2Q==" saltValue="7TxmLa5dcEBAJBDN5O4Qq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8" customWidth="1"/>
    <col min="126" max="16384" width="9" style="277" hidden="1"/>
  </cols>
  <sheetData>
    <row r="1" spans="1:125" ht="13.5" customHeight="1">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c r="B2" s="277"/>
      <c r="DC2" s="277"/>
    </row>
    <row r="3" spans="1:125">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D3" s="277"/>
      <c r="DE3" s="277"/>
      <c r="DF3" s="277"/>
      <c r="DG3" s="277"/>
      <c r="DH3" s="277"/>
      <c r="DI3" s="277"/>
      <c r="DJ3" s="277"/>
      <c r="DK3" s="277"/>
      <c r="DL3" s="277"/>
      <c r="DM3" s="277"/>
      <c r="DN3" s="277"/>
      <c r="DO3" s="277"/>
      <c r="DP3" s="277"/>
      <c r="DQ3" s="277"/>
      <c r="DR3" s="277"/>
      <c r="DS3" s="277"/>
      <c r="DT3" s="277"/>
      <c r="DU3" s="277"/>
    </row>
    <row r="4" spans="1:125"/>
    <row r="5" spans="1:125"/>
    <row r="6" spans="1:125"/>
    <row r="7" spans="1:125"/>
    <row r="8" spans="1:125"/>
    <row r="9" spans="1:125">
      <c r="DU9" s="277"/>
    </row>
    <row r="10" spans="1:125"/>
    <row r="11" spans="1:125"/>
    <row r="12" spans="1:125"/>
    <row r="13" spans="1:125"/>
    <row r="14" spans="1:125"/>
    <row r="15" spans="1:125"/>
    <row r="16" spans="1:125"/>
    <row r="17" spans="2:125">
      <c r="DU17" s="277"/>
    </row>
    <row r="18" spans="2:125"/>
    <row r="19" spans="2:125"/>
    <row r="20" spans="2:125">
      <c r="DU20" s="277"/>
    </row>
    <row r="21" spans="2:125">
      <c r="DU21" s="277"/>
    </row>
    <row r="22" spans="2:125"/>
    <row r="23" spans="2:125"/>
    <row r="24" spans="2:125"/>
    <row r="25" spans="2:125"/>
    <row r="26" spans="2:125"/>
    <row r="27" spans="2:125"/>
    <row r="28" spans="2:125">
      <c r="DU28" s="277"/>
    </row>
    <row r="29" spans="2:125"/>
    <row r="30" spans="2:125">
      <c r="B30" s="277"/>
    </row>
    <row r="31" spans="2:125"/>
    <row r="32" spans="2:125"/>
    <row r="33" spans="3:125">
      <c r="G33" s="277"/>
      <c r="I33" s="277"/>
    </row>
    <row r="34" spans="3:125">
      <c r="C34" s="277"/>
      <c r="P34" s="277"/>
      <c r="R34" s="277"/>
      <c r="DD34" s="277"/>
    </row>
    <row r="35" spans="3:125">
      <c r="D35" s="277"/>
      <c r="E35" s="277"/>
      <c r="DC35" s="277"/>
      <c r="DF35" s="277"/>
      <c r="DP35" s="277"/>
      <c r="DQ35" s="277"/>
      <c r="DR35" s="277"/>
      <c r="DS35" s="277"/>
      <c r="DT35" s="277"/>
      <c r="DU35" s="277"/>
    </row>
    <row r="36" spans="3:125">
      <c r="F36" s="277"/>
      <c r="H36" s="277"/>
      <c r="J36" s="277"/>
      <c r="K36" s="277"/>
      <c r="L36" s="277"/>
      <c r="M36" s="277"/>
      <c r="N36" s="277"/>
      <c r="O36" s="277"/>
      <c r="Q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c r="AT36" s="277"/>
      <c r="AU36" s="277"/>
      <c r="AV36" s="277"/>
      <c r="AW36" s="277"/>
      <c r="AX36" s="277"/>
      <c r="AY36" s="277"/>
      <c r="AZ36" s="277"/>
      <c r="BA36" s="277"/>
      <c r="BB36" s="277"/>
      <c r="BC36" s="277"/>
      <c r="BD36" s="277"/>
      <c r="BE36" s="277"/>
      <c r="BF36" s="277"/>
      <c r="BG36" s="277"/>
      <c r="BH36" s="277"/>
      <c r="BI36" s="277"/>
      <c r="BJ36" s="277"/>
      <c r="BK36" s="277"/>
      <c r="BL36" s="277"/>
      <c r="BM36" s="277"/>
      <c r="BN36" s="277"/>
      <c r="BO36" s="277"/>
      <c r="BP36" s="277"/>
      <c r="BQ36" s="277"/>
      <c r="BR36" s="277"/>
      <c r="BS36" s="277"/>
      <c r="BT36" s="277"/>
      <c r="BU36" s="277"/>
      <c r="BV36" s="277"/>
      <c r="BW36" s="277"/>
      <c r="BX36" s="277"/>
      <c r="BY36" s="277"/>
      <c r="BZ36" s="277"/>
      <c r="CA36" s="277"/>
      <c r="CB36" s="277"/>
      <c r="CC36" s="277"/>
      <c r="CD36" s="277"/>
      <c r="CE36" s="277"/>
      <c r="CF36" s="277"/>
      <c r="CG36" s="277"/>
      <c r="CH36" s="277"/>
      <c r="CI36" s="277"/>
      <c r="CJ36" s="277"/>
      <c r="CK36" s="277"/>
      <c r="CL36" s="277"/>
      <c r="CM36" s="277"/>
      <c r="CN36" s="277"/>
      <c r="CO36" s="277"/>
      <c r="CP36" s="277"/>
      <c r="CQ36" s="277"/>
      <c r="CR36" s="277"/>
      <c r="CS36" s="277"/>
      <c r="CT36" s="277"/>
      <c r="CU36" s="277"/>
      <c r="CV36" s="277"/>
      <c r="CW36" s="277"/>
      <c r="CX36" s="277"/>
      <c r="CY36" s="277"/>
      <c r="CZ36" s="277"/>
      <c r="DA36" s="277"/>
      <c r="DB36" s="277"/>
      <c r="DE36" s="277"/>
      <c r="DG36" s="277"/>
      <c r="DH36" s="277"/>
      <c r="DI36" s="277"/>
      <c r="DJ36" s="277"/>
      <c r="DK36" s="277"/>
      <c r="DL36" s="277"/>
      <c r="DM36" s="277"/>
      <c r="DN36" s="277"/>
      <c r="DO36" s="277"/>
      <c r="DP36" s="277"/>
      <c r="DQ36" s="277"/>
      <c r="DR36" s="277"/>
      <c r="DS36" s="277"/>
      <c r="DT36" s="277"/>
      <c r="DU36" s="277"/>
    </row>
    <row r="37" spans="3:125">
      <c r="DU37" s="277"/>
    </row>
    <row r="38" spans="3:125">
      <c r="DT38" s="277"/>
      <c r="DU38" s="277"/>
    </row>
    <row r="39" spans="3:125"/>
    <row r="40" spans="3:125">
      <c r="DD40" s="277"/>
    </row>
    <row r="41" spans="3:125">
      <c r="R41" s="277"/>
    </row>
    <row r="42" spans="3:125">
      <c r="DC42" s="277"/>
      <c r="DF42" s="277"/>
    </row>
    <row r="43" spans="3:125">
      <c r="Q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277"/>
      <c r="BB43" s="277"/>
      <c r="BC43" s="277"/>
      <c r="BD43" s="277"/>
      <c r="BE43" s="277"/>
      <c r="BF43" s="277"/>
      <c r="BG43" s="277"/>
      <c r="BH43" s="277"/>
      <c r="BI43" s="277"/>
      <c r="BJ43" s="277"/>
      <c r="BK43" s="277"/>
      <c r="BL43" s="277"/>
      <c r="BM43" s="277"/>
      <c r="BN43" s="277"/>
      <c r="BO43" s="277"/>
      <c r="BP43" s="277"/>
      <c r="BQ43" s="277"/>
      <c r="BR43" s="277"/>
      <c r="BS43" s="277"/>
      <c r="BT43" s="277"/>
      <c r="BU43" s="277"/>
      <c r="BV43" s="277"/>
      <c r="BW43" s="277"/>
      <c r="BX43" s="277"/>
      <c r="BY43" s="277"/>
      <c r="BZ43" s="277"/>
      <c r="CA43" s="277"/>
      <c r="CB43" s="277"/>
      <c r="CC43" s="277"/>
      <c r="CD43" s="277"/>
      <c r="CE43" s="277"/>
      <c r="CF43" s="277"/>
      <c r="CG43" s="277"/>
      <c r="CH43" s="277"/>
      <c r="CI43" s="277"/>
      <c r="CJ43" s="277"/>
      <c r="CK43" s="277"/>
      <c r="CL43" s="277"/>
      <c r="CM43" s="277"/>
      <c r="CN43" s="277"/>
      <c r="CO43" s="277"/>
      <c r="CP43" s="277"/>
      <c r="CQ43" s="277"/>
      <c r="CR43" s="277"/>
      <c r="CS43" s="277"/>
      <c r="CT43" s="277"/>
      <c r="CU43" s="277"/>
      <c r="CV43" s="277"/>
      <c r="CW43" s="277"/>
      <c r="CX43" s="277"/>
      <c r="CY43" s="277"/>
      <c r="CZ43" s="277"/>
      <c r="DA43" s="277"/>
      <c r="DB43" s="277"/>
      <c r="DE43" s="277"/>
      <c r="DG43" s="277"/>
      <c r="DH43" s="277"/>
      <c r="DI43" s="277"/>
      <c r="DJ43" s="277"/>
      <c r="DK43" s="277"/>
      <c r="DL43" s="277"/>
      <c r="DM43" s="277"/>
      <c r="DN43" s="277"/>
      <c r="DO43" s="277"/>
      <c r="DP43" s="277"/>
      <c r="DQ43" s="277"/>
      <c r="DR43" s="277"/>
      <c r="DS43" s="277"/>
      <c r="DT43" s="277"/>
      <c r="DU43" s="277"/>
    </row>
    <row r="44" spans="3:125">
      <c r="DU44" s="277"/>
    </row>
    <row r="45" spans="3:125"/>
    <row r="46" spans="3:125"/>
    <row r="47" spans="3:125"/>
    <row r="48" spans="3:125">
      <c r="DT48" s="277"/>
      <c r="DU48" s="277"/>
    </row>
    <row r="49" spans="120:125"/>
    <row r="50" spans="120:125">
      <c r="DU50" s="277"/>
    </row>
    <row r="51" spans="120:125">
      <c r="DP51" s="277"/>
      <c r="DQ51" s="277"/>
      <c r="DR51" s="277"/>
      <c r="DS51" s="277"/>
      <c r="DT51" s="277"/>
      <c r="DU51" s="277"/>
    </row>
    <row r="52" spans="120:125"/>
    <row r="53" spans="120:125"/>
    <row r="54" spans="120:125">
      <c r="DU54" s="277"/>
    </row>
    <row r="55" spans="120:125"/>
    <row r="56" spans="120:125"/>
    <row r="57" spans="120:125"/>
    <row r="58" spans="120:125">
      <c r="DU58" s="277"/>
    </row>
    <row r="59" spans="120:125"/>
    <row r="60" spans="120:125"/>
    <row r="61" spans="120:125"/>
    <row r="62" spans="120:125"/>
    <row r="63" spans="120:125">
      <c r="DU63" s="277"/>
    </row>
    <row r="64" spans="120:125">
      <c r="DT64" s="277"/>
      <c r="DU64" s="277"/>
    </row>
    <row r="65" spans="123:125"/>
    <row r="66" spans="123:125"/>
    <row r="67" spans="123:125"/>
    <row r="68" spans="123:125"/>
    <row r="69" spans="123:125">
      <c r="DS69" s="277"/>
      <c r="DT69" s="277"/>
      <c r="DU69" s="277"/>
    </row>
    <row r="70" spans="123:125"/>
    <row r="71" spans="123:125"/>
    <row r="72" spans="123:125"/>
    <row r="73" spans="123:125"/>
    <row r="74" spans="123:125"/>
    <row r="75" spans="123:125"/>
    <row r="76" spans="123:125"/>
    <row r="77" spans="123:125"/>
    <row r="78" spans="123:125"/>
    <row r="79" spans="123:125"/>
    <row r="80" spans="123:125"/>
    <row r="81" spans="112:125"/>
    <row r="82" spans="112:125">
      <c r="DH82" s="277"/>
    </row>
    <row r="83" spans="112:125">
      <c r="DI83" s="277"/>
      <c r="DJ83" s="277"/>
      <c r="DK83" s="277"/>
      <c r="DL83" s="277"/>
      <c r="DM83" s="277"/>
      <c r="DN83" s="277"/>
      <c r="DO83" s="277"/>
      <c r="DP83" s="277"/>
      <c r="DQ83" s="277"/>
      <c r="DR83" s="277"/>
      <c r="DS83" s="277"/>
      <c r="DT83" s="277"/>
      <c r="DU83" s="277"/>
    </row>
    <row r="84" spans="112:125"/>
    <row r="85" spans="112:125"/>
    <row r="86" spans="112:125"/>
    <row r="87" spans="112:125"/>
    <row r="88" spans="112:125">
      <c r="DU88" s="277"/>
    </row>
    <row r="89" spans="112:125"/>
    <row r="90" spans="112:125"/>
    <row r="91" spans="112:125"/>
    <row r="92" spans="112:125" ht="13.5" customHeight="1"/>
    <row r="93" spans="112:125" ht="13.5" customHeight="1"/>
    <row r="94" spans="112:125" ht="13.5" customHeight="1">
      <c r="DS94" s="277"/>
      <c r="DT94" s="277"/>
      <c r="DU94" s="277"/>
    </row>
    <row r="95" spans="112:125" ht="13.5" customHeight="1">
      <c r="DU95" s="277"/>
    </row>
    <row r="96" spans="112:125" ht="13.5" customHeight="1"/>
    <row r="97" spans="124:125" ht="13.5" customHeight="1"/>
    <row r="98" spans="124:125" ht="13.5" customHeight="1"/>
    <row r="99" spans="124:125" ht="13.5" customHeight="1"/>
    <row r="100" spans="124:125" ht="13.5" customHeight="1"/>
    <row r="101" spans="124:125" ht="13.5" customHeight="1">
      <c r="DU101" s="277"/>
    </row>
    <row r="102" spans="124:125" ht="13.5" customHeight="1"/>
    <row r="103" spans="124:125" ht="13.5" customHeight="1"/>
    <row r="104" spans="124:125" ht="13.5" customHeight="1">
      <c r="DT104" s="277"/>
      <c r="DU104" s="27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7" t="s">
        <v>527</v>
      </c>
    </row>
    <row r="117" spans="125:125" ht="13.5" hidden="1" customHeight="1"/>
    <row r="118" spans="125:125" ht="13.5" hidden="1" customHeight="1"/>
    <row r="119" spans="125:125" ht="13.5" hidden="1" customHeight="1"/>
    <row r="120" spans="125:125" ht="13.5" hidden="1" customHeight="1"/>
    <row r="121" spans="125:125" ht="13.5" hidden="1" customHeight="1">
      <c r="DU121" s="277"/>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j2qeokYXQKc/IoG3ddGAAZSPfhAnvxE1N8za2AIbDkGBw7bO2st0vXxPrfzxM1UnTZZtLCaBZulXsJl46yhZg==" saltValue="i6qxCc4YMJvP6EykbYPs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cols>
    <col min="1" max="125" width="2.5" style="278" customWidth="1"/>
    <col min="126" max="154" width="0" style="277" hidden="1" customWidth="1"/>
    <col min="155" max="16384" width="9" style="277" hidden="1"/>
  </cols>
  <sheetData>
    <row r="1" spans="1:125" ht="13.5" customHeight="1">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row>
    <row r="2" spans="1:125">
      <c r="B2" s="277"/>
    </row>
    <row r="3" spans="1:125">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c r="AR3" s="277"/>
      <c r="AS3" s="277"/>
      <c r="AT3" s="277"/>
      <c r="AU3" s="277"/>
      <c r="AV3" s="277"/>
      <c r="AW3" s="277"/>
      <c r="AX3" s="277"/>
      <c r="AY3" s="277"/>
      <c r="AZ3" s="277"/>
      <c r="BA3" s="277"/>
      <c r="BB3" s="277"/>
      <c r="BC3" s="277"/>
      <c r="BD3" s="277"/>
      <c r="BE3" s="277"/>
      <c r="BF3" s="277"/>
      <c r="BG3" s="277"/>
      <c r="BH3" s="277"/>
      <c r="BI3" s="277"/>
      <c r="BJ3" s="277"/>
      <c r="BK3" s="277"/>
      <c r="BL3" s="277"/>
      <c r="BM3" s="277"/>
      <c r="BN3" s="277"/>
      <c r="BO3" s="277"/>
      <c r="BP3" s="277"/>
      <c r="BQ3" s="277"/>
      <c r="BR3" s="277"/>
      <c r="BS3" s="277"/>
      <c r="BT3" s="277"/>
      <c r="BU3" s="277"/>
      <c r="BV3" s="277"/>
      <c r="BW3" s="277"/>
      <c r="BX3" s="277"/>
      <c r="BY3" s="277"/>
      <c r="BZ3" s="277"/>
      <c r="CA3" s="277"/>
      <c r="CB3" s="277"/>
      <c r="CC3" s="277"/>
      <c r="CD3" s="277"/>
      <c r="CE3" s="277"/>
      <c r="CF3" s="277"/>
      <c r="CG3" s="277"/>
      <c r="CH3" s="277"/>
      <c r="CI3" s="277"/>
      <c r="CJ3" s="277"/>
      <c r="CK3" s="277"/>
      <c r="CL3" s="277"/>
      <c r="CM3" s="277"/>
      <c r="CN3" s="277"/>
      <c r="CO3" s="277"/>
      <c r="CP3" s="277"/>
      <c r="CQ3" s="277"/>
      <c r="CR3" s="277"/>
      <c r="CS3" s="277"/>
      <c r="CT3" s="277"/>
      <c r="CU3" s="277"/>
      <c r="CV3" s="277"/>
      <c r="CW3" s="277"/>
      <c r="CX3" s="277"/>
      <c r="CY3" s="277"/>
      <c r="CZ3" s="277"/>
      <c r="DA3" s="277"/>
      <c r="DB3" s="277"/>
      <c r="DC3" s="277"/>
      <c r="DD3" s="277"/>
      <c r="DE3" s="277"/>
      <c r="DF3" s="277"/>
      <c r="DG3" s="277"/>
      <c r="DH3" s="277"/>
      <c r="DI3" s="277"/>
      <c r="DJ3" s="277"/>
      <c r="DK3" s="277"/>
      <c r="DL3" s="277"/>
      <c r="DM3" s="277"/>
      <c r="DN3" s="277"/>
      <c r="DO3" s="277"/>
      <c r="DP3" s="277"/>
      <c r="DQ3" s="277"/>
      <c r="DR3" s="277"/>
      <c r="DS3" s="277"/>
      <c r="DT3" s="277"/>
      <c r="DU3" s="277"/>
    </row>
    <row r="4" spans="1:125"/>
    <row r="5" spans="1:125"/>
    <row r="6" spans="1:125"/>
    <row r="7" spans="1:125"/>
    <row r="8" spans="1:125"/>
    <row r="9" spans="1:125"/>
    <row r="10" spans="1:125"/>
    <row r="11" spans="1:125"/>
    <row r="12" spans="1:125"/>
    <row r="13" spans="1:125"/>
    <row r="14" spans="1:125"/>
    <row r="15" spans="1:125"/>
    <row r="16" spans="1:125"/>
    <row r="17" spans="9:125"/>
    <row r="18" spans="9:125"/>
    <row r="19" spans="9:125"/>
    <row r="20" spans="9:125"/>
    <row r="21" spans="9:125"/>
    <row r="22" spans="9:125"/>
    <row r="23" spans="9:125"/>
    <row r="24" spans="9:125"/>
    <row r="25" spans="9:125"/>
    <row r="26" spans="9:125"/>
    <row r="27" spans="9:125"/>
    <row r="28" spans="9:125"/>
    <row r="29" spans="9:125"/>
    <row r="30" spans="9:125"/>
    <row r="31" spans="9:125">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7"/>
      <c r="BY31" s="277"/>
      <c r="BZ31" s="277"/>
      <c r="CA31" s="277"/>
      <c r="CB31" s="277"/>
      <c r="CC31" s="277"/>
      <c r="CD31" s="277"/>
      <c r="CE31" s="277"/>
      <c r="CF31" s="277"/>
      <c r="CG31" s="277"/>
      <c r="CH31" s="277"/>
      <c r="CI31" s="277"/>
      <c r="CJ31" s="277"/>
      <c r="CK31" s="277"/>
      <c r="CL31" s="277"/>
      <c r="CM31" s="277"/>
      <c r="CN31" s="277"/>
      <c r="CO31" s="277"/>
      <c r="CP31" s="277"/>
      <c r="CQ31" s="277"/>
      <c r="CR31" s="277"/>
      <c r="CS31" s="277"/>
      <c r="CT31" s="277"/>
      <c r="CU31" s="277"/>
      <c r="CV31" s="277"/>
      <c r="CW31" s="277"/>
      <c r="CX31" s="277"/>
      <c r="CY31" s="277"/>
      <c r="CZ31" s="277"/>
      <c r="DA31" s="277"/>
      <c r="DB31" s="277"/>
      <c r="DC31" s="277"/>
      <c r="DD31" s="277"/>
      <c r="DE31" s="277"/>
      <c r="DF31" s="277"/>
      <c r="DG31" s="277"/>
      <c r="DH31" s="277"/>
      <c r="DI31" s="277"/>
      <c r="DJ31" s="277"/>
      <c r="DK31" s="277"/>
      <c r="DL31" s="277"/>
      <c r="DM31" s="277"/>
      <c r="DN31" s="277"/>
      <c r="DO31" s="277"/>
      <c r="DP31" s="277"/>
      <c r="DQ31" s="277"/>
      <c r="DR31" s="277"/>
      <c r="DS31" s="277"/>
      <c r="DT31" s="277"/>
      <c r="DU31" s="277"/>
    </row>
    <row r="32" spans="9:125"/>
    <row r="33" spans="2:8">
      <c r="G33" s="277"/>
    </row>
    <row r="34" spans="2:8">
      <c r="C34" s="277"/>
    </row>
    <row r="35" spans="2:8">
      <c r="B35" s="277"/>
      <c r="D35" s="277"/>
      <c r="E35" s="277"/>
    </row>
    <row r="36" spans="2:8">
      <c r="F36" s="277"/>
      <c r="H36" s="277"/>
    </row>
    <row r="37" spans="2:8"/>
    <row r="38" spans="2:8"/>
    <row r="39" spans="2:8"/>
    <row r="40" spans="2:8"/>
    <row r="41" spans="2:8"/>
    <row r="42" spans="2:8"/>
    <row r="43" spans="2:8"/>
    <row r="44" spans="2:8"/>
    <row r="45" spans="2:8"/>
    <row r="46" spans="2:8"/>
    <row r="47" spans="2:8"/>
    <row r="48" spans="2: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8" t="s">
        <v>476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46SqDeIq7b4rqZmKmZKmIZosidv+ddmmJi0auDoJePzc9sXmJUeJTn6+MFHQaaIiJQhIDzjIkOYAfHMkNNIdQ==" saltValue="YPBkQ3383Fyv8/1fokv9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70" t="s">
        <v>528</v>
      </c>
      <c r="G46" s="371" t="s">
        <v>529</v>
      </c>
      <c r="H46" s="371" t="s">
        <v>530</v>
      </c>
      <c r="I46" s="371" t="s">
        <v>531</v>
      </c>
      <c r="J46" s="372" t="s">
        <v>532</v>
      </c>
    </row>
    <row r="47" spans="2:10" ht="57.75" customHeight="1">
      <c r="B47" s="7"/>
      <c r="C47" s="1155" t="s">
        <v>3</v>
      </c>
      <c r="D47" s="1155"/>
      <c r="E47" s="1156"/>
      <c r="F47" s="373">
        <v>3.7</v>
      </c>
      <c r="G47" s="374">
        <v>3.64</v>
      </c>
      <c r="H47" s="374">
        <v>3.68</v>
      </c>
      <c r="I47" s="374">
        <v>3.69</v>
      </c>
      <c r="J47" s="375">
        <v>3.69</v>
      </c>
    </row>
    <row r="48" spans="2:10" ht="57.75" customHeight="1">
      <c r="B48" s="8"/>
      <c r="C48" s="1157" t="s">
        <v>4</v>
      </c>
      <c r="D48" s="1157"/>
      <c r="E48" s="1158"/>
      <c r="F48" s="376">
        <v>0.87</v>
      </c>
      <c r="G48" s="377">
        <v>0.96</v>
      </c>
      <c r="H48" s="377">
        <v>1.1200000000000001</v>
      </c>
      <c r="I48" s="377">
        <v>0.73</v>
      </c>
      <c r="J48" s="378">
        <v>0.99</v>
      </c>
    </row>
    <row r="49" spans="2:10" ht="57.75" customHeight="1" thickBot="1">
      <c r="B49" s="9"/>
      <c r="C49" s="1159" t="s">
        <v>5</v>
      </c>
      <c r="D49" s="1159"/>
      <c r="E49" s="1160"/>
      <c r="F49" s="379">
        <v>0.06</v>
      </c>
      <c r="G49" s="380">
        <v>0.11</v>
      </c>
      <c r="H49" s="380">
        <v>0.16</v>
      </c>
      <c r="I49" s="380" t="s">
        <v>533</v>
      </c>
      <c r="J49" s="381">
        <v>0.26</v>
      </c>
    </row>
    <row r="50" spans="2:10" ht="13.5" customHeight="1"/>
    <row r="51" spans="2:10" ht="13.5" hidden="1" customHeight="1"/>
    <row r="52" spans="2:10" ht="13.5" hidden="1" customHeight="1"/>
    <row r="53" spans="2:10" ht="13.5" hidden="1" customHeight="1"/>
  </sheetData>
  <sheetProtection algorithmName="SHA-512" hashValue="yU6SnC0rHnBtSDJANkiFgVoOrJHIhMG1q2CJH0u2TmltmJGacphG7uiT3Snf/RxrSfFT1soQsqHwROaxQvU62w==" saltValue="V/BMwfv0Z/60l3lUTknv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2020-03-26T11:27:41Z</cp:lastPrinted>
  <dcterms:created xsi:type="dcterms:W3CDTF">2020-02-10T01:34:13Z</dcterms:created>
  <dcterms:modified xsi:type="dcterms:W3CDTF">2020-03-26T11:37:49Z</dcterms:modified>
  <cp:category/>
</cp:coreProperties>
</file>