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8555AEEF-92B5-4468-A95E-AA060F12042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4" i="10"/>
  <c r="C35" i="10" s="1"/>
  <c r="U34" i="10" l="1"/>
  <c r="U35" i="10" s="1"/>
  <c r="U36" i="10" s="1"/>
  <c r="BE34" i="10" s="1"/>
  <c r="BE35" i="10" s="1"/>
  <c r="AM34" i="10"/>
  <c r="BW34" i="10" s="1"/>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<sst xmlns="http://schemas.openxmlformats.org/spreadsheetml/2006/main" count="1132" uniqueCount="617">
  <si>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</si>
  <si>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</si>
  <si>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</si>
  <si>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</si>
  <si>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</si>
  <si>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</si>
  <si>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</si>
  <si>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</si>
  <si>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</si>
  <si>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</si>
  <si>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</si>
  <si>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</si>
  <si>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</si>
  <si>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</si>
  <si>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</si>
  <si>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</si>
  <si>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</si>
  <si>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</si>
  <si>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</si>
  <si>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</si>
  <si>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</si>
  <si>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</si>
  <si>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</si>
  <si>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</si>
  <si>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</si>
  <si>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</si>
  <si>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</si>
  <si>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</si>
  <si>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</si>
  <si>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</si>
  <si>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</si>
  <si>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</si>
  <si>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</si>
  <si>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</si>
  <si>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</si>
  <si>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</si>
  <si>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</si>
  <si>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</si>
  <si>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</si>
  <si>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</si>
  <si>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</si>
  <si>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</si>
  <si>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</si>
  <si>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</si>
  <si>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</si>
  <si>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</si>
  <si>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</si>
  <si>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</si>
  <si>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</si>
  <si>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</si>
  <si>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</si>
  <si>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</si>
  <si>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</si>
  <si>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</si>
  <si>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</si>
  <si>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</si>
  <si>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</si>
  <si>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</si>
  <si>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</si>
  <si>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</si>
  <si>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</si>
  <si>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</si>
  <si>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</si>
  <si>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</si>
  <si>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</si>
  <si>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</si>
  <si>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</si>
  <si>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</si>
  <si>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</si>
  <si>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</si>
  <si>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</si>
  <si>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</si>
  <si>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</si>
  <si>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</si>
  <si>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</si>
  <si>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</si>
  <si>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</si>
  <si>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</si>
  <si>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</si>
  <si>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</si>
  <si>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</si>
  <si>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</si>
  <si>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</si>
  <si>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</si>
  <si>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</si>
  <si>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</si>
  <si>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</si>
  <si>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</si>
  <si>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</si>
  <si>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</si>
  <si>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</si>
  <si>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</si>
  <si>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</si>
  <si>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</si>
  <si>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</si>
  <si>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</si>
  <si>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</si>
  <si>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</si>
  <si>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</si>
  <si>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</si>
  <si>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</si>
  <si>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</si>
  <si>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</si>
  <si>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</si>
  <si>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</si>
  <si>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</si>
  <si>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</si>
  <si>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</si>
  <si>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</si>
  <si>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</si>
  <si>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</si>
  <si>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</si>
  <si>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</si>
  <si>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</si>
  <si>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</si>
  <si>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</si>
  <si>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</si>
  <si>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</si>
  <si>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</si>
  <si>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</si>
  <si>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</si>
  <si>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</si>
  <si>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</si>
  <si>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</si>
  <si>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</si>
  <si>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</si>
  <si>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</si>
  <si>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</si>
  <si>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</si>
  <si>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</si>
  <si>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</si>
  <si>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</si>
  <si>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</si>
  <si>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</si>
  <si>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</si>
  <si>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</si>
  <si>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</si>
  <si>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</si>
  <si>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</si>
  <si>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</si>
  <si>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</si>
  <si>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</si>
  <si>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</si>
  <si>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</si>
  <si>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</si>
  <si>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</si>
  <si>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</si>
  <si>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</si>
  <si>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</si>
  <si>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</si>
  <si>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</si>
  <si>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</si>
  <si>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</si>
  <si>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</si>
  <si>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</si>
  <si>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</si>
  <si>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</si>
  <si>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</si>
  <si>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</si>
  <si>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</si>
  <si>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</si>
  <si>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</si>
  <si>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</si>
  <si>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</si>
  <si>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</si>
  <si>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</si>
  <si>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</si>
  <si>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</si>
  <si>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</si>
  <si>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</si>
  <si>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</si>
  <si>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</si>
  <si>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</si>
  <si>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</si>
  <si>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</si>
  <si>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</si>
  <si>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</si>
  <si>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</si>
  <si>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</si>
  <si>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</si>
  <si>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</si>
  <si>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</si>
  <si>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</si>
  <si>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</si>
  <si>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</si>
  <si>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</si>
  <si>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</si>
  <si>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</si>
  <si>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</si>
  <si>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</si>
  <si>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</si>
  <si>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</si>
  <si>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</si>
  <si>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</si>
  <si>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</si>
  <si>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</si>
  <si>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</si>
  <si>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</si>
  <si>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</si>
  <si>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</si>
  <si>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</si>
  <si>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</si>
  <si>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</si>
  <si>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</si>
  <si>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</si>
  <si>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</si>
  <si>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</si>
  <si>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</si>
  <si>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</si>
  <si>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</si>
  <si>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</si>
  <si>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</si>
  <si>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</si>
  <si>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</si>
  <si>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</si>
  <si>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</si>
  <si>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鹿児島県和泊町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</si>
  <si>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</si>
  <si>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</si>
  <si>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</si>
  <si>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</si>
  <si>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</si>
  <si>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</si>
  <si>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</si>
  <si>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</si>
  <si>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</si>
  <si>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</si>
  <si>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</si>
  <si>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</si>
  <si>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</si>
  <si>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</si>
  <si>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</si>
  <si>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</si>
  <si>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</si>
  <si>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</si>
  <si>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</si>
  <si>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</si>
  <si>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</si>
  <si>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</si>
  <si>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</si>
  <si>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</si>
  <si>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</si>
  <si>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</si>
  <si>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</si>
  <si>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</si>
  <si>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</si>
  <si>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</si>
  <si>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</si>
  <si>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</si>
  <si>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</si>
  <si>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</si>
  <si>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</si>
  <si>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</si>
  <si>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</si>
  <si>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</si>
  <si>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</si>
  <si>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</si>
  <si>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</si>
  <si>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</si>
  <si>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</si>
  <si>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</si>
  <si>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</si>
  <si>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</si>
  <si>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</si>
  <si>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</si>
  <si>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</si>
  <si>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</si>
  <si>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</si>
  <si>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</si>
  <si>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</si>
  <si>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</si>
  <si>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</si>
  <si>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</si>
  <si>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</si>
  <si>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</si>
  <si>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</si>
  <si>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</si>
  <si>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</si>
  <si>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</si>
  <si>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</si>
  <si>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</si>
  <si>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</si>
  <si>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</si>
  <si>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</si>
  <si>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</si>
  <si>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</si>
  <si>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</si>
  <si>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</si>
  <si>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</si>
  <si>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</si>
  <si>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</si>
  <si>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</si>
  <si>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</si>
  <si>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</si>
  <si>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</si>
  <si>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</si>
  <si>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</si>
  <si>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</si>
  <si>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</si>
  <si>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</si>
  <si>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</si>
  <si>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</si>
  <si>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</si>
  <si>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</si>
  <si>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</si>
  <si>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</si>
  <si>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</si>
  <si>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</si>
  <si>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</si>
  <si>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</si>
  <si>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</si>
  <si>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</si>
  <si>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</si>
  <si>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</si>
  <si>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</si>
  <si>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</si>
  <si>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</si>
  <si>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</si>
  <si>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</si>
  <si>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</si>
  <si>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</si>
  <si>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</si>
  <si>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</si>
  <si>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</si>
  <si>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</si>
  <si>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</si>
  <si>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</si>
  <si>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</si>
  <si>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</si>
  <si>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</si>
  <si>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</si>
  <si>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</si>
  <si>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</si>
  <si>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</si>
  <si>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</si>
  <si>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</si>
  <si>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</si>
  <si>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</si>
  <si>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</si>
  <si>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</si>
  <si>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</si>
  <si>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と畜場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</si>
  <si>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</si>
  <si>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</si>
  <si>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</si>
  <si>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</si>
  <si>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</si>
  <si>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</si>
  <si>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</si>
  <si>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</si>
  <si>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</si>
  <si>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</si>
  <si>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</si>
  <si>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</si>
  <si>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</si>
  <si>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</si>
  <si>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</si>
  <si>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</si>
  <si>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</si>
  <si>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</si>
  <si>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</si>
  <si>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</si>
  <si>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</si>
  <si>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</si>
  <si>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</si>
  <si>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</si>
  <si>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</si>
  <si>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</si>
  <si>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</si>
  <si>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</si>
  <si>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</si>
  <si>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鹿児島県和泊町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</si>
  <si>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</si>
  <si>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</si>
  <si>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</si>
  <si>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</si>
  <si>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</si>
  <si>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</si>
  <si>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</si>
  <si>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</si>
  <si>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</si>
  <si>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</si>
  <si>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</si>
  <si>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</si>
  <si>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</si>
  <si>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</si>
  <si>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</si>
  <si>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</si>
  <si>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</si>
  <si>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</si>
  <si>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</si>
  <si>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</si>
  <si>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</si>
  <si>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</si>
  <si>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</si>
  <si>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</si>
  <si>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</si>
  <si>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</si>
  <si>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</si>
  <si>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</si>
  <si>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</si>
  <si>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</si>
  <si>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</si>
  <si>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</si>
  <si>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</si>
  <si>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</si>
  <si>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</si>
  <si>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</si>
  <si>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</si>
  <si>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</si>
  <si>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法適用企業</t>
    <phoneticPr fontId="5"/>
  </si>
  <si>
    <t>和泊町下水道事業特別会計</t>
    <phoneticPr fontId="5"/>
  </si>
  <si>
    <t>法非適用企業</t>
    <phoneticPr fontId="5"/>
  </si>
  <si>
    <t>和泊町農業集落排水事業特別会計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</si>
  <si>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</si>
  <si>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</si>
  <si>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</si>
  <si>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</si>
  <si>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</si>
  <si>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</si>
  <si>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</si>
  <si>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</si>
  <si>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</si>
  <si>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</si>
  <si>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</si>
  <si>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</si>
  <si>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</si>
  <si>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</si>
  <si>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</si>
  <si>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</si>
  <si>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</si>
  <si>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</si>
  <si>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</si>
  <si>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</si>
  <si>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</si>
  <si>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</si>
  <si>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</si>
  <si>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</si>
  <si>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</si>
  <si>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</si>
  <si>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</si>
  <si>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</si>
  <si>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</si>
  <si>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</si>
  <si>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</si>
  <si>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</si>
  <si>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</si>
  <si>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</si>
  <si>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</si>
  <si>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</si>
  <si>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</si>
  <si>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</si>
  <si>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</si>
  <si>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</si>
  <si>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</si>
  <si>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</si>
  <si>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</si>
  <si>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</si>
  <si>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</si>
  <si>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</si>
  <si>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</si>
  <si>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</si>
  <si>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</si>
  <si>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</si>
  <si>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</si>
  <si>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</si>
  <si>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</si>
  <si>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</si>
  <si>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</si>
  <si>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</si>
  <si>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</si>
  <si>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</si>
  <si>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</si>
  <si>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</si>
  <si>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</si>
  <si>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</si>
  <si>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</si>
  <si>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</si>
  <si>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</si>
  <si>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</si>
  <si>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</si>
  <si>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</si>
  <si>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和泊町下水道事業特別会計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</si>
  <si>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</si>
  <si>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和泊町水道事業会計</t>
    <phoneticPr fontId="5"/>
  </si>
  <si>
    <t>(Ｆ)</t>
    <phoneticPr fontId="5"/>
  </si>
  <si>
    <t>和泊町介護保険特別会計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</si>
  <si>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</si>
  <si>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</si>
  <si>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</si>
  <si>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</si>
  <si>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</si>
  <si>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</si>
  <si>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</si>
  <si>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</si>
  <si>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</si>
  <si>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</si>
  <si>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</si>
  <si>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</si>
  <si>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</si>
  <si>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</si>
  <si>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</si>
  <si>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</si>
  <si>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</si>
  <si>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</si>
  <si>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</si>
  <si>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</si>
  <si>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</si>
  <si>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</si>
  <si>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</si>
  <si>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</si>
  <si>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</si>
  <si>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</si>
  <si>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</si>
  <si>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</si>
  <si>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</si>
  <si>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</si>
  <si>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</si>
  <si>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</si>
  <si>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</si>
  <si>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</si>
  <si>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</si>
  <si>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</si>
  <si>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</si>
  <si>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</si>
  <si>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</si>
  <si>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</si>
  <si>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</si>
  <si>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</si>
  <si>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</si>
  <si>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</si>
  <si>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</si>
  <si>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</si>
  <si>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</si>
  <si>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</si>
  <si>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</si>
  <si>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</si>
  <si>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</si>
  <si>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</si>
  <si>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</si>
  <si>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</si>
  <si>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</si>
  <si>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</si>
  <si>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</si>
  <si>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</si>
  <si>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</si>
  <si>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</si>
  <si>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</si>
  <si>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</si>
  <si>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</si>
  <si>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</si>
  <si>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</si>
  <si>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</si>
  <si>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</si>
  <si>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</si>
  <si>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</si>
  <si>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</si>
  <si>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</si>
  <si>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</si>
  <si>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</si>
  <si>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</si>
  <si>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</si>
  <si>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</si>
  <si>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</si>
  <si>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</si>
  <si>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</si>
  <si>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</si>
  <si>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</si>
  <si>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</si>
  <si>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</si>
  <si>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0.24</t>
  </si>
  <si>
    <t>▲ 1.53</t>
  </si>
  <si>
    <t>和泊町水道事業会計</t>
  </si>
  <si>
    <t>和泊町介護保険特別会計</t>
  </si>
  <si>
    <t>一般会計</t>
  </si>
  <si>
    <t>和泊町国民健康保険特別会計</t>
  </si>
  <si>
    <t>和泊町後期高齢者医療特別会計</t>
  </si>
  <si>
    <t>和泊町奨学資金特別会計</t>
  </si>
  <si>
    <t>和泊町下水道事業特別会計</t>
  </si>
  <si>
    <t>▲ 0.02</t>
  </si>
  <si>
    <t>和泊町農業集落排水事業特別会計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</si>
  <si>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</si>
  <si>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</si>
  <si>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</si>
  <si>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</si>
  <si>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</si>
  <si>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</si>
  <si>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</si>
  <si>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</si>
  <si>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公共施設等総合管理基金</t>
    <rPh sb="0" eb="2">
      <t>コウキョウ</t>
    </rPh>
    <rPh sb="2" eb="4">
      <t>シセツ</t>
    </rPh>
    <rPh sb="4" eb="5">
      <t>トウ</t>
    </rPh>
    <rPh sb="5" eb="7">
      <t>ソウゴウ</t>
    </rPh>
    <rPh sb="7" eb="9">
      <t>カンリ</t>
    </rPh>
    <rPh sb="9" eb="11">
      <t>キキン</t>
    </rPh>
    <phoneticPr fontId="2"/>
  </si>
  <si>
    <t>土地改良事業基金</t>
    <rPh sb="0" eb="2">
      <t>トチ</t>
    </rPh>
    <rPh sb="2" eb="4">
      <t>カイリョウ</t>
    </rPh>
    <rPh sb="4" eb="6">
      <t>ジギョウ</t>
    </rPh>
    <rPh sb="6" eb="8">
      <t>キキン</t>
    </rPh>
    <phoneticPr fontId="2"/>
  </si>
  <si>
    <t>ゆりのふるさと基金奨学基金</t>
    <rPh sb="9" eb="11">
      <t>ショウガク</t>
    </rPh>
    <rPh sb="11" eb="13">
      <t>キキン</t>
    </rPh>
    <phoneticPr fontId="2"/>
  </si>
  <si>
    <t>農業振興基金</t>
    <phoneticPr fontId="2"/>
  </si>
  <si>
    <t>奨学基金</t>
    <phoneticPr fontId="2"/>
  </si>
  <si>
    <t>沖永良部農業開発組合</t>
    <rPh sb="0" eb="4">
      <t>オキノエラブ</t>
    </rPh>
    <rPh sb="4" eb="6">
      <t>ノウギョウ</t>
    </rPh>
    <rPh sb="6" eb="8">
      <t>カイハツ</t>
    </rPh>
    <rPh sb="8" eb="10">
      <t>クミアイ</t>
    </rPh>
    <phoneticPr fontId="2"/>
  </si>
  <si>
    <t>えらぶ海洋企画</t>
    <rPh sb="3" eb="5">
      <t>カイヨウ</t>
    </rPh>
    <rPh sb="5" eb="7">
      <t>キカク</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</si>
  <si>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</si>
  <si>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</si>
  <si>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</si>
  <si>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</si>
  <si>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</si>
  <si>
    <t>奄美群島広域事務組合</t>
  </si>
  <si>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</si>
  <si>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</si>
  <si>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</si>
  <si>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</si>
  <si>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</si>
  <si>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</si>
  <si>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</si>
  <si>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</si>
  <si>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</si>
  <si>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</si>
  <si>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</si>
  <si>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</si>
  <si>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</si>
  <si>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比率とも類似団体平均よりも高くなっている。要因として，本町は，道路・下水道事業等の生活基盤の整備や，基幹産業である農業振興のため，平成１９年度から国営土地改良事業に着手し，国営事業の附帯県営事業として，基盤整備や畑かん整備を実施している。また，平成22年度～令和３年度にかけて町営住宅の立替や改修工事を行い，平成30年度には新庁舎も建設しており，多額の地方債を発行してきた。平成26年度決算において，将来負担比率及び実質公債比率とも県内で最も高い数値になったことから，平成27年度から５年間を財政健全化対策（集中）期間，令和２年度からの５か年間を第二期財政健全化対策（集中）期間として第二期として，新規起債の発行額を6億円（臨時財政対策債を含む）と設定し，引き続き財政健全化に努めてきた結果，地方債残高も減少し，将来負担比率及び実質公債比率とも改善してきている。
　</t>
    <rPh sb="141" eb="143">
      <t>レイワ</t>
    </rPh>
    <rPh sb="150" eb="152">
      <t>チョウエイ</t>
    </rPh>
    <rPh sb="152" eb="154">
      <t>ジュウタク</t>
    </rPh>
    <rPh sb="155" eb="157">
      <t>タテカエ</t>
    </rPh>
    <rPh sb="158" eb="160">
      <t>カイシュウ</t>
    </rPh>
    <rPh sb="160" eb="162">
      <t>コウジ</t>
    </rPh>
    <rPh sb="163" eb="164">
      <t>オコナ</t>
    </rPh>
    <phoneticPr fontId="5"/>
  </si>
  <si>
    <t>有形固定資産減価償却率は類似団体と同水準であるが，新庁舎建設，公立学校施設及び公営住宅等のインフラ整備を重点的に行った結果，将来負担比率は高くなっている。公立こども園などは，有形固定資産減価償却率も80％以上となっており，資産額の高い施設の減価償却が進んでいる。今後は，消防拠点施設，各集落公民館及びどぅくさ館の立替等も進み，有形固定資産減価償却率は現状維持となると予想される。起債等の償還や基金の積立も順調に進んでおり，将来負担比率も改善されることが予想される。今後とも，公共施設等総合管理計画等に基づき統廃合や民間譲渡を進めていく。</t>
    <rPh sb="82" eb="83">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</si>
</sst>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4EFD-4AD2-93F6-C3C4A08326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157457</c:v>
                </c:pt>
                <c:pt idx="1">
                  <c:v>328113</c:v>
                </c:pt>
                <c:pt idx="2">
                  <c:v>163311</c:v>
                </c:pt>
                <c:pt idx="3">
                  <c:v>212471</c:v>
                </c:pt>
                <c:pt idx="4">
                  <c:v>208711</c:v>
                </c:pt>
              </c:numCache>
            </c:numRef>
          </c:val>
          <c:smooth val="0"/>
          <c:extLst>
            <c:ext xmlns:c16="http://schemas.microsoft.com/office/drawing/2014/chart" uri="{C3380CC4-5D6E-409C-BE32-E72D297353CC}">
              <c16:uniqueId val="{00000001-4EFD-4AD2-93F6-C3C4A08326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3.97</c:v>
                </c:pt>
                <c:pt idx="1">
                  <c:v>5.13</c:v>
                </c:pt>
                <c:pt idx="2">
                  <c:v>3.31</c:v>
                </c:pt>
                <c:pt idx="3">
                  <c:v>1.48</c:v>
                </c:pt>
                <c:pt idx="4">
                  <c:v>1.27</c:v>
                </c:pt>
              </c:numCache>
            </c:numRef>
          </c:val>
          <c:extLst>
            <c:ext xmlns:c16="http://schemas.microsoft.com/office/drawing/2014/chart" uri="{C3380CC4-5D6E-409C-BE32-E72D297353CC}">
              <c16:uniqueId val="{00000000-A8DF-46ED-99DB-9158AEFFA0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25.88</c:v>
                </c:pt>
                <c:pt idx="1">
                  <c:v>26.25</c:v>
                </c:pt>
                <c:pt idx="2">
                  <c:v>26.38</c:v>
                </c:pt>
                <c:pt idx="3">
                  <c:v>30.1</c:v>
                </c:pt>
                <c:pt idx="4">
                  <c:v>32.04</c:v>
                </c:pt>
              </c:numCache>
            </c:numRef>
          </c:val>
          <c:extLst>
            <c:ext xmlns:c16="http://schemas.microsoft.com/office/drawing/2014/chart" uri="{C3380CC4-5D6E-409C-BE32-E72D297353CC}">
              <c16:uniqueId val="{00000001-A8DF-46ED-99DB-9158AEFFA0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-0.24</c:v>
                </c:pt>
                <c:pt idx="1">
                  <c:v>1.1000000000000001</c:v>
                </c:pt>
                <c:pt idx="2">
                  <c:v>-1.53</c:v>
                </c:pt>
                <c:pt idx="3">
                  <c:v>3.06</c:v>
                </c:pt>
                <c:pt idx="4">
                  <c:v>3.74</c:v>
                </c:pt>
              </c:numCache>
            </c:numRef>
          </c:val>
          <c:smooth val="0"/>
          <c:extLst>
            <c:ext xmlns:c16="http://schemas.microsoft.com/office/drawing/2014/chart" uri="{C3380CC4-5D6E-409C-BE32-E72D297353CC}">
              <c16:uniqueId val="{00000002-A8DF-46ED-99DB-9158AEFFA0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C3-4E7E-B72F-23D935CBE1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C3-4E7E-B72F-23D935CBE165}"/>
            </c:ext>
          </c:extLst>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1C3-4E7E-B72F-23D935CBE165}"/>
            </c:ext>
          </c:extLst>
        </c:ser>
        <c:ser>
          <c:idx val="3"/>
          <c:order val="3"/>
          <c:tx>
            <c:strRef>
              <c:f>データシート!$A$30</c:f>
              <c:strCache>
                <c:ptCount val="1"/>
                <c:pt idx="0">
                  <c:v>和泊町下水道事業特別会計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0.02</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C3-4E7E-B72F-23D935CBE165}"/>
            </c:ext>
          </c:extLst>
        </c:ser>
        <c:ser>
          <c:idx val="4"/>
          <c:order val="4"/>
          <c:tx>
            <c:strRef>
              <c:f>データシート!$A$31</c:f>
              <c:strCache>
                <c:ptCount val="1"/>
                <c:pt idx="0">
                  <c:v>和泊町奨学資金特別会計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c:v>
                </c:pt>
                <c:pt idx="4">
                  <c:v>#N/A</c:v>
                </c:pt>
                <c:pt idx="5">
                  <c:v>0.08</c:v>
                </c:pt>
                <c:pt idx="6">
                  <c:v>#N/A</c:v>
                </c:pt>
                <c:pt idx="7">
                  <c:v>0.13</c:v>
                </c:pt>
                <c:pt idx="8">
                  <c:v>#N/A</c:v>
                </c:pt>
                <c:pt idx="9">
                  <c:v>0.13</c:v>
                </c:pt>
              </c:numCache>
            </c:numRef>
          </c:val>
          <c:extLst>
            <c:ext xmlns:c16="http://schemas.microsoft.com/office/drawing/2014/chart" uri="{C3380CC4-5D6E-409C-BE32-E72D297353CC}">
              <c16:uniqueId val="{00000004-D1C3-4E7E-B72F-23D935CBE165}"/>
            </c:ext>
          </c:extLst>
        </c:ser>
        <c:ser>
          <c:idx val="5"/>
          <c:order val="5"/>
          <c:tx>
            <c:strRef>
              <c:f>データシート!$A$32</c:f>
              <c:strCache>
                <c:ptCount val="1"/>
                <c:pt idx="0">
                  <c:v>和泊町後期高齢者医療特別会計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0.14000000000000001</c:v>
                </c:pt>
                <c:pt idx="4">
                  <c:v>#N/A</c:v>
                </c:pt>
                <c:pt idx="5">
                  <c:v>0.16</c:v>
                </c:pt>
                <c:pt idx="6">
                  <c:v>#N/A</c:v>
                </c:pt>
                <c:pt idx="7">
                  <c:v>0.16</c:v>
                </c:pt>
                <c:pt idx="8">
                  <c:v>#N/A</c:v>
                </c:pt>
                <c:pt idx="9">
                  <c:v>0.17</c:v>
                </c:pt>
              </c:numCache>
            </c:numRef>
          </c:val>
          <c:extLst>
            <c:ext xmlns:c16="http://schemas.microsoft.com/office/drawing/2014/chart" uri="{C3380CC4-5D6E-409C-BE32-E72D297353CC}">
              <c16:uniqueId val="{00000005-D1C3-4E7E-B72F-23D935CBE165}"/>
            </c:ext>
          </c:extLst>
        </c:ser>
        <c:ser>
          <c:idx val="6"/>
          <c:order val="6"/>
          <c:tx>
            <c:strRef>
              <c:f>データシート!$A$33</c:f>
              <c:strCache>
                <c:ptCount val="1"/>
                <c:pt idx="0">
                  <c:v>和泊町国民健康保険特別会計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0.91</c:v>
                </c:pt>
                <c:pt idx="2">
                  <c:v>#N/A</c:v>
                </c:pt>
                <c:pt idx="3">
                  <c:v>0.87</c:v>
                </c:pt>
                <c:pt idx="4">
                  <c:v>#N/A</c:v>
                </c:pt>
                <c:pt idx="5">
                  <c:v>0.8</c:v>
                </c:pt>
                <c:pt idx="6">
                  <c:v>#N/A</c:v>
                </c:pt>
                <c:pt idx="7">
                  <c:v>0.02</c:v>
                </c:pt>
                <c:pt idx="8">
                  <c:v>#N/A</c:v>
                </c:pt>
                <c:pt idx="9">
                  <c:v>0.93</c:v>
                </c:pt>
              </c:numCache>
            </c:numRef>
          </c:val>
          <c:extLst>
            <c:ext xmlns:c16="http://schemas.microsoft.com/office/drawing/2014/chart" uri="{C3380CC4-5D6E-409C-BE32-E72D297353CC}">
              <c16:uniqueId val="{00000006-D1C3-4E7E-B72F-23D935CBE16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3.89</c:v>
                </c:pt>
                <c:pt idx="2">
                  <c:v>#N/A</c:v>
                </c:pt>
                <c:pt idx="3">
                  <c:v>5.12</c:v>
                </c:pt>
                <c:pt idx="4">
                  <c:v>#N/A</c:v>
                </c:pt>
                <c:pt idx="5">
                  <c:v>3.22</c:v>
                </c:pt>
                <c:pt idx="6">
                  <c:v>#N/A</c:v>
                </c:pt>
                <c:pt idx="7">
                  <c:v>1.34</c:v>
                </c:pt>
                <c:pt idx="8">
                  <c:v>#N/A</c:v>
                </c:pt>
                <c:pt idx="9">
                  <c:v>1.1299999999999999</c:v>
                </c:pt>
              </c:numCache>
            </c:numRef>
          </c:val>
          <c:extLst>
            <c:ext xmlns:c16="http://schemas.microsoft.com/office/drawing/2014/chart" uri="{C3380CC4-5D6E-409C-BE32-E72D297353CC}">
              <c16:uniqueId val="{00000007-D1C3-4E7E-B72F-23D935CBE165}"/>
            </c:ext>
          </c:extLst>
        </c:ser>
        <c:ser>
          <c:idx val="8"/>
          <c:order val="8"/>
          <c:tx>
            <c:strRef>
              <c:f>データシート!$A$35</c:f>
              <c:strCache>
                <c:ptCount val="1"/>
                <c:pt idx="0">
                  <c:v>和泊町介護保険特別会計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0.37</c:v>
                </c:pt>
                <c:pt idx="2">
                  <c:v>#N/A</c:v>
                </c:pt>
                <c:pt idx="3">
                  <c:v>0.75</c:v>
                </c:pt>
                <c:pt idx="4">
                  <c:v>#N/A</c:v>
                </c:pt>
                <c:pt idx="5">
                  <c:v>2.04</c:v>
                </c:pt>
                <c:pt idx="6">
                  <c:v>#N/A</c:v>
                </c:pt>
                <c:pt idx="7">
                  <c:v>1.84</c:v>
                </c:pt>
                <c:pt idx="8">
                  <c:v>#N/A</c:v>
                </c:pt>
                <c:pt idx="9">
                  <c:v>1.39</c:v>
                </c:pt>
              </c:numCache>
            </c:numRef>
          </c:val>
          <c:extLst>
            <c:ext xmlns:c16="http://schemas.microsoft.com/office/drawing/2014/chart" uri="{C3380CC4-5D6E-409C-BE32-E72D297353CC}">
              <c16:uniqueId val="{00000008-D1C3-4E7E-B72F-23D935CBE165}"/>
            </c:ext>
          </c:extLst>
        </c:ser>
        <c:ser>
          <c:idx val="9"/>
          <c:order val="9"/>
          <c:tx>
            <c:strRef>
              <c:f>データシート!$A$36</c:f>
              <c:strCache>
                <c:ptCount val="1"/>
                <c:pt idx="0">
                  <c:v>和泊町水道事業会計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2.39</c:v>
                </c:pt>
                <c:pt idx="2">
                  <c:v>#N/A</c:v>
                </c:pt>
                <c:pt idx="3">
                  <c:v>2.54</c:v>
                </c:pt>
                <c:pt idx="4">
                  <c:v>#N/A</c:v>
                </c:pt>
                <c:pt idx="5">
                  <c:v>2.38</c:v>
                </c:pt>
                <c:pt idx="6">
                  <c:v>#N/A</c:v>
                </c:pt>
                <c:pt idx="7">
                  <c:v>2.21</c:v>
                </c:pt>
                <c:pt idx="8">
                  <c:v>#N/A</c:v>
                </c:pt>
                <c:pt idx="9">
                  <c:v>1.61</c:v>
                </c:pt>
              </c:numCache>
            </c:numRef>
          </c:val>
          <c:extLst>
            <c:ext xmlns:c16="http://schemas.microsoft.com/office/drawing/2014/chart" uri="{C3380CC4-5D6E-409C-BE32-E72D297353CC}">
              <c16:uniqueId val="{00000009-D1C3-4E7E-B72F-23D935CBE1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959</c:v>
                </c:pt>
                <c:pt idx="5">
                  <c:v>944</c:v>
                </c:pt>
                <c:pt idx="8">
                  <c:v>930</c:v>
                </c:pt>
                <c:pt idx="11">
                  <c:v>884</c:v>
                </c:pt>
                <c:pt idx="14">
                  <c:v>867</c:v>
                </c:pt>
              </c:numCache>
            </c:numRef>
          </c:val>
          <c:extLst>
            <c:ext xmlns:c16="http://schemas.microsoft.com/office/drawing/2014/chart" uri="{C3380CC4-5D6E-409C-BE32-E72D297353CC}">
              <c16:uniqueId val="{00000000-309B-473D-8193-DEDBFC0A2C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9B-473D-8193-DEDBFC0A2C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09B-473D-8193-DEDBFC0A2C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9</c:v>
                </c:pt>
                <c:pt idx="6">
                  <c:v>10</c:v>
                </c:pt>
                <c:pt idx="9">
                  <c:v>8</c:v>
                </c:pt>
                <c:pt idx="12">
                  <c:v>9</c:v>
                </c:pt>
              </c:numCache>
            </c:numRef>
          </c:val>
          <c:extLst>
            <c:ext xmlns:c16="http://schemas.microsoft.com/office/drawing/2014/chart" uri="{C3380CC4-5D6E-409C-BE32-E72D297353CC}">
              <c16:uniqueId val="{00000003-309B-473D-8193-DEDBFC0A2C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221</c:v>
                </c:pt>
                <c:pt idx="3">
                  <c:v>234</c:v>
                </c:pt>
                <c:pt idx="6">
                  <c:v>242</c:v>
                </c:pt>
                <c:pt idx="9">
                  <c:v>240</c:v>
                </c:pt>
                <c:pt idx="12">
                  <c:v>244</c:v>
                </c:pt>
              </c:numCache>
            </c:numRef>
          </c:val>
          <c:extLst>
            <c:ext xmlns:c16="http://schemas.microsoft.com/office/drawing/2014/chart" uri="{C3380CC4-5D6E-409C-BE32-E72D297353CC}">
              <c16:uniqueId val="{00000004-309B-473D-8193-DEDBFC0A2C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9B-473D-8193-DEDBFC0A2C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9B-473D-8193-DEDBFC0A2C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1183</c:v>
                </c:pt>
                <c:pt idx="3">
                  <c:v>1161</c:v>
                </c:pt>
                <c:pt idx="6">
                  <c:v>1174</c:v>
                </c:pt>
                <c:pt idx="9">
                  <c:v>1151</c:v>
                </c:pt>
                <c:pt idx="12">
                  <c:v>1172</c:v>
                </c:pt>
              </c:numCache>
            </c:numRef>
          </c:val>
          <c:extLst>
            <c:ext xmlns:c16="http://schemas.microsoft.com/office/drawing/2014/chart" uri="{C3380CC4-5D6E-409C-BE32-E72D297353CC}">
              <c16:uniqueId val="{00000007-309B-473D-8193-DEDBFC0A2C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454</c:v>
                </c:pt>
                <c:pt idx="2">
                  <c:v>#N/A</c:v>
                </c:pt>
                <c:pt idx="3">
                  <c:v>#N/A</c:v>
                </c:pt>
                <c:pt idx="4">
                  <c:v>460</c:v>
                </c:pt>
                <c:pt idx="5">
                  <c:v>#N/A</c:v>
                </c:pt>
                <c:pt idx="6">
                  <c:v>#N/A</c:v>
                </c:pt>
                <c:pt idx="7">
                  <c:v>496</c:v>
                </c:pt>
                <c:pt idx="8">
                  <c:v>#N/A</c:v>
                </c:pt>
                <c:pt idx="9">
                  <c:v>#N/A</c:v>
                </c:pt>
                <c:pt idx="10">
                  <c:v>515</c:v>
                </c:pt>
                <c:pt idx="11">
                  <c:v>#N/A</c:v>
                </c:pt>
                <c:pt idx="12">
                  <c:v>#N/A</c:v>
                </c:pt>
                <c:pt idx="13">
                  <c:v>558</c:v>
                </c:pt>
                <c:pt idx="14">
                  <c:v>#N/A</c:v>
                </c:pt>
              </c:numCache>
            </c:numRef>
          </c:val>
          <c:smooth val="0"/>
          <c:extLst>
            <c:ext xmlns:c16="http://schemas.microsoft.com/office/drawing/2014/chart" uri="{C3380CC4-5D6E-409C-BE32-E72D297353CC}">
              <c16:uniqueId val="{00000008-309B-473D-8193-DEDBFC0A2C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7221</c:v>
                </c:pt>
                <c:pt idx="5">
                  <c:v>7088</c:v>
                </c:pt>
                <c:pt idx="8">
                  <c:v>6773</c:v>
                </c:pt>
                <c:pt idx="11">
                  <c:v>6393</c:v>
                </c:pt>
                <c:pt idx="14">
                  <c:v>5898</c:v>
                </c:pt>
              </c:numCache>
            </c:numRef>
          </c:val>
          <c:extLst>
            <c:ext xmlns:c16="http://schemas.microsoft.com/office/drawing/2014/chart" uri="{C3380CC4-5D6E-409C-BE32-E72D297353CC}">
              <c16:uniqueId val="{00000000-E67C-48B8-A6EF-E7A4217EFC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746</c:v>
                </c:pt>
                <c:pt idx="5">
                  <c:v>864</c:v>
                </c:pt>
                <c:pt idx="8">
                  <c:v>954</c:v>
                </c:pt>
                <c:pt idx="11">
                  <c:v>853</c:v>
                </c:pt>
                <c:pt idx="14">
                  <c:v>839</c:v>
                </c:pt>
              </c:numCache>
            </c:numRef>
          </c:val>
          <c:extLst>
            <c:ext xmlns:c16="http://schemas.microsoft.com/office/drawing/2014/chart" uri="{C3380CC4-5D6E-409C-BE32-E72D297353CC}">
              <c16:uniqueId val="{00000001-E67C-48B8-A6EF-E7A4217EFC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2567</c:v>
                </c:pt>
                <c:pt idx="5">
                  <c:v>2551</c:v>
                </c:pt>
                <c:pt idx="8">
                  <c:v>2542</c:v>
                </c:pt>
                <c:pt idx="11">
                  <c:v>2820</c:v>
                </c:pt>
                <c:pt idx="14">
                  <c:v>3177</c:v>
                </c:pt>
              </c:numCache>
            </c:numRef>
          </c:val>
          <c:extLst>
            <c:ext xmlns:c16="http://schemas.microsoft.com/office/drawing/2014/chart" uri="{C3380CC4-5D6E-409C-BE32-E72D297353CC}">
              <c16:uniqueId val="{00000002-E67C-48B8-A6EF-E7A4217EFC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7C-48B8-A6EF-E7A4217EFC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7C-48B8-A6EF-E7A4217EFC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7C-48B8-A6EF-E7A4217EFC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731</c:v>
                </c:pt>
                <c:pt idx="3">
                  <c:v>698</c:v>
                </c:pt>
                <c:pt idx="6">
                  <c:v>770</c:v>
                </c:pt>
                <c:pt idx="9">
                  <c:v>685</c:v>
                </c:pt>
                <c:pt idx="12">
                  <c:v>693</c:v>
                </c:pt>
              </c:numCache>
            </c:numRef>
          </c:val>
          <c:extLst>
            <c:ext xmlns:c16="http://schemas.microsoft.com/office/drawing/2014/chart" uri="{C3380CC4-5D6E-409C-BE32-E72D297353CC}">
              <c16:uniqueId val="{00000006-E67C-48B8-A6EF-E7A4217EFC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95</c:v>
                </c:pt>
                <c:pt idx="3">
                  <c:v>87</c:v>
                </c:pt>
                <c:pt idx="6">
                  <c:v>88</c:v>
                </c:pt>
                <c:pt idx="9">
                  <c:v>78</c:v>
                </c:pt>
                <c:pt idx="12">
                  <c:v>68</c:v>
                </c:pt>
              </c:numCache>
            </c:numRef>
          </c:val>
          <c:extLst>
            <c:ext xmlns:c16="http://schemas.microsoft.com/office/drawing/2014/chart" uri="{C3380CC4-5D6E-409C-BE32-E72D297353CC}">
              <c16:uniqueId val="{00000007-E67C-48B8-A6EF-E7A4217EFC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2889</c:v>
                </c:pt>
                <c:pt idx="3">
                  <c:v>2740</c:v>
                </c:pt>
                <c:pt idx="6">
                  <c:v>2585</c:v>
                </c:pt>
                <c:pt idx="9">
                  <c:v>2404</c:v>
                </c:pt>
                <c:pt idx="12">
                  <c:v>2236</c:v>
                </c:pt>
              </c:numCache>
            </c:numRef>
          </c:val>
          <c:extLst>
            <c:ext xmlns:c16="http://schemas.microsoft.com/office/drawing/2014/chart" uri="{C3380CC4-5D6E-409C-BE32-E72D297353CC}">
              <c16:uniqueId val="{00000008-E67C-48B8-A6EF-E7A4217EFC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7C-48B8-A6EF-E7A4217EFC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9795</c:v>
                </c:pt>
                <c:pt idx="3">
                  <c:v>10356</c:v>
                </c:pt>
                <c:pt idx="6">
                  <c:v>9965</c:v>
                </c:pt>
                <c:pt idx="9">
                  <c:v>9584</c:v>
                </c:pt>
                <c:pt idx="12">
                  <c:v>9041</c:v>
                </c:pt>
              </c:numCache>
            </c:numRef>
          </c:val>
          <c:extLst>
            <c:ext xmlns:c16="http://schemas.microsoft.com/office/drawing/2014/chart" uri="{C3380CC4-5D6E-409C-BE32-E72D297353CC}">
              <c16:uniqueId val="{0000000A-E67C-48B8-A6EF-E7A4217EFC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2976</c:v>
                </c:pt>
                <c:pt idx="2">
                  <c:v>#N/A</c:v>
                </c:pt>
                <c:pt idx="3">
                  <c:v>#N/A</c:v>
                </c:pt>
                <c:pt idx="4">
                  <c:v>3378</c:v>
                </c:pt>
                <c:pt idx="5">
                  <c:v>#N/A</c:v>
                </c:pt>
                <c:pt idx="6">
                  <c:v>#N/A</c:v>
                </c:pt>
                <c:pt idx="7">
                  <c:v>3139</c:v>
                </c:pt>
                <c:pt idx="8">
                  <c:v>#N/A</c:v>
                </c:pt>
                <c:pt idx="9">
                  <c:v>#N/A</c:v>
                </c:pt>
                <c:pt idx="10">
                  <c:v>2686</c:v>
                </c:pt>
                <c:pt idx="11">
                  <c:v>#N/A</c:v>
                </c:pt>
                <c:pt idx="12">
                  <c:v>#N/A</c:v>
                </c:pt>
                <c:pt idx="13">
                  <c:v>2123</c:v>
                </c:pt>
                <c:pt idx="14">
                  <c:v>#N/A</c:v>
                </c:pt>
              </c:numCache>
            </c:numRef>
          </c:val>
          <c:smooth val="0"/>
          <c:extLst>
            <c:ext xmlns:c16="http://schemas.microsoft.com/office/drawing/2014/chart" uri="{C3380CC4-5D6E-409C-BE32-E72D297353CC}">
              <c16:uniqueId val="{0000000B-E67C-48B8-A6EF-E7A4217EFC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1010</c:v>
                </c:pt>
                <c:pt idx="1">
                  <c:v>1200</c:v>
                </c:pt>
                <c:pt idx="2">
                  <c:v>1364</c:v>
                </c:pt>
              </c:numCache>
            </c:numRef>
          </c:val>
          <c:extLst>
            <c:ext xmlns:c16="http://schemas.microsoft.com/office/drawing/2014/chart" uri="{C3380CC4-5D6E-409C-BE32-E72D297353CC}">
              <c16:uniqueId val="{00000000-BC6F-4AF7-A9E5-E642BE8BD4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162</c:v>
                </c:pt>
                <c:pt idx="1">
                  <c:v>163</c:v>
                </c:pt>
                <c:pt idx="2">
                  <c:v>165</c:v>
                </c:pt>
              </c:numCache>
            </c:numRef>
          </c:val>
          <c:extLst>
            <c:ext xmlns:c16="http://schemas.microsoft.com/office/drawing/2014/chart" uri="{C3380CC4-5D6E-409C-BE32-E72D297353CC}">
              <c16:uniqueId val="{00000001-BC6F-4AF7-A9E5-E642BE8BD4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1221</c:v>
                </c:pt>
                <c:pt idx="1">
                  <c:v>1316</c:v>
                </c:pt>
                <c:pt idx="2">
                  <c:v>1488</c:v>
                </c:pt>
              </c:numCache>
            </c:numRef>
          </c:val>
          <c:extLst>
            <c:ext xmlns:c16="http://schemas.microsoft.com/office/drawing/2014/chart" uri="{C3380CC4-5D6E-409C-BE32-E72D297353CC}">
              <c16:uniqueId val="{00000002-BC6F-4AF7-A9E5-E642BE8BD4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{0030821D-EC97-42DA-981F-57ADA31DD604}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A27-46B6-8C66-C6167E5F8D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{09DAE398-3511-4C59-B5FB-1B621BD08D0D}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27-46B6-8C66-C6167E5F8D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{8DC2FC2C-6160-4D44-817C-EB26A4F29890}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27-46B6-8C66-C6167E5F8D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{B5F1AC62-625E-4495-AB9A-BEA623E34335}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27-46B6-8C66-C6167E5F8D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{3019DF5E-FC38-4B35-A49C-CB91F90F903C}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27-46B6-8C66-C6167E5F8D4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{53A42396-8B86-47BE-B080-DF98B62F77EF}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A27-46B6-8C66-C6167E5F8D4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{B94FE6FD-E353-4F3F-AB4A-706388D19AB2}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A27-46B6-8C66-C6167E5F8D4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{BFB19E49-58A5-402B-8E74-D39FFCD1749F}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A27-46B6-8C66-C6167E5F8D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{1569D3E5-1A23-49D3-8F0B-E22B5A2B0E93}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A27-46B6-8C66-C6167E5F8D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58.7</c:v>
                </c:pt>
                <c:pt idx="8">
                  <c:v>59.5</c:v>
                </c:pt>
                <c:pt idx="16">
                  <c:v>61.3</c:v>
                </c:pt>
                <c:pt idx="24">
                  <c:v>62.8</c:v>
                </c:pt>
                <c:pt idx="32">
                  <c:v>64.5</c:v>
                </c:pt>
              </c:numCache>
            </c:numRef>
          </c:xVal>
          <c:yVal>
            <c:numRef>
              <c:f>公会計指標分析・財政指標組合せ分析表!$BP$51:$DC$51</c:f>
              <c:numCache>
                <c:formatCode>#,##0.0;"▲ "#,##0.0</c:formatCode>
                <c:ptCount val="40"/>
                <c:pt idx="0">
                  <c:v>100.5</c:v>
                </c:pt>
                <c:pt idx="8">
                  <c:v>115.5</c:v>
                </c:pt>
                <c:pt idx="16">
                  <c:v>106.2</c:v>
                </c:pt>
                <c:pt idx="24">
                  <c:v>85.2</c:v>
                </c:pt>
                <c:pt idx="32">
                  <c:v>61.5</c:v>
                </c:pt>
              </c:numCache>
            </c:numRef>
          </c:yVal>
          <c:smooth val="0"/>
          <c:extLst>
            <c:ext xmlns:c16="http://schemas.microsoft.com/office/drawing/2014/chart" uri="{C3380CC4-5D6E-409C-BE32-E72D297353CC}">
              <c16:uniqueId val="{00000009-BA27-46B6-8C66-C6167E5F8D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{98F2BAE6-FE17-413D-B11E-179DC11D0469}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A27-46B6-8C66-C6167E5F8D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{154ADADA-58AA-4CDD-98CA-30BDBC809E8E}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27-46B6-8C66-C6167E5F8D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{5C1C9A55-3619-442E-B880-CACA8C582F62}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27-46B6-8C66-C6167E5F8D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{050A5A71-4D80-4FF3-ACEB-BD6548BCBCBA}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27-46B6-8C66-C6167E5F8D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{BA0D0D38-07D9-4C2C-8CA5-68625560B208}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27-46B6-8C66-C6167E5F8D4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{2A1D9E7E-1520-4816-98E8-CD16BB56142A}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A27-46B6-8C66-C6167E5F8D4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{F459E49E-D75C-4776-B27D-14AF817061F2}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A27-46B6-8C66-C6167E5F8D4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{9D5B4E5A-D98A-4070-AFEA-DE1A47A53048}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A27-46B6-8C66-C6167E5F8D4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{CC647839-4804-4878-B375-F5B3EE23D59F}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A27-46B6-8C66-C6167E5F8D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A27-46B6-8C66-C6167E5F8D4C}"/>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5.0421019969080225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{3DE57A80-A722-451C-B55B-D7D6A592F463}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A31-4987-8B27-633D9FA16B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{A6DCF0AC-4D2D-48BD-B765-0DD9736294BF}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31-4987-8B27-633D9FA16B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{439C34EC-4094-4A03-9894-503A5E517289}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31-4987-8B27-633D9FA16B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{F68ECA76-2F75-4E6D-84EE-6304D65DCBD7}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31-4987-8B27-633D9FA16B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{737740EB-A5E1-4DA6-905D-053DCCFADCF1}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31-4987-8B27-633D9FA16BD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{91A59454-BDC2-460D-9C56-DED718074A9B}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A31-4987-8B27-633D9FA16BDC}"/>
                </c:ext>
              </c:extLst>
            </c:dLbl>
            <c:dLbl>
              <c:idx val="16"/>
              <c:layout>
                <c:manualLayout>
                  <c:x val="0"/>
                  <c:y val="5.0424444844773559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{4A2526C2-9C03-41E3-B9B1-724CA0A279F2}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A31-4987-8B27-633D9FA16BD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{B33E4614-9890-4AF2-88AF-F03D6CDFB695}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A31-4987-8B27-633D9FA16BD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{B044F4A2-0D1E-47AD-9CA0-382E70DBA09F}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A31-4987-8B27-633D9FA16B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15.4</c:v>
                </c:pt>
                <c:pt idx="16">
                  <c:v>15.9</c:v>
                </c:pt>
                <c:pt idx="24">
                  <c:v>16.3</c:v>
                </c:pt>
                <c:pt idx="32">
                  <c:v>16.399999999999999</c:v>
                </c:pt>
              </c:numCache>
            </c:numRef>
          </c:xVal>
          <c:yVal>
            <c:numRef>
              <c:f>公会計指標分析・財政指標組合せ分析表!$BP$73:$DC$73</c:f>
              <c:numCache>
                <c:formatCode>#,##0.0;"▲ "#,##0.0</c:formatCode>
                <c:ptCount val="40"/>
                <c:pt idx="0">
                  <c:v>100.5</c:v>
                </c:pt>
                <c:pt idx="8">
                  <c:v>115.5</c:v>
                </c:pt>
                <c:pt idx="16">
                  <c:v>106.2</c:v>
                </c:pt>
                <c:pt idx="24">
                  <c:v>85.2</c:v>
                </c:pt>
                <c:pt idx="32">
                  <c:v>61.5</c:v>
                </c:pt>
              </c:numCache>
            </c:numRef>
          </c:yVal>
          <c:smooth val="0"/>
          <c:extLst>
            <c:ext xmlns:c16="http://schemas.microsoft.com/office/drawing/2014/chart" uri="{C3380CC4-5D6E-409C-BE32-E72D297353CC}">
              <c16:uniqueId val="{00000009-1A31-4987-8B27-633D9FA16B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2473312909510289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{140F5CB3-E8A0-4F00-86E2-8BD209D4BA1F}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A31-4987-8B27-633D9FA16B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{16B74669-590F-4E18-AD57-7860CFBB2701}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31-4987-8B27-633D9FA16B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{9F941883-E3DB-4514-A508-DF9AA5A4B377}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31-4987-8B27-633D9FA16B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{6F11E19D-D854-451B-8943-DA99A9E25963}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31-4987-8B27-633D9FA16B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{92DA4667-DDE8-404F-91B0-7BCBF082B146}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31-4987-8B27-633D9FA16BDC}"/>
                </c:ext>
              </c:extLst>
            </c:dLbl>
            <c:dLbl>
              <c:idx val="8"/>
              <c:layout>
                <c:manualLayout>
                  <c:x val="-4.0922670328711115E-2"/>
                  <c:y val="-0.10735307112028369"/>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{B52A4D1A-372C-4098-86A8-4C9B6CEB0AB0}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A31-4987-8B27-633D9FA16BDC}"/>
                </c:ext>
              </c:extLst>
            </c:dLbl>
            <c:dLbl>
              <c:idx val="16"/>
              <c:layout>
                <c:manualLayout>
                  <c:x val="-3.1570342725075584E-2"/>
                  <c:y val="-4.471517706264850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{6B83D1D7-D356-4696-8AD1-5DF10D2AF362}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A31-4987-8B27-633D9FA16BDC}"/>
                </c:ext>
              </c:extLst>
            </c:dLbl>
            <c:dLbl>
              <c:idx val="24"/>
              <c:layout>
                <c:manualLayout>
                  <c:x val="-3.1570342725075584E-2"/>
                  <c:y val="-7.838050642951914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{CE6FE078-04DD-44F2-AEC0-A0C5BA852623}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A31-4987-8B27-633D9FA16BDC}"/>
                </c:ext>
              </c:extLst>
            </c:dLbl>
            <c:dLbl>
              <c:idx val="32"/>
              <c:layout>
                <c:manualLayout>
                  <c:x val="-3.1570342725075584E-2"/>
                  <c:y val="-4.0539054885002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{D11E37A1-A253-4A44-89A5-1A6F9D856F23}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A31-4987-8B27-633D9FA16B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A31-4987-8B27-633D9FA16BDC}"/>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元利償還金については</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し，公営企業債の元利償還金に対する繰入金は</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しているが，算入公債費等については，</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減少したため，質公債費比率の分子は，</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百万円の増と</a:t>
          </a:r>
          <a:r>
            <a:rPr kumimoji="1" lang="ja-JP" altLang="en-US" sz="1100">
              <a:solidFill>
                <a:sysClr val="windowText" lastClr="000000"/>
              </a:solidFill>
              <a:effectLst/>
              <a:latin typeface="+mn-lt"/>
              <a:ea typeface="+mn-ea"/>
              <a:cs typeface="+mn-cs"/>
            </a:rPr>
            <a:t>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各種起債の償還が順調に進むと思われるが，令和３年度から新庁舎建設事業に対する地方債の元利償還が開始されることから大幅な減少は見込めない。公営企業債の元利償還金に対する繰入金は，既存施設の維持管理や人口の減少等で，大幅な改善は見込めない。今後とも，新規地方債の発行抑制に努めるとともに，公営企業会計等の料金の見直し等も検討する必要が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減債基金残高のうち，実質公債比率の算定に用いる満期一括償還地方債の償還の財源として積み立てた額は無し。</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各種起債の償還が進んだことと，各種基金を積み立てたことから，将来負担比率は前年度より改善した。今後も継続して財政健全化に取り組む。また，基金については，財政調整基金は現在の積立額を維持し，</a:t>
          </a:r>
          <a:r>
            <a:rPr kumimoji="1" lang="ja-JP" altLang="en-US" sz="1100">
              <a:solidFill>
                <a:sysClr val="windowText" lastClr="000000"/>
              </a:solidFill>
              <a:effectLst/>
              <a:latin typeface="+mn-lt"/>
              <a:ea typeface="+mn-ea"/>
              <a:cs typeface="+mn-cs"/>
            </a:rPr>
            <a:t>特定目的基金については，老朽化の著しいタラソ施設等，公共施設等総合管理基金及び令和３年度から新設した総合交流施設建設基金等への積極的な積立を行い</a:t>
          </a:r>
          <a:r>
            <a:rPr kumimoji="1" lang="ja-JP" altLang="ja-JP" sz="1100">
              <a:solidFill>
                <a:sysClr val="windowText" lastClr="000000"/>
              </a:solidFill>
              <a:effectLst/>
              <a:latin typeface="+mn-lt"/>
              <a:ea typeface="+mn-ea"/>
              <a:cs typeface="+mn-cs"/>
            </a:rPr>
            <a:t>，基金の目的に合わせて有効に活用する。また，基金の一部を運用に回し有効活用に努める。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鹿児島県和泊町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年度末の基金残高は，普通会計で約</a:t>
          </a:r>
          <a:r>
            <a:rPr kumimoji="1" lang="en-US" altLang="ja-JP" sz="1100">
              <a:solidFill>
                <a:sysClr val="windowText" lastClr="000000"/>
              </a:solidFill>
              <a:effectLst/>
              <a:latin typeface="+mn-lt"/>
              <a:ea typeface="+mn-ea"/>
              <a:cs typeface="+mn-cs"/>
            </a:rPr>
            <a:t>3,017</a:t>
          </a:r>
          <a:r>
            <a:rPr kumimoji="1" lang="ja-JP" altLang="ja-JP" sz="1100">
              <a:solidFill>
                <a:sysClr val="windowText" lastClr="000000"/>
              </a:solidFill>
              <a:effectLst/>
              <a:latin typeface="+mn-lt"/>
              <a:ea typeface="+mn-ea"/>
              <a:cs typeface="+mn-cs"/>
            </a:rPr>
            <a:t>百万円となっており，前年度から約</a:t>
          </a:r>
          <a:r>
            <a:rPr kumimoji="1" lang="en-US" altLang="ja-JP" sz="1100">
              <a:solidFill>
                <a:sysClr val="windowText" lastClr="000000"/>
              </a:solidFill>
              <a:effectLst/>
              <a:latin typeface="+mn-lt"/>
              <a:ea typeface="+mn-ea"/>
              <a:cs typeface="+mn-cs"/>
            </a:rPr>
            <a:t>338</a:t>
          </a:r>
          <a:r>
            <a:rPr kumimoji="1" lang="ja-JP" altLang="ja-JP" sz="1100">
              <a:solidFill>
                <a:sysClr val="windowText" lastClr="000000"/>
              </a:solidFill>
              <a:effectLst/>
              <a:latin typeface="+mn-lt"/>
              <a:ea typeface="+mn-ea"/>
              <a:cs typeface="+mn-cs"/>
            </a:rPr>
            <a:t>百万円の増加となっている。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・これは，財政調整基金で約</a:t>
          </a:r>
          <a:r>
            <a:rPr kumimoji="1" lang="en-US" altLang="ja-JP" sz="1100">
              <a:solidFill>
                <a:sysClr val="windowText" lastClr="000000"/>
              </a:solidFill>
              <a:effectLst/>
              <a:latin typeface="+mn-lt"/>
              <a:ea typeface="+mn-ea"/>
              <a:cs typeface="+mn-cs"/>
            </a:rPr>
            <a:t>164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公共施設等総合管理基金に</a:t>
          </a:r>
          <a:r>
            <a:rPr kumimoji="1" lang="en-US" altLang="ja-JP" sz="1100">
              <a:solidFill>
                <a:sysClr val="windowText" lastClr="000000"/>
              </a:solidFill>
              <a:effectLst/>
              <a:latin typeface="+mn-lt"/>
              <a:ea typeface="+mn-ea"/>
              <a:cs typeface="+mn-cs"/>
            </a:rPr>
            <a:t>59</a:t>
          </a:r>
          <a:r>
            <a:rPr kumimoji="1" lang="ja-JP" altLang="en-US" sz="1100">
              <a:solidFill>
                <a:sysClr val="windowText" lastClr="000000"/>
              </a:solidFill>
              <a:effectLst/>
              <a:latin typeface="+mn-lt"/>
              <a:ea typeface="+mn-ea"/>
              <a:cs typeface="+mn-cs"/>
            </a:rPr>
            <a:t>百万，海洋療法施設維持整備基金</a:t>
          </a:r>
          <a:r>
            <a:rPr kumimoji="1" lang="ja-JP" altLang="ja-JP" sz="1100">
              <a:solidFill>
                <a:sysClr val="windowText" lastClr="000000"/>
              </a:solidFill>
              <a:effectLst/>
              <a:latin typeface="+mn-lt"/>
              <a:ea typeface="+mn-ea"/>
              <a:cs typeface="+mn-cs"/>
            </a:rPr>
            <a:t>に</a:t>
          </a:r>
          <a:r>
            <a:rPr kumimoji="1" lang="en-US" altLang="ja-JP" sz="1100">
              <a:solidFill>
                <a:sysClr val="windowText" lastClr="000000"/>
              </a:solidFill>
              <a:effectLst/>
              <a:latin typeface="+mn-lt"/>
              <a:ea typeface="+mn-ea"/>
              <a:cs typeface="+mn-cs"/>
            </a:rPr>
            <a:t>54</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円の積立が増加したことなどが主な要因である。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・財政調整基金については現在の積立額を維持し，特定目的基金への積み立てを増やしていく。特に，</a:t>
          </a:r>
          <a:r>
            <a:rPr kumimoji="1" lang="ja-JP" altLang="en-US" sz="1100">
              <a:solidFill>
                <a:sysClr val="windowText" lastClr="000000"/>
              </a:solidFill>
              <a:effectLst/>
              <a:latin typeface="+mn-lt"/>
              <a:ea typeface="+mn-ea"/>
              <a:cs typeface="+mn-cs"/>
            </a:rPr>
            <a:t>令和３年度に新設した和泊町総合交流施設建設基金や老朽化が著しい海洋療法施設維持整備基金を中心に積立を行う。また，</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年度に完了予定であった国営沖永良部土地改良事業の完了が令和</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年度に延長となったことから，地元負担金約５億円の軽減を図るため，土地改良事業基金等の特定目的基金への積立ができるように努める。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・和泊町公共施設等総合管理基金：新庁舎をはじめとする公共施設の維持管理に関する経費</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・和泊町土地改良事業基金：国営沖永良部土地改良事業（地下ダム事業）の地元負担金に関する経費</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・和泊町ゆりのふるさと基金：個性豊かで活力あるふるさとづくり事業への活用</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・和泊町奨学基金：奨学資金の貸付</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・和泊町農業振興基金：農業振興を図るため，基金の利子を活用し営農団体及び農業者等が行う視察研修等を助成。</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・和泊町公共施設等総合管理基金：新庁舎の維持管理等に充てるため</a:t>
          </a:r>
          <a:r>
            <a:rPr kumimoji="1" lang="en-US" altLang="ja-JP" sz="1100">
              <a:solidFill>
                <a:sysClr val="windowText" lastClr="000000"/>
              </a:solidFill>
              <a:effectLst/>
              <a:latin typeface="+mn-lt"/>
              <a:ea typeface="+mn-ea"/>
              <a:cs typeface="+mn-cs"/>
            </a:rPr>
            <a:t>59</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円積立を行った。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年度に完了予定の国営沖永良部土地改良事業（地下ダム事業）地元負担金に充てるため</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積立を行った。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・和泊町ゆりのふるさと基金：ふるさと納税寄付金の増により</a:t>
          </a:r>
          <a:r>
            <a:rPr kumimoji="1" lang="en-US" altLang="ja-JP" sz="1100">
              <a:solidFill>
                <a:sysClr val="windowText" lastClr="000000"/>
              </a:solidFill>
              <a:effectLst/>
              <a:latin typeface="+mn-lt"/>
              <a:ea typeface="+mn-ea"/>
              <a:cs typeface="+mn-cs"/>
            </a:rPr>
            <a:t>44.6</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積立を行った。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・和泊町奨学基金：増減なし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・和泊町農業振興基金：増減なし</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・和泊町公共施設等総合管理基金：公共施設等の長寿命化・統廃合等へ活用を図る。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・和泊町土地改良事業基金：事業完了まで毎年度定額を積み立て，負担金支払い時の財政負担の軽減を図る。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・和泊町ゆりのふるさと基金：町単独の様々な事業への積極的な活用を行う。（例：乳児用品購入費助成事業，エラブ産牛で育むわどまりの子事業等）</a:t>
          </a:r>
          <a:endParaRPr lang="ja-JP" altLang="ja-JP">
            <a:effectLst/>
          </a:endParaRPr>
        </a:p>
        <a:p>
          <a:r>
            <a:rPr kumimoji="1" lang="ja-JP" altLang="ja-JP" sz="1100">
              <a:solidFill>
                <a:sysClr val="windowText" lastClr="000000"/>
              </a:solidFill>
              <a:effectLst/>
              <a:latin typeface="+mn-lt"/>
              <a:ea typeface="+mn-ea"/>
              <a:cs typeface="+mn-cs"/>
            </a:rPr>
            <a:t>・和泊町奨学基金：現在の基金残高を維持する。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・和泊町農業振興基金：現在の基金残高を維持する。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年度末の基金残高は，約</a:t>
          </a:r>
          <a:r>
            <a:rPr kumimoji="1" lang="en-US" altLang="ja-JP" sz="1100">
              <a:solidFill>
                <a:sysClr val="windowText" lastClr="000000"/>
              </a:solidFill>
              <a:effectLst/>
              <a:latin typeface="+mn-lt"/>
              <a:ea typeface="+mn-ea"/>
              <a:cs typeface="+mn-cs"/>
            </a:rPr>
            <a:t>1,364</a:t>
          </a:r>
          <a:r>
            <a:rPr kumimoji="1" lang="ja-JP" altLang="ja-JP" sz="1100">
              <a:solidFill>
                <a:sysClr val="windowText" lastClr="000000"/>
              </a:solidFill>
              <a:effectLst/>
              <a:latin typeface="+mn-lt"/>
              <a:ea typeface="+mn-ea"/>
              <a:cs typeface="+mn-cs"/>
            </a:rPr>
            <a:t>百万円となっており，前年度から約</a:t>
          </a:r>
          <a:r>
            <a:rPr kumimoji="1" lang="en-US" altLang="ja-JP" sz="1100">
              <a:solidFill>
                <a:sysClr val="windowText" lastClr="000000"/>
              </a:solidFill>
              <a:effectLst/>
              <a:latin typeface="+mn-lt"/>
              <a:ea typeface="+mn-ea"/>
              <a:cs typeface="+mn-cs"/>
            </a:rPr>
            <a:t>164</a:t>
          </a:r>
          <a:r>
            <a:rPr kumimoji="1" lang="ja-JP" altLang="ja-JP" sz="1100">
              <a:solidFill>
                <a:sysClr val="windowText" lastClr="000000"/>
              </a:solidFill>
              <a:effectLst/>
              <a:latin typeface="+mn-lt"/>
              <a:ea typeface="+mn-ea"/>
              <a:cs typeface="+mn-cs"/>
            </a:rPr>
            <a:t>百万円の増加となっている。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か年間を「財政健全化集中対策期間」令和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間を「第二期財政健全化集中対策期間」と設定し，財政構造改革として、歳入歳出両面にわたる取組を進めてきたが，そうした取組をしても解消できない財源不足額や，災害や国補正等の対応については，財源調整的な基金の取り崩し等により対応してき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年度においては、新型コロナウイルス感染症の影響により，各種イベント等が中止</a:t>
          </a:r>
          <a:r>
            <a:rPr kumimoji="1" lang="ja-JP" altLang="en-US" sz="1100">
              <a:solidFill>
                <a:sysClr val="windowText" lastClr="000000"/>
              </a:solidFill>
              <a:effectLst/>
              <a:latin typeface="+mn-lt"/>
              <a:ea typeface="+mn-ea"/>
              <a:cs typeface="+mn-cs"/>
            </a:rPr>
            <a:t>や縮小と</a:t>
          </a:r>
          <a:r>
            <a:rPr kumimoji="1" lang="ja-JP" altLang="ja-JP" sz="1100">
              <a:solidFill>
                <a:sysClr val="windowText" lastClr="000000"/>
              </a:solidFill>
              <a:effectLst/>
              <a:latin typeface="+mn-lt"/>
              <a:ea typeface="+mn-ea"/>
              <a:cs typeface="+mn-cs"/>
            </a:rPr>
            <a:t>なったことにより，大幅に歳出が抑制されたことにより，約</a:t>
          </a:r>
          <a:r>
            <a:rPr kumimoji="1" lang="en-US" altLang="ja-JP" sz="1100">
              <a:solidFill>
                <a:sysClr val="windowText" lastClr="000000"/>
              </a:solidFill>
              <a:effectLst/>
              <a:latin typeface="+mn-lt"/>
              <a:ea typeface="+mn-ea"/>
              <a:cs typeface="+mn-cs"/>
            </a:rPr>
            <a:t>164</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万円の積立を行うことができたことが要因である。</a:t>
          </a:r>
          <a:endParaRPr lang="ja-JP" altLang="ja-JP" sz="1400">
            <a:solidFill>
              <a:sysClr val="windowText" lastClr="000000"/>
            </a:solidFill>
            <a:effectLst/>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台風常襲地帯である本町は，</a:t>
          </a:r>
          <a:r>
            <a:rPr kumimoji="1" lang="ja-JP" altLang="ja-JP" sz="1100">
              <a:solidFill>
                <a:sysClr val="windowText" lastClr="000000"/>
              </a:solidFill>
              <a:effectLst/>
              <a:latin typeface="+mn-lt"/>
              <a:ea typeface="+mn-ea"/>
              <a:cs typeface="+mn-cs"/>
            </a:rPr>
            <a:t>大規模災害の発生など不測の事態に備えるため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予算編成や予算執行における効率化の徹底はもとより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本町が実施している「第二期財政健全化集中対策期間」の取組み（新規起債の発行額を６億円以内）を着実に進め，財政調整基金をの残高を引き続き確保していく。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年度末の基金残高は，約</a:t>
          </a:r>
          <a:r>
            <a:rPr kumimoji="1" lang="en-US" altLang="ja-JP" sz="1100">
              <a:solidFill>
                <a:sysClr val="windowText" lastClr="000000"/>
              </a:solidFill>
              <a:effectLst/>
              <a:latin typeface="+mn-lt"/>
              <a:ea typeface="+mn-ea"/>
              <a:cs typeface="+mn-cs"/>
            </a:rPr>
            <a:t>165</a:t>
          </a:r>
          <a:r>
            <a:rPr kumimoji="1" lang="ja-JP" altLang="ja-JP" sz="1100">
              <a:solidFill>
                <a:sysClr val="windowText" lastClr="000000"/>
              </a:solidFill>
              <a:effectLst/>
              <a:latin typeface="+mn-lt"/>
              <a:ea typeface="+mn-ea"/>
              <a:cs typeface="+mn-cs"/>
            </a:rPr>
            <a:t>百万円となっており，前年度から</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百万円の増加となっている。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・町税収入の増等により積立が取崩しを上回ったため，</a:t>
          </a:r>
          <a:r>
            <a:rPr kumimoji="1" lang="en-US" altLang="ja-JP" sz="1100">
              <a:solidFill>
                <a:srgbClr val="FF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百万円の積立を行うことができたことが要因である。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・減債基金を活用した地方債の償還予定は無いが，将来に対する備えとして計画的に積立を行う。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6,325
6,230
40.39
7,580,616
7,456,358
53,985
4,258,316
9,041,436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有形固定資産減価償却率は類似団体と同水準である。本町は，公共施設等総合管理計画及び個別施設計画を策定済みであり，総合管理計画において公共施設施設における総床面積の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％削減を目標としている。今後は，個別計画に基づいた長寿命化や統廃合，民間譲渡等について計画的に進める。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59707</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127</xdr:rowOff>
    </xdr:from>
    <xdr:to>
      <xdr:col>19</xdr:col>
      <xdr:colOff>187325</xdr:colOff>
      <xdr:row>32</xdr:row>
      <xdr:rowOff>101727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50927</xdr:rowOff>
    </xdr:from>
    <xdr:to>
      <xdr:col>23</xdr:col>
      <xdr:colOff>85725</xdr:colOff>
      <xdr:row>32</xdr:row>
      <xdr:rowOff>87630</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308852"/>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139192</xdr:rowOff>
    </xdr:from>
    <xdr:to>
      <xdr:col>15</xdr:col>
      <xdr:colOff>187325</xdr:colOff>
      <xdr:row>32</xdr:row>
      <xdr:rowOff>69342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18542</xdr:rowOff>
    </xdr:from>
    <xdr:to>
      <xdr:col>19</xdr:col>
      <xdr:colOff>136525</xdr:colOff>
      <xdr:row>32</xdr:row>
      <xdr:rowOff>50927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27646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100330</xdr:rowOff>
    </xdr:from>
    <xdr:to>
      <xdr:col>11</xdr:col>
      <xdr:colOff>187325</xdr:colOff>
      <xdr:row>32</xdr:row>
      <xdr:rowOff>30480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32</xdr:row>
      <xdr:rowOff>18542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23760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83058</xdr:rowOff>
    </xdr:from>
    <xdr:to>
      <xdr:col>7</xdr:col>
      <xdr:colOff>187325</xdr:colOff>
      <xdr:row>32</xdr:row>
      <xdr:rowOff>13208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133858</xdr:rowOff>
    </xdr:from>
    <xdr:to>
      <xdr:col>11</xdr:col>
      <xdr:colOff>136525</xdr:colOff>
      <xdr:row>31</xdr:row>
      <xdr:rowOff>151130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22033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118254</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03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85869</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00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47007</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4335</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262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償還は順調に行われているが，債務償還比率は，依然として類似団体と比較して高い水準にある。現在，基金についても順調に積み立てているので，当面の間，債務償還比率は改善される見込み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89308</xdr:rowOff>
    </xdr:from>
    <xdr:to>
      <xdr:col>76</xdr:col>
      <xdr:colOff>73025</xdr:colOff>
      <xdr:row>30</xdr:row>
      <xdr:rowOff>19458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67735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118337</xdr:rowOff>
    </xdr:from>
    <xdr:to>
      <xdr:col>72</xdr:col>
      <xdr:colOff>123825</xdr:colOff>
      <xdr:row>31</xdr:row>
      <xdr:rowOff>48487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140108</xdr:rowOff>
    </xdr:from>
    <xdr:to>
      <xdr:col>76</xdr:col>
      <xdr:colOff>22225</xdr:colOff>
      <xdr:row>30</xdr:row>
      <xdr:rowOff>169137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883683"/>
          <a:ext cx="711200" cy="20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64552</xdr:rowOff>
    </xdr:from>
    <xdr:to>
      <xdr:col>68</xdr:col>
      <xdr:colOff>123825</xdr:colOff>
      <xdr:row>31</xdr:row>
      <xdr:rowOff>166152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169137</xdr:rowOff>
    </xdr:from>
    <xdr:to>
      <xdr:col>72</xdr:col>
      <xdr:colOff>73025</xdr:colOff>
      <xdr:row>31</xdr:row>
      <xdr:rowOff>115352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084162"/>
          <a:ext cx="762000" cy="11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99713</xdr:rowOff>
    </xdr:from>
    <xdr:to>
      <xdr:col>64</xdr:col>
      <xdr:colOff>123825</xdr:colOff>
      <xdr:row>32</xdr:row>
      <xdr:rowOff>29863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115352</xdr:rowOff>
    </xdr:from>
    <xdr:to>
      <xdr:col>68</xdr:col>
      <xdr:colOff>73025</xdr:colOff>
      <xdr:row>31</xdr:row>
      <xdr:rowOff>150513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201827"/>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151838</xdr:rowOff>
    </xdr:from>
    <xdr:to>
      <xdr:col>60</xdr:col>
      <xdr:colOff>123825</xdr:colOff>
      <xdr:row>32</xdr:row>
      <xdr:rowOff>81988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2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150513</xdr:rowOff>
    </xdr:from>
    <xdr:to>
      <xdr:col>64</xdr:col>
      <xdr:colOff>73025</xdr:colOff>
      <xdr:row>32</xdr:row>
      <xdr:rowOff>31188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236988"/>
          <a:ext cx="7620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39614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2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157279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20990</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7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73115</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33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6,325
6,230
40.39
7,580,616
7,456,358
53,985
4,258,316
9,041,436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74385</xdr:rowOff>
    </xdr:from>
    <xdr:to>
      <xdr:col>24</xdr:col>
      <xdr:colOff>114300</xdr:colOff>
      <xdr:row>40</xdr:row>
      <xdr:rowOff>4535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52812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125185</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9704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110490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7709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5806</xdr:rowOff>
    </xdr:from>
    <xdr:to>
      <xdr:col>10</xdr:col>
      <xdr:colOff>165100</xdr:colOff>
      <xdr:row>39</xdr:row>
      <xdr:rowOff>107406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56606</xdr:rowOff>
    </xdr:from>
    <xdr:to>
      <xdr:col>15</xdr:col>
      <xdr:colOff>50800</xdr:colOff>
      <xdr:row>39</xdr:row>
      <xdr:rowOff>84365</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7431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149497</xdr:rowOff>
    </xdr:from>
    <xdr:to>
      <xdr:col>6</xdr:col>
      <xdr:colOff>38100</xdr:colOff>
      <xdr:row>39</xdr:row>
      <xdr:rowOff>79647</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28847</xdr:rowOff>
    </xdr:from>
    <xdr:to>
      <xdr:col>10</xdr:col>
      <xdr:colOff>114300</xdr:colOff>
      <xdr:row>39</xdr:row>
      <xdr:rowOff>56606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7153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98533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70774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96127</xdr:rowOff>
    </xdr:from>
    <xdr:to>
      <xdr:col>55</xdr:col>
      <xdr:colOff>50800</xdr:colOff>
      <xdr:row>42</xdr:row>
      <xdr:rowOff>26277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35259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97141</xdr:rowOff>
    </xdr:from>
    <xdr:to>
      <xdr:col>50</xdr:col>
      <xdr:colOff>165100</xdr:colOff>
      <xdr:row>42</xdr:row>
      <xdr:rowOff>27291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146927</xdr:rowOff>
    </xdr:from>
    <xdr:to>
      <xdr:col>55</xdr:col>
      <xdr:colOff>0</xdr:colOff>
      <xdr:row>41</xdr:row>
      <xdr:rowOff>147941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76377"/>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98041</xdr:rowOff>
    </xdr:from>
    <xdr:to>
      <xdr:col>46</xdr:col>
      <xdr:colOff>38100</xdr:colOff>
      <xdr:row>42</xdr:row>
      <xdr:rowOff>28191</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147941</xdr:rowOff>
    </xdr:from>
    <xdr:to>
      <xdr:col>50</xdr:col>
      <xdr:colOff>114300</xdr:colOff>
      <xdr:row>41</xdr:row>
      <xdr:rowOff>148841</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77391"/>
          <a:ext cx="889000" cy="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98612</xdr:rowOff>
    </xdr:from>
    <xdr:to>
      <xdr:col>41</xdr:col>
      <xdr:colOff>101600</xdr:colOff>
      <xdr:row>42</xdr:row>
      <xdr:rowOff>28762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148841</xdr:rowOff>
    </xdr:from>
    <xdr:to>
      <xdr:col>45</xdr:col>
      <xdr:colOff>177800</xdr:colOff>
      <xdr:row>41</xdr:row>
      <xdr:rowOff>149412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7829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70779</xdr:rowOff>
    </xdr:from>
    <xdr:to>
      <xdr:col>36</xdr:col>
      <xdr:colOff>165100</xdr:colOff>
      <xdr:row>42</xdr:row>
      <xdr:rowOff>929</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121579</xdr:rowOff>
    </xdr:from>
    <xdr:to>
      <xdr:col>41</xdr:col>
      <xdr:colOff>50800</xdr:colOff>
      <xdr:row>41</xdr:row>
      <xdr:rowOff>149412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7151029"/>
          <a:ext cx="8890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7068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18418</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19318</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19889</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17456</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8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53884</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4943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35923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42416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137160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4029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43906</xdr:rowOff>
    </xdr:from>
    <xdr:to>
      <xdr:col>6</xdr:col>
      <xdr:colOff>38100</xdr:colOff>
      <xdr:row>60</xdr:row>
      <xdr:rowOff>145506</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115933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3817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82397</xdr:rowOff>
    </xdr:from>
    <xdr:to>
      <xdr:col>55</xdr:col>
      <xdr:colOff>50800</xdr:colOff>
      <xdr:row>64</xdr:row>
      <xdr:rowOff>12547</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168774</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9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83004</xdr:rowOff>
    </xdr:from>
    <xdr:to>
      <xdr:col>50</xdr:col>
      <xdr:colOff>165100</xdr:colOff>
      <xdr:row>64</xdr:row>
      <xdr:rowOff>13154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133197</xdr:rowOff>
    </xdr:from>
    <xdr:to>
      <xdr:col>55</xdr:col>
      <xdr:colOff>0</xdr:colOff>
      <xdr:row>63</xdr:row>
      <xdr:rowOff>133804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934547"/>
          <a:ext cx="8382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86367</xdr:rowOff>
    </xdr:from>
    <xdr:to>
      <xdr:col>46</xdr:col>
      <xdr:colOff>38100</xdr:colOff>
      <xdr:row>64</xdr:row>
      <xdr:rowOff>16517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133804</xdr:rowOff>
    </xdr:from>
    <xdr:to>
      <xdr:col>50</xdr:col>
      <xdr:colOff>114300</xdr:colOff>
      <xdr:row>63</xdr:row>
      <xdr:rowOff>137167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35154"/>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86853</xdr:rowOff>
    </xdr:from>
    <xdr:to>
      <xdr:col>41</xdr:col>
      <xdr:colOff>101600</xdr:colOff>
      <xdr:row>64</xdr:row>
      <xdr:rowOff>17003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137167</xdr:rowOff>
    </xdr:from>
    <xdr:to>
      <xdr:col>45</xdr:col>
      <xdr:colOff>177800</xdr:colOff>
      <xdr:row>63</xdr:row>
      <xdr:rowOff>137653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38517"/>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87355</xdr:rowOff>
    </xdr:from>
    <xdr:to>
      <xdr:col>36</xdr:col>
      <xdr:colOff>165100</xdr:colOff>
      <xdr:row>64</xdr:row>
      <xdr:rowOff>17505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137653</xdr:rowOff>
    </xdr:from>
    <xdr:to>
      <xdr:col>41</xdr:col>
      <xdr:colOff>50800</xdr:colOff>
      <xdr:row>63</xdr:row>
      <xdr:rowOff>138155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3900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4281</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09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7644</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09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8130</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09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8632</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098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38736</xdr:rowOff>
    </xdr:from>
    <xdr:to>
      <xdr:col>20</xdr:col>
      <xdr:colOff>38100</xdr:colOff>
      <xdr:row>79</xdr:row>
      <xdr:rowOff>140336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79</xdr:row>
      <xdr:rowOff>91439</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36340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19686</xdr:rowOff>
    </xdr:from>
    <xdr:to>
      <xdr:col>15</xdr:col>
      <xdr:colOff>101600</xdr:colOff>
      <xdr:row>79</xdr:row>
      <xdr:rowOff>121286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70486</xdr:rowOff>
    </xdr:from>
    <xdr:to>
      <xdr:col>19</xdr:col>
      <xdr:colOff>177800</xdr:colOff>
      <xdr:row>79</xdr:row>
      <xdr:rowOff>89536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36150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23495</xdr:rowOff>
    </xdr:from>
    <xdr:to>
      <xdr:col>10</xdr:col>
      <xdr:colOff>165100</xdr:colOff>
      <xdr:row>79</xdr:row>
      <xdr:rowOff>125095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70486</xdr:rowOff>
    </xdr:from>
    <xdr:to>
      <xdr:col>15</xdr:col>
      <xdr:colOff>50800</xdr:colOff>
      <xdr:row>79</xdr:row>
      <xdr:rowOff>74295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019300" y="136150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151130</xdr:rowOff>
    </xdr:from>
    <xdr:to>
      <xdr:col>6</xdr:col>
      <xdr:colOff>38100</xdr:colOff>
      <xdr:row>79</xdr:row>
      <xdr:rowOff>81280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30480</xdr:rowOff>
    </xdr:from>
    <xdr:to>
      <xdr:col>10</xdr:col>
      <xdr:colOff>114300</xdr:colOff>
      <xdr:row>79</xdr:row>
      <xdr:rowOff>74295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3575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156863</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137813</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33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141622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97807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169799</xdr:rowOff>
    </xdr:from>
    <xdr:to>
      <xdr:col>55</xdr:col>
      <xdr:colOff>50800</xdr:colOff>
      <xdr:row>85</xdr:row>
      <xdr:rowOff>99949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5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21226</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42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xdr:rowOff>
    </xdr:from>
    <xdr:to>
      <xdr:col>50</xdr:col>
      <xdr:colOff>165100</xdr:colOff>
      <xdr:row>85</xdr:row>
      <xdr:rowOff>105130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5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49149</xdr:rowOff>
    </xdr:from>
    <xdr:to>
      <xdr:col>55</xdr:col>
      <xdr:colOff>0</xdr:colOff>
      <xdr:row>85</xdr:row>
      <xdr:rowOff>54330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622399"/>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xdr:rowOff>
    </xdr:from>
    <xdr:to>
      <xdr:col>46</xdr:col>
      <xdr:colOff>38100</xdr:colOff>
      <xdr:row>85</xdr:row>
      <xdr:rowOff>110998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54330</xdr:rowOff>
    </xdr:from>
    <xdr:to>
      <xdr:col>50</xdr:col>
      <xdr:colOff>114300</xdr:colOff>
      <xdr:row>85</xdr:row>
      <xdr:rowOff>60198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627580"/>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14123</xdr:rowOff>
    </xdr:from>
    <xdr:to>
      <xdr:col>41</xdr:col>
      <xdr:colOff>101600</xdr:colOff>
      <xdr:row>85</xdr:row>
      <xdr:rowOff>115723</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5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60198</xdr:rowOff>
    </xdr:from>
    <xdr:to>
      <xdr:col>45</xdr:col>
      <xdr:colOff>177800</xdr:colOff>
      <xdr:row>85</xdr:row>
      <xdr:rowOff>64923</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633448"/>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17399</xdr:rowOff>
    </xdr:from>
    <xdr:to>
      <xdr:col>36</xdr:col>
      <xdr:colOff>165100</xdr:colOff>
      <xdr:row>85</xdr:row>
      <xdr:rowOff>118999</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64923</xdr:rowOff>
    </xdr:from>
    <xdr:to>
      <xdr:col>41</xdr:col>
      <xdr:colOff>50800</xdr:colOff>
      <xdr:row>85</xdr:row>
      <xdr:rowOff>68199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63817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116603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121657</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35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127525</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35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106850</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68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135526</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36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E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E00-000094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E00-000096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160945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E00-000098010000}"/>
            </a:ext>
          </a:extLst>
        </xdr:cNvPr>
        <xdr:cNvSpPr txBox="1"/>
      </xdr:nvSpPr>
      <xdr:spPr>
        <a:xfrm>
          <a:off x="4673600" y="1782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E00-0000A4010000}"/>
            </a:ext>
          </a:extLst>
        </xdr:cNvPr>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103777</xdr:rowOff>
    </xdr:from>
    <xdr:to>
      <xdr:col>20</xdr:col>
      <xdr:colOff>38100</xdr:colOff>
      <xdr:row>106</xdr:row>
      <xdr:rowOff>33927</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3746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154577</xdr:rowOff>
    </xdr:from>
    <xdr:to>
      <xdr:col>24</xdr:col>
      <xdr:colOff>63500</xdr:colOff>
      <xdr:row>106</xdr:row>
      <xdr:rowOff>30480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3797300" y="181568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103958</xdr:rowOff>
    </xdr:from>
    <xdr:to>
      <xdr:col>19</xdr:col>
      <xdr:colOff>177800</xdr:colOff>
      <xdr:row>105</xdr:row>
      <xdr:rowOff>154577</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908300" y="1810620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96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53339</xdr:rowOff>
    </xdr:from>
    <xdr:to>
      <xdr:col>15</xdr:col>
      <xdr:colOff>50800</xdr:colOff>
      <xdr:row>105</xdr:row>
      <xdr:rowOff>103958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019300" y="1805558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123371</xdr:rowOff>
    </xdr:from>
    <xdr:to>
      <xdr:col>6</xdr:col>
      <xdr:colOff>38100</xdr:colOff>
      <xdr:row>105</xdr:row>
      <xdr:rowOff>53521</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079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xdr:rowOff>
    </xdr:from>
    <xdr:to>
      <xdr:col>10</xdr:col>
      <xdr:colOff>114300</xdr:colOff>
      <xdr:row>105</xdr:row>
      <xdr:rowOff>53339</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130300" y="18004971"/>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E00-0000B0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50454</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E00-0000B1010000}"/>
            </a:ext>
          </a:extLst>
        </xdr:cNvPr>
        <xdr:cNvSpPr txBox="1"/>
      </xdr:nvSpPr>
      <xdr:spPr>
        <a:xfrm>
          <a:off x="35820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171285</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E00-0000B2010000}"/>
            </a:ext>
          </a:extLst>
        </xdr:cNvPr>
        <xdr:cNvSpPr txBox="1"/>
      </xdr:nvSpPr>
      <xdr:spPr>
        <a:xfrm>
          <a:off x="2705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120666</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E00-0000B3010000}"/>
            </a:ext>
          </a:extLst>
        </xdr:cNvPr>
        <xdr:cNvSpPr txBox="1"/>
      </xdr:nvSpPr>
      <xdr:spPr>
        <a:xfrm>
          <a:off x="1816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70048</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E00-0000B4010000}"/>
            </a:ext>
          </a:extLst>
        </xdr:cNvPr>
        <xdr:cNvSpPr txBox="1"/>
      </xdr:nvSpPr>
      <xdr:spPr>
        <a:xfrm>
          <a:off x="927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136279</xdr:rowOff>
    </xdr:from>
    <xdr:to>
      <xdr:col>55</xdr:col>
      <xdr:colOff>50800</xdr:colOff>
      <xdr:row>101</xdr:row>
      <xdr:rowOff>66429</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72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89306</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7234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158276</xdr:rowOff>
    </xdr:from>
    <xdr:to>
      <xdr:col>50</xdr:col>
      <xdr:colOff>165100</xdr:colOff>
      <xdr:row>101</xdr:row>
      <xdr:rowOff>88426</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73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15629</xdr:rowOff>
    </xdr:from>
    <xdr:to>
      <xdr:col>55</xdr:col>
      <xdr:colOff>0</xdr:colOff>
      <xdr:row>101</xdr:row>
      <xdr:rowOff>37626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7332079"/>
          <a:ext cx="8382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8953</xdr:rowOff>
    </xdr:from>
    <xdr:to>
      <xdr:col>46</xdr:col>
      <xdr:colOff>38100</xdr:colOff>
      <xdr:row>101</xdr:row>
      <xdr:rowOff>110553</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73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37626</xdr:rowOff>
    </xdr:from>
    <xdr:to>
      <xdr:col>50</xdr:col>
      <xdr:colOff>114300</xdr:colOff>
      <xdr:row>101</xdr:row>
      <xdr:rowOff>59753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7354076"/>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27279</xdr:rowOff>
    </xdr:from>
    <xdr:to>
      <xdr:col>41</xdr:col>
      <xdr:colOff>101600</xdr:colOff>
      <xdr:row>101</xdr:row>
      <xdr:rowOff>128879</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73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59753</xdr:rowOff>
    </xdr:from>
    <xdr:to>
      <xdr:col>45</xdr:col>
      <xdr:colOff>177800</xdr:colOff>
      <xdr:row>101</xdr:row>
      <xdr:rowOff>78079</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737620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46213</xdr:rowOff>
    </xdr:from>
    <xdr:to>
      <xdr:col>36</xdr:col>
      <xdr:colOff>165100</xdr:colOff>
      <xdr:row>101</xdr:row>
      <xdr:rowOff>147813</xdr:rowOff>
    </xdr:to>
    <xdr:sp macro="" textlink="">
      <xdr:nvSpPr>
        <xdr:cNvPr id="484" name="楕円 483">
          <a:extLst>
            <a:ext uri="{FF2B5EF4-FFF2-40B4-BE49-F238E27FC236}">
              <a16:creationId xmlns:a16="http://schemas.microsoft.com/office/drawing/2014/main" id="{00000000-0008-0000-0E00-0000E4010000}"/>
            </a:ext>
          </a:extLst>
        </xdr:cNvPr>
        <xdr:cNvSpPr/>
      </xdr:nvSpPr>
      <xdr:spPr>
        <a:xfrm>
          <a:off x="6921500" y="173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78079</xdr:rowOff>
    </xdr:from>
    <xdr:to>
      <xdr:col>41</xdr:col>
      <xdr:colOff>50800</xdr:colOff>
      <xdr:row>101</xdr:row>
      <xdr:rowOff>97013</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flipV="1">
          <a:off x="6972300" y="17394529"/>
          <a:ext cx="889000" cy="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148059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281505" y="18321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6388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3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35005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3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28678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104953</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9281505" y="170785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127080</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8405205" y="171006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145406</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7516205" y="171189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164340</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6627205" y="17137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66222</xdr:rowOff>
    </xdr:from>
    <xdr:to>
      <xdr:col>85</xdr:col>
      <xdr:colOff>177800</xdr:colOff>
      <xdr:row>41</xdr:row>
      <xdr:rowOff>167822</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44649</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38463</xdr:rowOff>
    </xdr:from>
    <xdr:to>
      <xdr:col>81</xdr:col>
      <xdr:colOff>101600</xdr:colOff>
      <xdr:row>41</xdr:row>
      <xdr:rowOff>140063</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89263</xdr:rowOff>
    </xdr:from>
    <xdr:to>
      <xdr:col>85</xdr:col>
      <xdr:colOff>127000</xdr:colOff>
      <xdr:row>41</xdr:row>
      <xdr:rowOff>117022</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71187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35197</xdr:rowOff>
    </xdr:from>
    <xdr:to>
      <xdr:col>76</xdr:col>
      <xdr:colOff>165100</xdr:colOff>
      <xdr:row>41</xdr:row>
      <xdr:rowOff>136797</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89263</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4592300" y="7115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43362</xdr:rowOff>
    </xdr:from>
    <xdr:to>
      <xdr:col>72</xdr:col>
      <xdr:colOff>38100</xdr:colOff>
      <xdr:row>41</xdr:row>
      <xdr:rowOff>144962</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85997</xdr:rowOff>
    </xdr:from>
    <xdr:to>
      <xdr:col>76</xdr:col>
      <xdr:colOff>114300</xdr:colOff>
      <xdr:row>41</xdr:row>
      <xdr:rowOff>94162</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13703300" y="71154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9072</xdr:rowOff>
    </xdr:from>
    <xdr:to>
      <xdr:col>67</xdr:col>
      <xdr:colOff>101600</xdr:colOff>
      <xdr:row>41</xdr:row>
      <xdr:rowOff>110672</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59872</xdr:rowOff>
    </xdr:from>
    <xdr:to>
      <xdr:col>71</xdr:col>
      <xdr:colOff>177800</xdr:colOff>
      <xdr:row>41</xdr:row>
      <xdr:rowOff>94162</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14300" y="70893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131190</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136089</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716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101799</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E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E00-00003F02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E00-00004102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E00-000043020000}"/>
            </a:ext>
          </a:extLst>
        </xdr:cNvPr>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123715</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E00-00004F020000}"/>
            </a:ext>
          </a:extLst>
        </xdr:cNvPr>
        <xdr:cNvSpPr txBox="1"/>
      </xdr:nvSpPr>
      <xdr:spPr>
        <a:xfrm>
          <a:off x="22199600"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106325</xdr:rowOff>
    </xdr:from>
    <xdr:to>
      <xdr:col>112</xdr:col>
      <xdr:colOff>38100</xdr:colOff>
      <xdr:row>40</xdr:row>
      <xdr:rowOff>36475</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1272500" y="67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157125</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1323300" y="683818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111811</xdr:rowOff>
    </xdr:from>
    <xdr:to>
      <xdr:col>107</xdr:col>
      <xdr:colOff>101600</xdr:colOff>
      <xdr:row>40</xdr:row>
      <xdr:rowOff>41961</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03835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157125</xdr:rowOff>
    </xdr:from>
    <xdr:to>
      <xdr:col>111</xdr:col>
      <xdr:colOff>177800</xdr:colOff>
      <xdr:row>39</xdr:row>
      <xdr:rowOff>162611</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0434300" y="684367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116383</xdr:rowOff>
    </xdr:from>
    <xdr:to>
      <xdr:col>102</xdr:col>
      <xdr:colOff>165100</xdr:colOff>
      <xdr:row>40</xdr:row>
      <xdr:rowOff>46533</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94500" y="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162611</xdr:rowOff>
    </xdr:from>
    <xdr:to>
      <xdr:col>107</xdr:col>
      <xdr:colOff>50800</xdr:colOff>
      <xdr:row>39</xdr:row>
      <xdr:rowOff>167183</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9545300" y="68491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605500" y="68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167183</xdr:rowOff>
    </xdr:from>
    <xdr:to>
      <xdr:col>102</xdr:col>
      <xdr:colOff>114300</xdr:colOff>
      <xdr:row>40</xdr:row>
      <xdr:rowOff>305</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656300" y="68537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53002</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5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58488</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5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37660</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89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E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53340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103136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26670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102831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22860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3703300" y="102831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109220</xdr:rowOff>
    </xdr:from>
    <xdr:to>
      <xdr:col>67</xdr:col>
      <xdr:colOff>101600</xdr:colOff>
      <xdr:row>60</xdr:row>
      <xdr:rowOff>39370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160020</xdr:rowOff>
    </xdr:from>
    <xdr:to>
      <xdr:col>71</xdr:col>
      <xdr:colOff>177800</xdr:colOff>
      <xdr:row>60</xdr:row>
      <xdr:rowOff>22860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814300" y="10275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68597</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63517</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30497</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E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E00-0000B2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00000000-0008-0000-0E00-0000B4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E00-0000B6020000}"/>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106249</xdr:rowOff>
    </xdr:from>
    <xdr:to>
      <xdr:col>116</xdr:col>
      <xdr:colOff>114300</xdr:colOff>
      <xdr:row>63</xdr:row>
      <xdr:rowOff>36399</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2110700" y="107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129126</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E00-0000C2020000}"/>
            </a:ext>
          </a:extLst>
        </xdr:cNvPr>
        <xdr:cNvSpPr txBox="1"/>
      </xdr:nvSpPr>
      <xdr:spPr>
        <a:xfrm>
          <a:off x="22199600" y="1058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110439</xdr:rowOff>
    </xdr:from>
    <xdr:to>
      <xdr:col>112</xdr:col>
      <xdr:colOff>38100</xdr:colOff>
      <xdr:row>63</xdr:row>
      <xdr:rowOff>40589</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1272500" y="107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157049</xdr:rowOff>
    </xdr:from>
    <xdr:to>
      <xdr:col>116</xdr:col>
      <xdr:colOff>63500</xdr:colOff>
      <xdr:row>62</xdr:row>
      <xdr:rowOff>161239</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1323300" y="10786949"/>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114706</xdr:rowOff>
    </xdr:from>
    <xdr:to>
      <xdr:col>107</xdr:col>
      <xdr:colOff>101600</xdr:colOff>
      <xdr:row>63</xdr:row>
      <xdr:rowOff>44856</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0383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161239</xdr:rowOff>
    </xdr:from>
    <xdr:to>
      <xdr:col>111</xdr:col>
      <xdr:colOff>177800</xdr:colOff>
      <xdr:row>62</xdr:row>
      <xdr:rowOff>165506</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0434300" y="10791139"/>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9494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165506</xdr:rowOff>
    </xdr:from>
    <xdr:to>
      <xdr:col>107</xdr:col>
      <xdr:colOff>50800</xdr:colOff>
      <xdr:row>62</xdr:row>
      <xdr:rowOff>169164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9545300" y="107954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122021</xdr:rowOff>
    </xdr:from>
    <xdr:to>
      <xdr:col>98</xdr:col>
      <xdr:colOff>38100</xdr:colOff>
      <xdr:row>63</xdr:row>
      <xdr:rowOff>52171</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8605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63</xdr:row>
      <xdr:rowOff>1371</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8656300" y="107990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a:extLst>
            <a:ext uri="{FF2B5EF4-FFF2-40B4-BE49-F238E27FC236}">
              <a16:creationId xmlns:a16="http://schemas.microsoft.com/office/drawing/2014/main" id="{00000000-0008-0000-0E00-0000CB02000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716" name="n_2aveValue【学校施設】&#10;一人当たり面積">
          <a:extLst>
            <a:ext uri="{FF2B5EF4-FFF2-40B4-BE49-F238E27FC236}">
              <a16:creationId xmlns:a16="http://schemas.microsoft.com/office/drawing/2014/main" id="{00000000-0008-0000-0E00-0000CC020000}"/>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717" name="n_3aveValue【学校施設】&#10;一人当たり面積">
          <a:extLst>
            <a:ext uri="{FF2B5EF4-FFF2-40B4-BE49-F238E27FC236}">
              <a16:creationId xmlns:a16="http://schemas.microsoft.com/office/drawing/2014/main" id="{00000000-0008-0000-0E00-0000CD020000}"/>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718" name="n_4aveValue【学校施設】&#10;一人当たり面積">
          <a:extLst>
            <a:ext uri="{FF2B5EF4-FFF2-40B4-BE49-F238E27FC236}">
              <a16:creationId xmlns:a16="http://schemas.microsoft.com/office/drawing/2014/main" id="{00000000-0008-0000-0E00-0000CE020000}"/>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57116</xdr:rowOff>
    </xdr:from>
    <xdr:ext cx="469744" cy="259045"/>
    <xdr:sp macro="" textlink="">
      <xdr:nvSpPr>
        <xdr:cNvPr id="719" name="n_1mainValue【学校施設】&#10;一人当たり面積">
          <a:extLst>
            <a:ext uri="{FF2B5EF4-FFF2-40B4-BE49-F238E27FC236}">
              <a16:creationId xmlns:a16="http://schemas.microsoft.com/office/drawing/2014/main" id="{00000000-0008-0000-0E00-0000CF020000}"/>
            </a:ext>
          </a:extLst>
        </xdr:cNvPr>
        <xdr:cNvSpPr txBox="1"/>
      </xdr:nvSpPr>
      <xdr:spPr>
        <a:xfrm>
          <a:off x="21075727" y="1051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35983</xdr:rowOff>
    </xdr:from>
    <xdr:ext cx="469744" cy="259045"/>
    <xdr:sp macro="" textlink="">
      <xdr:nvSpPr>
        <xdr:cNvPr id="720" name="n_2mainValue【学校施設】&#10;一人当たり面積">
          <a:extLst>
            <a:ext uri="{FF2B5EF4-FFF2-40B4-BE49-F238E27FC236}">
              <a16:creationId xmlns:a16="http://schemas.microsoft.com/office/drawing/2014/main" id="{00000000-0008-0000-0E00-0000D0020000}"/>
            </a:ext>
          </a:extLst>
        </xdr:cNvPr>
        <xdr:cNvSpPr txBox="1"/>
      </xdr:nvSpPr>
      <xdr:spPr>
        <a:xfrm>
          <a:off x="20199427" y="108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721" name="n_3mainValue【学校施設】&#10;一人当たり面積">
          <a:extLst>
            <a:ext uri="{FF2B5EF4-FFF2-40B4-BE49-F238E27FC236}">
              <a16:creationId xmlns:a16="http://schemas.microsoft.com/office/drawing/2014/main" id="{00000000-0008-0000-0E00-0000D1020000}"/>
            </a:ext>
          </a:extLst>
        </xdr:cNvPr>
        <xdr:cNvSpPr txBox="1"/>
      </xdr:nvSpPr>
      <xdr:spPr>
        <a:xfrm>
          <a:off x="19310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43298</xdr:rowOff>
    </xdr:from>
    <xdr:ext cx="469744" cy="259045"/>
    <xdr:sp macro="" textlink="">
      <xdr:nvSpPr>
        <xdr:cNvPr id="722" name="n_4mainValue【学校施設】&#10;一人当たり面積">
          <a:extLst>
            <a:ext uri="{FF2B5EF4-FFF2-40B4-BE49-F238E27FC236}">
              <a16:creationId xmlns:a16="http://schemas.microsoft.com/office/drawing/2014/main" id="{00000000-0008-0000-0E00-0000D2020000}"/>
            </a:ext>
          </a:extLst>
        </xdr:cNvPr>
        <xdr:cNvSpPr txBox="1"/>
      </xdr:nvSpPr>
      <xdr:spPr>
        <a:xfrm>
          <a:off x="18421427" y="108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103777</xdr:rowOff>
    </xdr:from>
    <xdr:to>
      <xdr:col>85</xdr:col>
      <xdr:colOff>177800</xdr:colOff>
      <xdr:row>109</xdr:row>
      <xdr:rowOff>33927</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18704</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85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154577</xdr:rowOff>
    </xdr:from>
    <xdr:to>
      <xdr:col>85</xdr:col>
      <xdr:colOff>127000</xdr:colOff>
      <xdr:row>109</xdr:row>
      <xdr:rowOff>35379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5481300" y="1867117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49785</xdr:rowOff>
    </xdr:from>
    <xdr:to>
      <xdr:col>116</xdr:col>
      <xdr:colOff>114300</xdr:colOff>
      <xdr:row>108</xdr:row>
      <xdr:rowOff>151385</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2110700" y="185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136162</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E00-000046030000}"/>
            </a:ext>
          </a:extLst>
        </xdr:cNvPr>
        <xdr:cNvSpPr txBox="1"/>
      </xdr:nvSpPr>
      <xdr:spPr>
        <a:xfrm>
          <a:off x="22199600" y="1848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50546</xdr:rowOff>
    </xdr:from>
    <xdr:to>
      <xdr:col>112</xdr:col>
      <xdr:colOff>38100</xdr:colOff>
      <xdr:row>108</xdr:row>
      <xdr:rowOff>152146</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1272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100585</xdr:rowOff>
    </xdr:from>
    <xdr:to>
      <xdr:col>116</xdr:col>
      <xdr:colOff>63500</xdr:colOff>
      <xdr:row>108</xdr:row>
      <xdr:rowOff>101346</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21323300" y="1861718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52070</xdr:rowOff>
    </xdr:from>
    <xdr:to>
      <xdr:col>107</xdr:col>
      <xdr:colOff>101600</xdr:colOff>
      <xdr:row>108</xdr:row>
      <xdr:rowOff>153670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0383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101346</xdr:rowOff>
    </xdr:from>
    <xdr:to>
      <xdr:col>111</xdr:col>
      <xdr:colOff>177800</xdr:colOff>
      <xdr:row>108</xdr:row>
      <xdr:rowOff>102870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20434300" y="186179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9494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102870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9545300" y="18604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37592</xdr:rowOff>
    </xdr:from>
    <xdr:to>
      <xdr:col>98</xdr:col>
      <xdr:colOff>38100</xdr:colOff>
      <xdr:row>108</xdr:row>
      <xdr:rowOff>139192</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8605500" y="185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87630</xdr:rowOff>
    </xdr:from>
    <xdr:to>
      <xdr:col>102</xdr:col>
      <xdr:colOff>114300</xdr:colOff>
      <xdr:row>108</xdr:row>
      <xdr:rowOff>88392</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18656300" y="186042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47" name="n_1aveValue【公民館】&#10;一人当たり面積">
          <a:extLst>
            <a:ext uri="{FF2B5EF4-FFF2-40B4-BE49-F238E27FC236}">
              <a16:creationId xmlns:a16="http://schemas.microsoft.com/office/drawing/2014/main" id="{00000000-0008-0000-0E00-00004F030000}"/>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8" name="n_2aveValue【公民館】&#10;一人当たり面積">
          <a:extLst>
            <a:ext uri="{FF2B5EF4-FFF2-40B4-BE49-F238E27FC236}">
              <a16:creationId xmlns:a16="http://schemas.microsoft.com/office/drawing/2014/main" id="{00000000-0008-0000-0E00-000050030000}"/>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9" name="n_3aveValue【公民館】&#10;一人当たり面積">
          <a:extLst>
            <a:ext uri="{FF2B5EF4-FFF2-40B4-BE49-F238E27FC236}">
              <a16:creationId xmlns:a16="http://schemas.microsoft.com/office/drawing/2014/main" id="{00000000-0008-0000-0E00-000051030000}"/>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50" name="n_4aveValue【公民館】&#10;一人当たり面積">
          <a:extLst>
            <a:ext uri="{FF2B5EF4-FFF2-40B4-BE49-F238E27FC236}">
              <a16:creationId xmlns:a16="http://schemas.microsoft.com/office/drawing/2014/main" id="{00000000-0008-0000-0E00-000052030000}"/>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143273</xdr:rowOff>
    </xdr:from>
    <xdr:ext cx="469744" cy="259045"/>
    <xdr:sp macro="" textlink="">
      <xdr:nvSpPr>
        <xdr:cNvPr id="851" name="n_1mainValue【公民館】&#10;一人当たり面積">
          <a:extLst>
            <a:ext uri="{FF2B5EF4-FFF2-40B4-BE49-F238E27FC236}">
              <a16:creationId xmlns:a16="http://schemas.microsoft.com/office/drawing/2014/main" id="{00000000-0008-0000-0E00-000053030000}"/>
            </a:ext>
          </a:extLst>
        </xdr:cNvPr>
        <xdr:cNvSpPr txBox="1"/>
      </xdr:nvSpPr>
      <xdr:spPr>
        <a:xfrm>
          <a:off x="21075727" y="186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144797</xdr:rowOff>
    </xdr:from>
    <xdr:ext cx="469744" cy="259045"/>
    <xdr:sp macro="" textlink="">
      <xdr:nvSpPr>
        <xdr:cNvPr id="852" name="n_2mainValue【公民館】&#10;一人当たり面積">
          <a:extLst>
            <a:ext uri="{FF2B5EF4-FFF2-40B4-BE49-F238E27FC236}">
              <a16:creationId xmlns:a16="http://schemas.microsoft.com/office/drawing/2014/main" id="{00000000-0008-0000-0E00-000054030000}"/>
            </a:ext>
          </a:extLst>
        </xdr:cNvPr>
        <xdr:cNvSpPr txBox="1"/>
      </xdr:nvSpPr>
      <xdr:spPr>
        <a:xfrm>
          <a:off x="20199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853" name="n_3mainValue【公民館】&#10;一人当たり面積">
          <a:extLst>
            <a:ext uri="{FF2B5EF4-FFF2-40B4-BE49-F238E27FC236}">
              <a16:creationId xmlns:a16="http://schemas.microsoft.com/office/drawing/2014/main" id="{00000000-0008-0000-0E00-000055030000}"/>
            </a:ext>
          </a:extLst>
        </xdr:cNvPr>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130319</xdr:rowOff>
    </xdr:from>
    <xdr:ext cx="469744" cy="259045"/>
    <xdr:sp macro="" textlink="">
      <xdr:nvSpPr>
        <xdr:cNvPr id="854" name="n_4mainValue【公民館】&#10;一人当たり面積">
          <a:extLst>
            <a:ext uri="{FF2B5EF4-FFF2-40B4-BE49-F238E27FC236}">
              <a16:creationId xmlns:a16="http://schemas.microsoft.com/office/drawing/2014/main" id="{00000000-0008-0000-0E00-000056030000}"/>
            </a:ext>
          </a:extLst>
        </xdr:cNvPr>
        <xdr:cNvSpPr txBox="1"/>
      </xdr:nvSpPr>
      <xdr:spPr>
        <a:xfrm>
          <a:off x="18421427" y="186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公営住宅の有形固定資産減価償却率は類似団体よりも低くなっている。公営住宅については，建築年度の古いものから順次立替えや長寿命化を実施している。</a:t>
          </a:r>
          <a:endParaRPr lang="ja-JP" altLang="ja-JP" sz="1400">
            <a:effectLst/>
          </a:endParaRPr>
        </a:p>
        <a:p>
          <a:r>
            <a:rPr kumimoji="1" lang="ja-JP" altLang="ja-JP" sz="1100">
              <a:solidFill>
                <a:schemeClr val="dk1"/>
              </a:solidFill>
              <a:effectLst/>
              <a:latin typeface="+mn-lt"/>
              <a:ea typeface="+mn-ea"/>
              <a:cs typeface="+mn-cs"/>
            </a:rPr>
            <a:t>　公民館，認定こども園等は，類似団体より高くなっている。公民館については令和元年度に解体を行い，旧議会棟へ機能を移転したが，議会棟自体も老朽化が進んでいるため，高い数値となっ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。認定こども園施設については，町内の全ての施設が建築から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年以上経過しているが，</a:t>
          </a:r>
          <a:r>
            <a:rPr kumimoji="1" lang="ja-JP" altLang="ja-JP" sz="1100" b="0" i="0" baseline="0">
              <a:solidFill>
                <a:schemeClr val="dk1"/>
              </a:solidFill>
              <a:effectLst/>
              <a:latin typeface="+mn-lt"/>
              <a:ea typeface="+mn-ea"/>
              <a:cs typeface="+mn-cs"/>
            </a:rPr>
            <a:t>個別施設計画策定時に実施した状況調査等からも施設の劣化等は若干見られるが，将来的には，幼保一元化による設備整備等も計画されていることから，大規模な改修工事は行わず適正な維持管理を実施していく。</a:t>
          </a:r>
          <a:endParaRPr lang="ja-JP" altLang="ja-JP" sz="1400">
            <a:effectLst/>
          </a:endParaRPr>
        </a:p>
        <a:p>
          <a:r>
            <a:rPr kumimoji="1" lang="ja-JP" altLang="ja-JP" sz="1100">
              <a:solidFill>
                <a:schemeClr val="dk1"/>
              </a:solidFill>
              <a:effectLst/>
              <a:latin typeface="+mn-lt"/>
              <a:ea typeface="+mn-ea"/>
              <a:cs typeface="+mn-cs"/>
            </a:rPr>
            <a:t>　道路，橋りょう，学校施設については，類似団体と同等であり，道路については，国の補助事業を活用し児童生徒の安全面を考慮しながら計画的に改良舗装を実施しいている。一人当たりの面積が類似団体平均より広い施設が多く存在するが，これは，本町の地理的な特殊性が関係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，今後は，公共施設の統廃合や民間譲渡，新たに建設する際は複合施設とするなど，公共施設全体の面積削減に取り組む。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6,325
6,230
40.39
7,580,616
7,456,358
53,985
4,258,316
9,041,436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90715</xdr:rowOff>
    </xdr:from>
    <xdr:to>
      <xdr:col>20</xdr:col>
      <xdr:colOff>38100</xdr:colOff>
      <xdr:row>41</xdr:row>
      <xdr:rowOff>20865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41</xdr:row>
      <xdr:rowOff>2722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9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141515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108857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76200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11992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57421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0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98552</xdr:rowOff>
    </xdr:from>
    <xdr:to>
      <xdr:col>55</xdr:col>
      <xdr:colOff>50800</xdr:colOff>
      <xdr:row>39</xdr:row>
      <xdr:rowOff>28702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76979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107696</xdr:rowOff>
    </xdr:from>
    <xdr:to>
      <xdr:col>50</xdr:col>
      <xdr:colOff>165100</xdr:colOff>
      <xdr:row>39</xdr:row>
      <xdr:rowOff>37846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149352</xdr:rowOff>
    </xdr:from>
    <xdr:to>
      <xdr:col>55</xdr:col>
      <xdr:colOff>0</xdr:colOff>
      <xdr:row>38</xdr:row>
      <xdr:rowOff>158496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6644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158496</xdr:rowOff>
    </xdr:from>
    <xdr:to>
      <xdr:col>50</xdr:col>
      <xdr:colOff>114300</xdr:colOff>
      <xdr:row>38</xdr:row>
      <xdr:rowOff>167640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673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121412</xdr:rowOff>
    </xdr:from>
    <xdr:to>
      <xdr:col>41</xdr:col>
      <xdr:colOff>101600</xdr:colOff>
      <xdr:row>39</xdr:row>
      <xdr:rowOff>51562</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762</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682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130556</xdr:rowOff>
    </xdr:from>
    <xdr:to>
      <xdr:col>36</xdr:col>
      <xdr:colOff>165100</xdr:colOff>
      <xdr:row>39</xdr:row>
      <xdr:rowOff>60706</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xdr:rowOff>
    </xdr:from>
    <xdr:to>
      <xdr:col>41</xdr:col>
      <xdr:colOff>50800</xdr:colOff>
      <xdr:row>39</xdr:row>
      <xdr:rowOff>9906</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687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116095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102379</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28973</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42689</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51833</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27577</xdr:rowOff>
    </xdr:from>
    <xdr:to>
      <xdr:col>24</xdr:col>
      <xdr:colOff>114300</xdr:colOff>
      <xdr:row>64</xdr:row>
      <xdr:rowOff>129177</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113954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91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163104</xdr:rowOff>
    </xdr:from>
    <xdr:to>
      <xdr:col>20</xdr:col>
      <xdr:colOff>38100</xdr:colOff>
      <xdr:row>64</xdr:row>
      <xdr:rowOff>93254</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42454</xdr:rowOff>
    </xdr:from>
    <xdr:to>
      <xdr:col>24</xdr:col>
      <xdr:colOff>63500</xdr:colOff>
      <xdr:row>64</xdr:row>
      <xdr:rowOff>78377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10152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127181</xdr:rowOff>
    </xdr:from>
    <xdr:to>
      <xdr:col>15</xdr:col>
      <xdr:colOff>101600</xdr:colOff>
      <xdr:row>64</xdr:row>
      <xdr:rowOff>57331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6531</xdr:rowOff>
    </xdr:from>
    <xdr:to>
      <xdr:col>19</xdr:col>
      <xdr:colOff>177800</xdr:colOff>
      <xdr:row>64</xdr:row>
      <xdr:rowOff>42454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979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91259</xdr:rowOff>
    </xdr:from>
    <xdr:to>
      <xdr:col>10</xdr:col>
      <xdr:colOff>165100</xdr:colOff>
      <xdr:row>64</xdr:row>
      <xdr:rowOff>21409</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142059</xdr:rowOff>
    </xdr:from>
    <xdr:to>
      <xdr:col>15</xdr:col>
      <xdr:colOff>50800</xdr:colOff>
      <xdr:row>64</xdr:row>
      <xdr:rowOff>6531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9434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55335</xdr:rowOff>
    </xdr:from>
    <xdr:to>
      <xdr:col>6</xdr:col>
      <xdr:colOff>38100</xdr:colOff>
      <xdr:row>63</xdr:row>
      <xdr:rowOff>156935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106135</xdr:rowOff>
    </xdr:from>
    <xdr:to>
      <xdr:col>10</xdr:col>
      <xdr:colOff>114300</xdr:colOff>
      <xdr:row>63</xdr:row>
      <xdr:rowOff>142059</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84381</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48458</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12536</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148062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139509</xdr:rowOff>
    </xdr:from>
    <xdr:to>
      <xdr:col>55</xdr:col>
      <xdr:colOff>50800</xdr:colOff>
      <xdr:row>63</xdr:row>
      <xdr:rowOff>69659</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7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54436</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68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140081</xdr:rowOff>
    </xdr:from>
    <xdr:to>
      <xdr:col>50</xdr:col>
      <xdr:colOff>165100</xdr:colOff>
      <xdr:row>63</xdr:row>
      <xdr:rowOff>70231</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18859</xdr:rowOff>
    </xdr:from>
    <xdr:to>
      <xdr:col>55</xdr:col>
      <xdr:colOff>0</xdr:colOff>
      <xdr:row>63</xdr:row>
      <xdr:rowOff>19431</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82020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140653</xdr:rowOff>
    </xdr:from>
    <xdr:to>
      <xdr:col>46</xdr:col>
      <xdr:colOff>38100</xdr:colOff>
      <xdr:row>63</xdr:row>
      <xdr:rowOff>70803</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7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19431</xdr:rowOff>
    </xdr:from>
    <xdr:to>
      <xdr:col>50</xdr:col>
      <xdr:colOff>114300</xdr:colOff>
      <xdr:row>63</xdr:row>
      <xdr:rowOff>20003</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82078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141224</xdr:rowOff>
    </xdr:from>
    <xdr:to>
      <xdr:col>41</xdr:col>
      <xdr:colOff>101600</xdr:colOff>
      <xdr:row>63</xdr:row>
      <xdr:rowOff>71374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20003</xdr:rowOff>
    </xdr:from>
    <xdr:to>
      <xdr:col>45</xdr:col>
      <xdr:colOff>177800</xdr:colOff>
      <xdr:row>63</xdr:row>
      <xdr:rowOff>20574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82135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141795</xdr:rowOff>
    </xdr:from>
    <xdr:to>
      <xdr:col>36</xdr:col>
      <xdr:colOff>165100</xdr:colOff>
      <xdr:row>63</xdr:row>
      <xdr:rowOff>71945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20574</xdr:rowOff>
    </xdr:from>
    <xdr:to>
      <xdr:col>41</xdr:col>
      <xdr:colOff>50800</xdr:colOff>
      <xdr:row>63</xdr:row>
      <xdr:rowOff>21145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8219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61358</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61930</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86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62501</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63072</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86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00000000-0008-0000-0F00-00003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id="{00000000-0008-0000-0F00-00003D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00000000-0008-0000-0F00-00003F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00000000-0008-0000-0F00-00004101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6268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30316</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00000000-0008-0000-0F00-00004D010000}"/>
            </a:ext>
          </a:extLst>
        </xdr:cNvPr>
        <xdr:cNvSpPr txBox="1"/>
      </xdr:nvSpPr>
      <xdr:spPr>
        <a:xfrm>
          <a:off x="16357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15603</xdr:rowOff>
    </xdr:from>
    <xdr:to>
      <xdr:col>81</xdr:col>
      <xdr:colOff>101600</xdr:colOff>
      <xdr:row>38</xdr:row>
      <xdr:rowOff>117203</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5430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58238</xdr:rowOff>
    </xdr:from>
    <xdr:to>
      <xdr:col>85</xdr:col>
      <xdr:colOff>127000</xdr:colOff>
      <xdr:row>38</xdr:row>
      <xdr:rowOff>66403</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5481300" y="657333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66403</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4592300" y="6581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66403</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3703300" y="65227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84183</xdr:rowOff>
    </xdr:from>
    <xdr:to>
      <xdr:col>67</xdr:col>
      <xdr:colOff>101600</xdr:colOff>
      <xdr:row>38</xdr:row>
      <xdr:rowOff>14332</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2763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134983</xdr:rowOff>
    </xdr:from>
    <xdr:to>
      <xdr:col>71</xdr:col>
      <xdr:colOff>177800</xdr:colOff>
      <xdr:row>38</xdr:row>
      <xdr:rowOff>7620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814300" y="64786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133730</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00000000-0008-0000-0F00-00007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00000000-0008-0000-0F00-000076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00000000-0008-0000-0F00-000078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00000000-0008-0000-0F00-00007A010000}"/>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83" name="フローチャート: 判断 382">
          <a:extLst>
            <a:ext uri="{FF2B5EF4-FFF2-40B4-BE49-F238E27FC236}">
              <a16:creationId xmlns:a16="http://schemas.microsoft.com/office/drawing/2014/main" id="{00000000-0008-0000-0F00-00007F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66561</xdr:rowOff>
    </xdr:from>
    <xdr:to>
      <xdr:col>116</xdr:col>
      <xdr:colOff>114300</xdr:colOff>
      <xdr:row>37</xdr:row>
      <xdr:rowOff>168162</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22110700" y="64102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89438</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00000000-0008-0000-0F00-000086010000}"/>
            </a:ext>
          </a:extLst>
        </xdr:cNvPr>
        <xdr:cNvSpPr txBox="1"/>
      </xdr:nvSpPr>
      <xdr:spPr>
        <a:xfrm>
          <a:off x="22199600" y="626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151654</xdr:rowOff>
    </xdr:from>
    <xdr:to>
      <xdr:col>112</xdr:col>
      <xdr:colOff>38100</xdr:colOff>
      <xdr:row>37</xdr:row>
      <xdr:rowOff>81804</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21272500" y="63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31004</xdr:rowOff>
    </xdr:from>
    <xdr:to>
      <xdr:col>116</xdr:col>
      <xdr:colOff>63500</xdr:colOff>
      <xdr:row>37</xdr:row>
      <xdr:rowOff>117361</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21323300" y="6374654"/>
          <a:ext cx="838200" cy="8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166198</xdr:rowOff>
    </xdr:from>
    <xdr:to>
      <xdr:col>107</xdr:col>
      <xdr:colOff>101600</xdr:colOff>
      <xdr:row>37</xdr:row>
      <xdr:rowOff>96348</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20383500" y="63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31004</xdr:rowOff>
    </xdr:from>
    <xdr:to>
      <xdr:col>111</xdr:col>
      <xdr:colOff>177800</xdr:colOff>
      <xdr:row>37</xdr:row>
      <xdr:rowOff>45548</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20434300" y="6374654"/>
          <a:ext cx="889000" cy="1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148663</xdr:rowOff>
    </xdr:from>
    <xdr:to>
      <xdr:col>102</xdr:col>
      <xdr:colOff>165100</xdr:colOff>
      <xdr:row>37</xdr:row>
      <xdr:rowOff>78813</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19494500" y="6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28013</xdr:rowOff>
    </xdr:from>
    <xdr:to>
      <xdr:col>107</xdr:col>
      <xdr:colOff>50800</xdr:colOff>
      <xdr:row>37</xdr:row>
      <xdr:rowOff>45548</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9545300" y="6371663"/>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161548</xdr:rowOff>
    </xdr:from>
    <xdr:to>
      <xdr:col>98</xdr:col>
      <xdr:colOff>38100</xdr:colOff>
      <xdr:row>37</xdr:row>
      <xdr:rowOff>91698</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8605500" y="63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28013</xdr:rowOff>
    </xdr:from>
    <xdr:to>
      <xdr:col>102</xdr:col>
      <xdr:colOff>114300</xdr:colOff>
      <xdr:row>37</xdr:row>
      <xdr:rowOff>40898</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18656300" y="6371663"/>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75680</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1011095"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106093</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20134795" y="6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104800</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9245795" y="69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98331</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1011095" y="609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112875</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0134795" y="61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95340</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9245795" y="609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108225</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8356795" y="61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00000000-0008-0000-0F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2" name="【保健センター・保健所】&#10;有形固定資産減価償却率最小値テキスト">
          <a:extLst>
            <a:ext uri="{FF2B5EF4-FFF2-40B4-BE49-F238E27FC236}">
              <a16:creationId xmlns:a16="http://schemas.microsoft.com/office/drawing/2014/main" id="{00000000-0008-0000-0F00-0000B0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34" name="【保健センター・保健所】&#10;有形固定資産減価償却率最大値テキスト">
          <a:extLst>
            <a:ext uri="{FF2B5EF4-FFF2-40B4-BE49-F238E27FC236}">
              <a16:creationId xmlns:a16="http://schemas.microsoft.com/office/drawing/2014/main" id="{00000000-0008-0000-0F00-0000B201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00000000-0008-0000-0F00-0000B4010000}"/>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id="{00000000-0008-0000-0F00-0000C0010000}"/>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3703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95250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814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00000000-0008-0000-0F00-0000E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00000000-0008-0000-0F00-0000E701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00000000-0008-0000-0F00-0000E901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00000000-0008-0000-0F00-0000EB01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58437</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00000000-0008-0000-0F00-0000F7010000}"/>
            </a:ext>
          </a:extLst>
        </xdr:cNvPr>
        <xdr:cNvSpPr txBox="1"/>
      </xdr:nvSpPr>
      <xdr:spPr>
        <a:xfrm>
          <a:off x="22199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25146</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21323300" y="108242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148082</xdr:rowOff>
    </xdr:from>
    <xdr:to>
      <xdr:col>107</xdr:col>
      <xdr:colOff>101600</xdr:colOff>
      <xdr:row>63</xdr:row>
      <xdr:rowOff>78232</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2038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27432</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20434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27432</xdr:rowOff>
    </xdr:from>
    <xdr:to>
      <xdr:col>107</xdr:col>
      <xdr:colOff>50800</xdr:colOff>
      <xdr:row>63</xdr:row>
      <xdr:rowOff>29718</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9545300" y="1082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152654</xdr:rowOff>
    </xdr:from>
    <xdr:to>
      <xdr:col>98</xdr:col>
      <xdr:colOff>38100</xdr:colOff>
      <xdr:row>63</xdr:row>
      <xdr:rowOff>82804</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8605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32004</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8656300" y="10831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12" name="n_1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513" name="n_2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514" name="n_3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515" name="n_4aveValue【保健センター・保健所】&#10;一人当たり面積">
          <a:extLst>
            <a:ext uri="{FF2B5EF4-FFF2-40B4-BE49-F238E27FC236}">
              <a16:creationId xmlns:a16="http://schemas.microsoft.com/office/drawing/2014/main" id="{00000000-0008-0000-0F00-000003020000}"/>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516" name="n_1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69359</xdr:rowOff>
    </xdr:from>
    <xdr:ext cx="469744" cy="259045"/>
    <xdr:sp macro="" textlink="">
      <xdr:nvSpPr>
        <xdr:cNvPr id="517" name="n_2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20199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518" name="n_3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73931</xdr:rowOff>
    </xdr:from>
    <xdr:ext cx="469744" cy="259045"/>
    <xdr:sp macro="" textlink="">
      <xdr:nvSpPr>
        <xdr:cNvPr id="519" name="n_4mainValue【保健センター・保健所】&#10;一人当たり面積">
          <a:extLst>
            <a:ext uri="{FF2B5EF4-FFF2-40B4-BE49-F238E27FC236}">
              <a16:creationId xmlns:a16="http://schemas.microsoft.com/office/drawing/2014/main" id="{00000000-0008-0000-0F00-000007020000}"/>
            </a:ext>
          </a:extLst>
        </xdr:cNvPr>
        <xdr:cNvSpPr txBox="1"/>
      </xdr:nvSpPr>
      <xdr:spPr>
        <a:xfrm>
          <a:off x="18421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00000000-0008-0000-0F00-00002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00000000-0008-0000-0F00-00002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00000000-0008-0000-0F00-000024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00000000-0008-0000-0F00-000026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39551</xdr:rowOff>
    </xdr:from>
    <xdr:to>
      <xdr:col>85</xdr:col>
      <xdr:colOff>177800</xdr:colOff>
      <xdr:row>80</xdr:row>
      <xdr:rowOff>141151</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6268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62428</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00000000-0008-0000-0F00-000032020000}"/>
            </a:ext>
          </a:extLst>
        </xdr:cNvPr>
        <xdr:cNvSpPr txBox="1"/>
      </xdr:nvSpPr>
      <xdr:spPr>
        <a:xfrm>
          <a:off x="16357600" y="1360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90351</xdr:rowOff>
    </xdr:from>
    <xdr:to>
      <xdr:col>85</xdr:col>
      <xdr:colOff>127000</xdr:colOff>
      <xdr:row>83</xdr:row>
      <xdr:rowOff>544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flipV="1">
          <a:off x="15481300" y="13806351"/>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83</xdr:row>
      <xdr:rowOff>544</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4592300" y="141492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160382</xdr:rowOff>
    </xdr:from>
    <xdr:to>
      <xdr:col>72</xdr:col>
      <xdr:colOff>38100</xdr:colOff>
      <xdr:row>82</xdr:row>
      <xdr:rowOff>90532</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3652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39732</xdr:rowOff>
    </xdr:from>
    <xdr:to>
      <xdr:col>76</xdr:col>
      <xdr:colOff>114300</xdr:colOff>
      <xdr:row>82</xdr:row>
      <xdr:rowOff>90351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3703300" y="1409863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106499</xdr:rowOff>
    </xdr:from>
    <xdr:to>
      <xdr:col>67</xdr:col>
      <xdr:colOff>101600</xdr:colOff>
      <xdr:row>82</xdr:row>
      <xdr:rowOff>36649</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2763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157299</xdr:rowOff>
    </xdr:from>
    <xdr:to>
      <xdr:col>71</xdr:col>
      <xdr:colOff>177800</xdr:colOff>
      <xdr:row>82</xdr:row>
      <xdr:rowOff>39732</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814300" y="14044749"/>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71" name="n_1aveValue【消防施設】&#10;有形固定資産減価償却率">
          <a:extLst>
            <a:ext uri="{FF2B5EF4-FFF2-40B4-BE49-F238E27FC236}">
              <a16:creationId xmlns:a16="http://schemas.microsoft.com/office/drawing/2014/main" id="{00000000-0008-0000-0F00-00003B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572" name="n_2aveValue【消防施設】&#10;有形固定資産減価償却率">
          <a:extLst>
            <a:ext uri="{FF2B5EF4-FFF2-40B4-BE49-F238E27FC236}">
              <a16:creationId xmlns:a16="http://schemas.microsoft.com/office/drawing/2014/main" id="{00000000-0008-0000-0F00-00003C02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573" name="n_3aveValue【消防施設】&#10;有形固定資産減価償却率">
          <a:extLst>
            <a:ext uri="{FF2B5EF4-FFF2-40B4-BE49-F238E27FC236}">
              <a16:creationId xmlns:a16="http://schemas.microsoft.com/office/drawing/2014/main" id="{00000000-0008-0000-0F00-00003D020000}"/>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574" name="n_4aveValue【消防施設】&#10;有形固定資産減価償却率">
          <a:extLst>
            <a:ext uri="{FF2B5EF4-FFF2-40B4-BE49-F238E27FC236}">
              <a16:creationId xmlns:a16="http://schemas.microsoft.com/office/drawing/2014/main" id="{00000000-0008-0000-0F00-00003E020000}"/>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67871</xdr:rowOff>
    </xdr:from>
    <xdr:ext cx="405111" cy="259045"/>
    <xdr:sp macro="" textlink="">
      <xdr:nvSpPr>
        <xdr:cNvPr id="575" name="n_1mainValue【消防施設】&#10;有形固定資産減価償却率">
          <a:extLst>
            <a:ext uri="{FF2B5EF4-FFF2-40B4-BE49-F238E27FC236}">
              <a16:creationId xmlns:a16="http://schemas.microsoft.com/office/drawing/2014/main" id="{00000000-0008-0000-0F00-00003F020000}"/>
            </a:ext>
          </a:extLst>
        </xdr:cNvPr>
        <xdr:cNvSpPr txBox="1"/>
      </xdr:nvSpPr>
      <xdr:spPr>
        <a:xfrm>
          <a:off x="15266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157678</xdr:rowOff>
    </xdr:from>
    <xdr:ext cx="405111" cy="259045"/>
    <xdr:sp macro="" textlink="">
      <xdr:nvSpPr>
        <xdr:cNvPr id="576" name="n_2mainValue【消防施設】&#10;有形固定資産減価償却率">
          <a:extLst>
            <a:ext uri="{FF2B5EF4-FFF2-40B4-BE49-F238E27FC236}">
              <a16:creationId xmlns:a16="http://schemas.microsoft.com/office/drawing/2014/main" id="{00000000-0008-0000-0F00-000040020000}"/>
            </a:ext>
          </a:extLst>
        </xdr:cNvPr>
        <xdr:cNvSpPr txBox="1"/>
      </xdr:nvSpPr>
      <xdr:spPr>
        <a:xfrm>
          <a:off x="14389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107059</xdr:rowOff>
    </xdr:from>
    <xdr:ext cx="405111" cy="259045"/>
    <xdr:sp macro="" textlink="">
      <xdr:nvSpPr>
        <xdr:cNvPr id="577" name="n_3mainValue【消防施設】&#10;有形固定資産減価償却率">
          <a:extLst>
            <a:ext uri="{FF2B5EF4-FFF2-40B4-BE49-F238E27FC236}">
              <a16:creationId xmlns:a16="http://schemas.microsoft.com/office/drawing/2014/main" id="{00000000-0008-0000-0F00-000041020000}"/>
            </a:ext>
          </a:extLst>
        </xdr:cNvPr>
        <xdr:cNvSpPr txBox="1"/>
      </xdr:nvSpPr>
      <xdr:spPr>
        <a:xfrm>
          <a:off x="13500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53176</xdr:rowOff>
    </xdr:from>
    <xdr:ext cx="405111" cy="259045"/>
    <xdr:sp macro="" textlink="">
      <xdr:nvSpPr>
        <xdr:cNvPr id="578" name="n_4mainValue【消防施設】&#10;有形固定資産減価償却率">
          <a:extLst>
            <a:ext uri="{FF2B5EF4-FFF2-40B4-BE49-F238E27FC236}">
              <a16:creationId xmlns:a16="http://schemas.microsoft.com/office/drawing/2014/main" id="{00000000-0008-0000-0F00-000042020000}"/>
            </a:ext>
          </a:extLst>
        </xdr:cNvPr>
        <xdr:cNvSpPr txBox="1"/>
      </xdr:nvSpPr>
      <xdr:spPr>
        <a:xfrm>
          <a:off x="12611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00000000-0008-0000-0F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5" name="【消防施設】&#10;一人当たり面積最小値テキスト">
          <a:extLst>
            <a:ext uri="{FF2B5EF4-FFF2-40B4-BE49-F238E27FC236}">
              <a16:creationId xmlns:a16="http://schemas.microsoft.com/office/drawing/2014/main" id="{00000000-0008-0000-0F00-00005D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7" name="【消防施設】&#10;一人当たり面積最大値テキスト">
          <a:extLst>
            <a:ext uri="{FF2B5EF4-FFF2-40B4-BE49-F238E27FC236}">
              <a16:creationId xmlns:a16="http://schemas.microsoft.com/office/drawing/2014/main" id="{00000000-0008-0000-0F00-00005F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9" name="【消防施設】&#10;一人当たり面積平均値テキスト">
          <a:extLst>
            <a:ext uri="{FF2B5EF4-FFF2-40B4-BE49-F238E27FC236}">
              <a16:creationId xmlns:a16="http://schemas.microsoft.com/office/drawing/2014/main" id="{00000000-0008-0000-0F00-00006102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87993</xdr:rowOff>
    </xdr:from>
    <xdr:to>
      <xdr:col>116</xdr:col>
      <xdr:colOff>114300</xdr:colOff>
      <xdr:row>86</xdr:row>
      <xdr:rowOff>18143</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2110700" y="146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66420</xdr:rowOff>
    </xdr:from>
    <xdr:ext cx="469744" cy="259045"/>
    <xdr:sp macro="" textlink="">
      <xdr:nvSpPr>
        <xdr:cNvPr id="621" name="【消防施設】&#10;一人当たり面積該当値テキスト">
          <a:extLst>
            <a:ext uri="{FF2B5EF4-FFF2-40B4-BE49-F238E27FC236}">
              <a16:creationId xmlns:a16="http://schemas.microsoft.com/office/drawing/2014/main" id="{00000000-0008-0000-0F00-00006D020000}"/>
            </a:ext>
          </a:extLst>
        </xdr:cNvPr>
        <xdr:cNvSpPr txBox="1"/>
      </xdr:nvSpPr>
      <xdr:spPr>
        <a:xfrm>
          <a:off x="22199600"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138793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21323300" y="147066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93436</xdr:rowOff>
    </xdr:from>
    <xdr:to>
      <xdr:col>107</xdr:col>
      <xdr:colOff>101600</xdr:colOff>
      <xdr:row>86</xdr:row>
      <xdr:rowOff>23586</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2038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144236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0434300" y="14706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91258</xdr:rowOff>
    </xdr:from>
    <xdr:to>
      <xdr:col>102</xdr:col>
      <xdr:colOff>165100</xdr:colOff>
      <xdr:row>86</xdr:row>
      <xdr:rowOff>21408</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94945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142058</xdr:rowOff>
    </xdr:from>
    <xdr:to>
      <xdr:col>107</xdr:col>
      <xdr:colOff>50800</xdr:colOff>
      <xdr:row>85</xdr:row>
      <xdr:rowOff>144236</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9545300" y="147153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94524</xdr:rowOff>
    </xdr:from>
    <xdr:to>
      <xdr:col>98</xdr:col>
      <xdr:colOff>38100</xdr:colOff>
      <xdr:row>86</xdr:row>
      <xdr:rowOff>24674</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8605500" y="146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142058</xdr:rowOff>
    </xdr:from>
    <xdr:to>
      <xdr:col>102</xdr:col>
      <xdr:colOff>114300</xdr:colOff>
      <xdr:row>85</xdr:row>
      <xdr:rowOff>145324</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8656300" y="147153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30" name="n_1aveValue【消防施設】&#10;一人当たり面積">
          <a:extLst>
            <a:ext uri="{FF2B5EF4-FFF2-40B4-BE49-F238E27FC236}">
              <a16:creationId xmlns:a16="http://schemas.microsoft.com/office/drawing/2014/main" id="{00000000-0008-0000-0F00-00007602000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631" name="n_2aveValue【消防施設】&#10;一人当たり面積">
          <a:extLst>
            <a:ext uri="{FF2B5EF4-FFF2-40B4-BE49-F238E27FC236}">
              <a16:creationId xmlns:a16="http://schemas.microsoft.com/office/drawing/2014/main" id="{00000000-0008-0000-0F00-0000770200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632" name="n_3aveValue【消防施設】&#10;一人当たり面積">
          <a:extLst>
            <a:ext uri="{FF2B5EF4-FFF2-40B4-BE49-F238E27FC236}">
              <a16:creationId xmlns:a16="http://schemas.microsoft.com/office/drawing/2014/main" id="{00000000-0008-0000-0F00-000078020000}"/>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633" name="n_4aveValue【消防施設】&#10;一人当たり面積">
          <a:extLst>
            <a:ext uri="{FF2B5EF4-FFF2-40B4-BE49-F238E27FC236}">
              <a16:creationId xmlns:a16="http://schemas.microsoft.com/office/drawing/2014/main" id="{00000000-0008-0000-0F00-000079020000}"/>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34" name="n_1mainValue【消防施設】&#10;一人当たり面積">
          <a:extLst>
            <a:ext uri="{FF2B5EF4-FFF2-40B4-BE49-F238E27FC236}">
              <a16:creationId xmlns:a16="http://schemas.microsoft.com/office/drawing/2014/main" id="{00000000-0008-0000-0F00-00007A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14713</xdr:rowOff>
    </xdr:from>
    <xdr:ext cx="469744" cy="259045"/>
    <xdr:sp macro="" textlink="">
      <xdr:nvSpPr>
        <xdr:cNvPr id="635" name="n_2mainValue【消防施設】&#10;一人当たり面積">
          <a:extLst>
            <a:ext uri="{FF2B5EF4-FFF2-40B4-BE49-F238E27FC236}">
              <a16:creationId xmlns:a16="http://schemas.microsoft.com/office/drawing/2014/main" id="{00000000-0008-0000-0F00-00007B020000}"/>
            </a:ext>
          </a:extLst>
        </xdr:cNvPr>
        <xdr:cNvSpPr txBox="1"/>
      </xdr:nvSpPr>
      <xdr:spPr>
        <a:xfrm>
          <a:off x="20199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12535</xdr:rowOff>
    </xdr:from>
    <xdr:ext cx="469744" cy="259045"/>
    <xdr:sp macro="" textlink="">
      <xdr:nvSpPr>
        <xdr:cNvPr id="636" name="n_3mainValue【消防施設】&#10;一人当たり面積">
          <a:extLst>
            <a:ext uri="{FF2B5EF4-FFF2-40B4-BE49-F238E27FC236}">
              <a16:creationId xmlns:a16="http://schemas.microsoft.com/office/drawing/2014/main" id="{00000000-0008-0000-0F00-00007C020000}"/>
            </a:ext>
          </a:extLst>
        </xdr:cNvPr>
        <xdr:cNvSpPr txBox="1"/>
      </xdr:nvSpPr>
      <xdr:spPr>
        <a:xfrm>
          <a:off x="19310427" y="1475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15801</xdr:rowOff>
    </xdr:from>
    <xdr:ext cx="469744" cy="259045"/>
    <xdr:sp macro="" textlink="">
      <xdr:nvSpPr>
        <xdr:cNvPr id="637" name="n_4mainValue【消防施設】&#10;一人当たり面積">
          <a:extLst>
            <a:ext uri="{FF2B5EF4-FFF2-40B4-BE49-F238E27FC236}">
              <a16:creationId xmlns:a16="http://schemas.microsoft.com/office/drawing/2014/main" id="{00000000-0008-0000-0F00-00007D020000}"/>
            </a:ext>
          </a:extLst>
        </xdr:cNvPr>
        <xdr:cNvSpPr txBox="1"/>
      </xdr:nvSpPr>
      <xdr:spPr>
        <a:xfrm>
          <a:off x="18421427" y="1476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00000000-0008-0000-0F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24130</xdr:rowOff>
    </xdr:from>
    <xdr:to>
      <xdr:col>85</xdr:col>
      <xdr:colOff>126364</xdr:colOff>
      <xdr:row>107</xdr:row>
      <xdr:rowOff>69850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flipV="1">
          <a:off x="16318864" y="171691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2" name="【庁舎】&#10;有形固定資産減価償却率最小値テキスト">
          <a:extLst>
            <a:ext uri="{FF2B5EF4-FFF2-40B4-BE49-F238E27FC236}">
              <a16:creationId xmlns:a16="http://schemas.microsoft.com/office/drawing/2014/main" id="{00000000-0008-0000-0F00-000096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142257</xdr:rowOff>
    </xdr:from>
    <xdr:ext cx="340478" cy="259045"/>
    <xdr:sp macro="" textlink="">
      <xdr:nvSpPr>
        <xdr:cNvPr id="664" name="【庁舎】&#10;有形固定資産減価償却率最大値テキスト">
          <a:extLst>
            <a:ext uri="{FF2B5EF4-FFF2-40B4-BE49-F238E27FC236}">
              <a16:creationId xmlns:a16="http://schemas.microsoft.com/office/drawing/2014/main" id="{00000000-0008-0000-0F00-000098020000}"/>
            </a:ext>
          </a:extLst>
        </xdr:cNvPr>
        <xdr:cNvSpPr txBox="1"/>
      </xdr:nvSpPr>
      <xdr:spPr>
        <a:xfrm>
          <a:off x="16357600" y="16944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24130</xdr:rowOff>
    </xdr:from>
    <xdr:to>
      <xdr:col>86</xdr:col>
      <xdr:colOff>25400</xdr:colOff>
      <xdr:row>100</xdr:row>
      <xdr:rowOff>24130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6230600" y="1716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66057</xdr:rowOff>
    </xdr:from>
    <xdr:ext cx="405111" cy="259045"/>
    <xdr:sp macro="" textlink="">
      <xdr:nvSpPr>
        <xdr:cNvPr id="666" name="【庁舎】&#10;有形固定資産減価償却率平均値テキスト">
          <a:extLst>
            <a:ext uri="{FF2B5EF4-FFF2-40B4-BE49-F238E27FC236}">
              <a16:creationId xmlns:a16="http://schemas.microsoft.com/office/drawing/2014/main" id="{00000000-0008-0000-0F00-00009A020000}"/>
            </a:ext>
          </a:extLst>
        </xdr:cNvPr>
        <xdr:cNvSpPr txBox="1"/>
      </xdr:nvSpPr>
      <xdr:spPr>
        <a:xfrm>
          <a:off x="16357600" y="17725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87630</xdr:rowOff>
    </xdr:from>
    <xdr:to>
      <xdr:col>85</xdr:col>
      <xdr:colOff>177800</xdr:colOff>
      <xdr:row>104</xdr:row>
      <xdr:rowOff>17780</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6268700" y="1774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120650</xdr:rowOff>
    </xdr:from>
    <xdr:to>
      <xdr:col>81</xdr:col>
      <xdr:colOff>101600</xdr:colOff>
      <xdr:row>104</xdr:row>
      <xdr:rowOff>50800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5430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8889</xdr:rowOff>
    </xdr:from>
    <xdr:to>
      <xdr:col>76</xdr:col>
      <xdr:colOff>165100</xdr:colOff>
      <xdr:row>104</xdr:row>
      <xdr:rowOff>110489</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4541500" y="1783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160020</xdr:rowOff>
    </xdr:from>
    <xdr:to>
      <xdr:col>72</xdr:col>
      <xdr:colOff>38100</xdr:colOff>
      <xdr:row>104</xdr:row>
      <xdr:rowOff>90170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3652500" y="1781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147320</xdr:rowOff>
    </xdr:from>
    <xdr:to>
      <xdr:col>67</xdr:col>
      <xdr:colOff>101600</xdr:colOff>
      <xdr:row>104</xdr:row>
      <xdr:rowOff>77470</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111777</xdr:rowOff>
    </xdr:from>
    <xdr:ext cx="340478" cy="259045"/>
    <xdr:sp macro="" textlink="">
      <xdr:nvSpPr>
        <xdr:cNvPr id="678" name="【庁舎】&#10;有形固定資産減価償却率該当値テキスト">
          <a:extLst>
            <a:ext uri="{FF2B5EF4-FFF2-40B4-BE49-F238E27FC236}">
              <a16:creationId xmlns:a16="http://schemas.microsoft.com/office/drawing/2014/main" id="{00000000-0008-0000-0F00-0000A6020000}"/>
            </a:ext>
          </a:extLst>
        </xdr:cNvPr>
        <xdr:cNvSpPr txBox="1"/>
      </xdr:nvSpPr>
      <xdr:spPr>
        <a:xfrm>
          <a:off x="16357600" y="17085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0</xdr:rowOff>
    </xdr:from>
    <xdr:to>
      <xdr:col>81</xdr:col>
      <xdr:colOff>101600</xdr:colOff>
      <xdr:row>100</xdr:row>
      <xdr:rowOff>101600</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54305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50800</xdr:rowOff>
    </xdr:from>
    <xdr:to>
      <xdr:col>85</xdr:col>
      <xdr:colOff>127000</xdr:colOff>
      <xdr:row>100</xdr:row>
      <xdr:rowOff>76200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5481300" y="1719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146050</xdr:rowOff>
    </xdr:from>
    <xdr:to>
      <xdr:col>76</xdr:col>
      <xdr:colOff>165100</xdr:colOff>
      <xdr:row>100</xdr:row>
      <xdr:rowOff>76200</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4541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25400</xdr:rowOff>
    </xdr:from>
    <xdr:to>
      <xdr:col>81</xdr:col>
      <xdr:colOff>50800</xdr:colOff>
      <xdr:row>100</xdr:row>
      <xdr:rowOff>50800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4592300" y="1717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25400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3703300" y="1714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154939</xdr:rowOff>
    </xdr:from>
    <xdr:to>
      <xdr:col>67</xdr:col>
      <xdr:colOff>101600</xdr:colOff>
      <xdr:row>107</xdr:row>
      <xdr:rowOff>85089</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276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107</xdr:row>
      <xdr:rowOff>34289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12814300" y="17145000"/>
          <a:ext cx="889000" cy="12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41927</xdr:rowOff>
    </xdr:from>
    <xdr:ext cx="405111" cy="259045"/>
    <xdr:sp macro="" textlink="">
      <xdr:nvSpPr>
        <xdr:cNvPr id="687" name="n_1aveValue【庁舎】&#10;有形固定資産減価償却率">
          <a:extLst>
            <a:ext uri="{FF2B5EF4-FFF2-40B4-BE49-F238E27FC236}">
              <a16:creationId xmlns:a16="http://schemas.microsoft.com/office/drawing/2014/main" id="{00000000-0008-0000-0F00-0000AF020000}"/>
            </a:ext>
          </a:extLst>
        </xdr:cNvPr>
        <xdr:cNvSpPr txBox="1"/>
      </xdr:nvSpPr>
      <xdr:spPr>
        <a:xfrm>
          <a:off x="15266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101616</xdr:rowOff>
    </xdr:from>
    <xdr:ext cx="405111" cy="259045"/>
    <xdr:sp macro="" textlink="">
      <xdr:nvSpPr>
        <xdr:cNvPr id="688" name="n_2aveValue【庁舎】&#10;有形固定資産減価償却率">
          <a:extLst>
            <a:ext uri="{FF2B5EF4-FFF2-40B4-BE49-F238E27FC236}">
              <a16:creationId xmlns:a16="http://schemas.microsoft.com/office/drawing/2014/main" id="{00000000-0008-0000-0F00-0000B0020000}"/>
            </a:ext>
          </a:extLst>
        </xdr:cNvPr>
        <xdr:cNvSpPr txBox="1"/>
      </xdr:nvSpPr>
      <xdr:spPr>
        <a:xfrm>
          <a:off x="14389744" y="1793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81297</xdr:rowOff>
    </xdr:from>
    <xdr:ext cx="405111" cy="259045"/>
    <xdr:sp macro="" textlink="">
      <xdr:nvSpPr>
        <xdr:cNvPr id="689" name="n_3aveValue【庁舎】&#10;有形固定資産減価償却率">
          <a:extLst>
            <a:ext uri="{FF2B5EF4-FFF2-40B4-BE49-F238E27FC236}">
              <a16:creationId xmlns:a16="http://schemas.microsoft.com/office/drawing/2014/main" id="{00000000-0008-0000-0F00-0000B1020000}"/>
            </a:ext>
          </a:extLst>
        </xdr:cNvPr>
        <xdr:cNvSpPr txBox="1"/>
      </xdr:nvSpPr>
      <xdr:spPr>
        <a:xfrm>
          <a:off x="13500744" y="1791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93997</xdr:rowOff>
    </xdr:from>
    <xdr:ext cx="405111" cy="259045"/>
    <xdr:sp macro="" textlink="">
      <xdr:nvSpPr>
        <xdr:cNvPr id="690" name="n_4aveValue【庁舎】&#10;有形固定資産減価償却率">
          <a:extLst>
            <a:ext uri="{FF2B5EF4-FFF2-40B4-BE49-F238E27FC236}">
              <a16:creationId xmlns:a16="http://schemas.microsoft.com/office/drawing/2014/main" id="{00000000-0008-0000-0F00-0000B2020000}"/>
            </a:ext>
          </a:extLst>
        </xdr:cNvPr>
        <xdr:cNvSpPr txBox="1"/>
      </xdr:nvSpPr>
      <xdr:spPr>
        <a:xfrm>
          <a:off x="12611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118127</xdr:rowOff>
    </xdr:from>
    <xdr:ext cx="340478" cy="259045"/>
    <xdr:sp macro="" textlink="">
      <xdr:nvSpPr>
        <xdr:cNvPr id="691" name="n_1mainValue【庁舎】&#10;有形固定資産減価償却率">
          <a:extLst>
            <a:ext uri="{FF2B5EF4-FFF2-40B4-BE49-F238E27FC236}">
              <a16:creationId xmlns:a16="http://schemas.microsoft.com/office/drawing/2014/main" id="{00000000-0008-0000-0F00-0000B3020000}"/>
            </a:ext>
          </a:extLst>
        </xdr:cNvPr>
        <xdr:cNvSpPr txBox="1"/>
      </xdr:nvSpPr>
      <xdr:spPr>
        <a:xfrm>
          <a:off x="15298361"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92727</xdr:rowOff>
    </xdr:from>
    <xdr:ext cx="340478" cy="259045"/>
    <xdr:sp macro="" textlink="">
      <xdr:nvSpPr>
        <xdr:cNvPr id="692" name="n_2mainValue【庁舎】&#10;有形固定資産減価償却率">
          <a:extLst>
            <a:ext uri="{FF2B5EF4-FFF2-40B4-BE49-F238E27FC236}">
              <a16:creationId xmlns:a16="http://schemas.microsoft.com/office/drawing/2014/main" id="{00000000-0008-0000-0F00-0000B4020000}"/>
            </a:ext>
          </a:extLst>
        </xdr:cNvPr>
        <xdr:cNvSpPr txBox="1"/>
      </xdr:nvSpPr>
      <xdr:spPr>
        <a:xfrm>
          <a:off x="14422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693" name="n_3mainValue【庁舎】&#10;有形固定資産減価償却率">
          <a:extLst>
            <a:ext uri="{FF2B5EF4-FFF2-40B4-BE49-F238E27FC236}">
              <a16:creationId xmlns:a16="http://schemas.microsoft.com/office/drawing/2014/main" id="{00000000-0008-0000-0F00-0000B5020000}"/>
            </a:ext>
          </a:extLst>
        </xdr:cNvPr>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76216</xdr:rowOff>
    </xdr:from>
    <xdr:ext cx="405111" cy="259045"/>
    <xdr:sp macro="" textlink="">
      <xdr:nvSpPr>
        <xdr:cNvPr id="694" name="n_4mainValue【庁舎】&#10;有形固定資産減価償却率">
          <a:extLst>
            <a:ext uri="{FF2B5EF4-FFF2-40B4-BE49-F238E27FC236}">
              <a16:creationId xmlns:a16="http://schemas.microsoft.com/office/drawing/2014/main" id="{00000000-0008-0000-0F00-0000B6020000}"/>
            </a:ext>
          </a:extLst>
        </xdr:cNvPr>
        <xdr:cNvSpPr txBox="1"/>
      </xdr:nvSpPr>
      <xdr:spPr>
        <a:xfrm>
          <a:off x="12611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00000000-0008-0000-0F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17" name="【庁舎】&#10;一人当たり面積最小値テキスト">
          <a:extLst>
            <a:ext uri="{FF2B5EF4-FFF2-40B4-BE49-F238E27FC236}">
              <a16:creationId xmlns:a16="http://schemas.microsoft.com/office/drawing/2014/main" id="{00000000-0008-0000-0F00-0000CD02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19" name="【庁舎】&#10;一人当たり面積最大値テキスト">
          <a:extLst>
            <a:ext uri="{FF2B5EF4-FFF2-40B4-BE49-F238E27FC236}">
              <a16:creationId xmlns:a16="http://schemas.microsoft.com/office/drawing/2014/main" id="{00000000-0008-0000-0F00-0000CF02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721" name="【庁舎】&#10;一人当たり面積平均値テキスト">
          <a:extLst>
            <a:ext uri="{FF2B5EF4-FFF2-40B4-BE49-F238E27FC236}">
              <a16:creationId xmlns:a16="http://schemas.microsoft.com/office/drawing/2014/main" id="{00000000-0008-0000-0F00-0000D102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132842</xdr:rowOff>
    </xdr:from>
    <xdr:to>
      <xdr:col>116</xdr:col>
      <xdr:colOff>114300</xdr:colOff>
      <xdr:row>107</xdr:row>
      <xdr:rowOff>62992</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21107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111269</xdr:rowOff>
    </xdr:from>
    <xdr:ext cx="469744" cy="259045"/>
    <xdr:sp macro="" textlink="">
      <xdr:nvSpPr>
        <xdr:cNvPr id="733" name="【庁舎】&#10;一人当たり面積該当値テキスト">
          <a:extLst>
            <a:ext uri="{FF2B5EF4-FFF2-40B4-BE49-F238E27FC236}">
              <a16:creationId xmlns:a16="http://schemas.microsoft.com/office/drawing/2014/main" id="{00000000-0008-0000-0F00-0000DD020000}"/>
            </a:ext>
          </a:extLst>
        </xdr:cNvPr>
        <xdr:cNvSpPr txBox="1"/>
      </xdr:nvSpPr>
      <xdr:spPr>
        <a:xfrm>
          <a:off x="22199600"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136500</xdr:rowOff>
    </xdr:from>
    <xdr:to>
      <xdr:col>112</xdr:col>
      <xdr:colOff>38100</xdr:colOff>
      <xdr:row>107</xdr:row>
      <xdr:rowOff>66650</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1272500" y="183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xdr:rowOff>
    </xdr:from>
    <xdr:to>
      <xdr:col>116</xdr:col>
      <xdr:colOff>63500</xdr:colOff>
      <xdr:row>107</xdr:row>
      <xdr:rowOff>15850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1323300" y="1835734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140615</xdr:rowOff>
    </xdr:from>
    <xdr:to>
      <xdr:col>107</xdr:col>
      <xdr:colOff>101600</xdr:colOff>
      <xdr:row>107</xdr:row>
      <xdr:rowOff>70765</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0383500" y="18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15850</xdr:rowOff>
    </xdr:from>
    <xdr:to>
      <xdr:col>111</xdr:col>
      <xdr:colOff>177800</xdr:colOff>
      <xdr:row>107</xdr:row>
      <xdr:rowOff>19965</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0434300" y="1836100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143814</xdr:rowOff>
    </xdr:from>
    <xdr:to>
      <xdr:col>102</xdr:col>
      <xdr:colOff>165100</xdr:colOff>
      <xdr:row>107</xdr:row>
      <xdr:rowOff>73964</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9494500" y="183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19965</xdr:rowOff>
    </xdr:from>
    <xdr:to>
      <xdr:col>107</xdr:col>
      <xdr:colOff>50800</xdr:colOff>
      <xdr:row>107</xdr:row>
      <xdr:rowOff>23164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9545300" y="18365115"/>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23164</xdr:rowOff>
    </xdr:from>
    <xdr:to>
      <xdr:col>102</xdr:col>
      <xdr:colOff>114300</xdr:colOff>
      <xdr:row>107</xdr:row>
      <xdr:rowOff>135637</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8656300" y="18368314"/>
          <a:ext cx="889000" cy="11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742" name="n_1aveValue【庁舎】&#10;一人当たり面積">
          <a:extLst>
            <a:ext uri="{FF2B5EF4-FFF2-40B4-BE49-F238E27FC236}">
              <a16:creationId xmlns:a16="http://schemas.microsoft.com/office/drawing/2014/main" id="{00000000-0008-0000-0F00-0000E602000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43" name="n_2aveValue【庁舎】&#10;一人当たり面積">
          <a:extLst>
            <a:ext uri="{FF2B5EF4-FFF2-40B4-BE49-F238E27FC236}">
              <a16:creationId xmlns:a16="http://schemas.microsoft.com/office/drawing/2014/main" id="{00000000-0008-0000-0F00-0000E7020000}"/>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44" name="n_3aveValue【庁舎】&#10;一人当たり面積">
          <a:extLst>
            <a:ext uri="{FF2B5EF4-FFF2-40B4-BE49-F238E27FC236}">
              <a16:creationId xmlns:a16="http://schemas.microsoft.com/office/drawing/2014/main" id="{00000000-0008-0000-0F00-0000E8020000}"/>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45" name="n_4aveValue【庁舎】&#10;一人当たり面積">
          <a:extLst>
            <a:ext uri="{FF2B5EF4-FFF2-40B4-BE49-F238E27FC236}">
              <a16:creationId xmlns:a16="http://schemas.microsoft.com/office/drawing/2014/main" id="{00000000-0008-0000-0F00-0000E9020000}"/>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57777</xdr:rowOff>
    </xdr:from>
    <xdr:ext cx="469744" cy="259045"/>
    <xdr:sp macro="" textlink="">
      <xdr:nvSpPr>
        <xdr:cNvPr id="746" name="n_1mainValue【庁舎】&#10;一人当たり面積">
          <a:extLst>
            <a:ext uri="{FF2B5EF4-FFF2-40B4-BE49-F238E27FC236}">
              <a16:creationId xmlns:a16="http://schemas.microsoft.com/office/drawing/2014/main" id="{00000000-0008-0000-0F00-0000EA020000}"/>
            </a:ext>
          </a:extLst>
        </xdr:cNvPr>
        <xdr:cNvSpPr txBox="1"/>
      </xdr:nvSpPr>
      <xdr:spPr>
        <a:xfrm>
          <a:off x="21075727" y="184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61892</xdr:rowOff>
    </xdr:from>
    <xdr:ext cx="469744" cy="259045"/>
    <xdr:sp macro="" textlink="">
      <xdr:nvSpPr>
        <xdr:cNvPr id="747" name="n_2mainValue【庁舎】&#10;一人当たり面積">
          <a:extLst>
            <a:ext uri="{FF2B5EF4-FFF2-40B4-BE49-F238E27FC236}">
              <a16:creationId xmlns:a16="http://schemas.microsoft.com/office/drawing/2014/main" id="{00000000-0008-0000-0F00-0000EB020000}"/>
            </a:ext>
          </a:extLst>
        </xdr:cNvPr>
        <xdr:cNvSpPr txBox="1"/>
      </xdr:nvSpPr>
      <xdr:spPr>
        <a:xfrm>
          <a:off x="20199427" y="18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65091</xdr:rowOff>
    </xdr:from>
    <xdr:ext cx="469744" cy="259045"/>
    <xdr:sp macro="" textlink="">
      <xdr:nvSpPr>
        <xdr:cNvPr id="748" name="n_3mainValue【庁舎】&#10;一人当たり面積">
          <a:extLst>
            <a:ext uri="{FF2B5EF4-FFF2-40B4-BE49-F238E27FC236}">
              <a16:creationId xmlns:a16="http://schemas.microsoft.com/office/drawing/2014/main" id="{00000000-0008-0000-0F00-0000EC020000}"/>
            </a:ext>
          </a:extLst>
        </xdr:cNvPr>
        <xdr:cNvSpPr txBox="1"/>
      </xdr:nvSpPr>
      <xdr:spPr>
        <a:xfrm>
          <a:off x="19310427" y="184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749" name="n_4mainValue【庁舎】&#10;一人当たり面積">
          <a:extLst>
            <a:ext uri="{FF2B5EF4-FFF2-40B4-BE49-F238E27FC236}">
              <a16:creationId xmlns:a16="http://schemas.microsoft.com/office/drawing/2014/main" id="{00000000-0008-0000-0F00-0000ED020000}"/>
            </a:ext>
          </a:extLst>
        </xdr:cNvPr>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体育館（柔剣道場）・図書館の有形固定資産減価償却率は，類似団体よりも高くなっている。　図書館については，施設の老朽化が進み耐震性にも問題があることから機能移転や複合化を検討していく。体育館（柔剣道場）については，建設から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年以上が経過しており，定期的な点検活動を行いながら有効に利用していく。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廃棄物施設，保健センター，消防施設については，有形固定資産減価償却費率が類似団体平均よりも低くなっているが，住民福祉の向上には必要不可欠な施設であることから，施設の定期点検や維持管理を計画的に実施し長寿命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については，新庁舎の完成に伴い有形固定資産減価償却費率が低くなった。今後とも，公共施設等総合管理計画等に基づき，老朽化の進んだ施設の機能移転や民間譲渡等を検討し，公共施設の適正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6,325
6,230
40.39
7,580,616
7,456,358
53,985
4,258,316
9,041,436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口減少や少子高齢化，外海離島という地理的な要因等から財政基盤が弱く，類似団体平均よりも低くなっている。財政基盤強化のため町税やふるさと納税等の収入確保対策の強化や経常経費の削減などに取り組む。</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経常収支比率は前年度と比較して</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ポイント改善しているが，依然として類似団体平均より高い状態となっている。令和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年度決算の経常収支比率が改善した理由として，令和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年度決算では，普通交付税や地方消費税交付金の増が多くなったためである。経常経費の大きな割合を占める公債費については，平成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年度の元利償還のピーク以降は減少するが，平成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年度から開始された新庁舎建設事業に伴い，多額の地方債を発行している。令和２年度から</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年間を「第２期財政健全化（集中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対策期間」とし</a:t>
          </a:r>
          <a:r>
            <a:rPr kumimoji="1" lang="ja-JP" altLang="en-US" sz="1100">
              <a:solidFill>
                <a:sysClr val="windowText" lastClr="000000"/>
              </a:solidFill>
              <a:effectLst/>
              <a:latin typeface="+mn-lt"/>
              <a:ea typeface="+mn-ea"/>
              <a:cs typeface="+mn-cs"/>
            </a:rPr>
            <a:t>ており</a:t>
          </a:r>
          <a:r>
            <a:rPr kumimoji="1" lang="ja-JP" altLang="ja-JP" sz="1100">
              <a:solidFill>
                <a:sysClr val="windowText" lastClr="000000"/>
              </a:solidFill>
              <a:effectLst/>
              <a:latin typeface="+mn-lt"/>
              <a:ea typeface="+mn-ea"/>
              <a:cs typeface="+mn-cs"/>
            </a:rPr>
            <a:t>，引き続き経常経費の削減に取り組む。</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0465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140716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2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116586</xdr:rowOff>
    </xdr:from>
    <xdr:to>
      <xdr:col>15</xdr:col>
      <xdr:colOff>82550</xdr:colOff>
      <xdr:row>64</xdr:row>
      <xdr:rowOff>140716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8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8938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96029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65786</xdr:rowOff>
    </xdr:from>
    <xdr:to>
      <xdr:col>11</xdr:col>
      <xdr:colOff>82550</xdr:colOff>
      <xdr:row>64</xdr:row>
      <xdr:rowOff>167386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人件費・物件費等については，昨年度と比較して高くなっている。要因としては，会計年度任用職員制度の開始に伴う人件費の増加があげられる。総額は，類似団体平均と比較して低くなっており，財政健全化の取り組みとして物件費等の抑制に取り組んできた成果であると考える。今後も引き続き経常経費削減の取組みが必要であ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72611</xdr:rowOff>
    </xdr:from>
    <xdr:to>
      <xdr:col>23</xdr:col>
      <xdr:colOff>133350</xdr:colOff>
      <xdr:row>82</xdr:row>
      <xdr:rowOff>113743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31511"/>
          <a:ext cx="838200" cy="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30211</xdr:rowOff>
    </xdr:from>
    <xdr:to>
      <xdr:col>19</xdr:col>
      <xdr:colOff>133350</xdr:colOff>
      <xdr:row>82</xdr:row>
      <xdr:rowOff>72611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89111"/>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108916</xdr:rowOff>
    </xdr:from>
    <xdr:to>
      <xdr:col>15</xdr:col>
      <xdr:colOff>82550</xdr:colOff>
      <xdr:row>82</xdr:row>
      <xdr:rowOff>30211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96366"/>
          <a:ext cx="889000" cy="9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108916</xdr:rowOff>
    </xdr:from>
    <xdr:to>
      <xdr:col>11</xdr:col>
      <xdr:colOff>31750</xdr:colOff>
      <xdr:row>81</xdr:row>
      <xdr:rowOff>125839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996366"/>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62943</xdr:rowOff>
    </xdr:from>
    <xdr:to>
      <xdr:col>23</xdr:col>
      <xdr:colOff>184150</xdr:colOff>
      <xdr:row>82</xdr:row>
      <xdr:rowOff>164543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79470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6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21811</xdr:rowOff>
    </xdr:from>
    <xdr:to>
      <xdr:col>19</xdr:col>
      <xdr:colOff>184150</xdr:colOff>
      <xdr:row>82</xdr:row>
      <xdr:rowOff>123411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133588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4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150861</xdr:rowOff>
    </xdr:from>
    <xdr:to>
      <xdr:col>15</xdr:col>
      <xdr:colOff>133350</xdr:colOff>
      <xdr:row>82</xdr:row>
      <xdr:rowOff>81011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91188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0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58116</xdr:rowOff>
    </xdr:from>
    <xdr:to>
      <xdr:col>11</xdr:col>
      <xdr:colOff>82550</xdr:colOff>
      <xdr:row>81</xdr:row>
      <xdr:rowOff>159716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169893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75039</xdr:rowOff>
    </xdr:from>
    <xdr:to>
      <xdr:col>7</xdr:col>
      <xdr:colOff>31750</xdr:colOff>
      <xdr:row>82</xdr:row>
      <xdr:rowOff>5189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15366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3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類似団体平均と比較して低くなっており，全国平均及び全国町村平均よりも低い。これまでも国家公務員の給与制度に準じた適正な運用を行ってきたが，今後も人事院勧告等に基づく給与制度の運用と定員適正化に取り組む。</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165523</xdr:rowOff>
    </xdr:from>
    <xdr:to>
      <xdr:col>81</xdr:col>
      <xdr:colOff>44450</xdr:colOff>
      <xdr:row>83</xdr:row>
      <xdr:rowOff>165523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9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141393</xdr:rowOff>
    </xdr:from>
    <xdr:to>
      <xdr:col>77</xdr:col>
      <xdr:colOff>44450</xdr:colOff>
      <xdr:row>83</xdr:row>
      <xdr:rowOff>165523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3717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117263</xdr:rowOff>
    </xdr:from>
    <xdr:to>
      <xdr:col>72</xdr:col>
      <xdr:colOff>203200</xdr:colOff>
      <xdr:row>83</xdr:row>
      <xdr:rowOff>141393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3476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117263</xdr:rowOff>
    </xdr:from>
    <xdr:to>
      <xdr:col>68</xdr:col>
      <xdr:colOff>152400</xdr:colOff>
      <xdr:row>83</xdr:row>
      <xdr:rowOff>149437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34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114723</xdr:rowOff>
    </xdr:from>
    <xdr:to>
      <xdr:col>81</xdr:col>
      <xdr:colOff>95250</xdr:colOff>
      <xdr:row>84</xdr:row>
      <xdr:rowOff>44873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131250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114723</xdr:rowOff>
    </xdr:from>
    <xdr:to>
      <xdr:col>77</xdr:col>
      <xdr:colOff>95250</xdr:colOff>
      <xdr:row>84</xdr:row>
      <xdr:rowOff>44873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55050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90593</xdr:rowOff>
    </xdr:from>
    <xdr:to>
      <xdr:col>73</xdr:col>
      <xdr:colOff>44450</xdr:colOff>
      <xdr:row>84</xdr:row>
      <xdr:rowOff>20743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30920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66463</xdr:rowOff>
    </xdr:from>
    <xdr:to>
      <xdr:col>68</xdr:col>
      <xdr:colOff>203200</xdr:colOff>
      <xdr:row>83</xdr:row>
      <xdr:rowOff>168063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6790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98637</xdr:rowOff>
    </xdr:from>
    <xdr:to>
      <xdr:col>64</xdr:col>
      <xdr:colOff>152400</xdr:colOff>
      <xdr:row>84</xdr:row>
      <xdr:rowOff>28787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38964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類似団体平均と比較して多くなっている。要因として町独自の施設である和泊町実験農場を有していることや，空港管理事務所を有していること，こども園を直営で運営していることなどが考えられる。これまでも，指定管理</a:t>
          </a:r>
          <a:r>
            <a:rPr kumimoji="1" lang="ja-JP" altLang="en-US" sz="1100">
              <a:solidFill>
                <a:sysClr val="windowText" lastClr="000000"/>
              </a:solidFill>
              <a:effectLst/>
              <a:latin typeface="+mn-lt"/>
              <a:ea typeface="+mn-ea"/>
              <a:cs typeface="+mn-cs"/>
            </a:rPr>
            <a:t>制度</a:t>
          </a:r>
          <a:r>
            <a:rPr kumimoji="1" lang="ja-JP" altLang="ja-JP" sz="1100">
              <a:solidFill>
                <a:sysClr val="windowText" lastClr="000000"/>
              </a:solidFill>
              <a:effectLst/>
              <a:latin typeface="+mn-lt"/>
              <a:ea typeface="+mn-ea"/>
              <a:cs typeface="+mn-cs"/>
            </a:rPr>
            <a:t>の導入やごみ収集業務及び町有線テレビの一部業務（自主放送業務）等の民間委託を実施し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直営施設における目的の達成状況</a:t>
          </a:r>
          <a:r>
            <a:rPr kumimoji="1" lang="ja-JP" altLang="en-US" sz="1100">
              <a:solidFill>
                <a:sysClr val="windowText" lastClr="000000"/>
              </a:solidFill>
              <a:effectLst/>
              <a:latin typeface="+mn-lt"/>
              <a:ea typeface="+mn-ea"/>
              <a:cs typeface="+mn-cs"/>
            </a:rPr>
            <a:t>等をふまえ</a:t>
          </a:r>
          <a:r>
            <a:rPr kumimoji="1" lang="ja-JP" altLang="ja-JP" sz="1100">
              <a:solidFill>
                <a:sysClr val="windowText" lastClr="000000"/>
              </a:solidFill>
              <a:effectLst/>
              <a:latin typeface="+mn-lt"/>
              <a:ea typeface="+mn-ea"/>
              <a:cs typeface="+mn-cs"/>
            </a:rPr>
            <a:t>，類似施設の統廃合や民営化等について検討</a:t>
          </a:r>
          <a:r>
            <a:rPr kumimoji="1" lang="ja-JP" altLang="en-US" sz="1100">
              <a:solidFill>
                <a:sysClr val="windowText" lastClr="000000"/>
              </a:solidFill>
              <a:effectLst/>
              <a:latin typeface="+mn-lt"/>
              <a:ea typeface="+mn-ea"/>
              <a:cs typeface="+mn-cs"/>
            </a:rPr>
            <a:t>してきた。</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150622</xdr:rowOff>
    </xdr:from>
    <xdr:to>
      <xdr:col>81</xdr:col>
      <xdr:colOff>44450</xdr:colOff>
      <xdr:row>62</xdr:row>
      <xdr:rowOff>169926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78052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121062</xdr:rowOff>
    </xdr:from>
    <xdr:to>
      <xdr:col>77</xdr:col>
      <xdr:colOff>44450</xdr:colOff>
      <xdr:row>62</xdr:row>
      <xdr:rowOff>150622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750962"/>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104775</xdr:rowOff>
    </xdr:from>
    <xdr:to>
      <xdr:col>72</xdr:col>
      <xdr:colOff>203200</xdr:colOff>
      <xdr:row>62</xdr:row>
      <xdr:rowOff>121062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734675"/>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96933</xdr:rowOff>
    </xdr:from>
    <xdr:to>
      <xdr:col>68</xdr:col>
      <xdr:colOff>152400</xdr:colOff>
      <xdr:row>62</xdr:row>
      <xdr:rowOff>104775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72683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119126</xdr:rowOff>
    </xdr:from>
    <xdr:to>
      <xdr:col>81</xdr:col>
      <xdr:colOff>95250</xdr:colOff>
      <xdr:row>63</xdr:row>
      <xdr:rowOff>49276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91203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99822</xdr:rowOff>
    </xdr:from>
    <xdr:to>
      <xdr:col>77</xdr:col>
      <xdr:colOff>95250</xdr:colOff>
      <xdr:row>63</xdr:row>
      <xdr:rowOff>29972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14749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70262</xdr:rowOff>
    </xdr:from>
    <xdr:to>
      <xdr:col>73</xdr:col>
      <xdr:colOff>44450</xdr:colOff>
      <xdr:row>63</xdr:row>
      <xdr:rowOff>412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7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156639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7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53975</xdr:rowOff>
    </xdr:from>
    <xdr:to>
      <xdr:col>68</xdr:col>
      <xdr:colOff>203200</xdr:colOff>
      <xdr:row>62</xdr:row>
      <xdr:rowOff>155575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140352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46133</xdr:rowOff>
    </xdr:from>
    <xdr:to>
      <xdr:col>64</xdr:col>
      <xdr:colOff>152400</xdr:colOff>
      <xdr:row>62</xdr:row>
      <xdr:rowOff>147733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6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132510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6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実質公債費比率については，前年度から</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ポイント悪化しており，依然として類似団体平均より高くなっている。令和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年度では，平成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年度から償還を開始した過疎対策事業債（過疎道路整備事業・地方道路交付金事業等）</a:t>
          </a:r>
          <a:r>
            <a:rPr kumimoji="1" lang="ja-JP" altLang="en-US" sz="1100">
              <a:solidFill>
                <a:sysClr val="windowText" lastClr="000000"/>
              </a:solidFill>
              <a:effectLst/>
              <a:latin typeface="+mn-lt"/>
              <a:ea typeface="+mn-ea"/>
              <a:cs typeface="+mn-cs"/>
            </a:rPr>
            <a:t>や平成</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年度から償還を開始した辺地対策事業（防災行政無線・辺地道路整備）</a:t>
          </a:r>
          <a:r>
            <a:rPr kumimoji="1" lang="ja-JP" altLang="ja-JP" sz="1100">
              <a:solidFill>
                <a:sysClr val="windowText" lastClr="000000"/>
              </a:solidFill>
              <a:effectLst/>
              <a:latin typeface="+mn-lt"/>
              <a:ea typeface="+mn-ea"/>
              <a:cs typeface="+mn-cs"/>
            </a:rPr>
            <a:t>の償還が終了した。公債費の償還のピークを平成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年度に迎えたが，平成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年度から着工した新庁舎建設事業で</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億の地方債の償還も開始されたことから，実質公債比率の急激な低下は見込めない。今後も引き続き新規地方債発行抑制に努める。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119380</xdr:rowOff>
    </xdr:from>
    <xdr:to>
      <xdr:col>81</xdr:col>
      <xdr:colOff>44450</xdr:colOff>
      <xdr:row>43</xdr:row>
      <xdr:rowOff>127423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49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87206</xdr:rowOff>
    </xdr:from>
    <xdr:to>
      <xdr:col>77</xdr:col>
      <xdr:colOff>44450</xdr:colOff>
      <xdr:row>43</xdr:row>
      <xdr:rowOff>119380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45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87206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4193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79163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41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143950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34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28363</xdr:rowOff>
    </xdr:from>
    <xdr:to>
      <xdr:col>64</xdr:col>
      <xdr:colOff>152400</xdr:colOff>
      <xdr:row>43</xdr:row>
      <xdr:rowOff>129963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114740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50">
              <a:solidFill>
                <a:sysClr val="windowText" lastClr="000000"/>
              </a:solidFill>
              <a:effectLst/>
              <a:latin typeface="+mn-lt"/>
              <a:ea typeface="+mn-ea"/>
              <a:cs typeface="+mn-cs"/>
            </a:rPr>
            <a:t>将来負担比率は前年度と比較して</a:t>
          </a:r>
          <a:r>
            <a:rPr kumimoji="1" lang="en-US" altLang="ja-JP" sz="1050">
              <a:solidFill>
                <a:sysClr val="windowText" lastClr="000000"/>
              </a:solidFill>
              <a:effectLst/>
              <a:latin typeface="+mn-lt"/>
              <a:ea typeface="+mn-ea"/>
              <a:cs typeface="+mn-cs"/>
            </a:rPr>
            <a:t>23.7</a:t>
          </a:r>
          <a:r>
            <a:rPr kumimoji="1" lang="ja-JP" altLang="ja-JP" sz="1050">
              <a:solidFill>
                <a:sysClr val="windowText" lastClr="000000"/>
              </a:solidFill>
              <a:effectLst/>
              <a:latin typeface="+mn-lt"/>
              <a:ea typeface="+mn-ea"/>
              <a:cs typeface="+mn-cs"/>
            </a:rPr>
            <a:t>ポイント減少しているが，依然として類似団体平均より高い状況である。改善の要因としては，地方債の償還が進んだことと，充当可能基金の増加が原因である。将来負担比率の高い要因として，防災行政無線デジタル化事業や公営住宅建替事業などで多額の地方債を発行している中で，平成</a:t>
          </a:r>
          <a:r>
            <a:rPr kumimoji="1" lang="en-US" altLang="ja-JP" sz="1050">
              <a:solidFill>
                <a:sysClr val="windowText" lastClr="000000"/>
              </a:solidFill>
              <a:effectLst/>
              <a:latin typeface="+mn-lt"/>
              <a:ea typeface="+mn-ea"/>
              <a:cs typeface="+mn-cs"/>
            </a:rPr>
            <a:t>29</a:t>
          </a:r>
          <a:r>
            <a:rPr kumimoji="1" lang="ja-JP" altLang="ja-JP" sz="1050">
              <a:solidFill>
                <a:sysClr val="windowText" lastClr="000000"/>
              </a:solidFill>
              <a:effectLst/>
              <a:latin typeface="+mn-lt"/>
              <a:ea typeface="+mn-ea"/>
              <a:cs typeface="+mn-cs"/>
            </a:rPr>
            <a:t>年度から実施した新庁舎建設事業により</a:t>
          </a:r>
          <a:r>
            <a:rPr kumimoji="1" lang="en-US" altLang="ja-JP" sz="1050">
              <a:solidFill>
                <a:sysClr val="windowText" lastClr="000000"/>
              </a:solidFill>
              <a:effectLst/>
              <a:latin typeface="+mn-lt"/>
              <a:ea typeface="+mn-ea"/>
              <a:cs typeface="+mn-cs"/>
            </a:rPr>
            <a:t>11.6</a:t>
          </a:r>
          <a:r>
            <a:rPr kumimoji="1" lang="ja-JP" altLang="ja-JP" sz="1050">
              <a:solidFill>
                <a:sysClr val="windowText" lastClr="000000"/>
              </a:solidFill>
              <a:effectLst/>
              <a:latin typeface="+mn-lt"/>
              <a:ea typeface="+mn-ea"/>
              <a:cs typeface="+mn-cs"/>
            </a:rPr>
            <a:t>億の地方債を発行したためである。今後は，過去に整備した公共施設等の長寿命化等が課題となってくることから，公共施設等総合管理計画などに基づき，将来負担の増加することのないよう計画的に取り組む</a:t>
          </a:r>
          <a:r>
            <a:rPr kumimoji="1" lang="ja-JP" altLang="en-US" sz="1050">
              <a:solidFill>
                <a:sysClr val="windowText" lastClr="000000"/>
              </a:solidFill>
              <a:effectLst/>
              <a:latin typeface="+mn-lt"/>
              <a:ea typeface="+mn-ea"/>
              <a:cs typeface="+mn-cs"/>
            </a:rPr>
            <a:t>。</a:t>
          </a:r>
          <a:endParaRPr kumimoji="1" lang="en-US" altLang="ja-JP" sz="1050">
            <a:solidFill>
              <a:sysClr val="windowText" lastClr="000000"/>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130048</xdr:rowOff>
    </xdr:from>
    <xdr:to>
      <xdr:col>81</xdr:col>
      <xdr:colOff>44450</xdr:colOff>
      <xdr:row>19</xdr:row>
      <xdr:rowOff>15901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3044698"/>
          <a:ext cx="838200" cy="2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15901</xdr:rowOff>
    </xdr:from>
    <xdr:to>
      <xdr:col>77</xdr:col>
      <xdr:colOff>44450</xdr:colOff>
      <xdr:row>20</xdr:row>
      <xdr:rowOff>47142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3273451"/>
          <a:ext cx="889000" cy="20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47142</xdr:rowOff>
    </xdr:from>
    <xdr:to>
      <xdr:col>72</xdr:col>
      <xdr:colOff>203200</xdr:colOff>
      <xdr:row>20</xdr:row>
      <xdr:rowOff>136906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476142"/>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163576</xdr:rowOff>
    </xdr:from>
    <xdr:to>
      <xdr:col>68</xdr:col>
      <xdr:colOff>152400</xdr:colOff>
      <xdr:row>20</xdr:row>
      <xdr:rowOff>136906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342112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79248</xdr:rowOff>
    </xdr:from>
    <xdr:to>
      <xdr:col>81</xdr:col>
      <xdr:colOff>95250</xdr:colOff>
      <xdr:row>18</xdr:row>
      <xdr:rowOff>9398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51325</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96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136550</xdr:rowOff>
    </xdr:from>
    <xdr:to>
      <xdr:col>77</xdr:col>
      <xdr:colOff>95250</xdr:colOff>
      <xdr:row>19</xdr:row>
      <xdr:rowOff>66701</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3222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51478</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3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167792</xdr:rowOff>
    </xdr:from>
    <xdr:to>
      <xdr:col>73</xdr:col>
      <xdr:colOff>44450</xdr:colOff>
      <xdr:row>20</xdr:row>
      <xdr:rowOff>97942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82719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5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86106</xdr:rowOff>
    </xdr:from>
    <xdr:to>
      <xdr:col>68</xdr:col>
      <xdr:colOff>203200</xdr:colOff>
      <xdr:row>21</xdr:row>
      <xdr:rowOff>16256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112776</xdr:rowOff>
    </xdr:from>
    <xdr:to>
      <xdr:col>64</xdr:col>
      <xdr:colOff>152400</xdr:colOff>
      <xdr:row>20</xdr:row>
      <xdr:rowOff>42926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3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27703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4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2721</xdr:rowOff>
    </xdr:from>
    <xdr:ext cx="10014857" cy="52142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34785" y="4601935"/>
          <a:ext cx="1001485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6,325
6,230
40.39
7,580,616
7,456,358
53,985
4,258,316
9,041,436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B05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人件費の割合は類似団体平均と</a:t>
          </a:r>
          <a:r>
            <a:rPr kumimoji="1" lang="ja-JP" altLang="en-US" sz="1100">
              <a:solidFill>
                <a:sysClr val="windowText" lastClr="000000"/>
              </a:solidFill>
              <a:effectLst/>
              <a:latin typeface="+mn-lt"/>
              <a:ea typeface="+mn-ea"/>
              <a:cs typeface="+mn-cs"/>
            </a:rPr>
            <a:t>比較して</a:t>
          </a:r>
          <a:r>
            <a:rPr kumimoji="1" lang="ja-JP" altLang="ja-JP" sz="1100">
              <a:solidFill>
                <a:sysClr val="windowText" lastClr="000000"/>
              </a:solidFill>
              <a:effectLst/>
              <a:latin typeface="+mn-lt"/>
              <a:ea typeface="+mn-ea"/>
              <a:cs typeface="+mn-cs"/>
            </a:rPr>
            <a:t>高くなっている。増化した要因として，令和２年度から会計年度任用職員制度の開始により人件費が増大したものと思われる。これまで取り組んできた定員管理適正化の推進を継続し，今後とも，施設の民営化や統廃合等を検討し人件費の抑制を図</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とともに，会計年度任用職員の適正配置等も検討する。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7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物件費は類似団体平均より低くなっており，経常経費削減の効果</a:t>
          </a:r>
          <a:r>
            <a:rPr kumimoji="1" lang="ja-JP" altLang="en-US" sz="1100">
              <a:solidFill>
                <a:sysClr val="windowText" lastClr="000000"/>
              </a:solidFill>
              <a:effectLst/>
              <a:latin typeface="+mn-lt"/>
              <a:ea typeface="+mn-ea"/>
              <a:cs typeface="+mn-cs"/>
            </a:rPr>
            <a:t>が出ているが，</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は前年度比</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ポイント増加している。</a:t>
          </a:r>
          <a:r>
            <a:rPr kumimoji="1" lang="ja-JP" altLang="ja-JP" sz="1100">
              <a:solidFill>
                <a:sysClr val="windowText" lastClr="000000"/>
              </a:solidFill>
              <a:effectLst/>
              <a:latin typeface="+mn-lt"/>
              <a:ea typeface="+mn-ea"/>
              <a:cs typeface="+mn-cs"/>
            </a:rPr>
            <a:t>要因としては，</a:t>
          </a:r>
          <a:r>
            <a:rPr kumimoji="1" lang="ja-JP" altLang="en-US" sz="1100">
              <a:solidFill>
                <a:sysClr val="windowText" lastClr="000000"/>
              </a:solidFill>
              <a:effectLst/>
              <a:latin typeface="+mn-lt"/>
              <a:ea typeface="+mn-ea"/>
              <a:cs typeface="+mn-cs"/>
            </a:rPr>
            <a:t>総合交流施設建設事業等の委託料等が影響している。依然として，</a:t>
          </a:r>
          <a:r>
            <a:rPr kumimoji="1" lang="ja-JP" altLang="ja-JP" sz="1100">
              <a:solidFill>
                <a:sysClr val="windowText" lastClr="000000"/>
              </a:solidFill>
              <a:effectLst/>
              <a:latin typeface="+mn-lt"/>
              <a:ea typeface="+mn-ea"/>
              <a:cs typeface="+mn-cs"/>
            </a:rPr>
            <a:t>新型コロナウイルス感染症の影響により，各種出張やイベントが中止</a:t>
          </a:r>
          <a:r>
            <a:rPr kumimoji="1" lang="ja-JP" altLang="en-US" sz="1100">
              <a:solidFill>
                <a:sysClr val="windowText" lastClr="000000"/>
              </a:solidFill>
              <a:effectLst/>
              <a:latin typeface="+mn-lt"/>
              <a:ea typeface="+mn-ea"/>
              <a:cs typeface="+mn-cs"/>
            </a:rPr>
            <a:t>となっており，例年よりは低く抑えられている。今後は，</a:t>
          </a:r>
          <a:r>
            <a:rPr kumimoji="1" lang="ja-JP" altLang="ja-JP" sz="1100">
              <a:solidFill>
                <a:sysClr val="windowText" lastClr="000000"/>
              </a:solidFill>
              <a:effectLst/>
              <a:latin typeface="+mn-lt"/>
              <a:ea typeface="+mn-ea"/>
              <a:cs typeface="+mn-cs"/>
            </a:rPr>
            <a:t>消耗品費の一括調達や</a:t>
          </a:r>
          <a:r>
            <a:rPr kumimoji="1" lang="ja-JP" altLang="en-US" sz="1100">
              <a:solidFill>
                <a:sysClr val="windowText" lastClr="000000"/>
              </a:solidFill>
              <a:effectLst/>
              <a:latin typeface="+mn-lt"/>
              <a:ea typeface="+mn-ea"/>
              <a:cs typeface="+mn-cs"/>
            </a:rPr>
            <a:t>公用車及び</a:t>
          </a:r>
          <a:r>
            <a:rPr kumimoji="1" lang="ja-JP" altLang="ja-JP" sz="1100">
              <a:solidFill>
                <a:sysClr val="windowText" lastClr="000000"/>
              </a:solidFill>
              <a:effectLst/>
              <a:latin typeface="+mn-lt"/>
              <a:ea typeface="+mn-ea"/>
              <a:cs typeface="+mn-cs"/>
            </a:rPr>
            <a:t>コピー機の共同利用などに取り組み，更なる経常経費削減を図る。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65278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6004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16</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0045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06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xdr:rowOff>
    </xdr:from>
    <xdr:to>
      <xdr:col>82</xdr:col>
      <xdr:colOff>158750</xdr:colOff>
      <xdr:row>15</xdr:row>
      <xdr:rowOff>116078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94505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減少しているが依然として類似団体と比較して高い水準である。要因としては，高齢者人口の増加や障害福祉費の増加が要因である。高齢化の進展や町独自の子ども医療費助成制度などにより，扶助費については今後も増加が見込まれることから，</a:t>
          </a:r>
          <a:r>
            <a:rPr kumimoji="1" lang="ja-JP" altLang="en-US" sz="1100">
              <a:solidFill>
                <a:sysClr val="windowText" lastClr="000000"/>
              </a:solidFill>
              <a:effectLst/>
              <a:latin typeface="+mn-lt"/>
              <a:ea typeface="+mn-ea"/>
              <a:cs typeface="+mn-cs"/>
            </a:rPr>
            <a:t>扶助費の推計を行うとともに</a:t>
          </a:r>
          <a:r>
            <a:rPr kumimoji="1" lang="ja-JP" altLang="ja-JP" sz="1100">
              <a:solidFill>
                <a:sysClr val="windowText" lastClr="000000"/>
              </a:solidFill>
              <a:effectLst/>
              <a:latin typeface="+mn-lt"/>
              <a:ea typeface="+mn-ea"/>
              <a:cs typeface="+mn-cs"/>
            </a:rPr>
            <a:t>，町単独扶助費についても自己負担基準の見直しや施設利用の回数制限等を検討する。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935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58</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792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ポイント改善しており，要因として</a:t>
          </a:r>
          <a:r>
            <a:rPr kumimoji="1" lang="ja-JP" altLang="en-US" sz="1100">
              <a:solidFill>
                <a:sysClr val="windowText" lastClr="000000"/>
              </a:solidFill>
              <a:effectLst/>
              <a:latin typeface="+mn-lt"/>
              <a:ea typeface="+mn-ea"/>
              <a:cs typeface="+mn-cs"/>
            </a:rPr>
            <a:t>介護保険特</a:t>
          </a:r>
          <a:r>
            <a:rPr kumimoji="1" lang="ja-JP" altLang="ja-JP" sz="1100">
              <a:solidFill>
                <a:sysClr val="windowText" lastClr="000000"/>
              </a:solidFill>
              <a:effectLst/>
              <a:latin typeface="+mn-lt"/>
              <a:ea typeface="+mn-ea"/>
              <a:cs typeface="+mn-cs"/>
            </a:rPr>
            <a:t>別会計</a:t>
          </a:r>
          <a:r>
            <a:rPr kumimoji="1" lang="ja-JP" altLang="en-US" sz="1100">
              <a:solidFill>
                <a:sysClr val="windowText" lastClr="000000"/>
              </a:solidFill>
              <a:effectLst/>
              <a:latin typeface="+mn-lt"/>
              <a:ea typeface="+mn-ea"/>
              <a:cs typeface="+mn-cs"/>
            </a:rPr>
            <a:t>，後期高齢者医療特別会計等</a:t>
          </a:r>
          <a:r>
            <a:rPr kumimoji="1" lang="ja-JP" altLang="ja-JP" sz="1100">
              <a:solidFill>
                <a:sysClr val="windowText" lastClr="000000"/>
              </a:solidFill>
              <a:effectLst/>
              <a:latin typeface="+mn-lt"/>
              <a:ea typeface="+mn-ea"/>
              <a:cs typeface="+mn-cs"/>
            </a:rPr>
            <a:t>への繰出金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が主な要因である。公共下水道施設・農業集落排水施設の長寿命化事業や機能強化事業が実施されていることから，今後も繰出金が増加することが予想される。医療費の抑制や下水道使用料の見直しなどにより財政基盤の強化を図り，繰出金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139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05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補助費等については，前年度よりも</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しているが，類似団体平均</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mn-lt"/>
              <a:ea typeface="+mn-ea"/>
              <a:cs typeface="+mn-cs"/>
            </a:rPr>
            <a:t>りも低くなっている。今後は，</a:t>
          </a:r>
          <a:r>
            <a:rPr kumimoji="1" lang="ja-JP" altLang="en-US" sz="1100">
              <a:solidFill>
                <a:sysClr val="windowText" lastClr="000000"/>
              </a:solidFill>
              <a:effectLst/>
              <a:latin typeface="+mn-lt"/>
              <a:ea typeface="+mn-ea"/>
              <a:cs typeface="+mn-cs"/>
            </a:rPr>
            <a:t>町民ニーズの多様化に伴い，</a:t>
          </a:r>
          <a:r>
            <a:rPr kumimoji="1" lang="ja-JP" altLang="ja-JP" sz="1100">
              <a:solidFill>
                <a:sysClr val="windowText" lastClr="000000"/>
              </a:solidFill>
              <a:effectLst/>
              <a:latin typeface="+mn-lt"/>
              <a:ea typeface="+mn-ea"/>
              <a:cs typeface="+mn-cs"/>
            </a:rPr>
            <a:t>社会保障関連経費の増加が見込まれる。また，町単独補助金については，補助事業の内容について庁内関係課</a:t>
          </a:r>
          <a:r>
            <a:rPr kumimoji="1" lang="ja-JP" altLang="en-US" sz="1100">
              <a:solidFill>
                <a:sysClr val="windowText" lastClr="000000"/>
              </a:solidFill>
              <a:effectLst/>
              <a:latin typeface="+mn-lt"/>
              <a:ea typeface="+mn-ea"/>
              <a:cs typeface="+mn-cs"/>
            </a:rPr>
            <a:t>及び近隣市町村と</a:t>
          </a:r>
          <a:r>
            <a:rPr kumimoji="1" lang="ja-JP" altLang="ja-JP" sz="1100">
              <a:solidFill>
                <a:sysClr val="windowText" lastClr="000000"/>
              </a:solidFill>
              <a:effectLst/>
              <a:latin typeface="+mn-lt"/>
              <a:ea typeface="+mn-ea"/>
              <a:cs typeface="+mn-cs"/>
            </a:rPr>
            <a:t>精査し</a:t>
          </a:r>
          <a:r>
            <a:rPr kumimoji="1" lang="ja-JP" altLang="en-US" sz="1100">
              <a:solidFill>
                <a:sysClr val="windowText" lastClr="000000"/>
              </a:solidFill>
              <a:effectLst/>
              <a:latin typeface="+mn-lt"/>
              <a:ea typeface="+mn-ea"/>
              <a:cs typeface="+mn-cs"/>
            </a:rPr>
            <a:t>，補助内容について精査するとともに</a:t>
          </a:r>
          <a:r>
            <a:rPr kumimoji="1" lang="ja-JP" altLang="ja-JP" sz="1100">
              <a:solidFill>
                <a:sysClr val="windowText" lastClr="000000"/>
              </a:solidFill>
              <a:effectLst/>
              <a:latin typeface="+mn-lt"/>
              <a:ea typeface="+mn-ea"/>
              <a:cs typeface="+mn-cs"/>
            </a:rPr>
            <a:t>補助団体の自立を促す取り組みも併せて実施していく。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026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152146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07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62992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ysClr val="windowText" lastClr="000000"/>
              </a:solidFill>
              <a:effectLst/>
              <a:latin typeface="+mn-lt"/>
              <a:ea typeface="+mn-ea"/>
              <a:cs typeface="+mn-cs"/>
            </a:rPr>
            <a:t>公債費の割合は類似団体平均より</a:t>
          </a:r>
          <a:r>
            <a:rPr kumimoji="1" lang="en-US" altLang="ja-JP" sz="1100">
              <a:solidFill>
                <a:sysClr val="windowText" lastClr="000000"/>
              </a:solidFill>
              <a:effectLst/>
              <a:latin typeface="+mn-lt"/>
              <a:ea typeface="+mn-ea"/>
              <a:cs typeface="+mn-cs"/>
            </a:rPr>
            <a:t>8.1</a:t>
          </a:r>
          <a:r>
            <a:rPr kumimoji="1" lang="ja-JP" altLang="ja-JP" sz="1100">
              <a:solidFill>
                <a:sysClr val="windowText" lastClr="000000"/>
              </a:solidFill>
              <a:effectLst/>
              <a:latin typeface="+mn-lt"/>
              <a:ea typeface="+mn-ea"/>
              <a:cs typeface="+mn-cs"/>
            </a:rPr>
            <a:t>ポイント高くなっている。過去に実施した大型の公共事業の財源として発行した地方債の元利償還が主な要因である。財政健全化の取り組みとして新規地方債の発行抑制に取り組んでおり，地方債残高は年々減少し改善傾向にあるものの，新庁舎建設事業の償還が開始され，公債費の急激な低下は見込めない。今後とも，新規地方債発行を抑制しながら適切な財政運営を行う。</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79</xdr:row>
      <xdr:rowOff>24130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07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6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73661</xdr:rowOff>
    </xdr:from>
    <xdr:to>
      <xdr:col>15</xdr:col>
      <xdr:colOff>98425</xdr:colOff>
      <xdr:row>79</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618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73661</xdr:rowOff>
    </xdr:from>
    <xdr:to>
      <xdr:col>11</xdr:col>
      <xdr:colOff>9525</xdr:colOff>
      <xdr:row>79</xdr:row>
      <xdr:rowOff>73661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618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22861</xdr:rowOff>
    </xdr:from>
    <xdr:to>
      <xdr:col>11</xdr:col>
      <xdr:colOff>60325</xdr:colOff>
      <xdr:row>79</xdr:row>
      <xdr:rowOff>124461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109238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22861</xdr:rowOff>
    </xdr:from>
    <xdr:to>
      <xdr:col>6</xdr:col>
      <xdr:colOff>171450</xdr:colOff>
      <xdr:row>79</xdr:row>
      <xdr:rowOff>124461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109238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公債費以外の費目については，類似団体平均よりも低いことから，今後とも物件費の抑制や町単独補助金の見直し等の経常経費の削減に努める。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104139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971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34339"/>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82282</xdr:rowOff>
    </xdr:from>
    <xdr:to>
      <xdr:col>29</xdr:col>
      <xdr:colOff>127000</xdr:colOff>
      <xdr:row>15</xdr:row>
      <xdr:rowOff>160692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01657"/>
          <a:ext cx="647700" cy="7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160692</xdr:rowOff>
    </xdr:from>
    <xdr:to>
      <xdr:col>26</xdr:col>
      <xdr:colOff>50800</xdr:colOff>
      <xdr:row>16</xdr:row>
      <xdr:rowOff>46003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80067"/>
          <a:ext cx="698500" cy="5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46003</xdr:rowOff>
    </xdr:from>
    <xdr:to>
      <xdr:col>22</xdr:col>
      <xdr:colOff>114300</xdr:colOff>
      <xdr:row>16</xdr:row>
      <xdr:rowOff>101462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36828"/>
          <a:ext cx="698500" cy="5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99930</xdr:rowOff>
    </xdr:from>
    <xdr:to>
      <xdr:col>18</xdr:col>
      <xdr:colOff>177800</xdr:colOff>
      <xdr:row>16</xdr:row>
      <xdr:rowOff>101462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890755"/>
          <a:ext cx="6985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31482</xdr:rowOff>
    </xdr:from>
    <xdr:to>
      <xdr:col>29</xdr:col>
      <xdr:colOff>177800</xdr:colOff>
      <xdr:row>15</xdr:row>
      <xdr:rowOff>133082</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5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48009</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49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109892</xdr:rowOff>
    </xdr:from>
    <xdr:to>
      <xdr:col>26</xdr:col>
      <xdr:colOff>101600</xdr:colOff>
      <xdr:row>16</xdr:row>
      <xdr:rowOff>40042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2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50219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9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166653</xdr:rowOff>
    </xdr:from>
    <xdr:to>
      <xdr:col>22</xdr:col>
      <xdr:colOff>165100</xdr:colOff>
      <xdr:row>16</xdr:row>
      <xdr:rowOff>96803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8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106980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50662</xdr:rowOff>
    </xdr:from>
    <xdr:to>
      <xdr:col>19</xdr:col>
      <xdr:colOff>38100</xdr:colOff>
      <xdr:row>16</xdr:row>
      <xdr:rowOff>152262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4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162439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61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49130</xdr:rowOff>
    </xdr:from>
    <xdr:to>
      <xdr:col>15</xdr:col>
      <xdr:colOff>101600</xdr:colOff>
      <xdr:row>16</xdr:row>
      <xdr:rowOff>150730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160907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0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247178</xdr:rowOff>
    </xdr:from>
    <xdr:to>
      <xdr:col>29</xdr:col>
      <xdr:colOff>127000</xdr:colOff>
      <xdr:row>34</xdr:row>
      <xdr:rowOff>33976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171728"/>
          <a:ext cx="647700" cy="12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33976</xdr:rowOff>
    </xdr:from>
    <xdr:to>
      <xdr:col>26</xdr:col>
      <xdr:colOff>50800</xdr:colOff>
      <xdr:row>34</xdr:row>
      <xdr:rowOff>103503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301426"/>
          <a:ext cx="698500" cy="6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103503</xdr:rowOff>
    </xdr:from>
    <xdr:to>
      <xdr:col>22</xdr:col>
      <xdr:colOff>114300</xdr:colOff>
      <xdr:row>34</xdr:row>
      <xdr:rowOff>207533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70953"/>
          <a:ext cx="698500" cy="10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207533</xdr:rowOff>
    </xdr:from>
    <xdr:to>
      <xdr:col>18</xdr:col>
      <xdr:colOff>177800</xdr:colOff>
      <xdr:row>34</xdr:row>
      <xdr:rowOff>237447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74983"/>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196378</xdr:rowOff>
    </xdr:from>
    <xdr:to>
      <xdr:col>29</xdr:col>
      <xdr:colOff>177800</xdr:colOff>
      <xdr:row>33</xdr:row>
      <xdr:rowOff>297978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12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104955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2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326076</xdr:rowOff>
    </xdr:from>
    <xdr:to>
      <xdr:col>26</xdr:col>
      <xdr:colOff>101600</xdr:colOff>
      <xdr:row>34</xdr:row>
      <xdr:rowOff>84776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25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94953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1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52703</xdr:rowOff>
    </xdr:from>
    <xdr:to>
      <xdr:col>22</xdr:col>
      <xdr:colOff>165100</xdr:colOff>
      <xdr:row>34</xdr:row>
      <xdr:rowOff>154303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20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164480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8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156733</xdr:rowOff>
    </xdr:from>
    <xdr:to>
      <xdr:col>19</xdr:col>
      <xdr:colOff>38100</xdr:colOff>
      <xdr:row>34</xdr:row>
      <xdr:rowOff>258333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268510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9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186646</xdr:rowOff>
    </xdr:from>
    <xdr:to>
      <xdr:col>15</xdr:col>
      <xdr:colOff>101600</xdr:colOff>
      <xdr:row>34</xdr:row>
      <xdr:rowOff>288246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54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298423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6,325
6,230
40.39
7,580,616
7,456,358
53,985
4,258,316
9,041,436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157548</xdr:rowOff>
    </xdr:from>
    <xdr:to>
      <xdr:col>24</xdr:col>
      <xdr:colOff>63500</xdr:colOff>
      <xdr:row>35</xdr:row>
      <xdr:rowOff>93168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986848"/>
          <a:ext cx="838200" cy="10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93168</xdr:rowOff>
    </xdr:from>
    <xdr:to>
      <xdr:col>19</xdr:col>
      <xdr:colOff>177800</xdr:colOff>
      <xdr:row>36</xdr:row>
      <xdr:rowOff>63296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93918"/>
          <a:ext cx="889000" cy="14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63296</xdr:rowOff>
    </xdr:from>
    <xdr:to>
      <xdr:col>15</xdr:col>
      <xdr:colOff>50800</xdr:colOff>
      <xdr:row>36</xdr:row>
      <xdr:rowOff>115800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35496"/>
          <a:ext cx="889000" cy="5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98243</xdr:rowOff>
    </xdr:from>
    <xdr:to>
      <xdr:col>10</xdr:col>
      <xdr:colOff>114300</xdr:colOff>
      <xdr:row>36</xdr:row>
      <xdr:rowOff>115800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270443"/>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106748</xdr:rowOff>
    </xdr:from>
    <xdr:to>
      <xdr:col>24</xdr:col>
      <xdr:colOff>114300</xdr:colOff>
      <xdr:row>35</xdr:row>
      <xdr:rowOff>36898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129625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8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42368</xdr:rowOff>
    </xdr:from>
    <xdr:to>
      <xdr:col>20</xdr:col>
      <xdr:colOff>38100</xdr:colOff>
      <xdr:row>35</xdr:row>
      <xdr:rowOff>143968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160495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1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12496</xdr:rowOff>
    </xdr:from>
    <xdr:to>
      <xdr:col>15</xdr:col>
      <xdr:colOff>101600</xdr:colOff>
      <xdr:row>36</xdr:row>
      <xdr:rowOff>114096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130623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5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65000</xdr:rowOff>
    </xdr:from>
    <xdr:to>
      <xdr:col>10</xdr:col>
      <xdr:colOff>165100</xdr:colOff>
      <xdr:row>36</xdr:row>
      <xdr:rowOff>166600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11677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1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47443</xdr:rowOff>
    </xdr:from>
    <xdr:to>
      <xdr:col>6</xdr:col>
      <xdr:colOff>38100</xdr:colOff>
      <xdr:row>36</xdr:row>
      <xdr:rowOff>149043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165570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9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147049</xdr:rowOff>
    </xdr:from>
    <xdr:to>
      <xdr:col>24</xdr:col>
      <xdr:colOff>63500</xdr:colOff>
      <xdr:row>57</xdr:row>
      <xdr:rowOff>151351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919699"/>
          <a:ext cx="8382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128832</xdr:rowOff>
    </xdr:from>
    <xdr:to>
      <xdr:col>19</xdr:col>
      <xdr:colOff>177800</xdr:colOff>
      <xdr:row>57</xdr:row>
      <xdr:rowOff>147049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901482"/>
          <a:ext cx="889000" cy="1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128832</xdr:rowOff>
    </xdr:from>
    <xdr:to>
      <xdr:col>15</xdr:col>
      <xdr:colOff>50800</xdr:colOff>
      <xdr:row>58</xdr:row>
      <xdr:rowOff>17258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01482"/>
          <a:ext cx="889000" cy="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10855</xdr:rowOff>
    </xdr:from>
    <xdr:to>
      <xdr:col>10</xdr:col>
      <xdr:colOff>114300</xdr:colOff>
      <xdr:row>58</xdr:row>
      <xdr:rowOff>17258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54955"/>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100551</xdr:rowOff>
    </xdr:from>
    <xdr:to>
      <xdr:col>24</xdr:col>
      <xdr:colOff>114300</xdr:colOff>
      <xdr:row>58</xdr:row>
      <xdr:rowOff>30701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15478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8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96249</xdr:rowOff>
    </xdr:from>
    <xdr:to>
      <xdr:col>20</xdr:col>
      <xdr:colOff>38100</xdr:colOff>
      <xdr:row>58</xdr:row>
      <xdr:rowOff>26399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17526</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78032</xdr:rowOff>
    </xdr:from>
    <xdr:to>
      <xdr:col>15</xdr:col>
      <xdr:colOff>101600</xdr:colOff>
      <xdr:row>58</xdr:row>
      <xdr:rowOff>8182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5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170759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4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137908</xdr:rowOff>
    </xdr:from>
    <xdr:to>
      <xdr:col>10</xdr:col>
      <xdr:colOff>165100</xdr:colOff>
      <xdr:row>58</xdr:row>
      <xdr:rowOff>68058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59185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1000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131505</xdr:rowOff>
    </xdr:from>
    <xdr:to>
      <xdr:col>6</xdr:col>
      <xdr:colOff>38100</xdr:colOff>
      <xdr:row>58</xdr:row>
      <xdr:rowOff>61655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52782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9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54341</xdr:rowOff>
    </xdr:from>
    <xdr:to>
      <xdr:col>24</xdr:col>
      <xdr:colOff>63500</xdr:colOff>
      <xdr:row>78</xdr:row>
      <xdr:rowOff>50935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55991"/>
          <a:ext cx="838200" cy="16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50935</xdr:rowOff>
    </xdr:from>
    <xdr:to>
      <xdr:col>19</xdr:col>
      <xdr:colOff>177800</xdr:colOff>
      <xdr:row>78</xdr:row>
      <xdr:rowOff>134214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424035"/>
          <a:ext cx="889000" cy="8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94072</xdr:rowOff>
    </xdr:from>
    <xdr:to>
      <xdr:col>15</xdr:col>
      <xdr:colOff>50800</xdr:colOff>
      <xdr:row>78</xdr:row>
      <xdr:rowOff>134214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67172"/>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65954</xdr:rowOff>
    </xdr:from>
    <xdr:to>
      <xdr:col>10</xdr:col>
      <xdr:colOff>114300</xdr:colOff>
      <xdr:row>78</xdr:row>
      <xdr:rowOff>94072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39054"/>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3541</xdr:rowOff>
    </xdr:from>
    <xdr:to>
      <xdr:col>24</xdr:col>
      <xdr:colOff>114300</xdr:colOff>
      <xdr:row>77</xdr:row>
      <xdr:rowOff>105141</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0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153418</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8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xdr:rowOff>
    </xdr:from>
    <xdr:to>
      <xdr:col>20</xdr:col>
      <xdr:colOff>38100</xdr:colOff>
      <xdr:row>78</xdr:row>
      <xdr:rowOff>101735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92862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46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83414</xdr:rowOff>
    </xdr:from>
    <xdr:to>
      <xdr:col>15</xdr:col>
      <xdr:colOff>101600</xdr:colOff>
      <xdr:row>79</xdr:row>
      <xdr:rowOff>13564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4691</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9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43272</xdr:rowOff>
    </xdr:from>
    <xdr:to>
      <xdr:col>10</xdr:col>
      <xdr:colOff>165100</xdr:colOff>
      <xdr:row>78</xdr:row>
      <xdr:rowOff>144872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135999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15154</xdr:rowOff>
    </xdr:from>
    <xdr:to>
      <xdr:col>6</xdr:col>
      <xdr:colOff>38100</xdr:colOff>
      <xdr:row>78</xdr:row>
      <xdr:rowOff>116754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107881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149552</xdr:rowOff>
    </xdr:from>
    <xdr:to>
      <xdr:col>24</xdr:col>
      <xdr:colOff>63500</xdr:colOff>
      <xdr:row>97</xdr:row>
      <xdr:rowOff>21329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37302"/>
          <a:ext cx="838200" cy="2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21329</xdr:rowOff>
    </xdr:from>
    <xdr:to>
      <xdr:col>19</xdr:col>
      <xdr:colOff>177800</xdr:colOff>
      <xdr:row>97</xdr:row>
      <xdr:rowOff>95743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51979"/>
          <a:ext cx="889000" cy="7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95743</xdr:rowOff>
    </xdr:from>
    <xdr:to>
      <xdr:col>15</xdr:col>
      <xdr:colOff>50800</xdr:colOff>
      <xdr:row>98</xdr:row>
      <xdr:rowOff>13523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26393"/>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13077</xdr:rowOff>
    </xdr:from>
    <xdr:to>
      <xdr:col>10</xdr:col>
      <xdr:colOff>114300</xdr:colOff>
      <xdr:row>98</xdr:row>
      <xdr:rowOff>13523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15177"/>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98752</xdr:rowOff>
    </xdr:from>
    <xdr:to>
      <xdr:col>24</xdr:col>
      <xdr:colOff>114300</xdr:colOff>
      <xdr:row>96</xdr:row>
      <xdr:rowOff>28902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121629</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141979</xdr:rowOff>
    </xdr:from>
    <xdr:to>
      <xdr:col>20</xdr:col>
      <xdr:colOff>38100</xdr:colOff>
      <xdr:row>97</xdr:row>
      <xdr:rowOff>72129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44943</xdr:rowOff>
    </xdr:from>
    <xdr:to>
      <xdr:col>15</xdr:col>
      <xdr:colOff>101600</xdr:colOff>
      <xdr:row>97</xdr:row>
      <xdr:rowOff>146543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163070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134173</xdr:rowOff>
    </xdr:from>
    <xdr:to>
      <xdr:col>10</xdr:col>
      <xdr:colOff>165100</xdr:colOff>
      <xdr:row>98</xdr:row>
      <xdr:rowOff>64323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80850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4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133727</xdr:rowOff>
    </xdr:from>
    <xdr:to>
      <xdr:col>6</xdr:col>
      <xdr:colOff>38100</xdr:colOff>
      <xdr:row>98</xdr:row>
      <xdr:rowOff>63877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80404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156921</xdr:rowOff>
    </xdr:from>
    <xdr:to>
      <xdr:col>55</xdr:col>
      <xdr:colOff>0</xdr:colOff>
      <xdr:row>38</xdr:row>
      <xdr:rowOff>15242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57671"/>
          <a:ext cx="838200" cy="3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156921</xdr:rowOff>
    </xdr:from>
    <xdr:to>
      <xdr:col>50</xdr:col>
      <xdr:colOff>114300</xdr:colOff>
      <xdr:row>38</xdr:row>
      <xdr:rowOff>102758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57671"/>
          <a:ext cx="889000" cy="46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102758</xdr:rowOff>
    </xdr:from>
    <xdr:to>
      <xdr:col>45</xdr:col>
      <xdr:colOff>177800</xdr:colOff>
      <xdr:row>38</xdr:row>
      <xdr:rowOff>147084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17858"/>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143628</xdr:rowOff>
    </xdr:from>
    <xdr:to>
      <xdr:col>41</xdr:col>
      <xdr:colOff>50800</xdr:colOff>
      <xdr:row>38</xdr:row>
      <xdr:rowOff>147084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658728"/>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135892</xdr:rowOff>
    </xdr:from>
    <xdr:to>
      <xdr:col>55</xdr:col>
      <xdr:colOff>50800</xdr:colOff>
      <xdr:row>38</xdr:row>
      <xdr:rowOff>66042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114319</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5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106121</xdr:rowOff>
    </xdr:from>
    <xdr:to>
      <xdr:col>50</xdr:col>
      <xdr:colOff>165100</xdr:colOff>
      <xdr:row>36</xdr:row>
      <xdr:rowOff>36271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27398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1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51958</xdr:rowOff>
    </xdr:from>
    <xdr:to>
      <xdr:col>46</xdr:col>
      <xdr:colOff>38100</xdr:colOff>
      <xdr:row>38</xdr:row>
      <xdr:rowOff>153558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144685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96284</xdr:rowOff>
    </xdr:from>
    <xdr:to>
      <xdr:col>41</xdr:col>
      <xdr:colOff>101600</xdr:colOff>
      <xdr:row>39</xdr:row>
      <xdr:rowOff>26434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17561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92828</xdr:rowOff>
    </xdr:from>
    <xdr:to>
      <xdr:col>36</xdr:col>
      <xdr:colOff>165100</xdr:colOff>
      <xdr:row>39</xdr:row>
      <xdr:rowOff>22978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14105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0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154043</xdr:rowOff>
    </xdr:from>
    <xdr:to>
      <xdr:col>55</xdr:col>
      <xdr:colOff>0</xdr:colOff>
      <xdr:row>56</xdr:row>
      <xdr:rowOff>161206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55243"/>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154043</xdr:rowOff>
    </xdr:from>
    <xdr:to>
      <xdr:col>50</xdr:col>
      <xdr:colOff>114300</xdr:colOff>
      <xdr:row>57</xdr:row>
      <xdr:rowOff>76243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55243"/>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105194</xdr:rowOff>
    </xdr:from>
    <xdr:to>
      <xdr:col>45</xdr:col>
      <xdr:colOff>177800</xdr:colOff>
      <xdr:row>57</xdr:row>
      <xdr:rowOff>76243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534944"/>
          <a:ext cx="889000" cy="3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105194</xdr:rowOff>
    </xdr:from>
    <xdr:to>
      <xdr:col>41</xdr:col>
      <xdr:colOff>50800</xdr:colOff>
      <xdr:row>57</xdr:row>
      <xdr:rowOff>87395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534944"/>
          <a:ext cx="889000" cy="3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110406</xdr:rowOff>
    </xdr:from>
    <xdr:to>
      <xdr:col>55</xdr:col>
      <xdr:colOff>50800</xdr:colOff>
      <xdr:row>57</xdr:row>
      <xdr:rowOff>40556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133283</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103243</xdr:rowOff>
    </xdr:from>
    <xdr:to>
      <xdr:col>50</xdr:col>
      <xdr:colOff>165100</xdr:colOff>
      <xdr:row>57</xdr:row>
      <xdr:rowOff>33393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0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49920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7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25443</xdr:rowOff>
    </xdr:from>
    <xdr:to>
      <xdr:col>46</xdr:col>
      <xdr:colOff>38100</xdr:colOff>
      <xdr:row>57</xdr:row>
      <xdr:rowOff>127043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118170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9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54394</xdr:rowOff>
    </xdr:from>
    <xdr:to>
      <xdr:col>41</xdr:col>
      <xdr:colOff>101600</xdr:colOff>
      <xdr:row>55</xdr:row>
      <xdr:rowOff>155994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4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1071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2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36595</xdr:rowOff>
    </xdr:from>
    <xdr:to>
      <xdr:col>36</xdr:col>
      <xdr:colOff>165100</xdr:colOff>
      <xdr:row>57</xdr:row>
      <xdr:rowOff>138195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129322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57804</xdr:rowOff>
    </xdr:from>
    <xdr:to>
      <xdr:col>55</xdr:col>
      <xdr:colOff>0</xdr:colOff>
      <xdr:row>76</xdr:row>
      <xdr:rowOff>127019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088004"/>
          <a:ext cx="8382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57804</xdr:rowOff>
    </xdr:from>
    <xdr:to>
      <xdr:col>50</xdr:col>
      <xdr:colOff>114300</xdr:colOff>
      <xdr:row>76</xdr:row>
      <xdr:rowOff>104187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88004"/>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2323</xdr:rowOff>
    </xdr:from>
    <xdr:to>
      <xdr:col>45</xdr:col>
      <xdr:colOff>177800</xdr:colOff>
      <xdr:row>76</xdr:row>
      <xdr:rowOff>104187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2175273"/>
          <a:ext cx="889000" cy="95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2323</xdr:rowOff>
    </xdr:from>
    <xdr:to>
      <xdr:col>41</xdr:col>
      <xdr:colOff>50800</xdr:colOff>
      <xdr:row>77</xdr:row>
      <xdr:rowOff>113029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2175273"/>
          <a:ext cx="889000" cy="11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76219</xdr:rowOff>
    </xdr:from>
    <xdr:to>
      <xdr:col>55</xdr:col>
      <xdr:colOff>50800</xdr:colOff>
      <xdr:row>77</xdr:row>
      <xdr:rowOff>6369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54646</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8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7004</xdr:rowOff>
    </xdr:from>
    <xdr:to>
      <xdr:col>50</xdr:col>
      <xdr:colOff>165100</xdr:colOff>
      <xdr:row>76</xdr:row>
      <xdr:rowOff>108604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125131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8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53387</xdr:rowOff>
    </xdr:from>
    <xdr:to>
      <xdr:col>46</xdr:col>
      <xdr:colOff>38100</xdr:colOff>
      <xdr:row>76</xdr:row>
      <xdr:rowOff>154987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0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85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122973</xdr:rowOff>
    </xdr:from>
    <xdr:to>
      <xdr:col>41</xdr:col>
      <xdr:colOff>101600</xdr:colOff>
      <xdr:row>71</xdr:row>
      <xdr:rowOff>53123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2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69650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18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62229</xdr:rowOff>
    </xdr:from>
    <xdr:to>
      <xdr:col>36</xdr:col>
      <xdr:colOff>165100</xdr:colOff>
      <xdr:row>77</xdr:row>
      <xdr:rowOff>163829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154956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52612</xdr:rowOff>
    </xdr:from>
    <xdr:to>
      <xdr:col>55</xdr:col>
      <xdr:colOff>0</xdr:colOff>
      <xdr:row>97</xdr:row>
      <xdr:rowOff>152315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83262"/>
          <a:ext cx="838200" cy="9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52612</xdr:rowOff>
    </xdr:from>
    <xdr:to>
      <xdr:col>50</xdr:col>
      <xdr:colOff>114300</xdr:colOff>
      <xdr:row>97</xdr:row>
      <xdr:rowOff>154716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83262"/>
          <a:ext cx="889000" cy="10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154716</xdr:rowOff>
    </xdr:from>
    <xdr:to>
      <xdr:col>45</xdr:col>
      <xdr:colOff>177800</xdr:colOff>
      <xdr:row>98</xdr:row>
      <xdr:rowOff>44514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85366"/>
          <a:ext cx="889000" cy="6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110165</xdr:rowOff>
    </xdr:from>
    <xdr:to>
      <xdr:col>41</xdr:col>
      <xdr:colOff>50800</xdr:colOff>
      <xdr:row>98</xdr:row>
      <xdr:rowOff>44514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40815"/>
          <a:ext cx="889000" cy="10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101515</xdr:rowOff>
    </xdr:from>
    <xdr:to>
      <xdr:col>55</xdr:col>
      <xdr:colOff>50800</xdr:colOff>
      <xdr:row>98</xdr:row>
      <xdr:rowOff>31665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3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79942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1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1812</xdr:rowOff>
    </xdr:from>
    <xdr:to>
      <xdr:col>50</xdr:col>
      <xdr:colOff>165100</xdr:colOff>
      <xdr:row>97</xdr:row>
      <xdr:rowOff>103412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94539</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72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103916</xdr:rowOff>
    </xdr:from>
    <xdr:to>
      <xdr:col>46</xdr:col>
      <xdr:colOff>38100</xdr:colOff>
      <xdr:row>98</xdr:row>
      <xdr:rowOff>34066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165164</xdr:rowOff>
    </xdr:from>
    <xdr:to>
      <xdr:col>41</xdr:col>
      <xdr:colOff>101600</xdr:colOff>
      <xdr:row>98</xdr:row>
      <xdr:rowOff>95314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86441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59365</xdr:rowOff>
    </xdr:from>
    <xdr:to>
      <xdr:col>36</xdr:col>
      <xdr:colOff>165100</xdr:colOff>
      <xdr:row>97</xdr:row>
      <xdr:rowOff>160965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152092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66292</xdr:rowOff>
    </xdr:from>
    <xdr:to>
      <xdr:col>85</xdr:col>
      <xdr:colOff>127000</xdr:colOff>
      <xdr:row>38</xdr:row>
      <xdr:rowOff>122912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581392"/>
          <a:ext cx="8382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119364</xdr:rowOff>
    </xdr:from>
    <xdr:to>
      <xdr:col>81</xdr:col>
      <xdr:colOff>50800</xdr:colOff>
      <xdr:row>38</xdr:row>
      <xdr:rowOff>122912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34464"/>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163401</xdr:rowOff>
    </xdr:from>
    <xdr:to>
      <xdr:col>76</xdr:col>
      <xdr:colOff>114300</xdr:colOff>
      <xdr:row>38</xdr:row>
      <xdr:rowOff>119364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07051"/>
          <a:ext cx="889000" cy="1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163401</xdr:rowOff>
    </xdr:from>
    <xdr:to>
      <xdr:col>71</xdr:col>
      <xdr:colOff>177800</xdr:colOff>
      <xdr:row>38</xdr:row>
      <xdr:rowOff>132824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07051"/>
          <a:ext cx="889000" cy="1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15492</xdr:rowOff>
    </xdr:from>
    <xdr:to>
      <xdr:col>85</xdr:col>
      <xdr:colOff>177800</xdr:colOff>
      <xdr:row>38</xdr:row>
      <xdr:rowOff>117092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114007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5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72112</xdr:rowOff>
    </xdr:from>
    <xdr:to>
      <xdr:col>81</xdr:col>
      <xdr:colOff>101600</xdr:colOff>
      <xdr:row>39</xdr:row>
      <xdr:rowOff>2262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164839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68564</xdr:rowOff>
    </xdr:from>
    <xdr:to>
      <xdr:col>76</xdr:col>
      <xdr:colOff>165100</xdr:colOff>
      <xdr:row>38</xdr:row>
      <xdr:rowOff>170164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161291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7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112601</xdr:rowOff>
    </xdr:from>
    <xdr:to>
      <xdr:col>72</xdr:col>
      <xdr:colOff>38100</xdr:colOff>
      <xdr:row>38</xdr:row>
      <xdr:rowOff>42751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59278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23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82024</xdr:rowOff>
    </xdr:from>
    <xdr:to>
      <xdr:col>67</xdr:col>
      <xdr:colOff>101600</xdr:colOff>
      <xdr:row>39</xdr:row>
      <xdr:rowOff>12174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3301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689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149621</xdr:rowOff>
    </xdr:from>
    <xdr:to>
      <xdr:col>85</xdr:col>
      <xdr:colOff>127000</xdr:colOff>
      <xdr:row>74</xdr:row>
      <xdr:rowOff>6367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665471"/>
          <a:ext cx="8382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4245</xdr:rowOff>
    </xdr:from>
    <xdr:to>
      <xdr:col>81</xdr:col>
      <xdr:colOff>50800</xdr:colOff>
      <xdr:row>74</xdr:row>
      <xdr:rowOff>6367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69154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4245</xdr:rowOff>
    </xdr:from>
    <xdr:to>
      <xdr:col>76</xdr:col>
      <xdr:colOff>114300</xdr:colOff>
      <xdr:row>74</xdr:row>
      <xdr:rowOff>24897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691545"/>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21619</xdr:rowOff>
    </xdr:from>
    <xdr:to>
      <xdr:col>71</xdr:col>
      <xdr:colOff>177800</xdr:colOff>
      <xdr:row>74</xdr:row>
      <xdr:rowOff>24897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708919"/>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98821</xdr:rowOff>
    </xdr:from>
    <xdr:to>
      <xdr:col>85</xdr:col>
      <xdr:colOff>177800</xdr:colOff>
      <xdr:row>74</xdr:row>
      <xdr:rowOff>28971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61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121698</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46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127017</xdr:rowOff>
    </xdr:from>
    <xdr:to>
      <xdr:col>81</xdr:col>
      <xdr:colOff>101600</xdr:colOff>
      <xdr:row>74</xdr:row>
      <xdr:rowOff>57167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64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73694</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41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124895</xdr:rowOff>
    </xdr:from>
    <xdr:to>
      <xdr:col>76</xdr:col>
      <xdr:colOff>165100</xdr:colOff>
      <xdr:row>74</xdr:row>
      <xdr:rowOff>55045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64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71572</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41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145547</xdr:rowOff>
    </xdr:from>
    <xdr:to>
      <xdr:col>72</xdr:col>
      <xdr:colOff>38100</xdr:colOff>
      <xdr:row>74</xdr:row>
      <xdr:rowOff>75697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6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92224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43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142269</xdr:rowOff>
    </xdr:from>
    <xdr:to>
      <xdr:col>67</xdr:col>
      <xdr:colOff>101600</xdr:colOff>
      <xdr:row>74</xdr:row>
      <xdr:rowOff>72419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88946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43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33241</xdr:rowOff>
    </xdr:from>
    <xdr:to>
      <xdr:col>85</xdr:col>
      <xdr:colOff>127000</xdr:colOff>
      <xdr:row>99</xdr:row>
      <xdr:rowOff>38988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7006791"/>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38988</xdr:rowOff>
    </xdr:from>
    <xdr:to>
      <xdr:col>81</xdr:col>
      <xdr:colOff>50800</xdr:colOff>
      <xdr:row>99</xdr:row>
      <xdr:rowOff>82409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12538"/>
          <a:ext cx="889000" cy="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52620</xdr:rowOff>
    </xdr:from>
    <xdr:to>
      <xdr:col>76</xdr:col>
      <xdr:colOff>114300</xdr:colOff>
      <xdr:row>99</xdr:row>
      <xdr:rowOff>82409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7026170"/>
          <a:ext cx="8890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25110</xdr:rowOff>
    </xdr:from>
    <xdr:to>
      <xdr:col>71</xdr:col>
      <xdr:colOff>177800</xdr:colOff>
      <xdr:row>99</xdr:row>
      <xdr:rowOff>52620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98660"/>
          <a:ext cx="889000" cy="2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153891</xdr:rowOff>
    </xdr:from>
    <xdr:to>
      <xdr:col>85</xdr:col>
      <xdr:colOff>177800</xdr:colOff>
      <xdr:row>99</xdr:row>
      <xdr:rowOff>84041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159638</xdr:rowOff>
    </xdr:from>
    <xdr:to>
      <xdr:col>81</xdr:col>
      <xdr:colOff>101600</xdr:colOff>
      <xdr:row>99</xdr:row>
      <xdr:rowOff>89788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80915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5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31609</xdr:rowOff>
    </xdr:from>
    <xdr:to>
      <xdr:col>76</xdr:col>
      <xdr:colOff>165100</xdr:colOff>
      <xdr:row>99</xdr:row>
      <xdr:rowOff>133209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70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124336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9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1820</xdr:rowOff>
    </xdr:from>
    <xdr:to>
      <xdr:col>72</xdr:col>
      <xdr:colOff>38100</xdr:colOff>
      <xdr:row>99</xdr:row>
      <xdr:rowOff>103420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94547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145760</xdr:rowOff>
    </xdr:from>
    <xdr:to>
      <xdr:col>67</xdr:col>
      <xdr:colOff>101600</xdr:colOff>
      <xdr:row>99</xdr:row>
      <xdr:rowOff>75910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92437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79677</xdr:rowOff>
    </xdr:from>
    <xdr:to>
      <xdr:col>116</xdr:col>
      <xdr:colOff>63500</xdr:colOff>
      <xdr:row>59</xdr:row>
      <xdr:rowOff>81195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95227"/>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77602</xdr:rowOff>
    </xdr:from>
    <xdr:to>
      <xdr:col>111</xdr:col>
      <xdr:colOff>177800</xdr:colOff>
      <xdr:row>59</xdr:row>
      <xdr:rowOff>81195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9315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77602</xdr:rowOff>
    </xdr:from>
    <xdr:to>
      <xdr:col>107</xdr:col>
      <xdr:colOff>50800</xdr:colOff>
      <xdr:row>59</xdr:row>
      <xdr:rowOff>78582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9315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75921</xdr:rowOff>
    </xdr:from>
    <xdr:to>
      <xdr:col>102</xdr:col>
      <xdr:colOff>114300</xdr:colOff>
      <xdr:row>59</xdr:row>
      <xdr:rowOff>78582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91471"/>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28877</xdr:rowOff>
    </xdr:from>
    <xdr:to>
      <xdr:col>116</xdr:col>
      <xdr:colOff>114300</xdr:colOff>
      <xdr:row>59</xdr:row>
      <xdr:rowOff>130477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115254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30395</xdr:rowOff>
    </xdr:from>
    <xdr:to>
      <xdr:col>112</xdr:col>
      <xdr:colOff>38100</xdr:colOff>
      <xdr:row>59</xdr:row>
      <xdr:rowOff>131995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123122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26802</xdr:rowOff>
    </xdr:from>
    <xdr:to>
      <xdr:col>107</xdr:col>
      <xdr:colOff>101600</xdr:colOff>
      <xdr:row>59</xdr:row>
      <xdr:rowOff>128402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4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119529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3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27782</xdr:rowOff>
    </xdr:from>
    <xdr:to>
      <xdr:col>102</xdr:col>
      <xdr:colOff>165100</xdr:colOff>
      <xdr:row>59</xdr:row>
      <xdr:rowOff>129382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120509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3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25121</xdr:rowOff>
    </xdr:from>
    <xdr:to>
      <xdr:col>98</xdr:col>
      <xdr:colOff>38100</xdr:colOff>
      <xdr:row>59</xdr:row>
      <xdr:rowOff>126721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117848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23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27648</xdr:rowOff>
    </xdr:from>
    <xdr:to>
      <xdr:col>116</xdr:col>
      <xdr:colOff>63500</xdr:colOff>
      <xdr:row>73</xdr:row>
      <xdr:rowOff>92011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543498"/>
          <a:ext cx="838200" cy="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92011</xdr:rowOff>
    </xdr:from>
    <xdr:to>
      <xdr:col>111</xdr:col>
      <xdr:colOff>177800</xdr:colOff>
      <xdr:row>74</xdr:row>
      <xdr:rowOff>2578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07861"/>
          <a:ext cx="889000" cy="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2578</xdr:rowOff>
    </xdr:from>
    <xdr:to>
      <xdr:col>107</xdr:col>
      <xdr:colOff>50800</xdr:colOff>
      <xdr:row>74</xdr:row>
      <xdr:rowOff>71704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89878"/>
          <a:ext cx="889000" cy="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29032</xdr:rowOff>
    </xdr:from>
    <xdr:to>
      <xdr:col>102</xdr:col>
      <xdr:colOff>114300</xdr:colOff>
      <xdr:row>74</xdr:row>
      <xdr:rowOff>71704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16332"/>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148298</xdr:rowOff>
    </xdr:from>
    <xdr:to>
      <xdr:col>116</xdr:col>
      <xdr:colOff>114300</xdr:colOff>
      <xdr:row>73</xdr:row>
      <xdr:rowOff>78448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4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171175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4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41211</xdr:rowOff>
    </xdr:from>
    <xdr:to>
      <xdr:col>112</xdr:col>
      <xdr:colOff>38100</xdr:colOff>
      <xdr:row>73</xdr:row>
      <xdr:rowOff>142811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5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159338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33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123228</xdr:rowOff>
    </xdr:from>
    <xdr:to>
      <xdr:col>107</xdr:col>
      <xdr:colOff>101600</xdr:colOff>
      <xdr:row>74</xdr:row>
      <xdr:rowOff>53378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69905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41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20904</xdr:rowOff>
    </xdr:from>
    <xdr:to>
      <xdr:col>102</xdr:col>
      <xdr:colOff>165100</xdr:colOff>
      <xdr:row>74</xdr:row>
      <xdr:rowOff>122504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139031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149682</xdr:rowOff>
    </xdr:from>
    <xdr:to>
      <xdr:col>98</xdr:col>
      <xdr:colOff>38100</xdr:colOff>
      <xdr:row>74</xdr:row>
      <xdr:rowOff>79832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96359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人件費・扶助費・公債費・普通建設事業費・繰出金の住民一人当たりのコストが類似団体平均より高くなっている。主な要因は，人件費については，本町が離島であるため人口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あたりの職員数が類似団体平均より多いことと，令和２年度から開始された会計年度任用職員制度が影響している，扶助費について高齢者人口の割合が高くなっていることや町独自の子ども医療費助成制度の導入及び障害福祉の充実，普通建設事業費については，</a:t>
          </a:r>
          <a:r>
            <a:rPr kumimoji="1" lang="ja-JP" altLang="en-US" sz="1100">
              <a:solidFill>
                <a:sysClr val="windowText" lastClr="000000"/>
              </a:solidFill>
              <a:effectLst/>
              <a:latin typeface="+mn-lt"/>
              <a:ea typeface="+mn-ea"/>
              <a:cs typeface="+mn-cs"/>
            </a:rPr>
            <a:t>地域包括支援センターの</a:t>
          </a:r>
          <a:r>
            <a:rPr kumimoji="1" lang="ja-JP" altLang="ja-JP" sz="1100">
              <a:solidFill>
                <a:sysClr val="windowText" lastClr="000000"/>
              </a:solidFill>
              <a:effectLst/>
              <a:latin typeface="+mn-lt"/>
              <a:ea typeface="+mn-ea"/>
              <a:cs typeface="+mn-cs"/>
            </a:rPr>
            <a:t>建設を行ったこと，公債費については，新庁舎建設事業や有線テレビデジタル化事業等のために発行した地方債の元利償還金の増加，繰出金については，</a:t>
          </a:r>
          <a:r>
            <a:rPr kumimoji="1" lang="ja-JP" altLang="en-US" sz="1100">
              <a:solidFill>
                <a:sysClr val="windowText" lastClr="000000"/>
              </a:solidFill>
              <a:effectLst/>
              <a:latin typeface="+mn-lt"/>
              <a:ea typeface="+mn-ea"/>
              <a:cs typeface="+mn-cs"/>
            </a:rPr>
            <a:t>国民健康保険特別会計</a:t>
          </a:r>
          <a:r>
            <a:rPr kumimoji="1" lang="ja-JP" altLang="ja-JP" sz="1100">
              <a:solidFill>
                <a:sysClr val="windowText" lastClr="000000"/>
              </a:solidFill>
              <a:effectLst/>
              <a:latin typeface="+mn-lt"/>
              <a:ea typeface="+mn-ea"/>
              <a:cs typeface="+mn-cs"/>
            </a:rPr>
            <a:t>，農業集落排水事業</a:t>
          </a:r>
          <a:r>
            <a:rPr kumimoji="1" lang="ja-JP" altLang="en-US" sz="1100">
              <a:solidFill>
                <a:sysClr val="windowText" lastClr="000000"/>
              </a:solidFill>
              <a:effectLst/>
              <a:latin typeface="+mn-lt"/>
              <a:ea typeface="+mn-ea"/>
              <a:cs typeface="+mn-cs"/>
            </a:rPr>
            <a:t>等の特別</a:t>
          </a:r>
          <a:r>
            <a:rPr kumimoji="1" lang="ja-JP" altLang="ja-JP" sz="1100">
              <a:solidFill>
                <a:sysClr val="windowText" lastClr="000000"/>
              </a:solidFill>
              <a:effectLst/>
              <a:latin typeface="+mn-lt"/>
              <a:ea typeface="+mn-ea"/>
              <a:cs typeface="+mn-cs"/>
            </a:rPr>
            <a:t>計</a:t>
          </a:r>
          <a:r>
            <a:rPr kumimoji="1" lang="ja-JP" altLang="en-US" sz="1100">
              <a:solidFill>
                <a:sysClr val="windowText" lastClr="000000"/>
              </a:solidFill>
              <a:effectLst/>
              <a:latin typeface="+mn-lt"/>
              <a:ea typeface="+mn-ea"/>
              <a:cs typeface="+mn-cs"/>
            </a:rPr>
            <a:t>会</a:t>
          </a:r>
          <a:r>
            <a:rPr kumimoji="1" lang="ja-JP" altLang="ja-JP" sz="1100">
              <a:solidFill>
                <a:sysClr val="windowText" lastClr="000000"/>
              </a:solidFill>
              <a:effectLst/>
              <a:latin typeface="+mn-lt"/>
              <a:ea typeface="+mn-ea"/>
              <a:cs typeface="+mn-cs"/>
            </a:rPr>
            <a:t>繰出金の増である。その他の費目については類似団体平均とほぼ同額であり，維持補修費は類似団体平均よりも大幅に低くなっている。今後，公債費は，償還が進んでいくため徐々に減少していく見込である。その他の経費については、第８次行財政改革大綱に基づき公有財産の有効活用化や民間委託の推進に取り組み，財政健全化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6,325
6,230
40.39
7,580,616
7,456,358
53,985
4,258,316
9,041,436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84673</xdr:rowOff>
    </xdr:from>
    <xdr:to>
      <xdr:col>24</xdr:col>
      <xdr:colOff>63500</xdr:colOff>
      <xdr:row>34</xdr:row>
      <xdr:rowOff>13643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42523"/>
          <a:ext cx="8382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5152</xdr:rowOff>
    </xdr:from>
    <xdr:to>
      <xdr:col>19</xdr:col>
      <xdr:colOff>177800</xdr:colOff>
      <xdr:row>34</xdr:row>
      <xdr:rowOff>13643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3445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152436</xdr:rowOff>
    </xdr:from>
    <xdr:to>
      <xdr:col>15</xdr:col>
      <xdr:colOff>50800</xdr:colOff>
      <xdr:row>34</xdr:row>
      <xdr:rowOff>5152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10286"/>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151947</xdr:rowOff>
    </xdr:from>
    <xdr:to>
      <xdr:col>10</xdr:col>
      <xdr:colOff>114300</xdr:colOff>
      <xdr:row>33</xdr:row>
      <xdr:rowOff>152436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09797"/>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33873</xdr:rowOff>
    </xdr:from>
    <xdr:to>
      <xdr:col>24</xdr:col>
      <xdr:colOff>114300</xdr:colOff>
      <xdr:row>33</xdr:row>
      <xdr:rowOff>135473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56750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134293</xdr:rowOff>
    </xdr:from>
    <xdr:to>
      <xdr:col>20</xdr:col>
      <xdr:colOff>38100</xdr:colOff>
      <xdr:row>34</xdr:row>
      <xdr:rowOff>64443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9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80970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125802</xdr:rowOff>
    </xdr:from>
    <xdr:to>
      <xdr:col>15</xdr:col>
      <xdr:colOff>101600</xdr:colOff>
      <xdr:row>34</xdr:row>
      <xdr:rowOff>55952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8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72479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5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101636</xdr:rowOff>
    </xdr:from>
    <xdr:to>
      <xdr:col>10</xdr:col>
      <xdr:colOff>165100</xdr:colOff>
      <xdr:row>34</xdr:row>
      <xdr:rowOff>31786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48313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101147</xdr:rowOff>
    </xdr:from>
    <xdr:to>
      <xdr:col>6</xdr:col>
      <xdr:colOff>38100</xdr:colOff>
      <xdr:row>34</xdr:row>
      <xdr:rowOff>31297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47824</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153896</xdr:rowOff>
    </xdr:from>
    <xdr:to>
      <xdr:col>24</xdr:col>
      <xdr:colOff>63500</xdr:colOff>
      <xdr:row>58</xdr:row>
      <xdr:rowOff>75119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6546"/>
          <a:ext cx="838200" cy="9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153896</xdr:rowOff>
    </xdr:from>
    <xdr:to>
      <xdr:col>19</xdr:col>
      <xdr:colOff>177800</xdr:colOff>
      <xdr:row>58</xdr:row>
      <xdr:rowOff>103953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6546"/>
          <a:ext cx="889000" cy="1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141932</xdr:rowOff>
    </xdr:from>
    <xdr:to>
      <xdr:col>15</xdr:col>
      <xdr:colOff>50800</xdr:colOff>
      <xdr:row>58</xdr:row>
      <xdr:rowOff>103953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14582"/>
          <a:ext cx="889000" cy="1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141932</xdr:rowOff>
    </xdr:from>
    <xdr:to>
      <xdr:col>10</xdr:col>
      <xdr:colOff>114300</xdr:colOff>
      <xdr:row>58</xdr:row>
      <xdr:rowOff>66973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14582"/>
          <a:ext cx="889000" cy="9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24319</xdr:rowOff>
    </xdr:from>
    <xdr:to>
      <xdr:col>24</xdr:col>
      <xdr:colOff>114300</xdr:colOff>
      <xdr:row>58</xdr:row>
      <xdr:rowOff>125919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103096</xdr:rowOff>
    </xdr:from>
    <xdr:to>
      <xdr:col>20</xdr:col>
      <xdr:colOff>38100</xdr:colOff>
      <xdr:row>58</xdr:row>
      <xdr:rowOff>33246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24373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53153</xdr:rowOff>
    </xdr:from>
    <xdr:to>
      <xdr:col>15</xdr:col>
      <xdr:colOff>101600</xdr:colOff>
      <xdr:row>58</xdr:row>
      <xdr:rowOff>154753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145880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8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91132</xdr:rowOff>
    </xdr:from>
    <xdr:to>
      <xdr:col>10</xdr:col>
      <xdr:colOff>165100</xdr:colOff>
      <xdr:row>58</xdr:row>
      <xdr:rowOff>21282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6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37809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3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16173</xdr:rowOff>
    </xdr:from>
    <xdr:to>
      <xdr:col>6</xdr:col>
      <xdr:colOff>38100</xdr:colOff>
      <xdr:row>58</xdr:row>
      <xdr:rowOff>117773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134300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3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115384</xdr:rowOff>
    </xdr:from>
    <xdr:to>
      <xdr:col>24</xdr:col>
      <xdr:colOff>63500</xdr:colOff>
      <xdr:row>76</xdr:row>
      <xdr:rowOff>119179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74134"/>
          <a:ext cx="838200" cy="17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119179</xdr:rowOff>
    </xdr:from>
    <xdr:to>
      <xdr:col>19</xdr:col>
      <xdr:colOff>177800</xdr:colOff>
      <xdr:row>76</xdr:row>
      <xdr:rowOff>127791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9379"/>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127791</xdr:rowOff>
    </xdr:from>
    <xdr:to>
      <xdr:col>15</xdr:col>
      <xdr:colOff>50800</xdr:colOff>
      <xdr:row>77</xdr:row>
      <xdr:rowOff>67729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7991"/>
          <a:ext cx="889000" cy="11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26516</xdr:rowOff>
    </xdr:from>
    <xdr:to>
      <xdr:col>10</xdr:col>
      <xdr:colOff>114300</xdr:colOff>
      <xdr:row>77</xdr:row>
      <xdr:rowOff>67729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28166"/>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64584</xdr:rowOff>
    </xdr:from>
    <xdr:to>
      <xdr:col>24</xdr:col>
      <xdr:colOff>114300</xdr:colOff>
      <xdr:row>75</xdr:row>
      <xdr:rowOff>166185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3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87461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7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68379</xdr:rowOff>
    </xdr:from>
    <xdr:to>
      <xdr:col>20</xdr:col>
      <xdr:colOff>38100</xdr:colOff>
      <xdr:row>76</xdr:row>
      <xdr:rowOff>169979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7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76991</xdr:rowOff>
    </xdr:from>
    <xdr:to>
      <xdr:col>15</xdr:col>
      <xdr:colOff>101600</xdr:colOff>
      <xdr:row>77</xdr:row>
      <xdr:rowOff>7141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23667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8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16929</xdr:rowOff>
    </xdr:from>
    <xdr:to>
      <xdr:col>10</xdr:col>
      <xdr:colOff>165100</xdr:colOff>
      <xdr:row>77</xdr:row>
      <xdr:rowOff>118529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109656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147166</xdr:rowOff>
    </xdr:from>
    <xdr:to>
      <xdr:col>6</xdr:col>
      <xdr:colOff>38100</xdr:colOff>
      <xdr:row>77</xdr:row>
      <xdr:rowOff>77316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93843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5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39852</xdr:rowOff>
    </xdr:from>
    <xdr:to>
      <xdr:col>24</xdr:col>
      <xdr:colOff>63500</xdr:colOff>
      <xdr:row>97</xdr:row>
      <xdr:rowOff>53668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70502"/>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39852</xdr:rowOff>
    </xdr:from>
    <xdr:to>
      <xdr:col>19</xdr:col>
      <xdr:colOff>177800</xdr:colOff>
      <xdr:row>97</xdr:row>
      <xdr:rowOff>118563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70502"/>
          <a:ext cx="889000" cy="7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112136</xdr:rowOff>
    </xdr:from>
    <xdr:to>
      <xdr:col>15</xdr:col>
      <xdr:colOff>50800</xdr:colOff>
      <xdr:row>97</xdr:row>
      <xdr:rowOff>118563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42786"/>
          <a:ext cx="8890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109117</xdr:rowOff>
    </xdr:from>
    <xdr:to>
      <xdr:col>10</xdr:col>
      <xdr:colOff>114300</xdr:colOff>
      <xdr:row>97</xdr:row>
      <xdr:rowOff>112136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39767"/>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2868</xdr:rowOff>
    </xdr:from>
    <xdr:to>
      <xdr:col>24</xdr:col>
      <xdr:colOff>114300</xdr:colOff>
      <xdr:row>97</xdr:row>
      <xdr:rowOff>104468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89245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160502</xdr:rowOff>
    </xdr:from>
    <xdr:to>
      <xdr:col>20</xdr:col>
      <xdr:colOff>38100</xdr:colOff>
      <xdr:row>97</xdr:row>
      <xdr:rowOff>90652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81779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67763</xdr:rowOff>
    </xdr:from>
    <xdr:to>
      <xdr:col>15</xdr:col>
      <xdr:colOff>101600</xdr:colOff>
      <xdr:row>97</xdr:row>
      <xdr:rowOff>169363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160490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61336</xdr:rowOff>
    </xdr:from>
    <xdr:to>
      <xdr:col>10</xdr:col>
      <xdr:colOff>165100</xdr:colOff>
      <xdr:row>97</xdr:row>
      <xdr:rowOff>162936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154063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58317</xdr:rowOff>
    </xdr:from>
    <xdr:to>
      <xdr:col>6</xdr:col>
      <xdr:colOff>38100</xdr:colOff>
      <xdr:row>97</xdr:row>
      <xdr:rowOff>159917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151044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81026</xdr:rowOff>
    </xdr:from>
    <xdr:to>
      <xdr:col>55</xdr:col>
      <xdr:colOff>0</xdr:colOff>
      <xdr:row>33</xdr:row>
      <xdr:rowOff>156083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738876"/>
          <a:ext cx="8382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156464</xdr:rowOff>
    </xdr:from>
    <xdr:to>
      <xdr:col>50</xdr:col>
      <xdr:colOff>114300</xdr:colOff>
      <xdr:row>33</xdr:row>
      <xdr:rowOff>156083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5642864"/>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156464</xdr:rowOff>
    </xdr:from>
    <xdr:to>
      <xdr:col>45</xdr:col>
      <xdr:colOff>177800</xdr:colOff>
      <xdr:row>33</xdr:row>
      <xdr:rowOff>254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64286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254</xdr:rowOff>
    </xdr:from>
    <xdr:to>
      <xdr:col>41</xdr:col>
      <xdr:colOff>50800</xdr:colOff>
      <xdr:row>34</xdr:row>
      <xdr:rowOff>129413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658104"/>
          <a:ext cx="889000" cy="30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30226</xdr:rowOff>
    </xdr:from>
    <xdr:to>
      <xdr:col>55</xdr:col>
      <xdr:colOff>50800</xdr:colOff>
      <xdr:row>33</xdr:row>
      <xdr:rowOff>131826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53103</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5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105283</xdr:rowOff>
    </xdr:from>
    <xdr:to>
      <xdr:col>50</xdr:col>
      <xdr:colOff>165100</xdr:colOff>
      <xdr:row>34</xdr:row>
      <xdr:rowOff>35433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51960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53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105664</xdr:rowOff>
    </xdr:from>
    <xdr:to>
      <xdr:col>46</xdr:col>
      <xdr:colOff>38100</xdr:colOff>
      <xdr:row>33</xdr:row>
      <xdr:rowOff>35814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52341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120904</xdr:rowOff>
    </xdr:from>
    <xdr:to>
      <xdr:col>41</xdr:col>
      <xdr:colOff>101600</xdr:colOff>
      <xdr:row>33</xdr:row>
      <xdr:rowOff>51054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67581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78613</xdr:rowOff>
    </xdr:from>
    <xdr:to>
      <xdr:col>36</xdr:col>
      <xdr:colOff>165100</xdr:colOff>
      <xdr:row>35</xdr:row>
      <xdr:rowOff>8763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25290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40861</xdr:rowOff>
    </xdr:from>
    <xdr:to>
      <xdr:col>55</xdr:col>
      <xdr:colOff>0</xdr:colOff>
      <xdr:row>55</xdr:row>
      <xdr:rowOff>130963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299161"/>
          <a:ext cx="838200" cy="26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130963</xdr:rowOff>
    </xdr:from>
    <xdr:to>
      <xdr:col>50</xdr:col>
      <xdr:colOff>114300</xdr:colOff>
      <xdr:row>55</xdr:row>
      <xdr:rowOff>152974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60713"/>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67912</xdr:rowOff>
    </xdr:from>
    <xdr:to>
      <xdr:col>45</xdr:col>
      <xdr:colOff>177800</xdr:colOff>
      <xdr:row>55</xdr:row>
      <xdr:rowOff>152974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497662"/>
          <a:ext cx="889000" cy="8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67912</xdr:rowOff>
    </xdr:from>
    <xdr:to>
      <xdr:col>41</xdr:col>
      <xdr:colOff>50800</xdr:colOff>
      <xdr:row>55</xdr:row>
      <xdr:rowOff>139220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497662"/>
          <a:ext cx="8890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161511</xdr:rowOff>
    </xdr:from>
    <xdr:to>
      <xdr:col>55</xdr:col>
      <xdr:colOff>50800</xdr:colOff>
      <xdr:row>54</xdr:row>
      <xdr:rowOff>91661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12938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09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80163</xdr:rowOff>
    </xdr:from>
    <xdr:to>
      <xdr:col>50</xdr:col>
      <xdr:colOff>165100</xdr:colOff>
      <xdr:row>56</xdr:row>
      <xdr:rowOff>10313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26840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8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102174</xdr:rowOff>
    </xdr:from>
    <xdr:to>
      <xdr:col>46</xdr:col>
      <xdr:colOff>38100</xdr:colOff>
      <xdr:row>56</xdr:row>
      <xdr:rowOff>32324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3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48851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0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17112</xdr:rowOff>
    </xdr:from>
    <xdr:to>
      <xdr:col>41</xdr:col>
      <xdr:colOff>101600</xdr:colOff>
      <xdr:row>55</xdr:row>
      <xdr:rowOff>118712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135239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22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88420</xdr:rowOff>
    </xdr:from>
    <xdr:to>
      <xdr:col>36</xdr:col>
      <xdr:colOff>165100</xdr:colOff>
      <xdr:row>56</xdr:row>
      <xdr:rowOff>18570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35097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29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86558</xdr:rowOff>
    </xdr:from>
    <xdr:to>
      <xdr:col>55</xdr:col>
      <xdr:colOff>0</xdr:colOff>
      <xdr:row>78</xdr:row>
      <xdr:rowOff>94529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59658"/>
          <a:ext cx="8382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86558</xdr:rowOff>
    </xdr:from>
    <xdr:to>
      <xdr:col>50</xdr:col>
      <xdr:colOff>114300</xdr:colOff>
      <xdr:row>78</xdr:row>
      <xdr:rowOff>143876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59658"/>
          <a:ext cx="889000" cy="5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143876</xdr:rowOff>
    </xdr:from>
    <xdr:to>
      <xdr:col>45</xdr:col>
      <xdr:colOff>177800</xdr:colOff>
      <xdr:row>78</xdr:row>
      <xdr:rowOff>166332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16976"/>
          <a:ext cx="889000" cy="2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163199</xdr:rowOff>
    </xdr:from>
    <xdr:to>
      <xdr:col>41</xdr:col>
      <xdr:colOff>50800</xdr:colOff>
      <xdr:row>78</xdr:row>
      <xdr:rowOff>166332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36299"/>
          <a:ext cx="8890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43729</xdr:rowOff>
    </xdr:from>
    <xdr:to>
      <xdr:col>55</xdr:col>
      <xdr:colOff>50800</xdr:colOff>
      <xdr:row>78</xdr:row>
      <xdr:rowOff>145329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130106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35758</xdr:rowOff>
    </xdr:from>
    <xdr:to>
      <xdr:col>50</xdr:col>
      <xdr:colOff>165100</xdr:colOff>
      <xdr:row>78</xdr:row>
      <xdr:rowOff>137358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128485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93076</xdr:rowOff>
    </xdr:from>
    <xdr:to>
      <xdr:col>46</xdr:col>
      <xdr:colOff>38100</xdr:colOff>
      <xdr:row>79</xdr:row>
      <xdr:rowOff>23226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14353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115532</xdr:rowOff>
    </xdr:from>
    <xdr:to>
      <xdr:col>41</xdr:col>
      <xdr:colOff>101600</xdr:colOff>
      <xdr:row>79</xdr:row>
      <xdr:rowOff>45682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36809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8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112399</xdr:rowOff>
    </xdr:from>
    <xdr:to>
      <xdr:col>36</xdr:col>
      <xdr:colOff>165100</xdr:colOff>
      <xdr:row>79</xdr:row>
      <xdr:rowOff>42549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33676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7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3029</xdr:rowOff>
    </xdr:from>
    <xdr:to>
      <xdr:col>55</xdr:col>
      <xdr:colOff>0</xdr:colOff>
      <xdr:row>95</xdr:row>
      <xdr:rowOff>3494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290779"/>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3494</xdr:rowOff>
    </xdr:from>
    <xdr:to>
      <xdr:col>50</xdr:col>
      <xdr:colOff>114300</xdr:colOff>
      <xdr:row>95</xdr:row>
      <xdr:rowOff>133482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91244"/>
          <a:ext cx="889000" cy="1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133482</xdr:rowOff>
    </xdr:from>
    <xdr:to>
      <xdr:col>45</xdr:col>
      <xdr:colOff>177800</xdr:colOff>
      <xdr:row>96</xdr:row>
      <xdr:rowOff>51944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421232"/>
          <a:ext cx="889000" cy="8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171005</xdr:rowOff>
    </xdr:from>
    <xdr:to>
      <xdr:col>41</xdr:col>
      <xdr:colOff>50800</xdr:colOff>
      <xdr:row>96</xdr:row>
      <xdr:rowOff>51944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58755"/>
          <a:ext cx="889000" cy="5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123679</xdr:rowOff>
    </xdr:from>
    <xdr:to>
      <xdr:col>55</xdr:col>
      <xdr:colOff>50800</xdr:colOff>
      <xdr:row>95</xdr:row>
      <xdr:rowOff>53829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2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146556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09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124144</xdr:rowOff>
    </xdr:from>
    <xdr:to>
      <xdr:col>50</xdr:col>
      <xdr:colOff>165100</xdr:colOff>
      <xdr:row>95</xdr:row>
      <xdr:rowOff>54294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70821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01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82682</xdr:rowOff>
    </xdr:from>
    <xdr:to>
      <xdr:col>46</xdr:col>
      <xdr:colOff>38100</xdr:colOff>
      <xdr:row>96</xdr:row>
      <xdr:rowOff>12832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7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29359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1144</xdr:rowOff>
    </xdr:from>
    <xdr:to>
      <xdr:col>41</xdr:col>
      <xdr:colOff>101600</xdr:colOff>
      <xdr:row>96</xdr:row>
      <xdr:rowOff>102744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6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93871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120205</xdr:rowOff>
    </xdr:from>
    <xdr:to>
      <xdr:col>36</xdr:col>
      <xdr:colOff>165100</xdr:colOff>
      <xdr:row>96</xdr:row>
      <xdr:rowOff>50355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41482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90823</xdr:rowOff>
    </xdr:from>
    <xdr:to>
      <xdr:col>85</xdr:col>
      <xdr:colOff>127000</xdr:colOff>
      <xdr:row>37</xdr:row>
      <xdr:rowOff>153351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63023"/>
          <a:ext cx="838200" cy="23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90823</xdr:rowOff>
    </xdr:from>
    <xdr:to>
      <xdr:col>81</xdr:col>
      <xdr:colOff>50800</xdr:colOff>
      <xdr:row>37</xdr:row>
      <xdr:rowOff>148027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63023"/>
          <a:ext cx="889000" cy="2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148027</xdr:rowOff>
    </xdr:from>
    <xdr:to>
      <xdr:col>76</xdr:col>
      <xdr:colOff>114300</xdr:colOff>
      <xdr:row>37</xdr:row>
      <xdr:rowOff>168895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9167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168895</xdr:rowOff>
    </xdr:from>
    <xdr:to>
      <xdr:col>71</xdr:col>
      <xdr:colOff>177800</xdr:colOff>
      <xdr:row>38</xdr:row>
      <xdr:rowOff>53311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12545"/>
          <a:ext cx="889000" cy="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102551</xdr:rowOff>
    </xdr:from>
    <xdr:to>
      <xdr:col>85</xdr:col>
      <xdr:colOff>177800</xdr:colOff>
      <xdr:row>38</xdr:row>
      <xdr:rowOff>32700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462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17478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6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40023</xdr:rowOff>
    </xdr:from>
    <xdr:to>
      <xdr:col>81</xdr:col>
      <xdr:colOff>101600</xdr:colOff>
      <xdr:row>36</xdr:row>
      <xdr:rowOff>141623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132750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97227</xdr:rowOff>
    </xdr:from>
    <xdr:to>
      <xdr:col>76</xdr:col>
      <xdr:colOff>165100</xdr:colOff>
      <xdr:row>38</xdr:row>
      <xdr:rowOff>27377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18504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118096</xdr:rowOff>
    </xdr:from>
    <xdr:to>
      <xdr:col>72</xdr:col>
      <xdr:colOff>38100</xdr:colOff>
      <xdr:row>38</xdr:row>
      <xdr:rowOff>48245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17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39372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2511</xdr:rowOff>
    </xdr:from>
    <xdr:to>
      <xdr:col>67</xdr:col>
      <xdr:colOff>101600</xdr:colOff>
      <xdr:row>38</xdr:row>
      <xdr:rowOff>104111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1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95238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66877</xdr:rowOff>
    </xdr:from>
    <xdr:to>
      <xdr:col>85</xdr:col>
      <xdr:colOff>127000</xdr:colOff>
      <xdr:row>56</xdr:row>
      <xdr:rowOff>146622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668077"/>
          <a:ext cx="838200" cy="7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66877</xdr:rowOff>
    </xdr:from>
    <xdr:to>
      <xdr:col>81</xdr:col>
      <xdr:colOff>50800</xdr:colOff>
      <xdr:row>56</xdr:row>
      <xdr:rowOff>101693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68077"/>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101693</xdr:rowOff>
    </xdr:from>
    <xdr:to>
      <xdr:col>76</xdr:col>
      <xdr:colOff>114300</xdr:colOff>
      <xdr:row>57</xdr:row>
      <xdr:rowOff>37438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02893"/>
          <a:ext cx="889000" cy="10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37438</xdr:rowOff>
    </xdr:from>
    <xdr:to>
      <xdr:col>71</xdr:col>
      <xdr:colOff>177800</xdr:colOff>
      <xdr:row>57</xdr:row>
      <xdr:rowOff>47487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10088"/>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95822</xdr:rowOff>
    </xdr:from>
    <xdr:to>
      <xdr:col>85</xdr:col>
      <xdr:colOff>177800</xdr:colOff>
      <xdr:row>57</xdr:row>
      <xdr:rowOff>25972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74249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16077</xdr:rowOff>
    </xdr:from>
    <xdr:to>
      <xdr:col>81</xdr:col>
      <xdr:colOff>101600</xdr:colOff>
      <xdr:row>56</xdr:row>
      <xdr:rowOff>117677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108804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50893</xdr:rowOff>
    </xdr:from>
    <xdr:to>
      <xdr:col>76</xdr:col>
      <xdr:colOff>165100</xdr:colOff>
      <xdr:row>56</xdr:row>
      <xdr:rowOff>152493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143620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4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158088</xdr:rowOff>
    </xdr:from>
    <xdr:to>
      <xdr:col>72</xdr:col>
      <xdr:colOff>38100</xdr:colOff>
      <xdr:row>57</xdr:row>
      <xdr:rowOff>88238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79365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5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168137</xdr:rowOff>
    </xdr:from>
    <xdr:to>
      <xdr:col>67</xdr:col>
      <xdr:colOff>101600</xdr:colOff>
      <xdr:row>57</xdr:row>
      <xdr:rowOff>98287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89414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66292</xdr:rowOff>
    </xdr:from>
    <xdr:to>
      <xdr:col>85</xdr:col>
      <xdr:colOff>127000</xdr:colOff>
      <xdr:row>78</xdr:row>
      <xdr:rowOff>122912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39392"/>
          <a:ext cx="838200" cy="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119363</xdr:rowOff>
    </xdr:from>
    <xdr:to>
      <xdr:col>81</xdr:col>
      <xdr:colOff>50800</xdr:colOff>
      <xdr:row>78</xdr:row>
      <xdr:rowOff>122912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92463"/>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163401</xdr:rowOff>
    </xdr:from>
    <xdr:to>
      <xdr:col>76</xdr:col>
      <xdr:colOff>114300</xdr:colOff>
      <xdr:row>78</xdr:row>
      <xdr:rowOff>119363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365051"/>
          <a:ext cx="889000" cy="1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163401</xdr:rowOff>
    </xdr:from>
    <xdr:to>
      <xdr:col>71</xdr:col>
      <xdr:colOff>177800</xdr:colOff>
      <xdr:row>78</xdr:row>
      <xdr:rowOff>132824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65051"/>
          <a:ext cx="889000" cy="1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15492</xdr:rowOff>
    </xdr:from>
    <xdr:to>
      <xdr:col>85</xdr:col>
      <xdr:colOff>177800</xdr:colOff>
      <xdr:row>78</xdr:row>
      <xdr:rowOff>117092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114007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1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72112</xdr:rowOff>
    </xdr:from>
    <xdr:to>
      <xdr:col>81</xdr:col>
      <xdr:colOff>101600</xdr:colOff>
      <xdr:row>79</xdr:row>
      <xdr:rowOff>2262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164839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3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68563</xdr:rowOff>
    </xdr:from>
    <xdr:to>
      <xdr:col>76</xdr:col>
      <xdr:colOff>165100</xdr:colOff>
      <xdr:row>78</xdr:row>
      <xdr:rowOff>170163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161290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112601</xdr:rowOff>
    </xdr:from>
    <xdr:to>
      <xdr:col>72</xdr:col>
      <xdr:colOff>38100</xdr:colOff>
      <xdr:row>78</xdr:row>
      <xdr:rowOff>42751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59278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0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82024</xdr:rowOff>
    </xdr:from>
    <xdr:to>
      <xdr:col>67</xdr:col>
      <xdr:colOff>101600</xdr:colOff>
      <xdr:row>79</xdr:row>
      <xdr:rowOff>12174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3301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7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149622</xdr:rowOff>
    </xdr:from>
    <xdr:to>
      <xdr:col>85</xdr:col>
      <xdr:colOff>127000</xdr:colOff>
      <xdr:row>94</xdr:row>
      <xdr:rowOff>6367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094472"/>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4245</xdr:rowOff>
    </xdr:from>
    <xdr:to>
      <xdr:col>81</xdr:col>
      <xdr:colOff>50800</xdr:colOff>
      <xdr:row>94</xdr:row>
      <xdr:rowOff>6367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12054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4245</xdr:rowOff>
    </xdr:from>
    <xdr:to>
      <xdr:col>76</xdr:col>
      <xdr:colOff>114300</xdr:colOff>
      <xdr:row>94</xdr:row>
      <xdr:rowOff>24898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120545"/>
          <a:ext cx="889000" cy="2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21619</xdr:rowOff>
    </xdr:from>
    <xdr:to>
      <xdr:col>71</xdr:col>
      <xdr:colOff>177800</xdr:colOff>
      <xdr:row>94</xdr:row>
      <xdr:rowOff>24898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137919"/>
          <a:ext cx="8890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98822</xdr:rowOff>
    </xdr:from>
    <xdr:to>
      <xdr:col>85</xdr:col>
      <xdr:colOff>177800</xdr:colOff>
      <xdr:row>94</xdr:row>
      <xdr:rowOff>28972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04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121699</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89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127017</xdr:rowOff>
    </xdr:from>
    <xdr:to>
      <xdr:col>81</xdr:col>
      <xdr:colOff>101600</xdr:colOff>
      <xdr:row>94</xdr:row>
      <xdr:rowOff>57167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0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73694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84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124895</xdr:rowOff>
    </xdr:from>
    <xdr:to>
      <xdr:col>76</xdr:col>
      <xdr:colOff>165100</xdr:colOff>
      <xdr:row>94</xdr:row>
      <xdr:rowOff>55045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0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71572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84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145548</xdr:rowOff>
    </xdr:from>
    <xdr:to>
      <xdr:col>72</xdr:col>
      <xdr:colOff>38100</xdr:colOff>
      <xdr:row>94</xdr:row>
      <xdr:rowOff>75698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92225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86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142269</xdr:rowOff>
    </xdr:from>
    <xdr:to>
      <xdr:col>67</xdr:col>
      <xdr:colOff>101600</xdr:colOff>
      <xdr:row>94</xdr:row>
      <xdr:rowOff>72419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0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88946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86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169228</xdr:rowOff>
    </xdr:from>
    <xdr:to>
      <xdr:col>116</xdr:col>
      <xdr:colOff>63500</xdr:colOff>
      <xdr:row>33</xdr:row>
      <xdr:rowOff>113983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5484178"/>
          <a:ext cx="8382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112285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627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113983</xdr:rowOff>
    </xdr:from>
    <xdr:to>
      <xdr:col>111</xdr:col>
      <xdr:colOff>177800</xdr:colOff>
      <xdr:row>35</xdr:row>
      <xdr:rowOff>58166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0434300" y="5771833"/>
          <a:ext cx="889000" cy="28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15892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3683</xdr:rowOff>
    </xdr:from>
    <xdr:to>
      <xdr:col>107</xdr:col>
      <xdr:colOff>50800</xdr:colOff>
      <xdr:row>35</xdr:row>
      <xdr:rowOff>58166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004433"/>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89044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117602</xdr:rowOff>
    </xdr:from>
    <xdr:to>
      <xdr:col>102</xdr:col>
      <xdr:colOff>114300</xdr:colOff>
      <xdr:row>35</xdr:row>
      <xdr:rowOff>3683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5946902"/>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64660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118428</xdr:rowOff>
    </xdr:from>
    <xdr:to>
      <xdr:col>116</xdr:col>
      <xdr:colOff>114300</xdr:colOff>
      <xdr:row>32</xdr:row>
      <xdr:rowOff>48578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54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141305</xdr:rowOff>
    </xdr:from>
    <xdr:ext cx="469744"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528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63183</xdr:rowOff>
    </xdr:from>
    <xdr:to>
      <xdr:col>112</xdr:col>
      <xdr:colOff>38100</xdr:colOff>
      <xdr:row>33</xdr:row>
      <xdr:rowOff>164783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57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9860</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549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7366</xdr:rowOff>
    </xdr:from>
    <xdr:to>
      <xdr:col>107</xdr:col>
      <xdr:colOff>101600</xdr:colOff>
      <xdr:row>35</xdr:row>
      <xdr:rowOff>108966</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125493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124333</xdr:rowOff>
    </xdr:from>
    <xdr:to>
      <xdr:col>102</xdr:col>
      <xdr:colOff>165100</xdr:colOff>
      <xdr:row>35</xdr:row>
      <xdr:rowOff>54483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71010</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66802</xdr:rowOff>
    </xdr:from>
    <xdr:to>
      <xdr:col>98</xdr:col>
      <xdr:colOff>38100</xdr:colOff>
      <xdr:row>34</xdr:row>
      <xdr:rowOff>168402</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13479</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議会費，民生費，労働費，農林水産業費，土木費，公債費，諸支出金が類似団体平均よりも高くなっている。主な要因として，議会費は，外海離島という地理的要因から旅費が類似団体と比較して高くなっている。民生費は，高齢者人口の増加や障害福祉費が年々増加傾向</a:t>
          </a:r>
          <a:r>
            <a:rPr kumimoji="1" lang="ja-JP" altLang="en-US" sz="1100">
              <a:solidFill>
                <a:sysClr val="windowText" lastClr="000000"/>
              </a:solidFill>
              <a:effectLst/>
              <a:latin typeface="+mn-lt"/>
              <a:ea typeface="+mn-ea"/>
              <a:cs typeface="+mn-cs"/>
            </a:rPr>
            <a:t>にあることが要因と</a:t>
          </a:r>
          <a:r>
            <a:rPr kumimoji="1" lang="ja-JP" altLang="ja-JP" sz="1100">
              <a:solidFill>
                <a:sysClr val="windowText" lastClr="000000"/>
              </a:solidFill>
              <a:effectLst/>
              <a:latin typeface="+mn-lt"/>
              <a:ea typeface="+mn-ea"/>
              <a:cs typeface="+mn-cs"/>
            </a:rPr>
            <a:t>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労働費は，シルバー人材センターへの委託事業が大部分を占めている。農林水産業費は，</a:t>
          </a:r>
          <a:r>
            <a:rPr kumimoji="1" lang="ja-JP" altLang="en-US" sz="1100">
              <a:solidFill>
                <a:sysClr val="windowText" lastClr="000000"/>
              </a:solidFill>
              <a:effectLst/>
              <a:latin typeface="+mn-lt"/>
              <a:ea typeface="+mn-ea"/>
              <a:cs typeface="+mn-cs"/>
            </a:rPr>
            <a:t>産地パワーアップ事業による製糖工場の整備事業，</a:t>
          </a:r>
          <a:r>
            <a:rPr kumimoji="1" lang="ja-JP" altLang="ja-JP" sz="1100">
              <a:solidFill>
                <a:sysClr val="windowText" lastClr="000000"/>
              </a:solidFill>
              <a:effectLst/>
              <a:latin typeface="+mn-lt"/>
              <a:ea typeface="+mn-ea"/>
              <a:cs typeface="+mn-cs"/>
            </a:rPr>
            <a:t>奄美群島振興交付金による施設整備事業</a:t>
          </a:r>
          <a:r>
            <a:rPr kumimoji="1" lang="ja-JP" altLang="en-US" sz="1100">
              <a:solidFill>
                <a:sysClr val="windowText" lastClr="000000"/>
              </a:solidFill>
              <a:effectLst/>
              <a:latin typeface="+mn-lt"/>
              <a:ea typeface="+mn-ea"/>
              <a:cs typeface="+mn-cs"/>
            </a:rPr>
            <a:t>が大きく影響している。</a:t>
          </a:r>
          <a:r>
            <a:rPr kumimoji="1" lang="ja-JP" altLang="ja-JP" sz="1100">
              <a:solidFill>
                <a:sysClr val="windowText" lastClr="000000"/>
              </a:solidFill>
              <a:effectLst/>
              <a:latin typeface="+mn-lt"/>
              <a:ea typeface="+mn-ea"/>
              <a:cs typeface="+mn-cs"/>
            </a:rPr>
            <a:t>公債費は，新庁舎建設事業，公営住宅建替事業及び防災無線デジタル化事業などの大型公共事業の実施に伴う元利償還金の減少に伴って</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減少傾向にあるが依然として類似団体と比較すると，高い状況である。今後の見込みとして，総務費は防災関連事業費等により増加，民生費は</a:t>
          </a:r>
          <a:r>
            <a:rPr kumimoji="1" lang="ja-JP" altLang="en-US" sz="1100">
              <a:solidFill>
                <a:sysClr val="windowText" lastClr="000000"/>
              </a:solidFill>
              <a:effectLst/>
              <a:latin typeface="+mn-lt"/>
              <a:ea typeface="+mn-ea"/>
              <a:cs typeface="+mn-cs"/>
            </a:rPr>
            <a:t>子育て支援対策への取組みや</a:t>
          </a:r>
          <a:r>
            <a:rPr kumimoji="1" lang="ja-JP" altLang="ja-JP" sz="1100">
              <a:solidFill>
                <a:sysClr val="windowText" lastClr="000000"/>
              </a:solidFill>
              <a:effectLst/>
              <a:latin typeface="+mn-lt"/>
              <a:ea typeface="+mn-ea"/>
              <a:cs typeface="+mn-cs"/>
            </a:rPr>
            <a:t>障害福祉費の増加，商工費は</a:t>
          </a:r>
          <a:r>
            <a:rPr kumimoji="1" lang="ja-JP" altLang="en-US" sz="1100">
              <a:solidFill>
                <a:sysClr val="windowText" lastClr="000000"/>
              </a:solidFill>
              <a:effectLst/>
              <a:latin typeface="+mn-lt"/>
              <a:ea typeface="+mn-ea"/>
              <a:cs typeface="+mn-cs"/>
            </a:rPr>
            <a:t>脱炭素先行地区に選定され事業を実施することの</a:t>
          </a:r>
          <a:r>
            <a:rPr kumimoji="1" lang="ja-JP" altLang="ja-JP" sz="1100">
              <a:solidFill>
                <a:sysClr val="windowText" lastClr="000000"/>
              </a:solidFill>
              <a:effectLst/>
              <a:latin typeface="+mn-lt"/>
              <a:ea typeface="+mn-ea"/>
              <a:cs typeface="+mn-cs"/>
            </a:rPr>
            <a:t>影響により増加が見込まれる。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年度においては財政調整基金を取り崩して予算編成を行った</a:t>
          </a:r>
          <a:r>
            <a:rPr kumimoji="1" lang="ja-JP" altLang="en-US" sz="1100">
              <a:solidFill>
                <a:sysClr val="windowText" lastClr="000000"/>
              </a:solidFill>
              <a:effectLst/>
              <a:latin typeface="+mn-lt"/>
              <a:ea typeface="+mn-ea"/>
              <a:cs typeface="+mn-cs"/>
            </a:rPr>
            <a:t>が，年度途中で積戻しを行い</a:t>
          </a:r>
          <a:r>
            <a:rPr kumimoji="1" lang="ja-JP" altLang="ja-JP" sz="1100">
              <a:solidFill>
                <a:sysClr val="windowText" lastClr="000000"/>
              </a:solidFill>
              <a:effectLst/>
              <a:latin typeface="+mn-lt"/>
              <a:ea typeface="+mn-ea"/>
              <a:cs typeface="+mn-cs"/>
            </a:rPr>
            <a:t>，実質収支額は黒字となっている。令和</a:t>
          </a:r>
          <a:r>
            <a:rPr kumimoji="1" lang="ja-JP" altLang="en-US" sz="1100">
              <a:solidFill>
                <a:sysClr val="windowText" lastClr="000000"/>
              </a:solidFill>
              <a:effectLst/>
              <a:latin typeface="+mn-lt"/>
              <a:ea typeface="+mn-ea"/>
              <a:cs typeface="+mn-cs"/>
            </a:rPr>
            <a:t>３年</a:t>
          </a:r>
          <a:r>
            <a:rPr kumimoji="1" lang="ja-JP" altLang="ja-JP" sz="1100">
              <a:solidFill>
                <a:sysClr val="windowText" lastClr="000000"/>
              </a:solidFill>
              <a:effectLst/>
              <a:latin typeface="+mn-lt"/>
              <a:ea typeface="+mn-ea"/>
              <a:cs typeface="+mn-cs"/>
            </a:rPr>
            <a:t>度の財政調整基金残高については，新型コロナウイルス感染症の影響による各種イベントの中止</a:t>
          </a:r>
          <a:r>
            <a:rPr kumimoji="1" lang="ja-JP" altLang="en-US" sz="1100">
              <a:solidFill>
                <a:sysClr val="windowText" lastClr="000000"/>
              </a:solidFill>
              <a:effectLst/>
              <a:latin typeface="+mn-lt"/>
              <a:ea typeface="+mn-ea"/>
              <a:cs typeface="+mn-cs"/>
            </a:rPr>
            <a:t>及び縮小</a:t>
          </a:r>
          <a:r>
            <a:rPr kumimoji="1" lang="ja-JP" altLang="ja-JP" sz="1100">
              <a:solidFill>
                <a:sysClr val="windowText" lastClr="000000"/>
              </a:solidFill>
              <a:effectLst/>
              <a:latin typeface="+mn-lt"/>
              <a:ea typeface="+mn-ea"/>
              <a:cs typeface="+mn-cs"/>
            </a:rPr>
            <a:t>により，歳出が大幅に抑制されたことと，令和２年度から「第二期財政</a:t>
          </a:r>
          <a:r>
            <a:rPr kumimoji="1" lang="ja-JP" altLang="en-US" sz="1100">
              <a:solidFill>
                <a:sysClr val="windowText" lastClr="000000"/>
              </a:solidFill>
              <a:effectLst/>
              <a:latin typeface="+mn-lt"/>
              <a:ea typeface="+mn-ea"/>
              <a:cs typeface="+mn-cs"/>
            </a:rPr>
            <a:t>健全化（</a:t>
          </a:r>
          <a:r>
            <a:rPr kumimoji="1" lang="ja-JP" altLang="ja-JP" sz="1100">
              <a:solidFill>
                <a:sysClr val="windowText" lastClr="000000"/>
              </a:solidFill>
              <a:effectLst/>
              <a:latin typeface="+mn-lt"/>
              <a:ea typeface="+mn-ea"/>
              <a:cs typeface="+mn-cs"/>
            </a:rPr>
            <a:t>集中</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対策期間」を設定し，</a:t>
          </a:r>
          <a:r>
            <a:rPr kumimoji="1" lang="ja-JP" altLang="en-US" sz="1100">
              <a:solidFill>
                <a:sysClr val="windowText" lastClr="000000"/>
              </a:solidFill>
              <a:effectLst/>
              <a:latin typeface="+mn-lt"/>
              <a:ea typeface="+mn-ea"/>
              <a:cs typeface="+mn-cs"/>
            </a:rPr>
            <a:t>一般政策経費の削減等により，</a:t>
          </a:r>
          <a:r>
            <a:rPr kumimoji="1" lang="ja-JP" altLang="ja-JP" sz="1100">
              <a:solidFill>
                <a:sysClr val="windowText" lastClr="000000"/>
              </a:solidFill>
              <a:effectLst/>
              <a:latin typeface="+mn-lt"/>
              <a:ea typeface="+mn-ea"/>
              <a:cs typeface="+mn-cs"/>
            </a:rPr>
            <a:t>財政健全化の取組みを</a:t>
          </a:r>
          <a:r>
            <a:rPr kumimoji="1" lang="ja-JP" altLang="en-US" sz="1100">
              <a:solidFill>
                <a:sysClr val="windowText" lastClr="000000"/>
              </a:solidFill>
              <a:effectLst/>
              <a:latin typeface="+mn-lt"/>
              <a:ea typeface="+mn-ea"/>
              <a:cs typeface="+mn-cs"/>
            </a:rPr>
            <a:t>強化</a:t>
          </a:r>
          <a:r>
            <a:rPr kumimoji="1" lang="ja-JP" altLang="ja-JP" sz="1100">
              <a:solidFill>
                <a:sysClr val="windowText" lastClr="000000"/>
              </a:solidFill>
              <a:effectLst/>
              <a:latin typeface="+mn-lt"/>
              <a:ea typeface="+mn-ea"/>
              <a:cs typeface="+mn-cs"/>
            </a:rPr>
            <a:t>したことにより，前年度比で増加している。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a:solidFill>
                <a:sysClr val="windowText" lastClr="000000"/>
              </a:solidFill>
              <a:effectLst/>
              <a:latin typeface="+mn-lt"/>
              <a:ea typeface="+mn-ea"/>
              <a:cs typeface="+mn-cs"/>
            </a:rPr>
            <a:t>黒字額は，全体として昨年度より減少した。令和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年度決算については，国民健康</a:t>
          </a:r>
          <a:r>
            <a:rPr kumimoji="1" lang="ja-JP" altLang="en-US" sz="1100">
              <a:solidFill>
                <a:sysClr val="windowText" lastClr="000000"/>
              </a:solidFill>
              <a:effectLst/>
              <a:latin typeface="+mn-lt"/>
              <a:ea typeface="+mn-ea"/>
              <a:cs typeface="+mn-cs"/>
            </a:rPr>
            <a:t>保険</a:t>
          </a:r>
          <a:r>
            <a:rPr kumimoji="1" lang="ja-JP" altLang="ja-JP" sz="1100">
              <a:solidFill>
                <a:sysClr val="windowText" lastClr="000000"/>
              </a:solidFill>
              <a:effectLst/>
              <a:latin typeface="+mn-lt"/>
              <a:ea typeface="+mn-ea"/>
              <a:cs typeface="+mn-cs"/>
            </a:rPr>
            <a:t>特別会計の割合</a:t>
          </a:r>
          <a:r>
            <a:rPr kumimoji="1" lang="ja-JP" altLang="en-US" sz="1100">
              <a:solidFill>
                <a:sysClr val="windowText" lastClr="000000"/>
              </a:solidFill>
              <a:effectLst/>
              <a:latin typeface="+mn-lt"/>
              <a:ea typeface="+mn-ea"/>
              <a:cs typeface="+mn-cs"/>
            </a:rPr>
            <a:t>が高くなり，</a:t>
          </a:r>
          <a:r>
            <a:rPr kumimoji="1" lang="ja-JP" altLang="ja-JP" sz="1100">
              <a:solidFill>
                <a:sysClr val="windowText" lastClr="000000"/>
              </a:solidFill>
              <a:effectLst/>
              <a:latin typeface="+mn-lt"/>
              <a:ea typeface="+mn-ea"/>
              <a:cs typeface="+mn-cs"/>
            </a:rPr>
            <a:t>一般会計と</a:t>
          </a:r>
          <a:r>
            <a:rPr kumimoji="1" lang="ja-JP" altLang="en-US" sz="1100">
              <a:solidFill>
                <a:sysClr val="windowText" lastClr="000000"/>
              </a:solidFill>
              <a:effectLst/>
              <a:latin typeface="+mn-lt"/>
              <a:ea typeface="+mn-ea"/>
              <a:cs typeface="+mn-cs"/>
            </a:rPr>
            <a:t>介護保険特別会計</a:t>
          </a:r>
          <a:r>
            <a:rPr kumimoji="1" lang="ja-JP" altLang="ja-JP" sz="1100">
              <a:solidFill>
                <a:sysClr val="windowText" lastClr="000000"/>
              </a:solidFill>
              <a:effectLst/>
              <a:latin typeface="+mn-lt"/>
              <a:ea typeface="+mn-ea"/>
              <a:cs typeface="+mn-cs"/>
            </a:rPr>
            <a:t>が低くなった。一般会計については，多く基金に積み立てたことが実質収支額の減少につながった。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しかし，特別会計への繰出金や公債費も依然として高い状況である。和泊町下水道事業特別会計・和泊町農業集落排水事業特別会計において，既存施設の機能強化事業が実施され，多額の費用を要し一般会計からの繰出金の増加が懸念される。和泊町下水道事業特別会計・和泊町農業集落排水事業特別会計にお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年度に経営戦略を策定し経営健全化に取り組むとともに，一般会計においても，町税の徴収強化と使用料等の見直しや，ふるさと納税等による収入確保策に取り組み，財政健全化を図る。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7580616</v>
      </c>
      <c r="BO4" s="489"/>
      <c r="BP4" s="489"/>
      <c r="BQ4" s="489"/>
      <c r="BR4" s="489"/>
      <c r="BS4" s="489"/>
      <c r="BT4" s="489"/>
      <c r="BU4" s="490"/>
      <c r="BV4" s="488">
        <v>7879384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1.3</v>
      </c>
      <c r="CU4" s="629"/>
      <c r="CV4" s="629"/>
      <c r="CW4" s="629"/>
      <c r="CX4" s="629"/>
      <c r="CY4" s="629"/>
      <c r="CZ4" s="629"/>
      <c r="DA4" s="630"/>
      <c r="DB4" s="628">
        <v>1.5</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7456358</v>
      </c>
      <c r="BO5" s="460"/>
      <c r="BP5" s="460"/>
      <c r="BQ5" s="460"/>
      <c r="BR5" s="460"/>
      <c r="BS5" s="460"/>
      <c r="BT5" s="460"/>
      <c r="BU5" s="461"/>
      <c r="BV5" s="459">
        <v>7802998</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85.2</v>
      </c>
      <c r="CU5" s="457"/>
      <c r="CV5" s="457"/>
      <c r="CW5" s="457"/>
      <c r="CX5" s="457"/>
      <c r="CY5" s="457"/>
      <c r="CZ5" s="457"/>
      <c r="DA5" s="458"/>
      <c r="DB5" s="456">
        <v>89.8</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124258</v>
      </c>
      <c r="BO6" s="460"/>
      <c r="BP6" s="460"/>
      <c r="BQ6" s="460"/>
      <c r="BR6" s="460"/>
      <c r="BS6" s="460"/>
      <c r="BT6" s="460"/>
      <c r="BU6" s="461"/>
      <c r="BV6" s="459">
        <v>76386</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87.2</v>
      </c>
      <c r="CU6" s="603"/>
      <c r="CV6" s="603"/>
      <c r="CW6" s="603"/>
      <c r="CX6" s="603"/>
      <c r="CY6" s="603"/>
      <c r="CZ6" s="603"/>
      <c r="DA6" s="604"/>
      <c r="DB6" s="602">
        <v>92.3</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70273</v>
      </c>
      <c r="BO7" s="460"/>
      <c r="BP7" s="460"/>
      <c r="BQ7" s="460"/>
      <c r="BR7" s="460"/>
      <c r="BS7" s="460"/>
      <c r="BT7" s="460"/>
      <c r="BU7" s="461"/>
      <c r="BV7" s="459">
        <v>17534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4258316</v>
      </c>
      <c r="CU7" s="460"/>
      <c r="CV7" s="460"/>
      <c r="CW7" s="460"/>
      <c r="CX7" s="460"/>
      <c r="CY7" s="460"/>
      <c r="CZ7" s="460"/>
      <c r="DA7" s="461"/>
      <c r="DB7" s="459">
        <v>3986332</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53985</v>
      </c>
      <c r="BO8" s="460"/>
      <c r="BP8" s="460"/>
      <c r="BQ8" s="460"/>
      <c r="BR8" s="460"/>
      <c r="BS8" s="460"/>
      <c r="BT8" s="460"/>
      <c r="BU8" s="461"/>
      <c r="BV8" s="459">
        <v>58852</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0.18</v>
      </c>
      <c r="CU8" s="563"/>
      <c r="CV8" s="563"/>
      <c r="CW8" s="563"/>
      <c r="CX8" s="563"/>
      <c r="CY8" s="563"/>
      <c r="CZ8" s="563"/>
      <c r="DA8" s="564"/>
      <c r="DB8" s="562">
        <v>0.18</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6246</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-4867</v>
      </c>
      <c r="BO9" s="460"/>
      <c r="BP9" s="460"/>
      <c r="BQ9" s="460"/>
      <c r="BR9" s="460"/>
      <c r="BS9" s="460"/>
      <c r="BT9" s="460"/>
      <c r="BU9" s="461"/>
      <c r="BV9" s="459">
        <v>-67834</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23.9</v>
      </c>
      <c r="CU9" s="457"/>
      <c r="CV9" s="457"/>
      <c r="CW9" s="457"/>
      <c r="CX9" s="457"/>
      <c r="CY9" s="457"/>
      <c r="CZ9" s="457"/>
      <c r="DA9" s="458"/>
      <c r="DB9" s="456">
        <v>23.9</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119</v>
      </c>
      <c r="M10" s="416"/>
      <c r="N10" s="416"/>
      <c r="O10" s="416"/>
      <c r="P10" s="416"/>
      <c r="Q10" s="417"/>
      <c r="R10" s="412">
        <v>6783</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164158</v>
      </c>
      <c r="BO10" s="460"/>
      <c r="BP10" s="460"/>
      <c r="BQ10" s="460"/>
      <c r="BR10" s="460"/>
      <c r="BS10" s="460"/>
      <c r="BT10" s="460"/>
      <c r="BU10" s="461"/>
      <c r="BV10" s="459">
        <v>200000</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116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c r="A12" s="178"/>
      <c r="B12" s="565" t="s">
        <v>130</v>
      </c>
      <c r="C12" s="566"/>
      <c r="D12" s="566"/>
      <c r="E12" s="566"/>
      <c r="F12" s="566"/>
      <c r="G12" s="566"/>
      <c r="H12" s="566"/>
      <c r="I12" s="566"/>
      <c r="J12" s="566"/>
      <c r="K12" s="567"/>
      <c r="L12" s="574" t="s">
        <v>131</v>
      </c>
      <c r="M12" s="575"/>
      <c r="N12" s="575"/>
      <c r="O12" s="575"/>
      <c r="P12" s="575"/>
      <c r="Q12" s="576"/>
      <c r="R12" s="577">
        <v>6325</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10000</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138</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139</v>
      </c>
      <c r="N13" s="544"/>
      <c r="O13" s="544"/>
      <c r="P13" s="544"/>
      <c r="Q13" s="545"/>
      <c r="R13" s="546">
        <v>6230</v>
      </c>
      <c r="S13" s="547"/>
      <c r="T13" s="547"/>
      <c r="U13" s="547"/>
      <c r="V13" s="548"/>
      <c r="W13" s="549" t="s">
        <v>140</v>
      </c>
      <c r="X13" s="445"/>
      <c r="Y13" s="445"/>
      <c r="Z13" s="445"/>
      <c r="AA13" s="445"/>
      <c r="AB13" s="446"/>
      <c r="AC13" s="412">
        <v>1116</v>
      </c>
      <c r="AD13" s="413"/>
      <c r="AE13" s="413"/>
      <c r="AF13" s="413"/>
      <c r="AG13" s="414"/>
      <c r="AH13" s="412">
        <v>1200</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159291</v>
      </c>
      <c r="BO13" s="460"/>
      <c r="BP13" s="460"/>
      <c r="BQ13" s="460"/>
      <c r="BR13" s="460"/>
      <c r="BS13" s="460"/>
      <c r="BT13" s="460"/>
      <c r="BU13" s="461"/>
      <c r="BV13" s="459">
        <v>122166</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16.399999999999999</v>
      </c>
      <c r="CU13" s="457"/>
      <c r="CV13" s="457"/>
      <c r="CW13" s="457"/>
      <c r="CX13" s="457"/>
      <c r="CY13" s="457"/>
      <c r="CZ13" s="457"/>
      <c r="DA13" s="458"/>
      <c r="DB13" s="456">
        <v>16.3</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145</v>
      </c>
      <c r="M14" s="586"/>
      <c r="N14" s="586"/>
      <c r="O14" s="586"/>
      <c r="P14" s="586"/>
      <c r="Q14" s="587"/>
      <c r="R14" s="546">
        <v>6427</v>
      </c>
      <c r="S14" s="547"/>
      <c r="T14" s="547"/>
      <c r="U14" s="547"/>
      <c r="V14" s="548"/>
      <c r="W14" s="550"/>
      <c r="X14" s="448"/>
      <c r="Y14" s="448"/>
      <c r="Z14" s="448"/>
      <c r="AA14" s="448"/>
      <c r="AB14" s="449"/>
      <c r="AC14" s="539">
        <v>31.4</v>
      </c>
      <c r="AD14" s="540"/>
      <c r="AE14" s="540"/>
      <c r="AF14" s="540"/>
      <c r="AG14" s="541"/>
      <c r="AH14" s="539">
        <v>32.9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61.5</v>
      </c>
      <c r="CU14" s="557"/>
      <c r="CV14" s="557"/>
      <c r="CW14" s="557"/>
      <c r="CX14" s="557"/>
      <c r="CY14" s="557"/>
      <c r="CZ14" s="557"/>
      <c r="DA14" s="558"/>
      <c r="DB14" s="556">
        <v>85.2</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147</v>
      </c>
      <c r="N15" s="544"/>
      <c r="O15" s="544"/>
      <c r="P15" s="544"/>
      <c r="Q15" s="545"/>
      <c r="R15" s="546">
        <v>6318</v>
      </c>
      <c r="S15" s="547"/>
      <c r="T15" s="547"/>
      <c r="U15" s="547"/>
      <c r="V15" s="548"/>
      <c r="W15" s="549" t="s">
        <v>148</v>
      </c>
      <c r="X15" s="445"/>
      <c r="Y15" s="445"/>
      <c r="Z15" s="445"/>
      <c r="AA15" s="445"/>
      <c r="AB15" s="446"/>
      <c r="AC15" s="412">
        <v>365</v>
      </c>
      <c r="AD15" s="413"/>
      <c r="AE15" s="413"/>
      <c r="AF15" s="413"/>
      <c r="AG15" s="414"/>
      <c r="AH15" s="412">
        <v>438</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660016</v>
      </c>
      <c r="BO15" s="489"/>
      <c r="BP15" s="489"/>
      <c r="BQ15" s="489"/>
      <c r="BR15" s="489"/>
      <c r="BS15" s="489"/>
      <c r="BT15" s="489"/>
      <c r="BU15" s="490"/>
      <c r="BV15" s="488">
        <v>679996</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10.3</v>
      </c>
      <c r="AD16" s="540"/>
      <c r="AE16" s="540"/>
      <c r="AF16" s="540"/>
      <c r="AG16" s="541"/>
      <c r="AH16" s="539">
        <v>12</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3983162</v>
      </c>
      <c r="BO16" s="460"/>
      <c r="BP16" s="460"/>
      <c r="BQ16" s="460"/>
      <c r="BR16" s="460"/>
      <c r="BS16" s="460"/>
      <c r="BT16" s="460"/>
      <c r="BU16" s="461"/>
      <c r="BV16" s="459">
        <v>3721262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2068</v>
      </c>
      <c r="AD17" s="413"/>
      <c r="AE17" s="413"/>
      <c r="AF17" s="413"/>
      <c r="AG17" s="414"/>
      <c r="AH17" s="412">
        <v>2005</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813406</v>
      </c>
      <c r="BO17" s="460"/>
      <c r="BP17" s="460"/>
      <c r="BQ17" s="460"/>
      <c r="BR17" s="460"/>
      <c r="BS17" s="460"/>
      <c r="BT17" s="460"/>
      <c r="BU17" s="461"/>
      <c r="BV17" s="459">
        <v>837336</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158</v>
      </c>
      <c r="C18" s="510"/>
      <c r="D18" s="510"/>
      <c r="E18" s="511"/>
      <c r="F18" s="511"/>
      <c r="G18" s="511"/>
      <c r="H18" s="511"/>
      <c r="I18" s="511"/>
      <c r="J18" s="511"/>
      <c r="K18" s="511"/>
      <c r="L18" s="512">
        <v>40.39</v>
      </c>
      <c r="M18" s="512"/>
      <c r="N18" s="512"/>
      <c r="O18" s="512"/>
      <c r="P18" s="512"/>
      <c r="Q18" s="512"/>
      <c r="R18" s="513"/>
      <c r="S18" s="513"/>
      <c r="T18" s="513"/>
      <c r="U18" s="513"/>
      <c r="V18" s="514"/>
      <c r="W18" s="530"/>
      <c r="X18" s="531"/>
      <c r="Y18" s="531"/>
      <c r="Z18" s="531"/>
      <c r="AA18" s="531"/>
      <c r="AB18" s="555"/>
      <c r="AC18" s="429">
        <v>58.3</v>
      </c>
      <c r="AD18" s="430"/>
      <c r="AE18" s="430"/>
      <c r="AF18" s="430"/>
      <c r="AG18" s="515"/>
      <c r="AH18" s="429">
        <v>55</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3623375</v>
      </c>
      <c r="BO18" s="460"/>
      <c r="BP18" s="460"/>
      <c r="BQ18" s="460"/>
      <c r="BR18" s="460"/>
      <c r="BS18" s="460"/>
      <c r="BT18" s="460"/>
      <c r="BU18" s="461"/>
      <c r="BV18" s="459">
        <v>3562088</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160</v>
      </c>
      <c r="C19" s="510"/>
      <c r="D19" s="510"/>
      <c r="E19" s="511"/>
      <c r="F19" s="511"/>
      <c r="G19" s="511"/>
      <c r="H19" s="511"/>
      <c r="I19" s="511"/>
      <c r="J19" s="511"/>
      <c r="K19" s="511"/>
      <c r="L19" s="519">
        <v>155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4651276</v>
      </c>
      <c r="BO19" s="460"/>
      <c r="BP19" s="460"/>
      <c r="BQ19" s="460"/>
      <c r="BR19" s="460"/>
      <c r="BS19" s="460"/>
      <c r="BT19" s="460"/>
      <c r="BU19" s="461"/>
      <c r="BV19" s="459">
        <v>4612398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162</v>
      </c>
      <c r="C20" s="510"/>
      <c r="D20" s="510"/>
      <c r="E20" s="511"/>
      <c r="F20" s="511"/>
      <c r="G20" s="511"/>
      <c r="H20" s="511"/>
      <c r="I20" s="511"/>
      <c r="J20" s="511"/>
      <c r="K20" s="511"/>
      <c r="L20" s="519">
        <v>2883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9041436</v>
      </c>
      <c r="BO22" s="489"/>
      <c r="BP22" s="489"/>
      <c r="BQ22" s="489"/>
      <c r="BR22" s="489"/>
      <c r="BS22" s="489"/>
      <c r="BT22" s="489"/>
      <c r="BU22" s="490"/>
      <c r="BV22" s="488">
        <v>9584017</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7482688</v>
      </c>
      <c r="BO23" s="460"/>
      <c r="BP23" s="460"/>
      <c r="BQ23" s="460"/>
      <c r="BR23" s="460"/>
      <c r="BS23" s="460"/>
      <c r="BT23" s="460"/>
      <c r="BU23" s="461"/>
      <c r="BV23" s="459">
        <v>7975771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172</v>
      </c>
      <c r="F24" s="416"/>
      <c r="G24" s="416"/>
      <c r="H24" s="416"/>
      <c r="I24" s="416"/>
      <c r="J24" s="416"/>
      <c r="K24" s="417"/>
      <c r="L24" s="412">
        <v>1</v>
      </c>
      <c r="M24" s="413"/>
      <c r="N24" s="413"/>
      <c r="O24" s="413"/>
      <c r="P24" s="414"/>
      <c r="Q24" s="412">
        <v>6469</v>
      </c>
      <c r="R24" s="413"/>
      <c r="S24" s="413"/>
      <c r="T24" s="413"/>
      <c r="U24" s="413"/>
      <c r="V24" s="414"/>
      <c r="W24" s="502"/>
      <c r="X24" s="439"/>
      <c r="Y24" s="440"/>
      <c r="Z24" s="415" t="s">
        <v>173</v>
      </c>
      <c r="AA24" s="416"/>
      <c r="AB24" s="416"/>
      <c r="AC24" s="416"/>
      <c r="AD24" s="416"/>
      <c r="AE24" s="416"/>
      <c r="AF24" s="416"/>
      <c r="AG24" s="417"/>
      <c r="AH24" s="412">
        <v>123</v>
      </c>
      <c r="AI24" s="413"/>
      <c r="AJ24" s="413"/>
      <c r="AK24" s="413"/>
      <c r="AL24" s="414"/>
      <c r="AM24" s="412">
        <v>358176</v>
      </c>
      <c r="AN24" s="413"/>
      <c r="AO24" s="413"/>
      <c r="AP24" s="413"/>
      <c r="AQ24" s="413"/>
      <c r="AR24" s="414"/>
      <c r="AS24" s="412">
        <v>2912</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7123002</v>
      </c>
      <c r="BO24" s="460"/>
      <c r="BP24" s="460"/>
      <c r="BQ24" s="460"/>
      <c r="BR24" s="460"/>
      <c r="BS24" s="460"/>
      <c r="BT24" s="460"/>
      <c r="BU24" s="461"/>
      <c r="BV24" s="459">
        <v>7588941</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175</v>
      </c>
      <c r="F25" s="416"/>
      <c r="G25" s="416"/>
      <c r="H25" s="416"/>
      <c r="I25" s="416"/>
      <c r="J25" s="416"/>
      <c r="K25" s="417"/>
      <c r="L25" s="412">
        <v>1</v>
      </c>
      <c r="M25" s="413"/>
      <c r="N25" s="413"/>
      <c r="O25" s="413"/>
      <c r="P25" s="414"/>
      <c r="Q25" s="412">
        <v>5280</v>
      </c>
      <c r="R25" s="413"/>
      <c r="S25" s="413"/>
      <c r="T25" s="413"/>
      <c r="U25" s="413"/>
      <c r="V25" s="414"/>
      <c r="W25" s="502"/>
      <c r="X25" s="439"/>
      <c r="Y25" s="440"/>
      <c r="Z25" s="415" t="s">
        <v>176</v>
      </c>
      <c r="AA25" s="416"/>
      <c r="AB25" s="416"/>
      <c r="AC25" s="416"/>
      <c r="AD25" s="416"/>
      <c r="AE25" s="416"/>
      <c r="AF25" s="416"/>
      <c r="AG25" s="417"/>
      <c r="AH25" s="412" t="s">
        <v>138</v>
      </c>
      <c r="AI25" s="413"/>
      <c r="AJ25" s="413"/>
      <c r="AK25" s="413"/>
      <c r="AL25" s="414"/>
      <c r="AM25" s="412" t="s">
        <v>177</v>
      </c>
      <c r="AN25" s="413"/>
      <c r="AO25" s="413"/>
      <c r="AP25" s="413"/>
      <c r="AQ25" s="413"/>
      <c r="AR25" s="414"/>
      <c r="AS25" s="412" t="s">
        <v>138</v>
      </c>
      <c r="AT25" s="413"/>
      <c r="AU25" s="413"/>
      <c r="AV25" s="413"/>
      <c r="AW25" s="413"/>
      <c r="AX25" s="472"/>
      <c r="AY25" s="485" t="s">
        <v>178</v>
      </c>
      <c r="AZ25" s="486"/>
      <c r="BA25" s="486"/>
      <c r="BB25" s="486"/>
      <c r="BC25" s="486"/>
      <c r="BD25" s="486"/>
      <c r="BE25" s="486"/>
      <c r="BF25" s="486"/>
      <c r="BG25" s="486"/>
      <c r="BH25" s="486"/>
      <c r="BI25" s="486"/>
      <c r="BJ25" s="486"/>
      <c r="BK25" s="486"/>
      <c r="BL25" s="486"/>
      <c r="BM25" s="487"/>
      <c r="BN25" s="488">
        <v>1418858</v>
      </c>
      <c r="BO25" s="489"/>
      <c r="BP25" s="489"/>
      <c r="BQ25" s="489"/>
      <c r="BR25" s="489"/>
      <c r="BS25" s="489"/>
      <c r="BT25" s="489"/>
      <c r="BU25" s="490"/>
      <c r="BV25" s="488">
        <v>1697007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179</v>
      </c>
      <c r="F26" s="416"/>
      <c r="G26" s="416"/>
      <c r="H26" s="416"/>
      <c r="I26" s="416"/>
      <c r="J26" s="416"/>
      <c r="K26" s="417"/>
      <c r="L26" s="412">
        <v>1</v>
      </c>
      <c r="M26" s="413"/>
      <c r="N26" s="413"/>
      <c r="O26" s="413"/>
      <c r="P26" s="414"/>
      <c r="Q26" s="412">
        <v>4990</v>
      </c>
      <c r="R26" s="413"/>
      <c r="S26" s="413"/>
      <c r="T26" s="413"/>
      <c r="U26" s="413"/>
      <c r="V26" s="414"/>
      <c r="W26" s="502"/>
      <c r="X26" s="439"/>
      <c r="Y26" s="440"/>
      <c r="Z26" s="415" t="s">
        <v>180</v>
      </c>
      <c r="AA26" s="470"/>
      <c r="AB26" s="470"/>
      <c r="AC26" s="470"/>
      <c r="AD26" s="470"/>
      <c r="AE26" s="470"/>
      <c r="AF26" s="470"/>
      <c r="AG26" s="471"/>
      <c r="AH26" s="412" t="s">
        <v>138</v>
      </c>
      <c r="AI26" s="413"/>
      <c r="AJ26" s="413"/>
      <c r="AK26" s="413"/>
      <c r="AL26" s="414"/>
      <c r="AM26" s="412" t="s">
        <v>138</v>
      </c>
      <c r="AN26" s="413"/>
      <c r="AO26" s="413"/>
      <c r="AP26" s="413"/>
      <c r="AQ26" s="413"/>
      <c r="AR26" s="414"/>
      <c r="AS26" s="412" t="s">
        <v>138</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182</v>
      </c>
      <c r="BO26" s="460"/>
      <c r="BP26" s="460"/>
      <c r="BQ26" s="460"/>
      <c r="BR26" s="460"/>
      <c r="BS26" s="460"/>
      <c r="BT26" s="460"/>
      <c r="BU26" s="461"/>
      <c r="BV26" s="459" t="s">
        <v>138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183</v>
      </c>
      <c r="F27" s="416"/>
      <c r="G27" s="416"/>
      <c r="H27" s="416"/>
      <c r="I27" s="416"/>
      <c r="J27" s="416"/>
      <c r="K27" s="417"/>
      <c r="L27" s="412">
        <v>1</v>
      </c>
      <c r="M27" s="413"/>
      <c r="N27" s="413"/>
      <c r="O27" s="413"/>
      <c r="P27" s="414"/>
      <c r="Q27" s="412">
        <v>3050</v>
      </c>
      <c r="R27" s="413"/>
      <c r="S27" s="413"/>
      <c r="T27" s="413"/>
      <c r="U27" s="413"/>
      <c r="V27" s="414"/>
      <c r="W27" s="502"/>
      <c r="X27" s="439"/>
      <c r="Y27" s="440"/>
      <c r="Z27" s="415" t="s">
        <v>184</v>
      </c>
      <c r="AA27" s="416"/>
      <c r="AB27" s="416"/>
      <c r="AC27" s="416"/>
      <c r="AD27" s="416"/>
      <c r="AE27" s="416"/>
      <c r="AF27" s="416"/>
      <c r="AG27" s="417"/>
      <c r="AH27" s="412">
        <v>4</v>
      </c>
      <c r="AI27" s="413"/>
      <c r="AJ27" s="413"/>
      <c r="AK27" s="413"/>
      <c r="AL27" s="414"/>
      <c r="AM27" s="412">
        <v>12726</v>
      </c>
      <c r="AN27" s="413"/>
      <c r="AO27" s="413"/>
      <c r="AP27" s="413"/>
      <c r="AQ27" s="413"/>
      <c r="AR27" s="414"/>
      <c r="AS27" s="412">
        <v>3182</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t="s">
        <v>138</v>
      </c>
      <c r="BO27" s="494"/>
      <c r="BP27" s="494"/>
      <c r="BQ27" s="494"/>
      <c r="BR27" s="494"/>
      <c r="BS27" s="494"/>
      <c r="BT27" s="494"/>
      <c r="BU27" s="495"/>
      <c r="BV27" s="493" t="s">
        <v>138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186</v>
      </c>
      <c r="F28" s="416"/>
      <c r="G28" s="416"/>
      <c r="H28" s="416"/>
      <c r="I28" s="416"/>
      <c r="J28" s="416"/>
      <c r="K28" s="417"/>
      <c r="L28" s="412">
        <v>1</v>
      </c>
      <c r="M28" s="413"/>
      <c r="N28" s="413"/>
      <c r="O28" s="413"/>
      <c r="P28" s="414"/>
      <c r="Q28" s="412">
        <v>2520</v>
      </c>
      <c r="R28" s="413"/>
      <c r="S28" s="413"/>
      <c r="T28" s="413"/>
      <c r="U28" s="413"/>
      <c r="V28" s="414"/>
      <c r="W28" s="502"/>
      <c r="X28" s="439"/>
      <c r="Y28" s="440"/>
      <c r="Z28" s="415" t="s">
        <v>187</v>
      </c>
      <c r="AA28" s="416"/>
      <c r="AB28" s="416"/>
      <c r="AC28" s="416"/>
      <c r="AD28" s="416"/>
      <c r="AE28" s="416"/>
      <c r="AF28" s="416"/>
      <c r="AG28" s="417"/>
      <c r="AH28" s="412" t="s">
        <v>138</v>
      </c>
      <c r="AI28" s="413"/>
      <c r="AJ28" s="413"/>
      <c r="AK28" s="413"/>
      <c r="AL28" s="414"/>
      <c r="AM28" s="412" t="s">
        <v>138</v>
      </c>
      <c r="AN28" s="413"/>
      <c r="AO28" s="413"/>
      <c r="AP28" s="413"/>
      <c r="AQ28" s="413"/>
      <c r="AR28" s="414"/>
      <c r="AS28" s="412" t="s">
        <v>182</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1364158</v>
      </c>
      <c r="BO28" s="489"/>
      <c r="BP28" s="489"/>
      <c r="BQ28" s="489"/>
      <c r="BR28" s="489"/>
      <c r="BS28" s="489"/>
      <c r="BT28" s="489"/>
      <c r="BU28" s="490"/>
      <c r="BV28" s="488">
        <v>1200000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189</v>
      </c>
      <c r="F29" s="416"/>
      <c r="G29" s="416"/>
      <c r="H29" s="416"/>
      <c r="I29" s="416"/>
      <c r="J29" s="416"/>
      <c r="K29" s="417"/>
      <c r="L29" s="412">
        <v>10</v>
      </c>
      <c r="M29" s="413"/>
      <c r="N29" s="413"/>
      <c r="O29" s="413"/>
      <c r="P29" s="414"/>
      <c r="Q29" s="412">
        <v>2304</v>
      </c>
      <c r="R29" s="413"/>
      <c r="S29" s="413"/>
      <c r="T29" s="413"/>
      <c r="U29" s="413"/>
      <c r="V29" s="414"/>
      <c r="W29" s="503"/>
      <c r="X29" s="504"/>
      <c r="Y29" s="505"/>
      <c r="Z29" s="415" t="s">
        <v>190</v>
      </c>
      <c r="AA29" s="416"/>
      <c r="AB29" s="416"/>
      <c r="AC29" s="416"/>
      <c r="AD29" s="416"/>
      <c r="AE29" s="416"/>
      <c r="AF29" s="416"/>
      <c r="AG29" s="417"/>
      <c r="AH29" s="412">
        <v>127</v>
      </c>
      <c r="AI29" s="413"/>
      <c r="AJ29" s="413"/>
      <c r="AK29" s="413"/>
      <c r="AL29" s="414"/>
      <c r="AM29" s="412">
        <v>370902</v>
      </c>
      <c r="AN29" s="413"/>
      <c r="AO29" s="413"/>
      <c r="AP29" s="413"/>
      <c r="AQ29" s="413"/>
      <c r="AR29" s="414"/>
      <c r="AS29" s="412">
        <v>2920</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165200</v>
      </c>
      <c r="BO29" s="460"/>
      <c r="BP29" s="460"/>
      <c r="BQ29" s="460"/>
      <c r="BR29" s="460"/>
      <c r="BS29" s="460"/>
      <c r="BT29" s="460"/>
      <c r="BU29" s="461"/>
      <c r="BV29" s="459">
        <v>163200</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92.4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1487640</v>
      </c>
      <c r="BO30" s="494"/>
      <c r="BP30" s="494"/>
      <c r="BQ30" s="494"/>
      <c r="BR30" s="494"/>
      <c r="BS30" s="494"/>
      <c r="BT30" s="494"/>
      <c r="BU30" s="495"/>
      <c r="BV30" s="493">
        <v>1316200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199</v>
      </c>
      <c r="D33" s="411"/>
      <c r="E33" s="410" t="s">
        <v>200</v>
      </c>
      <c r="F33" s="410"/>
      <c r="G33" s="410"/>
      <c r="H33" s="410"/>
      <c r="I33" s="410"/>
      <c r="J33" s="410"/>
      <c r="K33" s="410"/>
      <c r="L33" s="410"/>
      <c r="M33" s="410"/>
      <c r="N33" s="410"/>
      <c r="O33" s="410"/>
      <c r="P33" s="410"/>
      <c r="Q33" s="410"/>
      <c r="R33" s="410"/>
      <c r="S33" s="410"/>
      <c r="T33" s="203"/>
      <c r="U33" s="411" t="s">
        <v>201</v>
      </c>
      <c r="V33" s="411"/>
      <c r="W33" s="410" t="s">
        <v>200</v>
      </c>
      <c r="X33" s="410"/>
      <c r="Y33" s="410"/>
      <c r="Z33" s="410"/>
      <c r="AA33" s="410"/>
      <c r="AB33" s="410"/>
      <c r="AC33" s="410"/>
      <c r="AD33" s="410"/>
      <c r="AE33" s="410"/>
      <c r="AF33" s="410"/>
      <c r="AG33" s="410"/>
      <c r="AH33" s="410"/>
      <c r="AI33" s="410"/>
      <c r="AJ33" s="410"/>
      <c r="AK33" s="410"/>
      <c r="AL33" s="203"/>
      <c r="AM33" s="411" t="s">
        <v>201</v>
      </c>
      <c r="AN33" s="411"/>
      <c r="AO33" s="410" t="s">
        <v>200</v>
      </c>
      <c r="AP33" s="410"/>
      <c r="AQ33" s="410"/>
      <c r="AR33" s="410"/>
      <c r="AS33" s="410"/>
      <c r="AT33" s="410"/>
      <c r="AU33" s="410"/>
      <c r="AV33" s="410"/>
      <c r="AW33" s="410"/>
      <c r="AX33" s="410"/>
      <c r="AY33" s="410"/>
      <c r="AZ33" s="410"/>
      <c r="BA33" s="410"/>
      <c r="BB33" s="410"/>
      <c r="BC33" s="410"/>
      <c r="BD33" s="204"/>
      <c r="BE33" s="410" t="s">
        <v>202</v>
      </c>
      <c r="BF33" s="410"/>
      <c r="BG33" s="410" t="s">
        <v>203</v>
      </c>
      <c r="BH33" s="410"/>
      <c r="BI33" s="410"/>
      <c r="BJ33" s="410"/>
      <c r="BK33" s="410"/>
      <c r="BL33" s="410"/>
      <c r="BM33" s="410"/>
      <c r="BN33" s="410"/>
      <c r="BO33" s="410"/>
      <c r="BP33" s="410"/>
      <c r="BQ33" s="410"/>
      <c r="BR33" s="410"/>
      <c r="BS33" s="410"/>
      <c r="BT33" s="410"/>
      <c r="BU33" s="410"/>
      <c r="BV33" s="204"/>
      <c r="BW33" s="411" t="s">
        <v>202</v>
      </c>
      <c r="BX33" s="411"/>
      <c r="BY33" s="410" t="s">
        <v>204</v>
      </c>
      <c r="BZ33" s="410"/>
      <c r="CA33" s="410"/>
      <c r="CB33" s="410"/>
      <c r="CC33" s="410"/>
      <c r="CD33" s="410"/>
      <c r="CE33" s="410"/>
      <c r="CF33" s="410"/>
      <c r="CG33" s="410"/>
      <c r="CH33" s="410"/>
      <c r="CI33" s="410"/>
      <c r="CJ33" s="410"/>
      <c r="CK33" s="410"/>
      <c r="CL33" s="410"/>
      <c r="CM33" s="410"/>
      <c r="CN33" s="203"/>
      <c r="CO33" s="411" t="s">
        <v>201</v>
      </c>
      <c r="CP33" s="411"/>
      <c r="CQ33" s="410" t="s">
        <v>205</v>
      </c>
      <c r="CR33" s="410"/>
      <c r="CS33" s="410"/>
      <c r="CT33" s="410"/>
      <c r="CU33" s="410"/>
      <c r="CV33" s="410"/>
      <c r="CW33" s="410"/>
      <c r="CX33" s="410"/>
      <c r="CY33" s="410"/>
      <c r="CZ33" s="410"/>
      <c r="DA33" s="410"/>
      <c r="DB33" s="410"/>
      <c r="DC33" s="410"/>
      <c r="DD33" s="410"/>
      <c r="DE33" s="410"/>
      <c r="DF33" s="203"/>
      <c r="DG33" s="409" t="s">
        <v>206</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和泊町国民健康保険特別会計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和泊町水道事業会計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IF('各会計、関係団体の財政状況及び健全化判断比率'!B32="","",'各会計、関係団体の財政状況及び健全化判断比率'!B32)</f>
        <v>和泊町下水道事業特別会計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沖永良部農業開発組合</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和泊町奨学資金特別会計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和泊町介護保険特別会計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IF('各会計、関係団体の財政状況及び健全化判断比率'!B33="","",'各会計、関係団体の財政状況及び健全化判断比率'!B33)</f>
        <v>和泊町農業集落排水事業特別会計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沖永良部衛生管理組合（一般）</v>
      </c>
      <c r="BZ35" s="408"/>
      <c r="CA35" s="408"/>
      <c r="CB35" s="408"/>
      <c r="CC35" s="408"/>
      <c r="CD35" s="408"/>
      <c r="CE35" s="408"/>
      <c r="CF35" s="408"/>
      <c r="CG35" s="408"/>
      <c r="CH35" s="408"/>
      <c r="CI35" s="408"/>
      <c r="CJ35" s="408"/>
      <c r="CK35" s="408"/>
      <c r="CL35" s="408"/>
      <c r="CM35" s="408"/>
      <c r="CN35" s="178"/>
      <c r="CO35" s="407">
        <f t="shared" ref="CO35:CO43" si="3">IF(CQ35="","",CO34+1)</f>
        <v>18</v>
      </c>
      <c r="CP35" s="407"/>
      <c r="CQ35" s="408" t="str">
        <f>IF('各会計、関係団体の財政状況及び健全化判断比率'!BS8="","",'各会計、関係団体の財政状況及び健全化判断比率'!BS8)</f>
        <v>えらぶ海洋企画</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和泊町後期高齢者医療特別会計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沖永良部衛生管理組合（と畜）</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沖永良部与論地区広域事務組合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奄美群島広域事務組合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鹿児島県後期高齢者医療広域連合（一般）</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鹿児島県後期高齢者医療広域連合（特別）</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16</v>
      </c>
      <c r="BX41" s="407"/>
      <c r="BY41" s="408" t="str">
        <f>IF('各会計、関係団体の財政状況及び健全化判断比率'!B75="","",'各会計、関係団体の財政状況及び健全化判断比率'!B75)</f>
        <v>沖永良部バス企業団</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404" t="s">
        <v>208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605</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20" t="s">
        <v>572</v>
      </c>
      <c r="D34" s="1220"/>
      <c r="E34" s="1221"/>
      <c r="F34" s="32">
        <v>2.39</v>
      </c>
      <c r="G34" s="33">
        <v>2.54</v>
      </c>
      <c r="H34" s="33">
        <v>2.38</v>
      </c>
      <c r="I34" s="33">
        <v>2.21</v>
      </c>
      <c r="J34" s="34">
        <v>1.61</v>
      </c>
      <c r="K34" s="22"/>
      <c r="L34" s="22"/>
      <c r="M34" s="22"/>
      <c r="N34" s="22"/>
      <c r="O34" s="22"/>
      <c r="P34" s="22"/>
    </row>
    <row r="35" spans="1:16" ht="39" customHeight="1">
      <c r="A35" s="22"/>
      <c r="B35" s="35"/>
      <c r="C35" s="1214" t="s">
        <v>573</v>
      </c>
      <c r="D35" s="1215"/>
      <c r="E35" s="1216"/>
      <c r="F35" s="36">
        <v>0.37</v>
      </c>
      <c r="G35" s="37">
        <v>0.75</v>
      </c>
      <c r="H35" s="37">
        <v>2.04</v>
      </c>
      <c r="I35" s="37">
        <v>1.84</v>
      </c>
      <c r="J35" s="38">
        <v>1.39</v>
      </c>
      <c r="K35" s="22"/>
      <c r="L35" s="22"/>
      <c r="M35" s="22"/>
      <c r="N35" s="22"/>
      <c r="O35" s="22"/>
      <c r="P35" s="22"/>
    </row>
    <row r="36" spans="1:16" ht="39" customHeight="1">
      <c r="A36" s="22"/>
      <c r="B36" s="35"/>
      <c r="C36" s="1214" t="s">
        <v>574</v>
      </c>
      <c r="D36" s="1215"/>
      <c r="E36" s="1216"/>
      <c r="F36" s="36">
        <v>3.89</v>
      </c>
      <c r="G36" s="37">
        <v>5.12</v>
      </c>
      <c r="H36" s="37">
        <v>3.22</v>
      </c>
      <c r="I36" s="37">
        <v>1.34</v>
      </c>
      <c r="J36" s="38">
        <v>1.1299999999999999</v>
      </c>
      <c r="K36" s="22"/>
      <c r="L36" s="22"/>
      <c r="M36" s="22"/>
      <c r="N36" s="22"/>
      <c r="O36" s="22"/>
      <c r="P36" s="22"/>
    </row>
    <row r="37" spans="1:16" ht="39" customHeight="1">
      <c r="A37" s="22"/>
      <c r="B37" s="35"/>
      <c r="C37" s="1214" t="s">
        <v>575</v>
      </c>
      <c r="D37" s="1215"/>
      <c r="E37" s="1216"/>
      <c r="F37" s="36">
        <v>0.91</v>
      </c>
      <c r="G37" s="37">
        <v>0.87</v>
      </c>
      <c r="H37" s="37">
        <v>0.8</v>
      </c>
      <c r="I37" s="37">
        <v>0.02</v>
      </c>
      <c r="J37" s="38">
        <v>0.93</v>
      </c>
      <c r="K37" s="22"/>
      <c r="L37" s="22"/>
      <c r="M37" s="22"/>
      <c r="N37" s="22"/>
      <c r="O37" s="22"/>
      <c r="P37" s="22"/>
    </row>
    <row r="38" spans="1:16" ht="39" customHeight="1">
      <c r="A38" s="22"/>
      <c r="B38" s="35"/>
      <c r="C38" s="1214" t="s">
        <v>576</v>
      </c>
      <c r="D38" s="1215"/>
      <c r="E38" s="1216"/>
      <c r="F38" s="36">
        <v>0.1</v>
      </c>
      <c r="G38" s="37">
        <v>0.14000000000000001</v>
      </c>
      <c r="H38" s="37">
        <v>0.16</v>
      </c>
      <c r="I38" s="37">
        <v>0.16</v>
      </c>
      <c r="J38" s="38">
        <v>0.17</v>
      </c>
      <c r="K38" s="22"/>
      <c r="L38" s="22"/>
      <c r="M38" s="22"/>
      <c r="N38" s="22"/>
      <c r="O38" s="22"/>
      <c r="P38" s="22"/>
    </row>
    <row r="39" spans="1:16" ht="39" customHeight="1">
      <c r="A39" s="22"/>
      <c r="B39" s="35"/>
      <c r="C39" s="1214" t="s">
        <v>577</v>
      </c>
      <c r="D39" s="1215"/>
      <c r="E39" s="1216"/>
      <c r="F39" s="36">
        <v>0.06</v>
      </c>
      <c r="G39" s="37">
        <v>0</v>
      </c>
      <c r="H39" s="37">
        <v>0.08</v>
      </c>
      <c r="I39" s="37">
        <v>0.13</v>
      </c>
      <c r="J39" s="38">
        <v>0.13</v>
      </c>
      <c r="K39" s="22"/>
      <c r="L39" s="22"/>
      <c r="M39" s="22"/>
      <c r="N39" s="22"/>
      <c r="O39" s="22"/>
      <c r="P39" s="22"/>
    </row>
    <row r="40" spans="1:16" ht="39" customHeight="1">
      <c r="A40" s="22"/>
      <c r="B40" s="35"/>
      <c r="C40" s="1214" t="s">
        <v>578</v>
      </c>
      <c r="D40" s="1215"/>
      <c r="E40" s="1216"/>
      <c r="F40" s="36" t="s">
        <v>579</v>
      </c>
      <c r="G40" s="37">
        <v>0</v>
      </c>
      <c r="H40" s="37">
        <v>0</v>
      </c>
      <c r="I40" s="37">
        <v>0</v>
      </c>
      <c r="J40" s="38">
        <v>0</v>
      </c>
      <c r="K40" s="22"/>
      <c r="L40" s="22"/>
      <c r="M40" s="22"/>
      <c r="N40" s="22"/>
      <c r="O40" s="22"/>
      <c r="P40" s="22"/>
    </row>
    <row r="41" spans="1:16" ht="39" customHeight="1">
      <c r="A41" s="22"/>
      <c r="B41" s="35"/>
      <c r="C41" s="1214" t="s">
        <v>580</v>
      </c>
      <c r="D41" s="1215"/>
      <c r="E41" s="1216"/>
      <c r="F41" s="36">
        <v>0</v>
      </c>
      <c r="G41" s="37">
        <v>0</v>
      </c>
      <c r="H41" s="37">
        <v>0</v>
      </c>
      <c r="I41" s="37">
        <v>0</v>
      </c>
      <c r="J41" s="38">
        <v>0</v>
      </c>
      <c r="K41" s="22"/>
      <c r="L41" s="22"/>
      <c r="M41" s="22"/>
      <c r="N41" s="22"/>
      <c r="O41" s="22"/>
      <c r="P41" s="22"/>
    </row>
    <row r="42" spans="1:16" ht="39" customHeight="1">
      <c r="A42" s="22"/>
      <c r="B42" s="39"/>
      <c r="C42" s="1214" t="s">
        <v>581</v>
      </c>
      <c r="D42" s="1215"/>
      <c r="E42" s="1216"/>
      <c r="F42" s="36" t="s">
        <v>523</v>
      </c>
      <c r="G42" s="37" t="s">
        <v>523</v>
      </c>
      <c r="H42" s="37" t="s">
        <v>523</v>
      </c>
      <c r="I42" s="37" t="s">
        <v>523</v>
      </c>
      <c r="J42" s="38" t="s">
        <v>523</v>
      </c>
      <c r="K42" s="22"/>
      <c r="L42" s="22"/>
      <c r="M42" s="22"/>
      <c r="N42" s="22"/>
      <c r="O42" s="22"/>
      <c r="P42" s="22"/>
    </row>
    <row r="43" spans="1:16" ht="39" customHeight="1" thickBot="1">
      <c r="A43" s="22"/>
      <c r="B43" s="40"/>
      <c r="C43" s="1217" t="s">
        <v>582</v>
      </c>
      <c r="D43" s="1218"/>
      <c r="E43" s="1219"/>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JHf7TQei1sl5pJiTVoqR5RiL6k4WHP9u+Vjkm9ggO08GTl+vmLFcXbZJ+03OnBQksJu0d/z5JsaGqFgj+RPtQ==" saltValue="nXWhuUbEpROZQUKNsEjl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40" t="s">
        <v>11</v>
      </c>
      <c r="C45" s="1241"/>
      <c r="D45" s="58"/>
      <c r="E45" s="1246" t="s">
        <v>12</v>
      </c>
      <c r="F45" s="1246"/>
      <c r="G45" s="1246"/>
      <c r="H45" s="1246"/>
      <c r="I45" s="1246"/>
      <c r="J45" s="1247"/>
      <c r="K45" s="59">
        <v>1183</v>
      </c>
      <c r="L45" s="60">
        <v>1161</v>
      </c>
      <c r="M45" s="60">
        <v>1174</v>
      </c>
      <c r="N45" s="60">
        <v>1151</v>
      </c>
      <c r="O45" s="61">
        <v>1172</v>
      </c>
      <c r="P45" s="48"/>
      <c r="Q45" s="48"/>
      <c r="R45" s="48"/>
      <c r="S45" s="48"/>
      <c r="T45" s="48"/>
      <c r="U45" s="48"/>
    </row>
    <row r="46" spans="1:21" ht="30.75" customHeight="1">
      <c r="A46" s="48"/>
      <c r="B46" s="1242"/>
      <c r="C46" s="1243"/>
      <c r="D46" s="62"/>
      <c r="E46" s="1224" t="s">
        <v>13</v>
      </c>
      <c r="F46" s="1224"/>
      <c r="G46" s="1224"/>
      <c r="H46" s="1224"/>
      <c r="I46" s="1224"/>
      <c r="J46" s="1225"/>
      <c r="K46" s="63" t="s">
        <v>523</v>
      </c>
      <c r="L46" s="64" t="s">
        <v>523</v>
      </c>
      <c r="M46" s="64" t="s">
        <v>523</v>
      </c>
      <c r="N46" s="64" t="s">
        <v>523</v>
      </c>
      <c r="O46" s="65" t="s">
        <v>523</v>
      </c>
      <c r="P46" s="48"/>
      <c r="Q46" s="48"/>
      <c r="R46" s="48"/>
      <c r="S46" s="48"/>
      <c r="T46" s="48"/>
      <c r="U46" s="48"/>
    </row>
    <row r="47" spans="1:21" ht="30.75" customHeight="1">
      <c r="A47" s="48"/>
      <c r="B47" s="1242"/>
      <c r="C47" s="1243"/>
      <c r="D47" s="62"/>
      <c r="E47" s="1224" t="s">
        <v>14</v>
      </c>
      <c r="F47" s="1224"/>
      <c r="G47" s="1224"/>
      <c r="H47" s="1224"/>
      <c r="I47" s="1224"/>
      <c r="J47" s="1225"/>
      <c r="K47" s="63" t="s">
        <v>523</v>
      </c>
      <c r="L47" s="64" t="s">
        <v>523</v>
      </c>
      <c r="M47" s="64" t="s">
        <v>523</v>
      </c>
      <c r="N47" s="64" t="s">
        <v>523</v>
      </c>
      <c r="O47" s="65" t="s">
        <v>523</v>
      </c>
      <c r="P47" s="48"/>
      <c r="Q47" s="48"/>
      <c r="R47" s="48"/>
      <c r="S47" s="48"/>
      <c r="T47" s="48"/>
      <c r="U47" s="48"/>
    </row>
    <row r="48" spans="1:21" ht="30.75" customHeight="1">
      <c r="A48" s="48"/>
      <c r="B48" s="1242"/>
      <c r="C48" s="1243"/>
      <c r="D48" s="62"/>
      <c r="E48" s="1224" t="s">
        <v>15</v>
      </c>
      <c r="F48" s="1224"/>
      <c r="G48" s="1224"/>
      <c r="H48" s="1224"/>
      <c r="I48" s="1224"/>
      <c r="J48" s="1225"/>
      <c r="K48" s="63">
        <v>221</v>
      </c>
      <c r="L48" s="64">
        <v>234</v>
      </c>
      <c r="M48" s="64">
        <v>242</v>
      </c>
      <c r="N48" s="64">
        <v>240</v>
      </c>
      <c r="O48" s="65">
        <v>244</v>
      </c>
      <c r="P48" s="48"/>
      <c r="Q48" s="48"/>
      <c r="R48" s="48"/>
      <c r="S48" s="48"/>
      <c r="T48" s="48"/>
      <c r="U48" s="48"/>
    </row>
    <row r="49" spans="1:21" ht="30.75" customHeight="1">
      <c r="A49" s="48"/>
      <c r="B49" s="1242"/>
      <c r="C49" s="1243"/>
      <c r="D49" s="62"/>
      <c r="E49" s="1224" t="s">
        <v>16</v>
      </c>
      <c r="F49" s="1224"/>
      <c r="G49" s="1224"/>
      <c r="H49" s="1224"/>
      <c r="I49" s="1224"/>
      <c r="J49" s="1225"/>
      <c r="K49" s="63">
        <v>9</v>
      </c>
      <c r="L49" s="64">
        <v>9</v>
      </c>
      <c r="M49" s="64">
        <v>10</v>
      </c>
      <c r="N49" s="64">
        <v>8</v>
      </c>
      <c r="O49" s="65">
        <v>9</v>
      </c>
      <c r="P49" s="48"/>
      <c r="Q49" s="48"/>
      <c r="R49" s="48"/>
      <c r="S49" s="48"/>
      <c r="T49" s="48"/>
      <c r="U49" s="48"/>
    </row>
    <row r="50" spans="1:21" ht="30.75" customHeight="1">
      <c r="A50" s="48"/>
      <c r="B50" s="1242"/>
      <c r="C50" s="1243"/>
      <c r="D50" s="62"/>
      <c r="E50" s="1224" t="s">
        <v>17</v>
      </c>
      <c r="F50" s="1224"/>
      <c r="G50" s="1224"/>
      <c r="H50" s="1224"/>
      <c r="I50" s="1224"/>
      <c r="J50" s="1225"/>
      <c r="K50" s="63" t="s">
        <v>523</v>
      </c>
      <c r="L50" s="64" t="s">
        <v>523</v>
      </c>
      <c r="M50" s="64" t="s">
        <v>523</v>
      </c>
      <c r="N50" s="64" t="s">
        <v>523</v>
      </c>
      <c r="O50" s="65" t="s">
        <v>523</v>
      </c>
      <c r="P50" s="48"/>
      <c r="Q50" s="48"/>
      <c r="R50" s="48"/>
      <c r="S50" s="48"/>
      <c r="T50" s="48"/>
      <c r="U50" s="48"/>
    </row>
    <row r="51" spans="1:21" ht="30.75" customHeight="1">
      <c r="A51" s="48"/>
      <c r="B51" s="1244"/>
      <c r="C51" s="1245"/>
      <c r="D51" s="66"/>
      <c r="E51" s="1224" t="s">
        <v>18</v>
      </c>
      <c r="F51" s="1224"/>
      <c r="G51" s="1224"/>
      <c r="H51" s="1224"/>
      <c r="I51" s="1224"/>
      <c r="J51" s="1225"/>
      <c r="K51" s="63">
        <v>0</v>
      </c>
      <c r="L51" s="64">
        <v>0</v>
      </c>
      <c r="M51" s="64">
        <v>0</v>
      </c>
      <c r="N51" s="64">
        <v>0</v>
      </c>
      <c r="O51" s="65" t="s">
        <v>523</v>
      </c>
      <c r="P51" s="48"/>
      <c r="Q51" s="48"/>
      <c r="R51" s="48"/>
      <c r="S51" s="48"/>
      <c r="T51" s="48"/>
      <c r="U51" s="48"/>
    </row>
    <row r="52" spans="1:21" ht="30.75" customHeight="1">
      <c r="A52" s="48"/>
      <c r="B52" s="1222" t="s">
        <v>19</v>
      </c>
      <c r="C52" s="1223"/>
      <c r="D52" s="66"/>
      <c r="E52" s="1224" t="s">
        <v>20</v>
      </c>
      <c r="F52" s="1224"/>
      <c r="G52" s="1224"/>
      <c r="H52" s="1224"/>
      <c r="I52" s="1224"/>
      <c r="J52" s="1225"/>
      <c r="K52" s="63">
        <v>959</v>
      </c>
      <c r="L52" s="64">
        <v>944</v>
      </c>
      <c r="M52" s="64">
        <v>930</v>
      </c>
      <c r="N52" s="64">
        <v>884</v>
      </c>
      <c r="O52" s="65">
        <v>867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454</v>
      </c>
      <c r="L53" s="69">
        <v>460</v>
      </c>
      <c r="M53" s="69">
        <v>496</v>
      </c>
      <c r="N53" s="69">
        <v>515</v>
      </c>
      <c r="O53" s="70">
        <v>558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41BGXDwjy/poNk4DsCfYxBMK+zdDnDgR20/kXb5WPa5zuos9TLEFylXkXsdOQJaLLVrEVxd80+8llrmkRCMAA==" saltValue="0Xfe2rZd9z+dQhLxzu3L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60" t="s">
        <v>30</v>
      </c>
      <c r="C41" s="1261"/>
      <c r="D41" s="102"/>
      <c r="E41" s="1262" t="s">
        <v>31</v>
      </c>
      <c r="F41" s="1262"/>
      <c r="G41" s="1262"/>
      <c r="H41" s="1263"/>
      <c r="I41" s="351">
        <v>9795</v>
      </c>
      <c r="J41" s="352">
        <v>10356</v>
      </c>
      <c r="K41" s="352">
        <v>9965</v>
      </c>
      <c r="L41" s="352">
        <v>9584</v>
      </c>
      <c r="M41" s="353">
        <v>9041</v>
      </c>
    </row>
    <row r="42" spans="2:13" ht="27.75" customHeight="1">
      <c r="B42" s="1250"/>
      <c r="C42" s="1251"/>
      <c r="D42" s="103"/>
      <c r="E42" s="1254" t="s">
        <v>32</v>
      </c>
      <c r="F42" s="1254"/>
      <c r="G42" s="1254"/>
      <c r="H42" s="1255"/>
      <c r="I42" s="354" t="s">
        <v>523</v>
      </c>
      <c r="J42" s="355" t="s">
        <v>523</v>
      </c>
      <c r="K42" s="355" t="s">
        <v>523</v>
      </c>
      <c r="L42" s="355" t="s">
        <v>523</v>
      </c>
      <c r="M42" s="356" t="s">
        <v>523</v>
      </c>
    </row>
    <row r="43" spans="2:13" ht="27.75" customHeight="1">
      <c r="B43" s="1250"/>
      <c r="C43" s="1251"/>
      <c r="D43" s="103"/>
      <c r="E43" s="1254" t="s">
        <v>33</v>
      </c>
      <c r="F43" s="1254"/>
      <c r="G43" s="1254"/>
      <c r="H43" s="1255"/>
      <c r="I43" s="354">
        <v>2889</v>
      </c>
      <c r="J43" s="355">
        <v>2740</v>
      </c>
      <c r="K43" s="355">
        <v>2585</v>
      </c>
      <c r="L43" s="355">
        <v>2404</v>
      </c>
      <c r="M43" s="356">
        <v>2236</v>
      </c>
    </row>
    <row r="44" spans="2:13" ht="27.75" customHeight="1">
      <c r="B44" s="1250"/>
      <c r="C44" s="1251"/>
      <c r="D44" s="103"/>
      <c r="E44" s="1254" t="s">
        <v>34</v>
      </c>
      <c r="F44" s="1254"/>
      <c r="G44" s="1254"/>
      <c r="H44" s="1255"/>
      <c r="I44" s="354">
        <v>95</v>
      </c>
      <c r="J44" s="355">
        <v>87</v>
      </c>
      <c r="K44" s="355">
        <v>88</v>
      </c>
      <c r="L44" s="355">
        <v>78</v>
      </c>
      <c r="M44" s="356">
        <v>68</v>
      </c>
    </row>
    <row r="45" spans="2:13" ht="27.75" customHeight="1">
      <c r="B45" s="1250"/>
      <c r="C45" s="1251"/>
      <c r="D45" s="103"/>
      <c r="E45" s="1254" t="s">
        <v>35</v>
      </c>
      <c r="F45" s="1254"/>
      <c r="G45" s="1254"/>
      <c r="H45" s="1255"/>
      <c r="I45" s="354">
        <v>731</v>
      </c>
      <c r="J45" s="355">
        <v>698</v>
      </c>
      <c r="K45" s="355">
        <v>770</v>
      </c>
      <c r="L45" s="355">
        <v>685</v>
      </c>
      <c r="M45" s="356">
        <v>693</v>
      </c>
    </row>
    <row r="46" spans="2:13" ht="27.75" customHeight="1">
      <c r="B46" s="1250"/>
      <c r="C46" s="1251"/>
      <c r="D46" s="104"/>
      <c r="E46" s="1254" t="s">
        <v>36</v>
      </c>
      <c r="F46" s="1254"/>
      <c r="G46" s="1254"/>
      <c r="H46" s="1255"/>
      <c r="I46" s="354" t="s">
        <v>523</v>
      </c>
      <c r="J46" s="355" t="s">
        <v>523</v>
      </c>
      <c r="K46" s="355" t="s">
        <v>523</v>
      </c>
      <c r="L46" s="355" t="s">
        <v>523</v>
      </c>
      <c r="M46" s="356" t="s">
        <v>523</v>
      </c>
    </row>
    <row r="47" spans="2:13" ht="27.75" customHeight="1">
      <c r="B47" s="1250"/>
      <c r="C47" s="1251"/>
      <c r="D47" s="105"/>
      <c r="E47" s="1264" t="s">
        <v>37</v>
      </c>
      <c r="F47" s="1265"/>
      <c r="G47" s="1265"/>
      <c r="H47" s="1266"/>
      <c r="I47" s="354" t="s">
        <v>523</v>
      </c>
      <c r="J47" s="355" t="s">
        <v>523</v>
      </c>
      <c r="K47" s="355" t="s">
        <v>523</v>
      </c>
      <c r="L47" s="355" t="s">
        <v>523</v>
      </c>
      <c r="M47" s="356" t="s">
        <v>523</v>
      </c>
    </row>
    <row r="48" spans="2:13" ht="27.75" customHeight="1">
      <c r="B48" s="1250"/>
      <c r="C48" s="1251"/>
      <c r="D48" s="103"/>
      <c r="E48" s="1254" t="s">
        <v>38</v>
      </c>
      <c r="F48" s="1254"/>
      <c r="G48" s="1254"/>
      <c r="H48" s="1255"/>
      <c r="I48" s="354" t="s">
        <v>523</v>
      </c>
      <c r="J48" s="355" t="s">
        <v>523</v>
      </c>
      <c r="K48" s="355" t="s">
        <v>523</v>
      </c>
      <c r="L48" s="355" t="s">
        <v>523</v>
      </c>
      <c r="M48" s="356" t="s">
        <v>523</v>
      </c>
    </row>
    <row r="49" spans="2:13" ht="27.75" customHeight="1">
      <c r="B49" s="1252"/>
      <c r="C49" s="1253"/>
      <c r="D49" s="103"/>
      <c r="E49" s="1254" t="s">
        <v>39</v>
      </c>
      <c r="F49" s="1254"/>
      <c r="G49" s="1254"/>
      <c r="H49" s="1255"/>
      <c r="I49" s="354" t="s">
        <v>523</v>
      </c>
      <c r="J49" s="355" t="s">
        <v>523</v>
      </c>
      <c r="K49" s="355" t="s">
        <v>523</v>
      </c>
      <c r="L49" s="355" t="s">
        <v>523</v>
      </c>
      <c r="M49" s="356" t="s">
        <v>523</v>
      </c>
    </row>
    <row r="50" spans="2:13" ht="27.75" customHeight="1">
      <c r="B50" s="1248" t="s">
        <v>40</v>
      </c>
      <c r="C50" s="1249"/>
      <c r="D50" s="106"/>
      <c r="E50" s="1254" t="s">
        <v>41</v>
      </c>
      <c r="F50" s="1254"/>
      <c r="G50" s="1254"/>
      <c r="H50" s="1255"/>
      <c r="I50" s="354">
        <v>2567</v>
      </c>
      <c r="J50" s="355">
        <v>2551</v>
      </c>
      <c r="K50" s="355">
        <v>2542</v>
      </c>
      <c r="L50" s="355">
        <v>2820</v>
      </c>
      <c r="M50" s="356">
        <v>3177</v>
      </c>
    </row>
    <row r="51" spans="2:13" ht="27.75" customHeight="1">
      <c r="B51" s="1250"/>
      <c r="C51" s="1251"/>
      <c r="D51" s="103"/>
      <c r="E51" s="1254" t="s">
        <v>42</v>
      </c>
      <c r="F51" s="1254"/>
      <c r="G51" s="1254"/>
      <c r="H51" s="1255"/>
      <c r="I51" s="354">
        <v>746</v>
      </c>
      <c r="J51" s="355">
        <v>864</v>
      </c>
      <c r="K51" s="355">
        <v>954</v>
      </c>
      <c r="L51" s="355">
        <v>853</v>
      </c>
      <c r="M51" s="356">
        <v>839</v>
      </c>
    </row>
    <row r="52" spans="2:13" ht="27.75" customHeight="1">
      <c r="B52" s="1252"/>
      <c r="C52" s="1253"/>
      <c r="D52" s="103"/>
      <c r="E52" s="1254" t="s">
        <v>43</v>
      </c>
      <c r="F52" s="1254"/>
      <c r="G52" s="1254"/>
      <c r="H52" s="1255"/>
      <c r="I52" s="354">
        <v>7221</v>
      </c>
      <c r="J52" s="355">
        <v>7088</v>
      </c>
      <c r="K52" s="355">
        <v>6773</v>
      </c>
      <c r="L52" s="355">
        <v>6393</v>
      </c>
      <c r="M52" s="356">
        <v>5898</v>
      </c>
    </row>
    <row r="53" spans="2:13" ht="27.75" customHeight="1" thickBot="1">
      <c r="B53" s="1256" t="s">
        <v>44</v>
      </c>
      <c r="C53" s="1257"/>
      <c r="D53" s="107"/>
      <c r="E53" s="1258" t="s">
        <v>45</v>
      </c>
      <c r="F53" s="1258"/>
      <c r="G53" s="1258"/>
      <c r="H53" s="1259"/>
      <c r="I53" s="357">
        <v>2976</v>
      </c>
      <c r="J53" s="358">
        <v>3378</v>
      </c>
      <c r="K53" s="358">
        <v>3139</v>
      </c>
      <c r="L53" s="358">
        <v>2686</v>
      </c>
      <c r="M53" s="359">
        <v>2123</v>
      </c>
    </row>
    <row r="54" spans="2:13" ht="27.75" customHeight="1">
      <c r="B54" s="108" t="s">
        <v>46</v>
      </c>
      <c r="C54" s="109"/>
      <c r="D54" s="109"/>
      <c r="E54" s="110"/>
      <c r="F54" s="110"/>
      <c r="G54" s="110"/>
      <c r="H54" s="110"/>
      <c r="I54" s="111"/>
      <c r="J54" s="111"/>
      <c r="K54" s="111"/>
      <c r="L54" s="111"/>
      <c r="M54" s="111"/>
    </row>
    <row r="55" spans="2:13"/>
  </sheetData>
  <sheetProtection algorithmName="SHA-512" hashValue="E3XuQbIMdVaaf4dpJ3WXlDeqLe4GPAtc7LXOHTZbq53UTu2x7Rcg0dmcqfzM466ih+QZntbhCG1Jv++FkMwz1A==" saltValue="y/QZkNhjF4Q6XbnOcVpE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567</v>
      </c>
      <c r="G54" s="116" t="s">
        <v>568</v>
      </c>
      <c r="H54" s="117" t="s">
        <v>569</v>
      </c>
    </row>
    <row r="55" spans="2:8" ht="52.5" customHeight="1">
      <c r="B55" s="118"/>
      <c r="C55" s="1275" t="s">
        <v>48</v>
      </c>
      <c r="D55" s="1275"/>
      <c r="E55" s="1276"/>
      <c r="F55" s="119">
        <v>1010</v>
      </c>
      <c r="G55" s="119">
        <v>1200</v>
      </c>
      <c r="H55" s="120">
        <v>1364</v>
      </c>
    </row>
    <row r="56" spans="2:8" ht="52.5" customHeight="1">
      <c r="B56" s="121"/>
      <c r="C56" s="1277" t="s">
        <v>49</v>
      </c>
      <c r="D56" s="1277"/>
      <c r="E56" s="1278"/>
      <c r="F56" s="122">
        <v>162</v>
      </c>
      <c r="G56" s="122">
        <v>163</v>
      </c>
      <c r="H56" s="123">
        <v>165</v>
      </c>
    </row>
    <row r="57" spans="2:8" ht="53.25" customHeight="1">
      <c r="B57" s="121"/>
      <c r="C57" s="1279" t="s">
        <v>50</v>
      </c>
      <c r="D57" s="1279"/>
      <c r="E57" s="1280"/>
      <c r="F57" s="124">
        <v>1221</v>
      </c>
      <c r="G57" s="124">
        <v>1316</v>
      </c>
      <c r="H57" s="125">
        <v>1488</v>
      </c>
    </row>
    <row r="58" spans="2:8" ht="45.75" customHeight="1">
      <c r="B58" s="126"/>
      <c r="C58" s="1267" t="s">
        <v>589</v>
      </c>
      <c r="D58" s="1268"/>
      <c r="E58" s="1269"/>
      <c r="F58" s="127">
        <v>515</v>
      </c>
      <c r="G58" s="127">
        <v>526</v>
      </c>
      <c r="H58" s="128">
        <v>585</v>
      </c>
    </row>
    <row r="59" spans="2:8" ht="45.75" customHeight="1">
      <c r="B59" s="126"/>
      <c r="C59" s="1267" t="s">
        <v>590</v>
      </c>
      <c r="D59" s="1268"/>
      <c r="E59" s="1269"/>
      <c r="F59" s="127">
        <v>259</v>
      </c>
      <c r="G59" s="127">
        <v>300</v>
      </c>
      <c r="H59" s="128">
        <v>310</v>
      </c>
    </row>
    <row r="60" spans="2:8" ht="45.75" customHeight="1">
      <c r="B60" s="126"/>
      <c r="C60" s="1267" t="s">
        <v>591</v>
      </c>
      <c r="D60" s="1268"/>
      <c r="E60" s="1269"/>
      <c r="F60" s="127">
        <v>72</v>
      </c>
      <c r="G60" s="127">
        <v>95</v>
      </c>
      <c r="H60" s="128">
        <v>140</v>
      </c>
    </row>
    <row r="61" spans="2:8" ht="45.75" customHeight="1">
      <c r="B61" s="126"/>
      <c r="C61" s="1267" t="s">
        <v>593</v>
      </c>
      <c r="D61" s="1268"/>
      <c r="E61" s="1269"/>
      <c r="F61" s="127">
        <v>105</v>
      </c>
      <c r="G61" s="127">
        <v>105</v>
      </c>
      <c r="H61" s="128">
        <v>105</v>
      </c>
    </row>
    <row r="62" spans="2:8" ht="45.75" customHeight="1" thickBot="1">
      <c r="B62" s="129"/>
      <c r="C62" s="1270" t="s">
        <v>592</v>
      </c>
      <c r="D62" s="1271"/>
      <c r="E62" s="1272"/>
      <c r="F62" s="130">
        <v>103</v>
      </c>
      <c r="G62" s="130">
        <v>103</v>
      </c>
      <c r="H62" s="131">
        <v>103</v>
      </c>
    </row>
    <row r="63" spans="2:8" ht="52.5" customHeight="1" thickBot="1">
      <c r="B63" s="132"/>
      <c r="C63" s="1273" t="s">
        <v>51</v>
      </c>
      <c r="D63" s="1273"/>
      <c r="E63" s="1274"/>
      <c r="F63" s="133">
        <v>2393</v>
      </c>
      <c r="G63" s="133">
        <v>2679</v>
      </c>
      <c r="H63" s="134">
        <v>3017</v>
      </c>
    </row>
    <row r="64" spans="2:8"/>
  </sheetData>
  <sheetProtection algorithmName="SHA-512" hashValue="POiYmeQoXJeD2iG0CstvLkMdpYwoumM7dEc5ERL86yAa5vW3DuIixIeB8cFQ+EGviYidzKKRfABIUhYVlXNyLw==" saltValue="z7Zfas1WuHFvHRKHrFcl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1" t="s">
        <v>616</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c r="B44" s="376"/>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c r="B45" s="376"/>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c r="B46" s="376"/>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c r="B47" s="376"/>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608</v>
      </c>
    </row>
    <row r="50" spans="1:109">
      <c r="B50" s="376"/>
      <c r="G50" s="1290"/>
      <c r="H50" s="1290"/>
      <c r="I50" s="1290"/>
      <c r="J50" s="1290"/>
      <c r="K50" s="386"/>
      <c r="L50" s="386"/>
      <c r="M50" s="387"/>
      <c r="N50" s="387"/>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94" t="s">
        <v>565</v>
      </c>
      <c r="BQ50" s="1294"/>
      <c r="BR50" s="1294"/>
      <c r="BS50" s="1294"/>
      <c r="BT50" s="1294"/>
      <c r="BU50" s="1294"/>
      <c r="BV50" s="1294"/>
      <c r="BW50" s="1294"/>
      <c r="BX50" s="1294" t="s">
        <v>566</v>
      </c>
      <c r="BY50" s="1294"/>
      <c r="BZ50" s="1294"/>
      <c r="CA50" s="1294"/>
      <c r="CB50" s="1294"/>
      <c r="CC50" s="1294"/>
      <c r="CD50" s="1294"/>
      <c r="CE50" s="1294"/>
      <c r="CF50" s="1294" t="s">
        <v>567</v>
      </c>
      <c r="CG50" s="1294"/>
      <c r="CH50" s="1294"/>
      <c r="CI50" s="1294"/>
      <c r="CJ50" s="1294"/>
      <c r="CK50" s="1294"/>
      <c r="CL50" s="1294"/>
      <c r="CM50" s="1294"/>
      <c r="CN50" s="1294" t="s">
        <v>568</v>
      </c>
      <c r="CO50" s="1294"/>
      <c r="CP50" s="1294"/>
      <c r="CQ50" s="1294"/>
      <c r="CR50" s="1294"/>
      <c r="CS50" s="1294"/>
      <c r="CT50" s="1294"/>
      <c r="CU50" s="1294"/>
      <c r="CV50" s="1294" t="s">
        <v>569</v>
      </c>
      <c r="CW50" s="1294"/>
      <c r="CX50" s="1294"/>
      <c r="CY50" s="1294"/>
      <c r="CZ50" s="1294"/>
      <c r="DA50" s="1294"/>
      <c r="DB50" s="1294"/>
      <c r="DC50" s="1294"/>
    </row>
    <row r="51" spans="1:109" ht="13.5" customHeight="1">
      <c r="B51" s="376"/>
      <c r="G51" s="1300"/>
      <c r="H51" s="1300"/>
      <c r="I51" s="1298"/>
      <c r="J51" s="1298"/>
      <c r="K51" s="1296"/>
      <c r="L51" s="1296"/>
      <c r="M51" s="1296"/>
      <c r="N51" s="1296"/>
      <c r="AM51" s="385"/>
      <c r="AN51" s="1297" t="s">
        <v>609</v>
      </c>
      <c r="AO51" s="1297"/>
      <c r="AP51" s="1297"/>
      <c r="AQ51" s="1297"/>
      <c r="AR51" s="1297"/>
      <c r="AS51" s="1297"/>
      <c r="AT51" s="1297"/>
      <c r="AU51" s="1297"/>
      <c r="AV51" s="1297"/>
      <c r="AW51" s="1297"/>
      <c r="AX51" s="1297"/>
      <c r="AY51" s="1297"/>
      <c r="AZ51" s="1297"/>
      <c r="BA51" s="1297"/>
      <c r="BB51" s="1297" t="s">
        <v>610</v>
      </c>
      <c r="BC51" s="1297"/>
      <c r="BD51" s="1297"/>
      <c r="BE51" s="1297"/>
      <c r="BF51" s="1297"/>
      <c r="BG51" s="1297"/>
      <c r="BH51" s="1297"/>
      <c r="BI51" s="1297"/>
      <c r="BJ51" s="1297"/>
      <c r="BK51" s="1297"/>
      <c r="BL51" s="1297"/>
      <c r="BM51" s="1297"/>
      <c r="BN51" s="1297"/>
      <c r="BO51" s="1297"/>
      <c r="BP51" s="1295">
        <v>100.5</v>
      </c>
      <c r="BQ51" s="1295"/>
      <c r="BR51" s="1295"/>
      <c r="BS51" s="1295"/>
      <c r="BT51" s="1295"/>
      <c r="BU51" s="1295"/>
      <c r="BV51" s="1295"/>
      <c r="BW51" s="1295"/>
      <c r="BX51" s="1295">
        <v>115.5</v>
      </c>
      <c r="BY51" s="1295"/>
      <c r="BZ51" s="1295"/>
      <c r="CA51" s="1295"/>
      <c r="CB51" s="1295"/>
      <c r="CC51" s="1295"/>
      <c r="CD51" s="1295"/>
      <c r="CE51" s="1295"/>
      <c r="CF51" s="1295">
        <v>106.2</v>
      </c>
      <c r="CG51" s="1295"/>
      <c r="CH51" s="1295"/>
      <c r="CI51" s="1295"/>
      <c r="CJ51" s="1295"/>
      <c r="CK51" s="1295"/>
      <c r="CL51" s="1295"/>
      <c r="CM51" s="1295"/>
      <c r="CN51" s="1295">
        <v>85.2</v>
      </c>
      <c r="CO51" s="1295"/>
      <c r="CP51" s="1295"/>
      <c r="CQ51" s="1295"/>
      <c r="CR51" s="1295"/>
      <c r="CS51" s="1295"/>
      <c r="CT51" s="1295"/>
      <c r="CU51" s="1295"/>
      <c r="CV51" s="1295">
        <v>61.5</v>
      </c>
      <c r="CW51" s="1295"/>
      <c r="CX51" s="1295"/>
      <c r="CY51" s="1295"/>
      <c r="CZ51" s="1295"/>
      <c r="DA51" s="1295"/>
      <c r="DB51" s="1295"/>
      <c r="DC51" s="1295"/>
    </row>
    <row r="52" spans="1:109">
      <c r="B52" s="376"/>
      <c r="G52" s="1300"/>
      <c r="H52" s="1300"/>
      <c r="I52" s="1298"/>
      <c r="J52" s="1298"/>
      <c r="K52" s="1296"/>
      <c r="L52" s="1296"/>
      <c r="M52" s="1296"/>
      <c r="N52" s="1296"/>
      <c r="AM52" s="385"/>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95"/>
      <c r="BQ52" s="1295"/>
      <c r="BR52" s="1295"/>
      <c r="BS52" s="1295"/>
      <c r="BT52" s="1295"/>
      <c r="BU52" s="1295"/>
      <c r="BV52" s="1295"/>
      <c r="BW52" s="1295"/>
      <c r="BX52" s="1295"/>
      <c r="BY52" s="1295"/>
      <c r="BZ52" s="1295"/>
      <c r="CA52" s="1295"/>
      <c r="CB52" s="1295"/>
      <c r="CC52" s="1295"/>
      <c r="CD52" s="1295"/>
      <c r="CE52" s="1295"/>
      <c r="CF52" s="1295"/>
      <c r="CG52" s="1295"/>
      <c r="CH52" s="1295"/>
      <c r="CI52" s="1295"/>
      <c r="CJ52" s="1295"/>
      <c r="CK52" s="1295"/>
      <c r="CL52" s="1295"/>
      <c r="CM52" s="1295"/>
      <c r="CN52" s="1295"/>
      <c r="CO52" s="1295"/>
      <c r="CP52" s="1295"/>
      <c r="CQ52" s="1295"/>
      <c r="CR52" s="1295"/>
      <c r="CS52" s="1295"/>
      <c r="CT52" s="1295"/>
      <c r="CU52" s="1295"/>
      <c r="CV52" s="1295"/>
      <c r="CW52" s="1295"/>
      <c r="CX52" s="1295"/>
      <c r="CY52" s="1295"/>
      <c r="CZ52" s="1295"/>
      <c r="DA52" s="1295"/>
      <c r="DB52" s="1295"/>
      <c r="DC52" s="1295"/>
    </row>
    <row r="53" spans="1:109">
      <c r="A53" s="384"/>
      <c r="B53" s="376"/>
      <c r="G53" s="1300"/>
      <c r="H53" s="1300"/>
      <c r="I53" s="1290"/>
      <c r="J53" s="1290"/>
      <c r="K53" s="1296"/>
      <c r="L53" s="1296"/>
      <c r="M53" s="1296"/>
      <c r="N53" s="1296"/>
      <c r="AM53" s="385"/>
      <c r="AN53" s="1297"/>
      <c r="AO53" s="1297"/>
      <c r="AP53" s="1297"/>
      <c r="AQ53" s="1297"/>
      <c r="AR53" s="1297"/>
      <c r="AS53" s="1297"/>
      <c r="AT53" s="1297"/>
      <c r="AU53" s="1297"/>
      <c r="AV53" s="1297"/>
      <c r="AW53" s="1297"/>
      <c r="AX53" s="1297"/>
      <c r="AY53" s="1297"/>
      <c r="AZ53" s="1297"/>
      <c r="BA53" s="1297"/>
      <c r="BB53" s="1297" t="s">
        <v>611</v>
      </c>
      <c r="BC53" s="1297"/>
      <c r="BD53" s="1297"/>
      <c r="BE53" s="1297"/>
      <c r="BF53" s="1297"/>
      <c r="BG53" s="1297"/>
      <c r="BH53" s="1297"/>
      <c r="BI53" s="1297"/>
      <c r="BJ53" s="1297"/>
      <c r="BK53" s="1297"/>
      <c r="BL53" s="1297"/>
      <c r="BM53" s="1297"/>
      <c r="BN53" s="1297"/>
      <c r="BO53" s="1297"/>
      <c r="BP53" s="1295">
        <v>58.7</v>
      </c>
      <c r="BQ53" s="1295"/>
      <c r="BR53" s="1295"/>
      <c r="BS53" s="1295"/>
      <c r="BT53" s="1295"/>
      <c r="BU53" s="1295"/>
      <c r="BV53" s="1295"/>
      <c r="BW53" s="1295"/>
      <c r="BX53" s="1295">
        <v>59.5</v>
      </c>
      <c r="BY53" s="1295"/>
      <c r="BZ53" s="1295"/>
      <c r="CA53" s="1295"/>
      <c r="CB53" s="1295"/>
      <c r="CC53" s="1295"/>
      <c r="CD53" s="1295"/>
      <c r="CE53" s="1295"/>
      <c r="CF53" s="1295">
        <v>61.3</v>
      </c>
      <c r="CG53" s="1295"/>
      <c r="CH53" s="1295"/>
      <c r="CI53" s="1295"/>
      <c r="CJ53" s="1295"/>
      <c r="CK53" s="1295"/>
      <c r="CL53" s="1295"/>
      <c r="CM53" s="1295"/>
      <c r="CN53" s="1295">
        <v>62.8</v>
      </c>
      <c r="CO53" s="1295"/>
      <c r="CP53" s="1295"/>
      <c r="CQ53" s="1295"/>
      <c r="CR53" s="1295"/>
      <c r="CS53" s="1295"/>
      <c r="CT53" s="1295"/>
      <c r="CU53" s="1295"/>
      <c r="CV53" s="1295">
        <v>64.5</v>
      </c>
      <c r="CW53" s="1295"/>
      <c r="CX53" s="1295"/>
      <c r="CY53" s="1295"/>
      <c r="CZ53" s="1295"/>
      <c r="DA53" s="1295"/>
      <c r="DB53" s="1295"/>
      <c r="DC53" s="1295"/>
    </row>
    <row r="54" spans="1:109">
      <c r="A54" s="384"/>
      <c r="B54" s="376"/>
      <c r="G54" s="1300"/>
      <c r="H54" s="1300"/>
      <c r="I54" s="1290"/>
      <c r="J54" s="1290"/>
      <c r="K54" s="1296"/>
      <c r="L54" s="1296"/>
      <c r="M54" s="1296"/>
      <c r="N54" s="1296"/>
      <c r="AM54" s="385"/>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5"/>
      <c r="BQ54" s="1295"/>
      <c r="BR54" s="1295"/>
      <c r="BS54" s="1295"/>
      <c r="BT54" s="1295"/>
      <c r="BU54" s="1295"/>
      <c r="BV54" s="1295"/>
      <c r="BW54" s="1295"/>
      <c r="BX54" s="1295"/>
      <c r="BY54" s="1295"/>
      <c r="BZ54" s="1295"/>
      <c r="CA54" s="1295"/>
      <c r="CB54" s="1295"/>
      <c r="CC54" s="1295"/>
      <c r="CD54" s="1295"/>
      <c r="CE54" s="1295"/>
      <c r="CF54" s="1295"/>
      <c r="CG54" s="1295"/>
      <c r="CH54" s="1295"/>
      <c r="CI54" s="1295"/>
      <c r="CJ54" s="1295"/>
      <c r="CK54" s="1295"/>
      <c r="CL54" s="1295"/>
      <c r="CM54" s="1295"/>
      <c r="CN54" s="1295"/>
      <c r="CO54" s="1295"/>
      <c r="CP54" s="1295"/>
      <c r="CQ54" s="1295"/>
      <c r="CR54" s="1295"/>
      <c r="CS54" s="1295"/>
      <c r="CT54" s="1295"/>
      <c r="CU54" s="1295"/>
      <c r="CV54" s="1295"/>
      <c r="CW54" s="1295"/>
      <c r="CX54" s="1295"/>
      <c r="CY54" s="1295"/>
      <c r="CZ54" s="1295"/>
      <c r="DA54" s="1295"/>
      <c r="DB54" s="1295"/>
      <c r="DC54" s="1295"/>
    </row>
    <row r="55" spans="1:109">
      <c r="A55" s="384"/>
      <c r="B55" s="376"/>
      <c r="G55" s="1290"/>
      <c r="H55" s="1290"/>
      <c r="I55" s="1290"/>
      <c r="J55" s="1290"/>
      <c r="K55" s="1296"/>
      <c r="L55" s="1296"/>
      <c r="M55" s="1296"/>
      <c r="N55" s="1296"/>
      <c r="AN55" s="1294" t="s">
        <v>612</v>
      </c>
      <c r="AO55" s="1294"/>
      <c r="AP55" s="1294"/>
      <c r="AQ55" s="1294"/>
      <c r="AR55" s="1294"/>
      <c r="AS55" s="1294"/>
      <c r="AT55" s="1294"/>
      <c r="AU55" s="1294"/>
      <c r="AV55" s="1294"/>
      <c r="AW55" s="1294"/>
      <c r="AX55" s="1294"/>
      <c r="AY55" s="1294"/>
      <c r="AZ55" s="1294"/>
      <c r="BA55" s="1294"/>
      <c r="BB55" s="1297" t="s">
        <v>610</v>
      </c>
      <c r="BC55" s="1297"/>
      <c r="BD55" s="1297"/>
      <c r="BE55" s="1297"/>
      <c r="BF55" s="1297"/>
      <c r="BG55" s="1297"/>
      <c r="BH55" s="1297"/>
      <c r="BI55" s="1297"/>
      <c r="BJ55" s="1297"/>
      <c r="BK55" s="1297"/>
      <c r="BL55" s="1297"/>
      <c r="BM55" s="1297"/>
      <c r="BN55" s="1297"/>
      <c r="BO55" s="1297"/>
      <c r="BP55" s="1295">
        <v>0</v>
      </c>
      <c r="BQ55" s="1295"/>
      <c r="BR55" s="1295"/>
      <c r="BS55" s="1295"/>
      <c r="BT55" s="1295"/>
      <c r="BU55" s="1295"/>
      <c r="BV55" s="1295"/>
      <c r="BW55" s="1295"/>
      <c r="BX55" s="1295">
        <v>0</v>
      </c>
      <c r="BY55" s="1295"/>
      <c r="BZ55" s="1295"/>
      <c r="CA55" s="1295"/>
      <c r="CB55" s="1295"/>
      <c r="CC55" s="1295"/>
      <c r="CD55" s="1295"/>
      <c r="CE55" s="1295"/>
      <c r="CF55" s="1295">
        <v>0</v>
      </c>
      <c r="CG55" s="1295"/>
      <c r="CH55" s="1295"/>
      <c r="CI55" s="1295"/>
      <c r="CJ55" s="1295"/>
      <c r="CK55" s="1295"/>
      <c r="CL55" s="1295"/>
      <c r="CM55" s="1295"/>
      <c r="CN55" s="1295">
        <v>0</v>
      </c>
      <c r="CO55" s="1295"/>
      <c r="CP55" s="1295"/>
      <c r="CQ55" s="1295"/>
      <c r="CR55" s="1295"/>
      <c r="CS55" s="1295"/>
      <c r="CT55" s="1295"/>
      <c r="CU55" s="1295"/>
      <c r="CV55" s="1295">
        <v>0</v>
      </c>
      <c r="CW55" s="1295"/>
      <c r="CX55" s="1295"/>
      <c r="CY55" s="1295"/>
      <c r="CZ55" s="1295"/>
      <c r="DA55" s="1295"/>
      <c r="DB55" s="1295"/>
      <c r="DC55" s="1295"/>
    </row>
    <row r="56" spans="1:109">
      <c r="A56" s="384"/>
      <c r="B56" s="376"/>
      <c r="G56" s="1290"/>
      <c r="H56" s="1290"/>
      <c r="I56" s="1290"/>
      <c r="J56" s="1290"/>
      <c r="K56" s="1296"/>
      <c r="L56" s="1296"/>
      <c r="M56" s="1296"/>
      <c r="N56" s="1296"/>
      <c r="AN56" s="1294"/>
      <c r="AO56" s="1294"/>
      <c r="AP56" s="1294"/>
      <c r="AQ56" s="1294"/>
      <c r="AR56" s="1294"/>
      <c r="AS56" s="1294"/>
      <c r="AT56" s="1294"/>
      <c r="AU56" s="1294"/>
      <c r="AV56" s="1294"/>
      <c r="AW56" s="1294"/>
      <c r="AX56" s="1294"/>
      <c r="AY56" s="1294"/>
      <c r="AZ56" s="1294"/>
      <c r="BA56" s="1294"/>
      <c r="BB56" s="1297"/>
      <c r="BC56" s="1297"/>
      <c r="BD56" s="1297"/>
      <c r="BE56" s="1297"/>
      <c r="BF56" s="1297"/>
      <c r="BG56" s="1297"/>
      <c r="BH56" s="1297"/>
      <c r="BI56" s="1297"/>
      <c r="BJ56" s="1297"/>
      <c r="BK56" s="1297"/>
      <c r="BL56" s="1297"/>
      <c r="BM56" s="1297"/>
      <c r="BN56" s="1297"/>
      <c r="BO56" s="1297"/>
      <c r="BP56" s="1295"/>
      <c r="BQ56" s="1295"/>
      <c r="BR56" s="1295"/>
      <c r="BS56" s="1295"/>
      <c r="BT56" s="1295"/>
      <c r="BU56" s="1295"/>
      <c r="BV56" s="1295"/>
      <c r="BW56" s="1295"/>
      <c r="BX56" s="1295"/>
      <c r="BY56" s="1295"/>
      <c r="BZ56" s="1295"/>
      <c r="CA56" s="1295"/>
      <c r="CB56" s="1295"/>
      <c r="CC56" s="1295"/>
      <c r="CD56" s="1295"/>
      <c r="CE56" s="1295"/>
      <c r="CF56" s="1295"/>
      <c r="CG56" s="1295"/>
      <c r="CH56" s="1295"/>
      <c r="CI56" s="1295"/>
      <c r="CJ56" s="1295"/>
      <c r="CK56" s="1295"/>
      <c r="CL56" s="1295"/>
      <c r="CM56" s="1295"/>
      <c r="CN56" s="1295"/>
      <c r="CO56" s="1295"/>
      <c r="CP56" s="1295"/>
      <c r="CQ56" s="1295"/>
      <c r="CR56" s="1295"/>
      <c r="CS56" s="1295"/>
      <c r="CT56" s="1295"/>
      <c r="CU56" s="1295"/>
      <c r="CV56" s="1295"/>
      <c r="CW56" s="1295"/>
      <c r="CX56" s="1295"/>
      <c r="CY56" s="1295"/>
      <c r="CZ56" s="1295"/>
      <c r="DA56" s="1295"/>
      <c r="DB56" s="1295"/>
      <c r="DC56" s="1295"/>
    </row>
    <row r="57" spans="1:109" s="384" customFormat="1">
      <c r="B57" s="388"/>
      <c r="G57" s="1290"/>
      <c r="H57" s="1290"/>
      <c r="I57" s="1299"/>
      <c r="J57" s="1299"/>
      <c r="K57" s="1296"/>
      <c r="L57" s="1296"/>
      <c r="M57" s="1296"/>
      <c r="N57" s="1296"/>
      <c r="AM57" s="370"/>
      <c r="AN57" s="1294"/>
      <c r="AO57" s="1294"/>
      <c r="AP57" s="1294"/>
      <c r="AQ57" s="1294"/>
      <c r="AR57" s="1294"/>
      <c r="AS57" s="1294"/>
      <c r="AT57" s="1294"/>
      <c r="AU57" s="1294"/>
      <c r="AV57" s="1294"/>
      <c r="AW57" s="1294"/>
      <c r="AX57" s="1294"/>
      <c r="AY57" s="1294"/>
      <c r="AZ57" s="1294"/>
      <c r="BA57" s="1294"/>
      <c r="BB57" s="1297" t="s">
        <v>611</v>
      </c>
      <c r="BC57" s="1297"/>
      <c r="BD57" s="1297"/>
      <c r="BE57" s="1297"/>
      <c r="BF57" s="1297"/>
      <c r="BG57" s="1297"/>
      <c r="BH57" s="1297"/>
      <c r="BI57" s="1297"/>
      <c r="BJ57" s="1297"/>
      <c r="BK57" s="1297"/>
      <c r="BL57" s="1297"/>
      <c r="BM57" s="1297"/>
      <c r="BN57" s="1297"/>
      <c r="BO57" s="1297"/>
      <c r="BP57" s="1295">
        <v>58.2</v>
      </c>
      <c r="BQ57" s="1295"/>
      <c r="BR57" s="1295"/>
      <c r="BS57" s="1295"/>
      <c r="BT57" s="1295"/>
      <c r="BU57" s="1295"/>
      <c r="BV57" s="1295"/>
      <c r="BW57" s="1295"/>
      <c r="BX57" s="1295">
        <v>60.1</v>
      </c>
      <c r="BY57" s="1295"/>
      <c r="BZ57" s="1295"/>
      <c r="CA57" s="1295"/>
      <c r="CB57" s="1295"/>
      <c r="CC57" s="1295"/>
      <c r="CD57" s="1295"/>
      <c r="CE57" s="1295"/>
      <c r="CF57" s="1295">
        <v>61.6</v>
      </c>
      <c r="CG57" s="1295"/>
      <c r="CH57" s="1295"/>
      <c r="CI57" s="1295"/>
      <c r="CJ57" s="1295"/>
      <c r="CK57" s="1295"/>
      <c r="CL57" s="1295"/>
      <c r="CM57" s="1295"/>
      <c r="CN57" s="1295">
        <v>64</v>
      </c>
      <c r="CO57" s="1295"/>
      <c r="CP57" s="1295"/>
      <c r="CQ57" s="1295"/>
      <c r="CR57" s="1295"/>
      <c r="CS57" s="1295"/>
      <c r="CT57" s="1295"/>
      <c r="CU57" s="1295"/>
      <c r="CV57" s="1295">
        <v>64.900000000000006</v>
      </c>
      <c r="CW57" s="1295"/>
      <c r="CX57" s="1295"/>
      <c r="CY57" s="1295"/>
      <c r="CZ57" s="1295"/>
      <c r="DA57" s="1295"/>
      <c r="DB57" s="1295"/>
      <c r="DC57" s="1295"/>
      <c r="DD57" s="389"/>
      <c r="DE57" s="388"/>
    </row>
    <row r="58" spans="1:109" s="384" customFormat="1">
      <c r="A58" s="370"/>
      <c r="B58" s="388"/>
      <c r="G58" s="1290"/>
      <c r="H58" s="1290"/>
      <c r="I58" s="1299"/>
      <c r="J58" s="1299"/>
      <c r="K58" s="1296"/>
      <c r="L58" s="1296"/>
      <c r="M58" s="1296"/>
      <c r="N58" s="1296"/>
      <c r="AM58" s="370"/>
      <c r="AN58" s="1294"/>
      <c r="AO58" s="1294"/>
      <c r="AP58" s="1294"/>
      <c r="AQ58" s="1294"/>
      <c r="AR58" s="1294"/>
      <c r="AS58" s="1294"/>
      <c r="AT58" s="1294"/>
      <c r="AU58" s="1294"/>
      <c r="AV58" s="1294"/>
      <c r="AW58" s="1294"/>
      <c r="AX58" s="1294"/>
      <c r="AY58" s="1294"/>
      <c r="AZ58" s="1294"/>
      <c r="BA58" s="1294"/>
      <c r="BB58" s="1297"/>
      <c r="BC58" s="1297"/>
      <c r="BD58" s="1297"/>
      <c r="BE58" s="1297"/>
      <c r="BF58" s="1297"/>
      <c r="BG58" s="1297"/>
      <c r="BH58" s="1297"/>
      <c r="BI58" s="1297"/>
      <c r="BJ58" s="1297"/>
      <c r="BK58" s="1297"/>
      <c r="BL58" s="1297"/>
      <c r="BM58" s="1297"/>
      <c r="BN58" s="1297"/>
      <c r="BO58" s="1297"/>
      <c r="BP58" s="1295"/>
      <c r="BQ58" s="1295"/>
      <c r="BR58" s="1295"/>
      <c r="BS58" s="1295"/>
      <c r="BT58" s="1295"/>
      <c r="BU58" s="1295"/>
      <c r="BV58" s="1295"/>
      <c r="BW58" s="1295"/>
      <c r="BX58" s="1295"/>
      <c r="BY58" s="1295"/>
      <c r="BZ58" s="1295"/>
      <c r="CA58" s="1295"/>
      <c r="CB58" s="1295"/>
      <c r="CC58" s="1295"/>
      <c r="CD58" s="1295"/>
      <c r="CE58" s="1295"/>
      <c r="CF58" s="1295"/>
      <c r="CG58" s="1295"/>
      <c r="CH58" s="1295"/>
      <c r="CI58" s="1295"/>
      <c r="CJ58" s="1295"/>
      <c r="CK58" s="1295"/>
      <c r="CL58" s="1295"/>
      <c r="CM58" s="1295"/>
      <c r="CN58" s="1295"/>
      <c r="CO58" s="1295"/>
      <c r="CP58" s="1295"/>
      <c r="CQ58" s="1295"/>
      <c r="CR58" s="1295"/>
      <c r="CS58" s="1295"/>
      <c r="CT58" s="1295"/>
      <c r="CU58" s="1295"/>
      <c r="CV58" s="1295"/>
      <c r="CW58" s="1295"/>
      <c r="CX58" s="1295"/>
      <c r="CY58" s="1295"/>
      <c r="CZ58" s="1295"/>
      <c r="DA58" s="1295"/>
      <c r="DB58" s="1295"/>
      <c r="DC58" s="1295"/>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613</v>
      </c>
    </row>
    <row r="64" spans="1:109">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1" t="s">
        <v>615</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c r="B66" s="376"/>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c r="B67" s="376"/>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c r="B68" s="376"/>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c r="B69" s="376"/>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608</v>
      </c>
    </row>
    <row r="72" spans="2:107">
      <c r="B72" s="376"/>
      <c r="G72" s="1290"/>
      <c r="H72" s="1290"/>
      <c r="I72" s="1290"/>
      <c r="J72" s="1290"/>
      <c r="K72" s="386"/>
      <c r="L72" s="386"/>
      <c r="M72" s="387"/>
      <c r="N72" s="387"/>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94" t="s">
        <v>565</v>
      </c>
      <c r="BQ72" s="1294"/>
      <c r="BR72" s="1294"/>
      <c r="BS72" s="1294"/>
      <c r="BT72" s="1294"/>
      <c r="BU72" s="1294"/>
      <c r="BV72" s="1294"/>
      <c r="BW72" s="1294"/>
      <c r="BX72" s="1294" t="s">
        <v>566</v>
      </c>
      <c r="BY72" s="1294"/>
      <c r="BZ72" s="1294"/>
      <c r="CA72" s="1294"/>
      <c r="CB72" s="1294"/>
      <c r="CC72" s="1294"/>
      <c r="CD72" s="1294"/>
      <c r="CE72" s="1294"/>
      <c r="CF72" s="1294" t="s">
        <v>567</v>
      </c>
      <c r="CG72" s="1294"/>
      <c r="CH72" s="1294"/>
      <c r="CI72" s="1294"/>
      <c r="CJ72" s="1294"/>
      <c r="CK72" s="1294"/>
      <c r="CL72" s="1294"/>
      <c r="CM72" s="1294"/>
      <c r="CN72" s="1294" t="s">
        <v>568</v>
      </c>
      <c r="CO72" s="1294"/>
      <c r="CP72" s="1294"/>
      <c r="CQ72" s="1294"/>
      <c r="CR72" s="1294"/>
      <c r="CS72" s="1294"/>
      <c r="CT72" s="1294"/>
      <c r="CU72" s="1294"/>
      <c r="CV72" s="1294" t="s">
        <v>569</v>
      </c>
      <c r="CW72" s="1294"/>
      <c r="CX72" s="1294"/>
      <c r="CY72" s="1294"/>
      <c r="CZ72" s="1294"/>
      <c r="DA72" s="1294"/>
      <c r="DB72" s="1294"/>
      <c r="DC72" s="1294"/>
    </row>
    <row r="73" spans="2:107">
      <c r="B73" s="376"/>
      <c r="G73" s="1300"/>
      <c r="H73" s="1300"/>
      <c r="I73" s="1300"/>
      <c r="J73" s="1300"/>
      <c r="K73" s="1301"/>
      <c r="L73" s="1301"/>
      <c r="M73" s="1301"/>
      <c r="N73" s="1301"/>
      <c r="AM73" s="385"/>
      <c r="AN73" s="1297" t="s">
        <v>609</v>
      </c>
      <c r="AO73" s="1297"/>
      <c r="AP73" s="1297"/>
      <c r="AQ73" s="1297"/>
      <c r="AR73" s="1297"/>
      <c r="AS73" s="1297"/>
      <c r="AT73" s="1297"/>
      <c r="AU73" s="1297"/>
      <c r="AV73" s="1297"/>
      <c r="AW73" s="1297"/>
      <c r="AX73" s="1297"/>
      <c r="AY73" s="1297"/>
      <c r="AZ73" s="1297"/>
      <c r="BA73" s="1297"/>
      <c r="BB73" s="1297" t="s">
        <v>610</v>
      </c>
      <c r="BC73" s="1297"/>
      <c r="BD73" s="1297"/>
      <c r="BE73" s="1297"/>
      <c r="BF73" s="1297"/>
      <c r="BG73" s="1297"/>
      <c r="BH73" s="1297"/>
      <c r="BI73" s="1297"/>
      <c r="BJ73" s="1297"/>
      <c r="BK73" s="1297"/>
      <c r="BL73" s="1297"/>
      <c r="BM73" s="1297"/>
      <c r="BN73" s="1297"/>
      <c r="BO73" s="1297"/>
      <c r="BP73" s="1295">
        <v>100.5</v>
      </c>
      <c r="BQ73" s="1295"/>
      <c r="BR73" s="1295"/>
      <c r="BS73" s="1295"/>
      <c r="BT73" s="1295"/>
      <c r="BU73" s="1295"/>
      <c r="BV73" s="1295"/>
      <c r="BW73" s="1295"/>
      <c r="BX73" s="1295">
        <v>115.5</v>
      </c>
      <c r="BY73" s="1295"/>
      <c r="BZ73" s="1295"/>
      <c r="CA73" s="1295"/>
      <c r="CB73" s="1295"/>
      <c r="CC73" s="1295"/>
      <c r="CD73" s="1295"/>
      <c r="CE73" s="1295"/>
      <c r="CF73" s="1295">
        <v>106.2</v>
      </c>
      <c r="CG73" s="1295"/>
      <c r="CH73" s="1295"/>
      <c r="CI73" s="1295"/>
      <c r="CJ73" s="1295"/>
      <c r="CK73" s="1295"/>
      <c r="CL73" s="1295"/>
      <c r="CM73" s="1295"/>
      <c r="CN73" s="1295">
        <v>85.2</v>
      </c>
      <c r="CO73" s="1295"/>
      <c r="CP73" s="1295"/>
      <c r="CQ73" s="1295"/>
      <c r="CR73" s="1295"/>
      <c r="CS73" s="1295"/>
      <c r="CT73" s="1295"/>
      <c r="CU73" s="1295"/>
      <c r="CV73" s="1295">
        <v>61.5</v>
      </c>
      <c r="CW73" s="1295"/>
      <c r="CX73" s="1295"/>
      <c r="CY73" s="1295"/>
      <c r="CZ73" s="1295"/>
      <c r="DA73" s="1295"/>
      <c r="DB73" s="1295"/>
      <c r="DC73" s="1295"/>
    </row>
    <row r="74" spans="2:107">
      <c r="B74" s="376"/>
      <c r="G74" s="1300"/>
      <c r="H74" s="1300"/>
      <c r="I74" s="1300"/>
      <c r="J74" s="1300"/>
      <c r="K74" s="1301"/>
      <c r="L74" s="1301"/>
      <c r="M74" s="1301"/>
      <c r="N74" s="1301"/>
      <c r="AM74" s="385"/>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95"/>
      <c r="BQ74" s="1295"/>
      <c r="BR74" s="1295"/>
      <c r="BS74" s="1295"/>
      <c r="BT74" s="1295"/>
      <c r="BU74" s="1295"/>
      <c r="BV74" s="1295"/>
      <c r="BW74" s="1295"/>
      <c r="BX74" s="1295"/>
      <c r="BY74" s="1295"/>
      <c r="BZ74" s="1295"/>
      <c r="CA74" s="1295"/>
      <c r="CB74" s="1295"/>
      <c r="CC74" s="1295"/>
      <c r="CD74" s="1295"/>
      <c r="CE74" s="1295"/>
      <c r="CF74" s="1295"/>
      <c r="CG74" s="1295"/>
      <c r="CH74" s="1295"/>
      <c r="CI74" s="1295"/>
      <c r="CJ74" s="1295"/>
      <c r="CK74" s="1295"/>
      <c r="CL74" s="1295"/>
      <c r="CM74" s="1295"/>
      <c r="CN74" s="1295"/>
      <c r="CO74" s="1295"/>
      <c r="CP74" s="1295"/>
      <c r="CQ74" s="1295"/>
      <c r="CR74" s="1295"/>
      <c r="CS74" s="1295"/>
      <c r="CT74" s="1295"/>
      <c r="CU74" s="1295"/>
      <c r="CV74" s="1295"/>
      <c r="CW74" s="1295"/>
      <c r="CX74" s="1295"/>
      <c r="CY74" s="1295"/>
      <c r="CZ74" s="1295"/>
      <c r="DA74" s="1295"/>
      <c r="DB74" s="1295"/>
      <c r="DC74" s="1295"/>
    </row>
    <row r="75" spans="2:107">
      <c r="B75" s="376"/>
      <c r="G75" s="1300"/>
      <c r="H75" s="1300"/>
      <c r="I75" s="1290"/>
      <c r="J75" s="1290"/>
      <c r="K75" s="1296"/>
      <c r="L75" s="1296"/>
      <c r="M75" s="1296"/>
      <c r="N75" s="1296"/>
      <c r="AM75" s="385"/>
      <c r="AN75" s="1297"/>
      <c r="AO75" s="1297"/>
      <c r="AP75" s="1297"/>
      <c r="AQ75" s="1297"/>
      <c r="AR75" s="1297"/>
      <c r="AS75" s="1297"/>
      <c r="AT75" s="1297"/>
      <c r="AU75" s="1297"/>
      <c r="AV75" s="1297"/>
      <c r="AW75" s="1297"/>
      <c r="AX75" s="1297"/>
      <c r="AY75" s="1297"/>
      <c r="AZ75" s="1297"/>
      <c r="BA75" s="1297"/>
      <c r="BB75" s="1297" t="s">
        <v>614</v>
      </c>
      <c r="BC75" s="1297"/>
      <c r="BD75" s="1297"/>
      <c r="BE75" s="1297"/>
      <c r="BF75" s="1297"/>
      <c r="BG75" s="1297"/>
      <c r="BH75" s="1297"/>
      <c r="BI75" s="1297"/>
      <c r="BJ75" s="1297"/>
      <c r="BK75" s="1297"/>
      <c r="BL75" s="1297"/>
      <c r="BM75" s="1297"/>
      <c r="BN75" s="1297"/>
      <c r="BO75" s="1297"/>
      <c r="BP75" s="1295">
        <v>15.8</v>
      </c>
      <c r="BQ75" s="1295"/>
      <c r="BR75" s="1295"/>
      <c r="BS75" s="1295"/>
      <c r="BT75" s="1295"/>
      <c r="BU75" s="1295"/>
      <c r="BV75" s="1295"/>
      <c r="BW75" s="1295"/>
      <c r="BX75" s="1295">
        <v>15.4</v>
      </c>
      <c r="BY75" s="1295"/>
      <c r="BZ75" s="1295"/>
      <c r="CA75" s="1295"/>
      <c r="CB75" s="1295"/>
      <c r="CC75" s="1295"/>
      <c r="CD75" s="1295"/>
      <c r="CE75" s="1295"/>
      <c r="CF75" s="1295">
        <v>15.9</v>
      </c>
      <c r="CG75" s="1295"/>
      <c r="CH75" s="1295"/>
      <c r="CI75" s="1295"/>
      <c r="CJ75" s="1295"/>
      <c r="CK75" s="1295"/>
      <c r="CL75" s="1295"/>
      <c r="CM75" s="1295"/>
      <c r="CN75" s="1295">
        <v>16.3</v>
      </c>
      <c r="CO75" s="1295"/>
      <c r="CP75" s="1295"/>
      <c r="CQ75" s="1295"/>
      <c r="CR75" s="1295"/>
      <c r="CS75" s="1295"/>
      <c r="CT75" s="1295"/>
      <c r="CU75" s="1295"/>
      <c r="CV75" s="1295">
        <v>16.399999999999999</v>
      </c>
      <c r="CW75" s="1295"/>
      <c r="CX75" s="1295"/>
      <c r="CY75" s="1295"/>
      <c r="CZ75" s="1295"/>
      <c r="DA75" s="1295"/>
      <c r="DB75" s="1295"/>
      <c r="DC75" s="1295"/>
    </row>
    <row r="76" spans="2:107">
      <c r="B76" s="376"/>
      <c r="G76" s="1300"/>
      <c r="H76" s="1300"/>
      <c r="I76" s="1290"/>
      <c r="J76" s="1290"/>
      <c r="K76" s="1296"/>
      <c r="L76" s="1296"/>
      <c r="M76" s="1296"/>
      <c r="N76" s="1296"/>
      <c r="AM76" s="385"/>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95"/>
      <c r="BQ76" s="1295"/>
      <c r="BR76" s="1295"/>
      <c r="BS76" s="1295"/>
      <c r="BT76" s="1295"/>
      <c r="BU76" s="1295"/>
      <c r="BV76" s="1295"/>
      <c r="BW76" s="1295"/>
      <c r="BX76" s="1295"/>
      <c r="BY76" s="1295"/>
      <c r="BZ76" s="1295"/>
      <c r="CA76" s="1295"/>
      <c r="CB76" s="1295"/>
      <c r="CC76" s="1295"/>
      <c r="CD76" s="1295"/>
      <c r="CE76" s="1295"/>
      <c r="CF76" s="1295"/>
      <c r="CG76" s="1295"/>
      <c r="CH76" s="1295"/>
      <c r="CI76" s="1295"/>
      <c r="CJ76" s="1295"/>
      <c r="CK76" s="1295"/>
      <c r="CL76" s="1295"/>
      <c r="CM76" s="1295"/>
      <c r="CN76" s="1295"/>
      <c r="CO76" s="1295"/>
      <c r="CP76" s="1295"/>
      <c r="CQ76" s="1295"/>
      <c r="CR76" s="1295"/>
      <c r="CS76" s="1295"/>
      <c r="CT76" s="1295"/>
      <c r="CU76" s="1295"/>
      <c r="CV76" s="1295"/>
      <c r="CW76" s="1295"/>
      <c r="CX76" s="1295"/>
      <c r="CY76" s="1295"/>
      <c r="CZ76" s="1295"/>
      <c r="DA76" s="1295"/>
      <c r="DB76" s="1295"/>
      <c r="DC76" s="1295"/>
    </row>
    <row r="77" spans="2:107">
      <c r="B77" s="376"/>
      <c r="G77" s="1290"/>
      <c r="H77" s="1290"/>
      <c r="I77" s="1290"/>
      <c r="J77" s="1290"/>
      <c r="K77" s="1301"/>
      <c r="L77" s="1301"/>
      <c r="M77" s="1301"/>
      <c r="N77" s="1301"/>
      <c r="AN77" s="1294" t="s">
        <v>612</v>
      </c>
      <c r="AO77" s="1294"/>
      <c r="AP77" s="1294"/>
      <c r="AQ77" s="1294"/>
      <c r="AR77" s="1294"/>
      <c r="AS77" s="1294"/>
      <c r="AT77" s="1294"/>
      <c r="AU77" s="1294"/>
      <c r="AV77" s="1294"/>
      <c r="AW77" s="1294"/>
      <c r="AX77" s="1294"/>
      <c r="AY77" s="1294"/>
      <c r="AZ77" s="1294"/>
      <c r="BA77" s="1294"/>
      <c r="BB77" s="1297" t="s">
        <v>610</v>
      </c>
      <c r="BC77" s="1297"/>
      <c r="BD77" s="1297"/>
      <c r="BE77" s="1297"/>
      <c r="BF77" s="1297"/>
      <c r="BG77" s="1297"/>
      <c r="BH77" s="1297"/>
      <c r="BI77" s="1297"/>
      <c r="BJ77" s="1297"/>
      <c r="BK77" s="1297"/>
      <c r="BL77" s="1297"/>
      <c r="BM77" s="1297"/>
      <c r="BN77" s="1297"/>
      <c r="BO77" s="1297"/>
      <c r="BP77" s="1295">
        <v>0</v>
      </c>
      <c r="BQ77" s="1295"/>
      <c r="BR77" s="1295"/>
      <c r="BS77" s="1295"/>
      <c r="BT77" s="1295"/>
      <c r="BU77" s="1295"/>
      <c r="BV77" s="1295"/>
      <c r="BW77" s="1295"/>
      <c r="BX77" s="1295">
        <v>0</v>
      </c>
      <c r="BY77" s="1295"/>
      <c r="BZ77" s="1295"/>
      <c r="CA77" s="1295"/>
      <c r="CB77" s="1295"/>
      <c r="CC77" s="1295"/>
      <c r="CD77" s="1295"/>
      <c r="CE77" s="1295"/>
      <c r="CF77" s="1295">
        <v>0</v>
      </c>
      <c r="CG77" s="1295"/>
      <c r="CH77" s="1295"/>
      <c r="CI77" s="1295"/>
      <c r="CJ77" s="1295"/>
      <c r="CK77" s="1295"/>
      <c r="CL77" s="1295"/>
      <c r="CM77" s="1295"/>
      <c r="CN77" s="1295">
        <v>0</v>
      </c>
      <c r="CO77" s="1295"/>
      <c r="CP77" s="1295"/>
      <c r="CQ77" s="1295"/>
      <c r="CR77" s="1295"/>
      <c r="CS77" s="1295"/>
      <c r="CT77" s="1295"/>
      <c r="CU77" s="1295"/>
      <c r="CV77" s="1295">
        <v>0</v>
      </c>
      <c r="CW77" s="1295"/>
      <c r="CX77" s="1295"/>
      <c r="CY77" s="1295"/>
      <c r="CZ77" s="1295"/>
      <c r="DA77" s="1295"/>
      <c r="DB77" s="1295"/>
      <c r="DC77" s="1295"/>
    </row>
    <row r="78" spans="2:107">
      <c r="B78" s="376"/>
      <c r="G78" s="1290"/>
      <c r="H78" s="1290"/>
      <c r="I78" s="1290"/>
      <c r="J78" s="1290"/>
      <c r="K78" s="1301"/>
      <c r="L78" s="1301"/>
      <c r="M78" s="1301"/>
      <c r="N78" s="1301"/>
      <c r="AN78" s="1294"/>
      <c r="AO78" s="1294"/>
      <c r="AP78" s="1294"/>
      <c r="AQ78" s="1294"/>
      <c r="AR78" s="1294"/>
      <c r="AS78" s="1294"/>
      <c r="AT78" s="1294"/>
      <c r="AU78" s="1294"/>
      <c r="AV78" s="1294"/>
      <c r="AW78" s="1294"/>
      <c r="AX78" s="1294"/>
      <c r="AY78" s="1294"/>
      <c r="AZ78" s="1294"/>
      <c r="BA78" s="1294"/>
      <c r="BB78" s="1297"/>
      <c r="BC78" s="1297"/>
      <c r="BD78" s="1297"/>
      <c r="BE78" s="1297"/>
      <c r="BF78" s="1297"/>
      <c r="BG78" s="1297"/>
      <c r="BH78" s="1297"/>
      <c r="BI78" s="1297"/>
      <c r="BJ78" s="1297"/>
      <c r="BK78" s="1297"/>
      <c r="BL78" s="1297"/>
      <c r="BM78" s="1297"/>
      <c r="BN78" s="1297"/>
      <c r="BO78" s="1297"/>
      <c r="BP78" s="1295"/>
      <c r="BQ78" s="1295"/>
      <c r="BR78" s="1295"/>
      <c r="BS78" s="1295"/>
      <c r="BT78" s="1295"/>
      <c r="BU78" s="1295"/>
      <c r="BV78" s="1295"/>
      <c r="BW78" s="1295"/>
      <c r="BX78" s="1295"/>
      <c r="BY78" s="1295"/>
      <c r="BZ78" s="1295"/>
      <c r="CA78" s="1295"/>
      <c r="CB78" s="1295"/>
      <c r="CC78" s="1295"/>
      <c r="CD78" s="1295"/>
      <c r="CE78" s="1295"/>
      <c r="CF78" s="1295"/>
      <c r="CG78" s="1295"/>
      <c r="CH78" s="1295"/>
      <c r="CI78" s="1295"/>
      <c r="CJ78" s="1295"/>
      <c r="CK78" s="1295"/>
      <c r="CL78" s="1295"/>
      <c r="CM78" s="1295"/>
      <c r="CN78" s="1295"/>
      <c r="CO78" s="1295"/>
      <c r="CP78" s="1295"/>
      <c r="CQ78" s="1295"/>
      <c r="CR78" s="1295"/>
      <c r="CS78" s="1295"/>
      <c r="CT78" s="1295"/>
      <c r="CU78" s="1295"/>
      <c r="CV78" s="1295"/>
      <c r="CW78" s="1295"/>
      <c r="CX78" s="1295"/>
      <c r="CY78" s="1295"/>
      <c r="CZ78" s="1295"/>
      <c r="DA78" s="1295"/>
      <c r="DB78" s="1295"/>
      <c r="DC78" s="1295"/>
    </row>
    <row r="79" spans="2:107">
      <c r="B79" s="376"/>
      <c r="G79" s="1290"/>
      <c r="H79" s="1290"/>
      <c r="I79" s="1299"/>
      <c r="J79" s="1299"/>
      <c r="K79" s="1302"/>
      <c r="L79" s="1302"/>
      <c r="M79" s="1302"/>
      <c r="N79" s="1302"/>
      <c r="AN79" s="1294"/>
      <c r="AO79" s="1294"/>
      <c r="AP79" s="1294"/>
      <c r="AQ79" s="1294"/>
      <c r="AR79" s="1294"/>
      <c r="AS79" s="1294"/>
      <c r="AT79" s="1294"/>
      <c r="AU79" s="1294"/>
      <c r="AV79" s="1294"/>
      <c r="AW79" s="1294"/>
      <c r="AX79" s="1294"/>
      <c r="AY79" s="1294"/>
      <c r="AZ79" s="1294"/>
      <c r="BA79" s="1294"/>
      <c r="BB79" s="1297" t="s">
        <v>614</v>
      </c>
      <c r="BC79" s="1297"/>
      <c r="BD79" s="1297"/>
      <c r="BE79" s="1297"/>
      <c r="BF79" s="1297"/>
      <c r="BG79" s="1297"/>
      <c r="BH79" s="1297"/>
      <c r="BI79" s="1297"/>
      <c r="BJ79" s="1297"/>
      <c r="BK79" s="1297"/>
      <c r="BL79" s="1297"/>
      <c r="BM79" s="1297"/>
      <c r="BN79" s="1297"/>
      <c r="BO79" s="1297"/>
      <c r="BP79" s="1295">
        <v>8.5</v>
      </c>
      <c r="BQ79" s="1295"/>
      <c r="BR79" s="1295"/>
      <c r="BS79" s="1295"/>
      <c r="BT79" s="1295"/>
      <c r="BU79" s="1295"/>
      <c r="BV79" s="1295"/>
      <c r="BW79" s="1295"/>
      <c r="BX79" s="1295">
        <v>8.6</v>
      </c>
      <c r="BY79" s="1295"/>
      <c r="BZ79" s="1295"/>
      <c r="CA79" s="1295"/>
      <c r="CB79" s="1295"/>
      <c r="CC79" s="1295"/>
      <c r="CD79" s="1295"/>
      <c r="CE79" s="1295"/>
      <c r="CF79" s="1295">
        <v>8.6</v>
      </c>
      <c r="CG79" s="1295"/>
      <c r="CH79" s="1295"/>
      <c r="CI79" s="1295"/>
      <c r="CJ79" s="1295"/>
      <c r="CK79" s="1295"/>
      <c r="CL79" s="1295"/>
      <c r="CM79" s="1295"/>
      <c r="CN79" s="1295">
        <v>8.9</v>
      </c>
      <c r="CO79" s="1295"/>
      <c r="CP79" s="1295"/>
      <c r="CQ79" s="1295"/>
      <c r="CR79" s="1295"/>
      <c r="CS79" s="1295"/>
      <c r="CT79" s="1295"/>
      <c r="CU79" s="1295"/>
      <c r="CV79" s="1295">
        <v>8.9</v>
      </c>
      <c r="CW79" s="1295"/>
      <c r="CX79" s="1295"/>
      <c r="CY79" s="1295"/>
      <c r="CZ79" s="1295"/>
      <c r="DA79" s="1295"/>
      <c r="DB79" s="1295"/>
      <c r="DC79" s="1295"/>
    </row>
    <row r="80" spans="2:107">
      <c r="B80" s="376"/>
      <c r="G80" s="1290"/>
      <c r="H80" s="1290"/>
      <c r="I80" s="1299"/>
      <c r="J80" s="1299"/>
      <c r="K80" s="1302"/>
      <c r="L80" s="1302"/>
      <c r="M80" s="1302"/>
      <c r="N80" s="1302"/>
      <c r="AN80" s="1294"/>
      <c r="AO80" s="1294"/>
      <c r="AP80" s="1294"/>
      <c r="AQ80" s="1294"/>
      <c r="AR80" s="1294"/>
      <c r="AS80" s="1294"/>
      <c r="AT80" s="1294"/>
      <c r="AU80" s="1294"/>
      <c r="AV80" s="1294"/>
      <c r="AW80" s="1294"/>
      <c r="AX80" s="1294"/>
      <c r="AY80" s="1294"/>
      <c r="AZ80" s="1294"/>
      <c r="BA80" s="1294"/>
      <c r="BB80" s="1297"/>
      <c r="BC80" s="1297"/>
      <c r="BD80" s="1297"/>
      <c r="BE80" s="1297"/>
      <c r="BF80" s="1297"/>
      <c r="BG80" s="1297"/>
      <c r="BH80" s="1297"/>
      <c r="BI80" s="1297"/>
      <c r="BJ80" s="1297"/>
      <c r="BK80" s="1297"/>
      <c r="BL80" s="1297"/>
      <c r="BM80" s="1297"/>
      <c r="BN80" s="1297"/>
      <c r="BO80" s="1297"/>
      <c r="BP80" s="1295"/>
      <c r="BQ80" s="1295"/>
      <c r="BR80" s="1295"/>
      <c r="BS80" s="1295"/>
      <c r="BT80" s="1295"/>
      <c r="BU80" s="1295"/>
      <c r="BV80" s="1295"/>
      <c r="BW80" s="1295"/>
      <c r="BX80" s="1295"/>
      <c r="BY80" s="1295"/>
      <c r="BZ80" s="1295"/>
      <c r="CA80" s="1295"/>
      <c r="CB80" s="1295"/>
      <c r="CC80" s="1295"/>
      <c r="CD80" s="1295"/>
      <c r="CE80" s="1295"/>
      <c r="CF80" s="1295"/>
      <c r="CG80" s="1295"/>
      <c r="CH80" s="1295"/>
      <c r="CI80" s="1295"/>
      <c r="CJ80" s="1295"/>
      <c r="CK80" s="1295"/>
      <c r="CL80" s="1295"/>
      <c r="CM80" s="1295"/>
      <c r="CN80" s="1295"/>
      <c r="CO80" s="1295"/>
      <c r="CP80" s="1295"/>
      <c r="CQ80" s="1295"/>
      <c r="CR80" s="1295"/>
      <c r="CS80" s="1295"/>
      <c r="CT80" s="1295"/>
      <c r="CU80" s="1295"/>
      <c r="CV80" s="1295"/>
      <c r="CW80" s="1295"/>
      <c r="CX80" s="1295"/>
      <c r="CY80" s="1295"/>
      <c r="CZ80" s="1295"/>
      <c r="DA80" s="1295"/>
      <c r="DB80" s="1295"/>
      <c r="DC80" s="1295"/>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7lUZIjGzFG/BldPgMNfI9nXYCKmFjz25Xc8KX4bpxvANIzCOzAlJojpFhSN82jFx+lqWt9A3XKCWJV7KdJI09g==" saltValue="1m0wyo77IKCm4tfs7EMR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512</v>
      </c>
    </row>
  </sheetData>
  <sheetProtection algorithmName="SHA-512" hashValue="6iOsxkCp3RwnuCQHnP5G5jbqxMOSoa73BzK5Aj1cVUeVx8uueSl8qHcid1zUImkvOztC2J0XF417o5fVMV36Uw==" saltValue="4BlbFC3KZkEhjymKBPVJL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512</v>
      </c>
    </row>
  </sheetData>
  <sheetProtection algorithmName="SHA-512" hashValue="T+lRJYf+Vle17ihs4gs/QmfmWsD4w1mnlzFGEbd+gFPh2zssyz5xTSuvii3OI7seflL341N/thvDhXStCJjw4A==" saltValue="aQCyJyaZrMfWj+rsBla4i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562</v>
      </c>
      <c r="G2" s="148"/>
      <c r="H2" s="149"/>
    </row>
    <row r="3" spans="1:8">
      <c r="A3" s="145" t="s">
        <v>555</v>
      </c>
      <c r="B3" s="150"/>
      <c r="C3" s="151"/>
      <c r="D3" s="152">
        <v>157457</v>
      </c>
      <c r="E3" s="153"/>
      <c r="F3" s="154">
        <v>202870</v>
      </c>
      <c r="G3" s="155"/>
      <c r="H3" s="156"/>
    </row>
    <row r="4" spans="1:8">
      <c r="A4" s="157"/>
      <c r="B4" s="158"/>
      <c r="C4" s="159"/>
      <c r="D4" s="160">
        <v>37999</v>
      </c>
      <c r="E4" s="161"/>
      <c r="F4" s="162">
        <v>79735</v>
      </c>
      <c r="G4" s="163"/>
      <c r="H4" s="164"/>
    </row>
    <row r="5" spans="1:8">
      <c r="A5" s="145" t="s">
        <v>557</v>
      </c>
      <c r="B5" s="150"/>
      <c r="C5" s="151"/>
      <c r="D5" s="152">
        <v>328113</v>
      </c>
      <c r="E5" s="153"/>
      <c r="F5" s="154">
        <v>167497</v>
      </c>
      <c r="G5" s="155"/>
      <c r="H5" s="156"/>
    </row>
    <row r="6" spans="1:8">
      <c r="A6" s="157"/>
      <c r="B6" s="158"/>
      <c r="C6" s="159"/>
      <c r="D6" s="160">
        <v>211817</v>
      </c>
      <c r="E6" s="161"/>
      <c r="F6" s="162">
        <v>82571</v>
      </c>
      <c r="G6" s="163"/>
      <c r="H6" s="164"/>
    </row>
    <row r="7" spans="1:8">
      <c r="A7" s="145" t="s">
        <v>558</v>
      </c>
      <c r="B7" s="150"/>
      <c r="C7" s="151"/>
      <c r="D7" s="152">
        <v>163311</v>
      </c>
      <c r="E7" s="153"/>
      <c r="F7" s="154">
        <v>190274</v>
      </c>
      <c r="G7" s="155"/>
      <c r="H7" s="156"/>
    </row>
    <row r="8" spans="1:8">
      <c r="A8" s="157"/>
      <c r="B8" s="158"/>
      <c r="C8" s="159"/>
      <c r="D8" s="160">
        <v>34093</v>
      </c>
      <c r="E8" s="161"/>
      <c r="F8" s="162">
        <v>88584</v>
      </c>
      <c r="G8" s="163"/>
      <c r="H8" s="164"/>
    </row>
    <row r="9" spans="1:8">
      <c r="A9" s="145" t="s">
        <v>559</v>
      </c>
      <c r="B9" s="150"/>
      <c r="C9" s="151"/>
      <c r="D9" s="152">
        <v>212471</v>
      </c>
      <c r="E9" s="153"/>
      <c r="F9" s="154">
        <v>200194</v>
      </c>
      <c r="G9" s="155"/>
      <c r="H9" s="156"/>
    </row>
    <row r="10" spans="1:8">
      <c r="A10" s="157"/>
      <c r="B10" s="158"/>
      <c r="C10" s="159"/>
      <c r="D10" s="160">
        <v>70708</v>
      </c>
      <c r="E10" s="161"/>
      <c r="F10" s="162">
        <v>106422</v>
      </c>
      <c r="G10" s="163"/>
      <c r="H10" s="164"/>
    </row>
    <row r="11" spans="1:8">
      <c r="A11" s="145" t="s">
        <v>560</v>
      </c>
      <c r="B11" s="150"/>
      <c r="C11" s="151"/>
      <c r="D11" s="152">
        <v>208711</v>
      </c>
      <c r="E11" s="153"/>
      <c r="F11" s="154">
        <v>196914</v>
      </c>
      <c r="G11" s="155"/>
      <c r="H11" s="156"/>
    </row>
    <row r="12" spans="1:8">
      <c r="A12" s="157"/>
      <c r="B12" s="158"/>
      <c r="C12" s="165"/>
      <c r="D12" s="160">
        <v>30689</v>
      </c>
      <c r="E12" s="161"/>
      <c r="F12" s="162">
        <v>98966</v>
      </c>
      <c r="G12" s="163"/>
      <c r="H12" s="164"/>
    </row>
    <row r="13" spans="1:8">
      <c r="A13" s="145"/>
      <c r="B13" s="150"/>
      <c r="C13" s="166"/>
      <c r="D13" s="167">
        <v>214013</v>
      </c>
      <c r="E13" s="168"/>
      <c r="F13" s="169">
        <v>191550</v>
      </c>
      <c r="G13" s="170"/>
      <c r="H13" s="156"/>
    </row>
    <row r="14" spans="1:8">
      <c r="A14" s="157"/>
      <c r="B14" s="158"/>
      <c r="C14" s="159"/>
      <c r="D14" s="160">
        <v>77061</v>
      </c>
      <c r="E14" s="161"/>
      <c r="F14" s="162">
        <v>91256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3.97</v>
      </c>
      <c r="C19" s="171">
        <f>ROUND(VALUE(SUBSTITUTE(実質収支比率等に係る経年分析!G$48,"▲","-")),2)</f>
        <v>5.13</v>
      </c>
      <c r="D19" s="171">
        <f>ROUND(VALUE(SUBSTITUTE(実質収支比率等に係る経年分析!H$48,"▲","-")),2)</f>
        <v>3.31</v>
      </c>
      <c r="E19" s="171">
        <f>ROUND(VALUE(SUBSTITUTE(実質収支比率等に係る経年分析!I$48,"▲","-")),2)</f>
        <v>1.48</v>
      </c>
      <c r="F19" s="171">
        <f>ROUND(VALUE(SUBSTITUTE(実質収支比率等に係る経年分析!J$48,"▲","-")),2)</f>
        <v>1.27</v>
      </c>
    </row>
    <row r="20" spans="1:11">
      <c r="A20" s="171" t="s">
        <v>55</v>
      </c>
      <c r="B20" s="171">
        <f>ROUND(VALUE(SUBSTITUTE(実質収支比率等に係る経年分析!F$47,"▲","-")),2)</f>
        <v>25.88</v>
      </c>
      <c r="C20" s="171">
        <f>ROUND(VALUE(SUBSTITUTE(実質収支比率等に係る経年分析!G$47,"▲","-")),2)</f>
        <v>26.25</v>
      </c>
      <c r="D20" s="171">
        <f>ROUND(VALUE(SUBSTITUTE(実質収支比率等に係る経年分析!H$47,"▲","-")),2)</f>
        <v>26.38</v>
      </c>
      <c r="E20" s="171">
        <f>ROUND(VALUE(SUBSTITUTE(実質収支比率等に係る経年分析!I$47,"▲","-")),2)</f>
        <v>30.1</v>
      </c>
      <c r="F20" s="171">
        <f>ROUND(VALUE(SUBSTITUTE(実質収支比率等に係る経年分析!J$47,"▲","-")),2)</f>
        <v>32.04</v>
      </c>
    </row>
    <row r="21" spans="1:11">
      <c r="A21" s="171" t="s">
        <v>56</v>
      </c>
      <c r="B21" s="171">
        <f>IF(ISNUMBER(VALUE(SUBSTITUTE(実質収支比率等に係る経年分析!F$49,"▲","-"))),ROUND(VALUE(SUBSTITUTE(実質収支比率等に係る経年分析!F$49,"▲","-")),2),NA())</f>
        <v>-0.24</v>
      </c>
      <c r="C21" s="171">
        <f>IF(ISNUMBER(VALUE(SUBSTITUTE(実質収支比率等に係る経年分析!G$49,"▲","-"))),ROUND(VALUE(SUBSTITUTE(実質収支比率等に係る経年分析!G$49,"▲","-")),2),NA())</f>
        <v>1.1000000000000001</v>
      </c>
      <c r="D21" s="171">
        <f>IF(ISNUMBER(VALUE(SUBSTITUTE(実質収支比率等に係る経年分析!H$49,"▲","-"))),ROUND(VALUE(SUBSTITUTE(実質収支比率等に係る経年分析!H$49,"▲","-")),2),NA())</f>
        <v>-1.53</v>
      </c>
      <c r="E21" s="171">
        <f>IF(ISNUMBER(VALUE(SUBSTITUTE(実質収支比率等に係る経年分析!I$49,"▲","-"))),ROUND(VALUE(SUBSTITUTE(実質収支比率等に係る経年分析!I$49,"▲","-")),2),NA())</f>
        <v>3.06</v>
      </c>
      <c r="F21" s="171">
        <f>IF(ISNUMBER(VALUE(SUBSTITUTE(実質収支比率等に係る経年分析!J$49,"▲","-"))),ROUND(VALUE(SUBSTITUTE(実質収支比率等に係る経年分析!J$49,"▲","-")),2),NA())</f>
        <v>3.74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和泊町農業集落排水事業特別会計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和泊町下水道事業特別会計</v>
      </c>
      <c r="B30" s="172">
        <f>IF(ROUND(VALUE(SUBSTITUTE(連結実質赤字比率に係る赤字・黒字の構成分析!F$40,"▲", "-")), 2) &lt; 0, ABS(ROUND(VALUE(SUBSTITUTE(連結実質赤字比率に係る赤字・黒字の構成分析!F$40,"▲", "-")), 2)), NA())</f>
        <v>0.02</v>
      </c>
      <c r="C30" s="172" t="e">
        <f>IF(ROUND(VALUE(SUBSTITUTE(連結実質赤字比率に係る赤字・黒字の構成分析!F$40,"▲", "-")), 2) &gt;= 0, ABS(ROUND(VALUE(SUBSTITUTE(連結実質赤字比率に係る赤字・黒字の構成分析!F$40,"▲", "-")), 2)), NA())</f>
        <v>#N/A</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和泊町奨学資金特別会計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c r="A32" s="172" t="str">
        <f>IF(連結実質赤字比率に係る赤字・黒字の構成分析!C$38="",NA(),連結実質赤字比率に係る赤字・黒字の構成分析!C$38)</f>
        <v>和泊町後期高齢者医療特別会計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0.14000000000000001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c r="A33" s="172" t="str">
        <f>IF(連結実質赤字比率に係る赤字・黒字の構成分析!C$37="",NA(),連結実質赤字比率に係る赤字・黒字の構成分析!C$37)</f>
        <v>和泊町国民健康保険特別会計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1.1299999999999999</v>
      </c>
    </row>
    <row r="35" spans="1:16">
      <c r="A35" s="172" t="str">
        <f>IF(連結実質赤字比率に係る赤字・黒字の構成分析!C$35="",NA(),連結実質赤字比率に係る赤字・黒字の構成分析!C$35)</f>
        <v>和泊町介護保険特別会計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1.39</v>
      </c>
    </row>
    <row r="36" spans="1:16">
      <c r="A36" s="172" t="str">
        <f>IF(連結実質赤字比率に係る赤字・黒字の構成分析!C$34="",NA(),連結実質赤字比率に係る赤字・黒字の構成分析!C$34)</f>
        <v>和泊町水道事業会計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959</v>
      </c>
      <c r="E42" s="173"/>
      <c r="F42" s="173"/>
      <c r="G42" s="173">
        <f>'実質公債費比率（分子）の構造'!L$52</f>
        <v>944</v>
      </c>
      <c r="H42" s="173"/>
      <c r="I42" s="173"/>
      <c r="J42" s="173">
        <f>'実質公債費比率（分子）の構造'!M$52</f>
        <v>930</v>
      </c>
      <c r="K42" s="173"/>
      <c r="L42" s="173"/>
      <c r="M42" s="173">
        <f>'実質公債費比率（分子）の構造'!N$52</f>
        <v>884</v>
      </c>
      <c r="N42" s="173"/>
      <c r="O42" s="173"/>
      <c r="P42" s="173">
        <f>'実質公債費比率（分子）の構造'!O$52</f>
        <v>867</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9</v>
      </c>
      <c r="C45" s="173"/>
      <c r="D45" s="173"/>
      <c r="E45" s="173">
        <f>'実質公債費比率（分子）の構造'!L$49</f>
        <v>9</v>
      </c>
      <c r="F45" s="173"/>
      <c r="G45" s="173"/>
      <c r="H45" s="173">
        <f>'実質公債費比率（分子）の構造'!M$49</f>
        <v>10</v>
      </c>
      <c r="I45" s="173"/>
      <c r="J45" s="173"/>
      <c r="K45" s="173">
        <f>'実質公債費比率（分子）の構造'!N$49</f>
        <v>8</v>
      </c>
      <c r="L45" s="173"/>
      <c r="M45" s="173"/>
      <c r="N45" s="173">
        <f>'実質公債費比率（分子）の構造'!O$49</f>
        <v>9</v>
      </c>
      <c r="O45" s="173"/>
      <c r="P45" s="173"/>
    </row>
    <row r="46" spans="1:16">
      <c r="A46" s="173" t="s">
        <v>67</v>
      </c>
      <c r="B46" s="173">
        <f>'実質公債費比率（分子）の構造'!K$48</f>
        <v>221</v>
      </c>
      <c r="C46" s="173"/>
      <c r="D46" s="173"/>
      <c r="E46" s="173">
        <f>'実質公債費比率（分子）の構造'!L$48</f>
        <v>234</v>
      </c>
      <c r="F46" s="173"/>
      <c r="G46" s="173"/>
      <c r="H46" s="173">
        <f>'実質公債費比率（分子）の構造'!M$48</f>
        <v>242</v>
      </c>
      <c r="I46" s="173"/>
      <c r="J46" s="173"/>
      <c r="K46" s="173">
        <f>'実質公債費比率（分子）の構造'!N$48</f>
        <v>240</v>
      </c>
      <c r="L46" s="173"/>
      <c r="M46" s="173"/>
      <c r="N46" s="173">
        <f>'実質公債費比率（分子）の構造'!O$48</f>
        <v>244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1183</v>
      </c>
      <c r="C49" s="173"/>
      <c r="D49" s="173"/>
      <c r="E49" s="173">
        <f>'実質公債費比率（分子）の構造'!L$45</f>
        <v>1161</v>
      </c>
      <c r="F49" s="173"/>
      <c r="G49" s="173"/>
      <c r="H49" s="173">
        <f>'実質公債費比率（分子）の構造'!M$45</f>
        <v>1174</v>
      </c>
      <c r="I49" s="173"/>
      <c r="J49" s="173"/>
      <c r="K49" s="173">
        <f>'実質公債費比率（分子）の構造'!N$45</f>
        <v>1151</v>
      </c>
      <c r="L49" s="173"/>
      <c r="M49" s="173"/>
      <c r="N49" s="173">
        <f>'実質公債費比率（分子）の構造'!O$45</f>
        <v>1172</v>
      </c>
      <c r="O49" s="173"/>
      <c r="P49" s="173"/>
    </row>
    <row r="50" spans="1:16">
      <c r="A50" s="173" t="s">
        <v>71</v>
      </c>
      <c r="B50" s="173" t="e">
        <f>NA()</f>
        <v>#N/A</v>
      </c>
      <c r="C50" s="173">
        <f>IF(ISNUMBER('実質公債費比率（分子）の構造'!K$53),'実質公債費比率（分子）の構造'!K$53,NA())</f>
        <v>454</v>
      </c>
      <c r="D50" s="173" t="e">
        <f>NA()</f>
        <v>#N/A</v>
      </c>
      <c r="E50" s="173" t="e">
        <f>NA()</f>
        <v>#N/A</v>
      </c>
      <c r="F50" s="173">
        <f>IF(ISNUMBER('実質公債費比率（分子）の構造'!L$53),'実質公債費比率（分子）の構造'!L$53,NA())</f>
        <v>460</v>
      </c>
      <c r="G50" s="173" t="e">
        <f>NA()</f>
        <v>#N/A</v>
      </c>
      <c r="H50" s="173" t="e">
        <f>NA()</f>
        <v>#N/A</v>
      </c>
      <c r="I50" s="173">
        <f>IF(ISNUMBER('実質公債費比率（分子）の構造'!M$53),'実質公債費比率（分子）の構造'!M$53,NA())</f>
        <v>496</v>
      </c>
      <c r="J50" s="173" t="e">
        <f>NA()</f>
        <v>#N/A</v>
      </c>
      <c r="K50" s="173" t="e">
        <f>NA()</f>
        <v>#N/A</v>
      </c>
      <c r="L50" s="173">
        <f>IF(ISNUMBER('実質公債費比率（分子）の構造'!N$53),'実質公債費比率（分子）の構造'!N$53,NA())</f>
        <v>515</v>
      </c>
      <c r="M50" s="173" t="e">
        <f>NA()</f>
        <v>#N/A</v>
      </c>
      <c r="N50" s="173" t="e">
        <f>NA()</f>
        <v>#N/A</v>
      </c>
      <c r="O50" s="173">
        <f>IF(ISNUMBER('実質公債費比率（分子）の構造'!O$53),'実質公債費比率（分子）の構造'!O$53,NA())</f>
        <v>558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7221</v>
      </c>
      <c r="E56" s="172"/>
      <c r="F56" s="172"/>
      <c r="G56" s="172">
        <f>'将来負担比率（分子）の構造'!J$52</f>
        <v>7088</v>
      </c>
      <c r="H56" s="172"/>
      <c r="I56" s="172"/>
      <c r="J56" s="172">
        <f>'将来負担比率（分子）の構造'!K$52</f>
        <v>6773</v>
      </c>
      <c r="K56" s="172"/>
      <c r="L56" s="172"/>
      <c r="M56" s="172">
        <f>'将来負担比率（分子）の構造'!L$52</f>
        <v>6393</v>
      </c>
      <c r="N56" s="172"/>
      <c r="O56" s="172"/>
      <c r="P56" s="172">
        <f>'将来負担比率（分子）の構造'!M$52</f>
        <v>5898</v>
      </c>
    </row>
    <row r="57" spans="1:16">
      <c r="A57" s="172" t="s">
        <v>42</v>
      </c>
      <c r="B57" s="172"/>
      <c r="C57" s="172"/>
      <c r="D57" s="172">
        <f>'将来負担比率（分子）の構造'!I$51</f>
        <v>746</v>
      </c>
      <c r="E57" s="172"/>
      <c r="F57" s="172"/>
      <c r="G57" s="172">
        <f>'将来負担比率（分子）の構造'!J$51</f>
        <v>864</v>
      </c>
      <c r="H57" s="172"/>
      <c r="I57" s="172"/>
      <c r="J57" s="172">
        <f>'将来負担比率（分子）の構造'!K$51</f>
        <v>954</v>
      </c>
      <c r="K57" s="172"/>
      <c r="L57" s="172"/>
      <c r="M57" s="172">
        <f>'将来負担比率（分子）の構造'!L$51</f>
        <v>853</v>
      </c>
      <c r="N57" s="172"/>
      <c r="O57" s="172"/>
      <c r="P57" s="172">
        <f>'将来負担比率（分子）の構造'!M$51</f>
        <v>839</v>
      </c>
    </row>
    <row r="58" spans="1:16">
      <c r="A58" s="172" t="s">
        <v>41</v>
      </c>
      <c r="B58" s="172"/>
      <c r="C58" s="172"/>
      <c r="D58" s="172">
        <f>'将来負担比率（分子）の構造'!I$50</f>
        <v>2567</v>
      </c>
      <c r="E58" s="172"/>
      <c r="F58" s="172"/>
      <c r="G58" s="172">
        <f>'将来負担比率（分子）の構造'!J$50</f>
        <v>2551</v>
      </c>
      <c r="H58" s="172"/>
      <c r="I58" s="172"/>
      <c r="J58" s="172">
        <f>'将来負担比率（分子）の構造'!K$50</f>
        <v>2542</v>
      </c>
      <c r="K58" s="172"/>
      <c r="L58" s="172"/>
      <c r="M58" s="172">
        <f>'将来負担比率（分子）の構造'!L$50</f>
        <v>2820</v>
      </c>
      <c r="N58" s="172"/>
      <c r="O58" s="172"/>
      <c r="P58" s="172">
        <f>'将来負担比率（分子）の構造'!M$50</f>
        <v>3177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731</v>
      </c>
      <c r="C62" s="172"/>
      <c r="D62" s="172"/>
      <c r="E62" s="172">
        <f>'将来負担比率（分子）の構造'!J$45</f>
        <v>698</v>
      </c>
      <c r="F62" s="172"/>
      <c r="G62" s="172"/>
      <c r="H62" s="172">
        <f>'将来負担比率（分子）の構造'!K$45</f>
        <v>770</v>
      </c>
      <c r="I62" s="172"/>
      <c r="J62" s="172"/>
      <c r="K62" s="172">
        <f>'将来負担比率（分子）の構造'!L$45</f>
        <v>685</v>
      </c>
      <c r="L62" s="172"/>
      <c r="M62" s="172"/>
      <c r="N62" s="172">
        <f>'将来負担比率（分子）の構造'!M$45</f>
        <v>693</v>
      </c>
      <c r="O62" s="172"/>
      <c r="P62" s="172"/>
    </row>
    <row r="63" spans="1:16">
      <c r="A63" s="172" t="s">
        <v>34</v>
      </c>
      <c r="B63" s="172">
        <f>'将来負担比率（分子）の構造'!I$44</f>
        <v>95</v>
      </c>
      <c r="C63" s="172"/>
      <c r="D63" s="172"/>
      <c r="E63" s="172">
        <f>'将来負担比率（分子）の構造'!J$44</f>
        <v>87</v>
      </c>
      <c r="F63" s="172"/>
      <c r="G63" s="172"/>
      <c r="H63" s="172">
        <f>'将来負担比率（分子）の構造'!K$44</f>
        <v>88</v>
      </c>
      <c r="I63" s="172"/>
      <c r="J63" s="172"/>
      <c r="K63" s="172">
        <f>'将来負担比率（分子）の構造'!L$44</f>
        <v>78</v>
      </c>
      <c r="L63" s="172"/>
      <c r="M63" s="172"/>
      <c r="N63" s="172">
        <f>'将来負担比率（分子）の構造'!M$44</f>
        <v>68</v>
      </c>
      <c r="O63" s="172"/>
      <c r="P63" s="172"/>
    </row>
    <row r="64" spans="1:16">
      <c r="A64" s="172" t="s">
        <v>33</v>
      </c>
      <c r="B64" s="172">
        <f>'将来負担比率（分子）の構造'!I$43</f>
        <v>2889</v>
      </c>
      <c r="C64" s="172"/>
      <c r="D64" s="172"/>
      <c r="E64" s="172">
        <f>'将来負担比率（分子）の構造'!J$43</f>
        <v>2740</v>
      </c>
      <c r="F64" s="172"/>
      <c r="G64" s="172"/>
      <c r="H64" s="172">
        <f>'将来負担比率（分子）の構造'!K$43</f>
        <v>2585</v>
      </c>
      <c r="I64" s="172"/>
      <c r="J64" s="172"/>
      <c r="K64" s="172">
        <f>'将来負担比率（分子）の構造'!L$43</f>
        <v>2404</v>
      </c>
      <c r="L64" s="172"/>
      <c r="M64" s="172"/>
      <c r="N64" s="172">
        <f>'将来負担比率（分子）の構造'!M$43</f>
        <v>2236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9795</v>
      </c>
      <c r="C66" s="172"/>
      <c r="D66" s="172"/>
      <c r="E66" s="172">
        <f>'将来負担比率（分子）の構造'!J$41</f>
        <v>10356</v>
      </c>
      <c r="F66" s="172"/>
      <c r="G66" s="172"/>
      <c r="H66" s="172">
        <f>'将来負担比率（分子）の構造'!K$41</f>
        <v>9965</v>
      </c>
      <c r="I66" s="172"/>
      <c r="J66" s="172"/>
      <c r="K66" s="172">
        <f>'将来負担比率（分子）の構造'!L$41</f>
        <v>9584</v>
      </c>
      <c r="L66" s="172"/>
      <c r="M66" s="172"/>
      <c r="N66" s="172">
        <f>'将来負担比率（分子）の構造'!M$41</f>
        <v>9041</v>
      </c>
      <c r="O66" s="172"/>
      <c r="P66" s="172"/>
    </row>
    <row r="67" spans="1:16">
      <c r="A67" s="172" t="s">
        <v>75</v>
      </c>
      <c r="B67" s="172" t="e">
        <f>NA()</f>
        <v>#N/A</v>
      </c>
      <c r="C67" s="172">
        <f>IF(ISNUMBER('将来負担比率（分子）の構造'!I$53), IF('将来負担比率（分子）の構造'!I$53 &lt; 0, 0, '将来負担比率（分子）の構造'!I$53), NA())</f>
        <v>2976</v>
      </c>
      <c r="D67" s="172" t="e">
        <f>NA()</f>
        <v>#N/A</v>
      </c>
      <c r="E67" s="172" t="e">
        <f>NA()</f>
        <v>#N/A</v>
      </c>
      <c r="F67" s="172">
        <f>IF(ISNUMBER('将来負担比率（分子）の構造'!J$53), IF('将来負担比率（分子）の構造'!J$53 &lt; 0, 0, '将来負担比率（分子）の構造'!J$53), NA())</f>
        <v>3378</v>
      </c>
      <c r="G67" s="172" t="e">
        <f>NA()</f>
        <v>#N/A</v>
      </c>
      <c r="H67" s="172" t="e">
        <f>NA()</f>
        <v>#N/A</v>
      </c>
      <c r="I67" s="172">
        <f>IF(ISNUMBER('将来負担比率（分子）の構造'!K$53), IF('将来負担比率（分子）の構造'!K$53 &lt; 0, 0, '将来負担比率（分子）の構造'!K$53), NA())</f>
        <v>3139</v>
      </c>
      <c r="J67" s="172" t="e">
        <f>NA()</f>
        <v>#N/A</v>
      </c>
      <c r="K67" s="172" t="e">
        <f>NA()</f>
        <v>#N/A</v>
      </c>
      <c r="L67" s="172">
        <f>IF(ISNUMBER('将来負担比率（分子）の構造'!L$53), IF('将来負担比率（分子）の構造'!L$53 &lt; 0, 0, '将来負担比率（分子）の構造'!L$53), NA())</f>
        <v>2686</v>
      </c>
      <c r="M67" s="172" t="e">
        <f>NA()</f>
        <v>#N/A</v>
      </c>
      <c r="N67" s="172" t="e">
        <f>NA()</f>
        <v>#N/A</v>
      </c>
      <c r="O67" s="172">
        <f>IF(ISNUMBER('将来負担比率（分子）の構造'!M$53), IF('将来負担比率（分子）の構造'!M$53 &lt; 0, 0, '将来負担比率（分子）の構造'!M$53), NA())</f>
        <v>2123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1010</v>
      </c>
      <c r="C72" s="176">
        <f>基金残高に係る経年分析!G55</f>
        <v>1200</v>
      </c>
      <c r="D72" s="176">
        <f>基金残高に係る経年分析!H55</f>
        <v>1364</v>
      </c>
    </row>
    <row r="73" spans="1:16">
      <c r="A73" s="175" t="s">
        <v>78</v>
      </c>
      <c r="B73" s="176">
        <f>基金残高に係る経年分析!F56</f>
        <v>162</v>
      </c>
      <c r="C73" s="176">
        <f>基金残高に係る経年分析!G56</f>
        <v>163</v>
      </c>
      <c r="D73" s="176">
        <f>基金残高に係る経年分析!H56</f>
        <v>165</v>
      </c>
    </row>
    <row r="74" spans="1:16">
      <c r="A74" s="175" t="s">
        <v>79</v>
      </c>
      <c r="B74" s="176">
        <f>基金残高に係る経年分析!F57</f>
        <v>1221</v>
      </c>
      <c r="C74" s="176">
        <f>基金残高に係る経年分析!G57</f>
        <v>1316</v>
      </c>
      <c r="D74" s="176">
        <f>基金残高に係る経年分析!H57</f>
        <v>1488</v>
      </c>
    </row>
  </sheetData>
  <sheetProtection algorithmName="SHA-512" hashValue="DhlD/AvGfjnXJ213rt30DQk3iEx/SIzU2EFbT5x91phImezlbu4hW1F++PibdoxKalUjwdRT7yIO8uf2yrh7Zg==" saltValue="XpI5yiqqUYGWWxdeTiWH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215</v>
      </c>
      <c r="DI1" s="783"/>
      <c r="DJ1" s="783"/>
      <c r="DK1" s="783"/>
      <c r="DL1" s="783"/>
      <c r="DM1" s="783"/>
      <c r="DN1" s="784"/>
      <c r="DO1" s="212"/>
      <c r="DP1" s="782" t="s">
        <v>216</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218</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219</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220</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221</v>
      </c>
      <c r="S4" s="725"/>
      <c r="T4" s="725"/>
      <c r="U4" s="725"/>
      <c r="V4" s="725"/>
      <c r="W4" s="725"/>
      <c r="X4" s="725"/>
      <c r="Y4" s="726"/>
      <c r="Z4" s="724" t="s">
        <v>222</v>
      </c>
      <c r="AA4" s="725"/>
      <c r="AB4" s="725"/>
      <c r="AC4" s="726"/>
      <c r="AD4" s="724" t="s">
        <v>223</v>
      </c>
      <c r="AE4" s="725"/>
      <c r="AF4" s="725"/>
      <c r="AG4" s="725"/>
      <c r="AH4" s="725"/>
      <c r="AI4" s="725"/>
      <c r="AJ4" s="725"/>
      <c r="AK4" s="726"/>
      <c r="AL4" s="724" t="s">
        <v>222</v>
      </c>
      <c r="AM4" s="725"/>
      <c r="AN4" s="725"/>
      <c r="AO4" s="726"/>
      <c r="AP4" s="785" t="s">
        <v>224</v>
      </c>
      <c r="AQ4" s="785"/>
      <c r="AR4" s="785"/>
      <c r="AS4" s="785"/>
      <c r="AT4" s="785"/>
      <c r="AU4" s="785"/>
      <c r="AV4" s="785"/>
      <c r="AW4" s="785"/>
      <c r="AX4" s="785"/>
      <c r="AY4" s="785"/>
      <c r="AZ4" s="785"/>
      <c r="BA4" s="785"/>
      <c r="BB4" s="785"/>
      <c r="BC4" s="785"/>
      <c r="BD4" s="785"/>
      <c r="BE4" s="785"/>
      <c r="BF4" s="785"/>
      <c r="BG4" s="785" t="s">
        <v>225</v>
      </c>
      <c r="BH4" s="785"/>
      <c r="BI4" s="785"/>
      <c r="BJ4" s="785"/>
      <c r="BK4" s="785"/>
      <c r="BL4" s="785"/>
      <c r="BM4" s="785"/>
      <c r="BN4" s="785"/>
      <c r="BO4" s="785" t="s">
        <v>222</v>
      </c>
      <c r="BP4" s="785"/>
      <c r="BQ4" s="785"/>
      <c r="BR4" s="785"/>
      <c r="BS4" s="785" t="s">
        <v>226</v>
      </c>
      <c r="BT4" s="785"/>
      <c r="BU4" s="785"/>
      <c r="BV4" s="785"/>
      <c r="BW4" s="785"/>
      <c r="BX4" s="785"/>
      <c r="BY4" s="785"/>
      <c r="BZ4" s="785"/>
      <c r="CA4" s="785"/>
      <c r="CB4" s="785"/>
      <c r="CD4" s="767" t="s">
        <v>227</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33" t="s">
        <v>228</v>
      </c>
      <c r="C5" s="734"/>
      <c r="D5" s="734"/>
      <c r="E5" s="734"/>
      <c r="F5" s="734"/>
      <c r="G5" s="734"/>
      <c r="H5" s="734"/>
      <c r="I5" s="734"/>
      <c r="J5" s="734"/>
      <c r="K5" s="734"/>
      <c r="L5" s="734"/>
      <c r="M5" s="734"/>
      <c r="N5" s="734"/>
      <c r="O5" s="734"/>
      <c r="P5" s="734"/>
      <c r="Q5" s="735"/>
      <c r="R5" s="718">
        <v>585544</v>
      </c>
      <c r="S5" s="719"/>
      <c r="T5" s="719"/>
      <c r="U5" s="719"/>
      <c r="V5" s="719"/>
      <c r="W5" s="719"/>
      <c r="X5" s="719"/>
      <c r="Y5" s="762"/>
      <c r="Z5" s="780">
        <v>7.7</v>
      </c>
      <c r="AA5" s="780"/>
      <c r="AB5" s="780"/>
      <c r="AC5" s="780"/>
      <c r="AD5" s="781">
        <v>585544</v>
      </c>
      <c r="AE5" s="781"/>
      <c r="AF5" s="781"/>
      <c r="AG5" s="781"/>
      <c r="AH5" s="781"/>
      <c r="AI5" s="781"/>
      <c r="AJ5" s="781"/>
      <c r="AK5" s="781"/>
      <c r="AL5" s="763">
        <v>14.1</v>
      </c>
      <c r="AM5" s="738"/>
      <c r="AN5" s="738"/>
      <c r="AO5" s="764"/>
      <c r="AP5" s="733" t="s">
        <v>229</v>
      </c>
      <c r="AQ5" s="734"/>
      <c r="AR5" s="734"/>
      <c r="AS5" s="734"/>
      <c r="AT5" s="734"/>
      <c r="AU5" s="734"/>
      <c r="AV5" s="734"/>
      <c r="AW5" s="734"/>
      <c r="AX5" s="734"/>
      <c r="AY5" s="734"/>
      <c r="AZ5" s="734"/>
      <c r="BA5" s="734"/>
      <c r="BB5" s="734"/>
      <c r="BC5" s="734"/>
      <c r="BD5" s="734"/>
      <c r="BE5" s="734"/>
      <c r="BF5" s="735"/>
      <c r="BG5" s="665">
        <v>585544</v>
      </c>
      <c r="BH5" s="666"/>
      <c r="BI5" s="666"/>
      <c r="BJ5" s="666"/>
      <c r="BK5" s="666"/>
      <c r="BL5" s="666"/>
      <c r="BM5" s="666"/>
      <c r="BN5" s="667"/>
      <c r="BO5" s="692">
        <v>100</v>
      </c>
      <c r="BP5" s="692"/>
      <c r="BQ5" s="692"/>
      <c r="BR5" s="692"/>
      <c r="BS5" s="693" t="s">
        <v>129</v>
      </c>
      <c r="BT5" s="693"/>
      <c r="BU5" s="693"/>
      <c r="BV5" s="693"/>
      <c r="BW5" s="693"/>
      <c r="BX5" s="693"/>
      <c r="BY5" s="693"/>
      <c r="BZ5" s="693"/>
      <c r="CA5" s="693"/>
      <c r="CB5" s="751"/>
      <c r="CD5" s="767" t="s">
        <v>224</v>
      </c>
      <c r="CE5" s="768"/>
      <c r="CF5" s="768"/>
      <c r="CG5" s="768"/>
      <c r="CH5" s="768"/>
      <c r="CI5" s="768"/>
      <c r="CJ5" s="768"/>
      <c r="CK5" s="768"/>
      <c r="CL5" s="768"/>
      <c r="CM5" s="768"/>
      <c r="CN5" s="768"/>
      <c r="CO5" s="768"/>
      <c r="CP5" s="768"/>
      <c r="CQ5" s="769"/>
      <c r="CR5" s="767" t="s">
        <v>230</v>
      </c>
      <c r="CS5" s="768"/>
      <c r="CT5" s="768"/>
      <c r="CU5" s="768"/>
      <c r="CV5" s="768"/>
      <c r="CW5" s="768"/>
      <c r="CX5" s="768"/>
      <c r="CY5" s="769"/>
      <c r="CZ5" s="767" t="s">
        <v>222</v>
      </c>
      <c r="DA5" s="768"/>
      <c r="DB5" s="768"/>
      <c r="DC5" s="769"/>
      <c r="DD5" s="767" t="s">
        <v>231</v>
      </c>
      <c r="DE5" s="768"/>
      <c r="DF5" s="768"/>
      <c r="DG5" s="768"/>
      <c r="DH5" s="768"/>
      <c r="DI5" s="768"/>
      <c r="DJ5" s="768"/>
      <c r="DK5" s="768"/>
      <c r="DL5" s="768"/>
      <c r="DM5" s="768"/>
      <c r="DN5" s="768"/>
      <c r="DO5" s="768"/>
      <c r="DP5" s="769"/>
      <c r="DQ5" s="767" t="s">
        <v>232</v>
      </c>
      <c r="DR5" s="768"/>
      <c r="DS5" s="768"/>
      <c r="DT5" s="768"/>
      <c r="DU5" s="768"/>
      <c r="DV5" s="768"/>
      <c r="DW5" s="768"/>
      <c r="DX5" s="768"/>
      <c r="DY5" s="768"/>
      <c r="DZ5" s="768"/>
      <c r="EA5" s="768"/>
      <c r="EB5" s="768"/>
      <c r="EC5" s="769"/>
    </row>
    <row r="6" spans="2:143" ht="11.25" customHeight="1">
      <c r="B6" s="662" t="s">
        <v>233</v>
      </c>
      <c r="C6" s="663"/>
      <c r="D6" s="663"/>
      <c r="E6" s="663"/>
      <c r="F6" s="663"/>
      <c r="G6" s="663"/>
      <c r="H6" s="663"/>
      <c r="I6" s="663"/>
      <c r="J6" s="663"/>
      <c r="K6" s="663"/>
      <c r="L6" s="663"/>
      <c r="M6" s="663"/>
      <c r="N6" s="663"/>
      <c r="O6" s="663"/>
      <c r="P6" s="663"/>
      <c r="Q6" s="664"/>
      <c r="R6" s="665">
        <v>81132</v>
      </c>
      <c r="S6" s="666"/>
      <c r="T6" s="666"/>
      <c r="U6" s="666"/>
      <c r="V6" s="666"/>
      <c r="W6" s="666"/>
      <c r="X6" s="666"/>
      <c r="Y6" s="667"/>
      <c r="Z6" s="692">
        <v>1.1000000000000001</v>
      </c>
      <c r="AA6" s="692"/>
      <c r="AB6" s="692"/>
      <c r="AC6" s="692"/>
      <c r="AD6" s="693">
        <v>81132</v>
      </c>
      <c r="AE6" s="693"/>
      <c r="AF6" s="693"/>
      <c r="AG6" s="693"/>
      <c r="AH6" s="693"/>
      <c r="AI6" s="693"/>
      <c r="AJ6" s="693"/>
      <c r="AK6" s="693"/>
      <c r="AL6" s="668">
        <v>2</v>
      </c>
      <c r="AM6" s="669"/>
      <c r="AN6" s="669"/>
      <c r="AO6" s="694"/>
      <c r="AP6" s="662" t="s">
        <v>234</v>
      </c>
      <c r="AQ6" s="663"/>
      <c r="AR6" s="663"/>
      <c r="AS6" s="663"/>
      <c r="AT6" s="663"/>
      <c r="AU6" s="663"/>
      <c r="AV6" s="663"/>
      <c r="AW6" s="663"/>
      <c r="AX6" s="663"/>
      <c r="AY6" s="663"/>
      <c r="AZ6" s="663"/>
      <c r="BA6" s="663"/>
      <c r="BB6" s="663"/>
      <c r="BC6" s="663"/>
      <c r="BD6" s="663"/>
      <c r="BE6" s="663"/>
      <c r="BF6" s="664"/>
      <c r="BG6" s="665">
        <v>585544</v>
      </c>
      <c r="BH6" s="666"/>
      <c r="BI6" s="666"/>
      <c r="BJ6" s="666"/>
      <c r="BK6" s="666"/>
      <c r="BL6" s="666"/>
      <c r="BM6" s="666"/>
      <c r="BN6" s="667"/>
      <c r="BO6" s="692">
        <v>100</v>
      </c>
      <c r="BP6" s="692"/>
      <c r="BQ6" s="692"/>
      <c r="BR6" s="692"/>
      <c r="BS6" s="693" t="s">
        <v>129</v>
      </c>
      <c r="BT6" s="693"/>
      <c r="BU6" s="693"/>
      <c r="BV6" s="693"/>
      <c r="BW6" s="693"/>
      <c r="BX6" s="693"/>
      <c r="BY6" s="693"/>
      <c r="BZ6" s="693"/>
      <c r="CA6" s="693"/>
      <c r="CB6" s="751"/>
      <c r="CD6" s="721" t="s">
        <v>235</v>
      </c>
      <c r="CE6" s="722"/>
      <c r="CF6" s="722"/>
      <c r="CG6" s="722"/>
      <c r="CH6" s="722"/>
      <c r="CI6" s="722"/>
      <c r="CJ6" s="722"/>
      <c r="CK6" s="722"/>
      <c r="CL6" s="722"/>
      <c r="CM6" s="722"/>
      <c r="CN6" s="722"/>
      <c r="CO6" s="722"/>
      <c r="CP6" s="722"/>
      <c r="CQ6" s="723"/>
      <c r="CR6" s="665">
        <v>78347</v>
      </c>
      <c r="CS6" s="666"/>
      <c r="CT6" s="666"/>
      <c r="CU6" s="666"/>
      <c r="CV6" s="666"/>
      <c r="CW6" s="666"/>
      <c r="CX6" s="666"/>
      <c r="CY6" s="667"/>
      <c r="CZ6" s="763">
        <v>1.1000000000000001</v>
      </c>
      <c r="DA6" s="738"/>
      <c r="DB6" s="738"/>
      <c r="DC6" s="766"/>
      <c r="DD6" s="671" t="s">
        <v>129</v>
      </c>
      <c r="DE6" s="666"/>
      <c r="DF6" s="666"/>
      <c r="DG6" s="666"/>
      <c r="DH6" s="666"/>
      <c r="DI6" s="666"/>
      <c r="DJ6" s="666"/>
      <c r="DK6" s="666"/>
      <c r="DL6" s="666"/>
      <c r="DM6" s="666"/>
      <c r="DN6" s="666"/>
      <c r="DO6" s="666"/>
      <c r="DP6" s="667"/>
      <c r="DQ6" s="671">
        <v>78347</v>
      </c>
      <c r="DR6" s="666"/>
      <c r="DS6" s="666"/>
      <c r="DT6" s="666"/>
      <c r="DU6" s="666"/>
      <c r="DV6" s="666"/>
      <c r="DW6" s="666"/>
      <c r="DX6" s="666"/>
      <c r="DY6" s="666"/>
      <c r="DZ6" s="666"/>
      <c r="EA6" s="666"/>
      <c r="EB6" s="666"/>
      <c r="EC6" s="709"/>
    </row>
    <row r="7" spans="2:143" ht="11.25" customHeight="1">
      <c r="B7" s="662" t="s">
        <v>237</v>
      </c>
      <c r="C7" s="663"/>
      <c r="D7" s="663"/>
      <c r="E7" s="663"/>
      <c r="F7" s="663"/>
      <c r="G7" s="663"/>
      <c r="H7" s="663"/>
      <c r="I7" s="663"/>
      <c r="J7" s="663"/>
      <c r="K7" s="663"/>
      <c r="L7" s="663"/>
      <c r="M7" s="663"/>
      <c r="N7" s="663"/>
      <c r="O7" s="663"/>
      <c r="P7" s="663"/>
      <c r="Q7" s="664"/>
      <c r="R7" s="665">
        <v>315</v>
      </c>
      <c r="S7" s="666"/>
      <c r="T7" s="666"/>
      <c r="U7" s="666"/>
      <c r="V7" s="666"/>
      <c r="W7" s="666"/>
      <c r="X7" s="666"/>
      <c r="Y7" s="667"/>
      <c r="Z7" s="692">
        <v>0</v>
      </c>
      <c r="AA7" s="692"/>
      <c r="AB7" s="692"/>
      <c r="AC7" s="692"/>
      <c r="AD7" s="693">
        <v>315</v>
      </c>
      <c r="AE7" s="693"/>
      <c r="AF7" s="693"/>
      <c r="AG7" s="693"/>
      <c r="AH7" s="693"/>
      <c r="AI7" s="693"/>
      <c r="AJ7" s="693"/>
      <c r="AK7" s="693"/>
      <c r="AL7" s="668">
        <v>0</v>
      </c>
      <c r="AM7" s="669"/>
      <c r="AN7" s="669"/>
      <c r="AO7" s="694"/>
      <c r="AP7" s="662" t="s">
        <v>238</v>
      </c>
      <c r="AQ7" s="663"/>
      <c r="AR7" s="663"/>
      <c r="AS7" s="663"/>
      <c r="AT7" s="663"/>
      <c r="AU7" s="663"/>
      <c r="AV7" s="663"/>
      <c r="AW7" s="663"/>
      <c r="AX7" s="663"/>
      <c r="AY7" s="663"/>
      <c r="AZ7" s="663"/>
      <c r="BA7" s="663"/>
      <c r="BB7" s="663"/>
      <c r="BC7" s="663"/>
      <c r="BD7" s="663"/>
      <c r="BE7" s="663"/>
      <c r="BF7" s="664"/>
      <c r="BG7" s="665">
        <v>230874</v>
      </c>
      <c r="BH7" s="666"/>
      <c r="BI7" s="666"/>
      <c r="BJ7" s="666"/>
      <c r="BK7" s="666"/>
      <c r="BL7" s="666"/>
      <c r="BM7" s="666"/>
      <c r="BN7" s="667"/>
      <c r="BO7" s="692">
        <v>39.4</v>
      </c>
      <c r="BP7" s="692"/>
      <c r="BQ7" s="692"/>
      <c r="BR7" s="692"/>
      <c r="BS7" s="693" t="s">
        <v>129</v>
      </c>
      <c r="BT7" s="693"/>
      <c r="BU7" s="693"/>
      <c r="BV7" s="693"/>
      <c r="BW7" s="693"/>
      <c r="BX7" s="693"/>
      <c r="BY7" s="693"/>
      <c r="BZ7" s="693"/>
      <c r="CA7" s="693"/>
      <c r="CB7" s="751"/>
      <c r="CD7" s="699" t="s">
        <v>239</v>
      </c>
      <c r="CE7" s="700"/>
      <c r="CF7" s="700"/>
      <c r="CG7" s="700"/>
      <c r="CH7" s="700"/>
      <c r="CI7" s="700"/>
      <c r="CJ7" s="700"/>
      <c r="CK7" s="700"/>
      <c r="CL7" s="700"/>
      <c r="CM7" s="700"/>
      <c r="CN7" s="700"/>
      <c r="CO7" s="700"/>
      <c r="CP7" s="700"/>
      <c r="CQ7" s="701"/>
      <c r="CR7" s="665">
        <v>1168555</v>
      </c>
      <c r="CS7" s="666"/>
      <c r="CT7" s="666"/>
      <c r="CU7" s="666"/>
      <c r="CV7" s="666"/>
      <c r="CW7" s="666"/>
      <c r="CX7" s="666"/>
      <c r="CY7" s="667"/>
      <c r="CZ7" s="692">
        <v>15.7</v>
      </c>
      <c r="DA7" s="692"/>
      <c r="DB7" s="692"/>
      <c r="DC7" s="692"/>
      <c r="DD7" s="671">
        <v>30910</v>
      </c>
      <c r="DE7" s="666"/>
      <c r="DF7" s="666"/>
      <c r="DG7" s="666"/>
      <c r="DH7" s="666"/>
      <c r="DI7" s="666"/>
      <c r="DJ7" s="666"/>
      <c r="DK7" s="666"/>
      <c r="DL7" s="666"/>
      <c r="DM7" s="666"/>
      <c r="DN7" s="666"/>
      <c r="DO7" s="666"/>
      <c r="DP7" s="667"/>
      <c r="DQ7" s="671">
        <v>785910</v>
      </c>
      <c r="DR7" s="666"/>
      <c r="DS7" s="666"/>
      <c r="DT7" s="666"/>
      <c r="DU7" s="666"/>
      <c r="DV7" s="666"/>
      <c r="DW7" s="666"/>
      <c r="DX7" s="666"/>
      <c r="DY7" s="666"/>
      <c r="DZ7" s="666"/>
      <c r="EA7" s="666"/>
      <c r="EB7" s="666"/>
      <c r="EC7" s="709"/>
    </row>
    <row r="8" spans="2:143" ht="11.25" customHeight="1">
      <c r="B8" s="662" t="s">
        <v>240</v>
      </c>
      <c r="C8" s="663"/>
      <c r="D8" s="663"/>
      <c r="E8" s="663"/>
      <c r="F8" s="663"/>
      <c r="G8" s="663"/>
      <c r="H8" s="663"/>
      <c r="I8" s="663"/>
      <c r="J8" s="663"/>
      <c r="K8" s="663"/>
      <c r="L8" s="663"/>
      <c r="M8" s="663"/>
      <c r="N8" s="663"/>
      <c r="O8" s="663"/>
      <c r="P8" s="663"/>
      <c r="Q8" s="664"/>
      <c r="R8" s="665">
        <v>1310</v>
      </c>
      <c r="S8" s="666"/>
      <c r="T8" s="666"/>
      <c r="U8" s="666"/>
      <c r="V8" s="666"/>
      <c r="W8" s="666"/>
      <c r="X8" s="666"/>
      <c r="Y8" s="667"/>
      <c r="Z8" s="692">
        <v>0</v>
      </c>
      <c r="AA8" s="692"/>
      <c r="AB8" s="692"/>
      <c r="AC8" s="692"/>
      <c r="AD8" s="693">
        <v>1310</v>
      </c>
      <c r="AE8" s="693"/>
      <c r="AF8" s="693"/>
      <c r="AG8" s="693"/>
      <c r="AH8" s="693"/>
      <c r="AI8" s="693"/>
      <c r="AJ8" s="693"/>
      <c r="AK8" s="693"/>
      <c r="AL8" s="668">
        <v>0</v>
      </c>
      <c r="AM8" s="669"/>
      <c r="AN8" s="669"/>
      <c r="AO8" s="694"/>
      <c r="AP8" s="662" t="s">
        <v>241</v>
      </c>
      <c r="AQ8" s="663"/>
      <c r="AR8" s="663"/>
      <c r="AS8" s="663"/>
      <c r="AT8" s="663"/>
      <c r="AU8" s="663"/>
      <c r="AV8" s="663"/>
      <c r="AW8" s="663"/>
      <c r="AX8" s="663"/>
      <c r="AY8" s="663"/>
      <c r="AZ8" s="663"/>
      <c r="BA8" s="663"/>
      <c r="BB8" s="663"/>
      <c r="BC8" s="663"/>
      <c r="BD8" s="663"/>
      <c r="BE8" s="663"/>
      <c r="BF8" s="664"/>
      <c r="BG8" s="665">
        <v>9029</v>
      </c>
      <c r="BH8" s="666"/>
      <c r="BI8" s="666"/>
      <c r="BJ8" s="666"/>
      <c r="BK8" s="666"/>
      <c r="BL8" s="666"/>
      <c r="BM8" s="666"/>
      <c r="BN8" s="667"/>
      <c r="BO8" s="692">
        <v>1.5</v>
      </c>
      <c r="BP8" s="692"/>
      <c r="BQ8" s="692"/>
      <c r="BR8" s="692"/>
      <c r="BS8" s="693" t="s">
        <v>129</v>
      </c>
      <c r="BT8" s="693"/>
      <c r="BU8" s="693"/>
      <c r="BV8" s="693"/>
      <c r="BW8" s="693"/>
      <c r="BX8" s="693"/>
      <c r="BY8" s="693"/>
      <c r="BZ8" s="693"/>
      <c r="CA8" s="693"/>
      <c r="CB8" s="751"/>
      <c r="CD8" s="699" t="s">
        <v>242</v>
      </c>
      <c r="CE8" s="700"/>
      <c r="CF8" s="700"/>
      <c r="CG8" s="700"/>
      <c r="CH8" s="700"/>
      <c r="CI8" s="700"/>
      <c r="CJ8" s="700"/>
      <c r="CK8" s="700"/>
      <c r="CL8" s="700"/>
      <c r="CM8" s="700"/>
      <c r="CN8" s="700"/>
      <c r="CO8" s="700"/>
      <c r="CP8" s="700"/>
      <c r="CQ8" s="701"/>
      <c r="CR8" s="665">
        <v>1653242</v>
      </c>
      <c r="CS8" s="666"/>
      <c r="CT8" s="666"/>
      <c r="CU8" s="666"/>
      <c r="CV8" s="666"/>
      <c r="CW8" s="666"/>
      <c r="CX8" s="666"/>
      <c r="CY8" s="667"/>
      <c r="CZ8" s="692">
        <v>22.2</v>
      </c>
      <c r="DA8" s="692"/>
      <c r="DB8" s="692"/>
      <c r="DC8" s="692"/>
      <c r="DD8" s="671">
        <v>131716</v>
      </c>
      <c r="DE8" s="666"/>
      <c r="DF8" s="666"/>
      <c r="DG8" s="666"/>
      <c r="DH8" s="666"/>
      <c r="DI8" s="666"/>
      <c r="DJ8" s="666"/>
      <c r="DK8" s="666"/>
      <c r="DL8" s="666"/>
      <c r="DM8" s="666"/>
      <c r="DN8" s="666"/>
      <c r="DO8" s="666"/>
      <c r="DP8" s="667"/>
      <c r="DQ8" s="671">
        <v>910174</v>
      </c>
      <c r="DR8" s="666"/>
      <c r="DS8" s="666"/>
      <c r="DT8" s="666"/>
      <c r="DU8" s="666"/>
      <c r="DV8" s="666"/>
      <c r="DW8" s="666"/>
      <c r="DX8" s="666"/>
      <c r="DY8" s="666"/>
      <c r="DZ8" s="666"/>
      <c r="EA8" s="666"/>
      <c r="EB8" s="666"/>
      <c r="EC8" s="709"/>
    </row>
    <row r="9" spans="2:143" ht="11.25" customHeight="1">
      <c r="B9" s="662" t="s">
        <v>243</v>
      </c>
      <c r="C9" s="663"/>
      <c r="D9" s="663"/>
      <c r="E9" s="663"/>
      <c r="F9" s="663"/>
      <c r="G9" s="663"/>
      <c r="H9" s="663"/>
      <c r="I9" s="663"/>
      <c r="J9" s="663"/>
      <c r="K9" s="663"/>
      <c r="L9" s="663"/>
      <c r="M9" s="663"/>
      <c r="N9" s="663"/>
      <c r="O9" s="663"/>
      <c r="P9" s="663"/>
      <c r="Q9" s="664"/>
      <c r="R9" s="665">
        <v>1815</v>
      </c>
      <c r="S9" s="666"/>
      <c r="T9" s="666"/>
      <c r="U9" s="666"/>
      <c r="V9" s="666"/>
      <c r="W9" s="666"/>
      <c r="X9" s="666"/>
      <c r="Y9" s="667"/>
      <c r="Z9" s="692">
        <v>0</v>
      </c>
      <c r="AA9" s="692"/>
      <c r="AB9" s="692"/>
      <c r="AC9" s="692"/>
      <c r="AD9" s="693">
        <v>1815</v>
      </c>
      <c r="AE9" s="693"/>
      <c r="AF9" s="693"/>
      <c r="AG9" s="693"/>
      <c r="AH9" s="693"/>
      <c r="AI9" s="693"/>
      <c r="AJ9" s="693"/>
      <c r="AK9" s="693"/>
      <c r="AL9" s="668">
        <v>0</v>
      </c>
      <c r="AM9" s="669"/>
      <c r="AN9" s="669"/>
      <c r="AO9" s="694"/>
      <c r="AP9" s="662" t="s">
        <v>244</v>
      </c>
      <c r="AQ9" s="663"/>
      <c r="AR9" s="663"/>
      <c r="AS9" s="663"/>
      <c r="AT9" s="663"/>
      <c r="AU9" s="663"/>
      <c r="AV9" s="663"/>
      <c r="AW9" s="663"/>
      <c r="AX9" s="663"/>
      <c r="AY9" s="663"/>
      <c r="AZ9" s="663"/>
      <c r="BA9" s="663"/>
      <c r="BB9" s="663"/>
      <c r="BC9" s="663"/>
      <c r="BD9" s="663"/>
      <c r="BE9" s="663"/>
      <c r="BF9" s="664"/>
      <c r="BG9" s="665">
        <v>194883</v>
      </c>
      <c r="BH9" s="666"/>
      <c r="BI9" s="666"/>
      <c r="BJ9" s="666"/>
      <c r="BK9" s="666"/>
      <c r="BL9" s="666"/>
      <c r="BM9" s="666"/>
      <c r="BN9" s="667"/>
      <c r="BO9" s="692">
        <v>33.299999999999997</v>
      </c>
      <c r="BP9" s="692"/>
      <c r="BQ9" s="692"/>
      <c r="BR9" s="692"/>
      <c r="BS9" s="693" t="s">
        <v>129</v>
      </c>
      <c r="BT9" s="693"/>
      <c r="BU9" s="693"/>
      <c r="BV9" s="693"/>
      <c r="BW9" s="693"/>
      <c r="BX9" s="693"/>
      <c r="BY9" s="693"/>
      <c r="BZ9" s="693"/>
      <c r="CA9" s="693"/>
      <c r="CB9" s="751"/>
      <c r="CD9" s="699" t="s">
        <v>245</v>
      </c>
      <c r="CE9" s="700"/>
      <c r="CF9" s="700"/>
      <c r="CG9" s="700"/>
      <c r="CH9" s="700"/>
      <c r="CI9" s="700"/>
      <c r="CJ9" s="700"/>
      <c r="CK9" s="700"/>
      <c r="CL9" s="700"/>
      <c r="CM9" s="700"/>
      <c r="CN9" s="700"/>
      <c r="CO9" s="700"/>
      <c r="CP9" s="700"/>
      <c r="CQ9" s="701"/>
      <c r="CR9" s="665">
        <v>356204</v>
      </c>
      <c r="CS9" s="666"/>
      <c r="CT9" s="666"/>
      <c r="CU9" s="666"/>
      <c r="CV9" s="666"/>
      <c r="CW9" s="666"/>
      <c r="CX9" s="666"/>
      <c r="CY9" s="667"/>
      <c r="CZ9" s="692">
        <v>4.8</v>
      </c>
      <c r="DA9" s="692"/>
      <c r="DB9" s="692"/>
      <c r="DC9" s="692"/>
      <c r="DD9" s="671">
        <v>13825</v>
      </c>
      <c r="DE9" s="666"/>
      <c r="DF9" s="666"/>
      <c r="DG9" s="666"/>
      <c r="DH9" s="666"/>
      <c r="DI9" s="666"/>
      <c r="DJ9" s="666"/>
      <c r="DK9" s="666"/>
      <c r="DL9" s="666"/>
      <c r="DM9" s="666"/>
      <c r="DN9" s="666"/>
      <c r="DO9" s="666"/>
      <c r="DP9" s="667"/>
      <c r="DQ9" s="671">
        <v>288236</v>
      </c>
      <c r="DR9" s="666"/>
      <c r="DS9" s="666"/>
      <c r="DT9" s="666"/>
      <c r="DU9" s="666"/>
      <c r="DV9" s="666"/>
      <c r="DW9" s="666"/>
      <c r="DX9" s="666"/>
      <c r="DY9" s="666"/>
      <c r="DZ9" s="666"/>
      <c r="EA9" s="666"/>
      <c r="EB9" s="666"/>
      <c r="EC9" s="709"/>
    </row>
    <row r="10" spans="2:143" ht="11.25" customHeight="1">
      <c r="B10" s="662" t="s">
        <v>246</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247</v>
      </c>
      <c r="AQ10" s="663"/>
      <c r="AR10" s="663"/>
      <c r="AS10" s="663"/>
      <c r="AT10" s="663"/>
      <c r="AU10" s="663"/>
      <c r="AV10" s="663"/>
      <c r="AW10" s="663"/>
      <c r="AX10" s="663"/>
      <c r="AY10" s="663"/>
      <c r="AZ10" s="663"/>
      <c r="BA10" s="663"/>
      <c r="BB10" s="663"/>
      <c r="BC10" s="663"/>
      <c r="BD10" s="663"/>
      <c r="BE10" s="663"/>
      <c r="BF10" s="664"/>
      <c r="BG10" s="665">
        <v>14618</v>
      </c>
      <c r="BH10" s="666"/>
      <c r="BI10" s="666"/>
      <c r="BJ10" s="666"/>
      <c r="BK10" s="666"/>
      <c r="BL10" s="666"/>
      <c r="BM10" s="666"/>
      <c r="BN10" s="667"/>
      <c r="BO10" s="692">
        <v>2.5</v>
      </c>
      <c r="BP10" s="692"/>
      <c r="BQ10" s="692"/>
      <c r="BR10" s="692"/>
      <c r="BS10" s="693" t="s">
        <v>129</v>
      </c>
      <c r="BT10" s="693"/>
      <c r="BU10" s="693"/>
      <c r="BV10" s="693"/>
      <c r="BW10" s="693"/>
      <c r="BX10" s="693"/>
      <c r="BY10" s="693"/>
      <c r="BZ10" s="693"/>
      <c r="CA10" s="693"/>
      <c r="CB10" s="751"/>
      <c r="CD10" s="699" t="s">
        <v>248</v>
      </c>
      <c r="CE10" s="700"/>
      <c r="CF10" s="700"/>
      <c r="CG10" s="700"/>
      <c r="CH10" s="700"/>
      <c r="CI10" s="700"/>
      <c r="CJ10" s="700"/>
      <c r="CK10" s="700"/>
      <c r="CL10" s="700"/>
      <c r="CM10" s="700"/>
      <c r="CN10" s="700"/>
      <c r="CO10" s="700"/>
      <c r="CP10" s="700"/>
      <c r="CQ10" s="701"/>
      <c r="CR10" s="665">
        <v>16469</v>
      </c>
      <c r="CS10" s="666"/>
      <c r="CT10" s="666"/>
      <c r="CU10" s="666"/>
      <c r="CV10" s="666"/>
      <c r="CW10" s="666"/>
      <c r="CX10" s="666"/>
      <c r="CY10" s="667"/>
      <c r="CZ10" s="692">
        <v>0.2</v>
      </c>
      <c r="DA10" s="692"/>
      <c r="DB10" s="692"/>
      <c r="DC10" s="692"/>
      <c r="DD10" s="671" t="s">
        <v>129</v>
      </c>
      <c r="DE10" s="666"/>
      <c r="DF10" s="666"/>
      <c r="DG10" s="666"/>
      <c r="DH10" s="666"/>
      <c r="DI10" s="666"/>
      <c r="DJ10" s="666"/>
      <c r="DK10" s="666"/>
      <c r="DL10" s="666"/>
      <c r="DM10" s="666"/>
      <c r="DN10" s="666"/>
      <c r="DO10" s="666"/>
      <c r="DP10" s="667"/>
      <c r="DQ10" s="671">
        <v>16469</v>
      </c>
      <c r="DR10" s="666"/>
      <c r="DS10" s="666"/>
      <c r="DT10" s="666"/>
      <c r="DU10" s="666"/>
      <c r="DV10" s="666"/>
      <c r="DW10" s="666"/>
      <c r="DX10" s="666"/>
      <c r="DY10" s="666"/>
      <c r="DZ10" s="666"/>
      <c r="EA10" s="666"/>
      <c r="EB10" s="666"/>
      <c r="EC10" s="709"/>
    </row>
    <row r="11" spans="2:143" ht="11.25" customHeight="1">
      <c r="B11" s="662" t="s">
        <v>249</v>
      </c>
      <c r="C11" s="663"/>
      <c r="D11" s="663"/>
      <c r="E11" s="663"/>
      <c r="F11" s="663"/>
      <c r="G11" s="663"/>
      <c r="H11" s="663"/>
      <c r="I11" s="663"/>
      <c r="J11" s="663"/>
      <c r="K11" s="663"/>
      <c r="L11" s="663"/>
      <c r="M11" s="663"/>
      <c r="N11" s="663"/>
      <c r="O11" s="663"/>
      <c r="P11" s="663"/>
      <c r="Q11" s="664"/>
      <c r="R11" s="665">
        <v>155521</v>
      </c>
      <c r="S11" s="666"/>
      <c r="T11" s="666"/>
      <c r="U11" s="666"/>
      <c r="V11" s="666"/>
      <c r="W11" s="666"/>
      <c r="X11" s="666"/>
      <c r="Y11" s="667"/>
      <c r="Z11" s="668">
        <v>2.1</v>
      </c>
      <c r="AA11" s="669"/>
      <c r="AB11" s="669"/>
      <c r="AC11" s="670"/>
      <c r="AD11" s="671">
        <v>155521</v>
      </c>
      <c r="AE11" s="666"/>
      <c r="AF11" s="666"/>
      <c r="AG11" s="666"/>
      <c r="AH11" s="666"/>
      <c r="AI11" s="666"/>
      <c r="AJ11" s="666"/>
      <c r="AK11" s="667"/>
      <c r="AL11" s="668">
        <v>3.7</v>
      </c>
      <c r="AM11" s="669"/>
      <c r="AN11" s="669"/>
      <c r="AO11" s="694"/>
      <c r="AP11" s="662" t="s">
        <v>250</v>
      </c>
      <c r="AQ11" s="663"/>
      <c r="AR11" s="663"/>
      <c r="AS11" s="663"/>
      <c r="AT11" s="663"/>
      <c r="AU11" s="663"/>
      <c r="AV11" s="663"/>
      <c r="AW11" s="663"/>
      <c r="AX11" s="663"/>
      <c r="AY11" s="663"/>
      <c r="AZ11" s="663"/>
      <c r="BA11" s="663"/>
      <c r="BB11" s="663"/>
      <c r="BC11" s="663"/>
      <c r="BD11" s="663"/>
      <c r="BE11" s="663"/>
      <c r="BF11" s="664"/>
      <c r="BG11" s="665">
        <v>12344</v>
      </c>
      <c r="BH11" s="666"/>
      <c r="BI11" s="666"/>
      <c r="BJ11" s="666"/>
      <c r="BK11" s="666"/>
      <c r="BL11" s="666"/>
      <c r="BM11" s="666"/>
      <c r="BN11" s="667"/>
      <c r="BO11" s="692">
        <v>2.1</v>
      </c>
      <c r="BP11" s="692"/>
      <c r="BQ11" s="692"/>
      <c r="BR11" s="692"/>
      <c r="BS11" s="693" t="s">
        <v>129</v>
      </c>
      <c r="BT11" s="693"/>
      <c r="BU11" s="693"/>
      <c r="BV11" s="693"/>
      <c r="BW11" s="693"/>
      <c r="BX11" s="693"/>
      <c r="BY11" s="693"/>
      <c r="BZ11" s="693"/>
      <c r="CA11" s="693"/>
      <c r="CB11" s="751"/>
      <c r="CD11" s="699" t="s">
        <v>251</v>
      </c>
      <c r="CE11" s="700"/>
      <c r="CF11" s="700"/>
      <c r="CG11" s="700"/>
      <c r="CH11" s="700"/>
      <c r="CI11" s="700"/>
      <c r="CJ11" s="700"/>
      <c r="CK11" s="700"/>
      <c r="CL11" s="700"/>
      <c r="CM11" s="700"/>
      <c r="CN11" s="700"/>
      <c r="CO11" s="700"/>
      <c r="CP11" s="700"/>
      <c r="CQ11" s="701"/>
      <c r="CR11" s="665">
        <v>1429081</v>
      </c>
      <c r="CS11" s="666"/>
      <c r="CT11" s="666"/>
      <c r="CU11" s="666"/>
      <c r="CV11" s="666"/>
      <c r="CW11" s="666"/>
      <c r="CX11" s="666"/>
      <c r="CY11" s="667"/>
      <c r="CZ11" s="692">
        <v>19.2</v>
      </c>
      <c r="DA11" s="692"/>
      <c r="DB11" s="692"/>
      <c r="DC11" s="692"/>
      <c r="DD11" s="671">
        <v>626398</v>
      </c>
      <c r="DE11" s="666"/>
      <c r="DF11" s="666"/>
      <c r="DG11" s="666"/>
      <c r="DH11" s="666"/>
      <c r="DI11" s="666"/>
      <c r="DJ11" s="666"/>
      <c r="DK11" s="666"/>
      <c r="DL11" s="666"/>
      <c r="DM11" s="666"/>
      <c r="DN11" s="666"/>
      <c r="DO11" s="666"/>
      <c r="DP11" s="667"/>
      <c r="DQ11" s="671">
        <v>468416</v>
      </c>
      <c r="DR11" s="666"/>
      <c r="DS11" s="666"/>
      <c r="DT11" s="666"/>
      <c r="DU11" s="666"/>
      <c r="DV11" s="666"/>
      <c r="DW11" s="666"/>
      <c r="DX11" s="666"/>
      <c r="DY11" s="666"/>
      <c r="DZ11" s="666"/>
      <c r="EA11" s="666"/>
      <c r="EB11" s="666"/>
      <c r="EC11" s="709"/>
    </row>
    <row r="12" spans="2:143" ht="11.25" customHeight="1">
      <c r="B12" s="662" t="s">
        <v>252</v>
      </c>
      <c r="C12" s="663"/>
      <c r="D12" s="663"/>
      <c r="E12" s="663"/>
      <c r="F12" s="663"/>
      <c r="G12" s="663"/>
      <c r="H12" s="663"/>
      <c r="I12" s="663"/>
      <c r="J12" s="663"/>
      <c r="K12" s="663"/>
      <c r="L12" s="663"/>
      <c r="M12" s="663"/>
      <c r="N12" s="663"/>
      <c r="O12" s="663"/>
      <c r="P12" s="663"/>
      <c r="Q12" s="664"/>
      <c r="R12" s="665" t="s">
        <v>129</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253</v>
      </c>
      <c r="AQ12" s="663"/>
      <c r="AR12" s="663"/>
      <c r="AS12" s="663"/>
      <c r="AT12" s="663"/>
      <c r="AU12" s="663"/>
      <c r="AV12" s="663"/>
      <c r="AW12" s="663"/>
      <c r="AX12" s="663"/>
      <c r="AY12" s="663"/>
      <c r="AZ12" s="663"/>
      <c r="BA12" s="663"/>
      <c r="BB12" s="663"/>
      <c r="BC12" s="663"/>
      <c r="BD12" s="663"/>
      <c r="BE12" s="663"/>
      <c r="BF12" s="664"/>
      <c r="BG12" s="665">
        <v>255622</v>
      </c>
      <c r="BH12" s="666"/>
      <c r="BI12" s="666"/>
      <c r="BJ12" s="666"/>
      <c r="BK12" s="666"/>
      <c r="BL12" s="666"/>
      <c r="BM12" s="666"/>
      <c r="BN12" s="667"/>
      <c r="BO12" s="692">
        <v>43.7</v>
      </c>
      <c r="BP12" s="692"/>
      <c r="BQ12" s="692"/>
      <c r="BR12" s="692"/>
      <c r="BS12" s="693" t="s">
        <v>129</v>
      </c>
      <c r="BT12" s="693"/>
      <c r="BU12" s="693"/>
      <c r="BV12" s="693"/>
      <c r="BW12" s="693"/>
      <c r="BX12" s="693"/>
      <c r="BY12" s="693"/>
      <c r="BZ12" s="693"/>
      <c r="CA12" s="693"/>
      <c r="CB12" s="751"/>
      <c r="CD12" s="699" t="s">
        <v>254</v>
      </c>
      <c r="CE12" s="700"/>
      <c r="CF12" s="700"/>
      <c r="CG12" s="700"/>
      <c r="CH12" s="700"/>
      <c r="CI12" s="700"/>
      <c r="CJ12" s="700"/>
      <c r="CK12" s="700"/>
      <c r="CL12" s="700"/>
      <c r="CM12" s="700"/>
      <c r="CN12" s="700"/>
      <c r="CO12" s="700"/>
      <c r="CP12" s="700"/>
      <c r="CQ12" s="701"/>
      <c r="CR12" s="665">
        <v>100744</v>
      </c>
      <c r="CS12" s="666"/>
      <c r="CT12" s="666"/>
      <c r="CU12" s="666"/>
      <c r="CV12" s="666"/>
      <c r="CW12" s="666"/>
      <c r="CX12" s="666"/>
      <c r="CY12" s="667"/>
      <c r="CZ12" s="692">
        <v>1.4</v>
      </c>
      <c r="DA12" s="692"/>
      <c r="DB12" s="692"/>
      <c r="DC12" s="692"/>
      <c r="DD12" s="671">
        <v>753</v>
      </c>
      <c r="DE12" s="666"/>
      <c r="DF12" s="666"/>
      <c r="DG12" s="666"/>
      <c r="DH12" s="666"/>
      <c r="DI12" s="666"/>
      <c r="DJ12" s="666"/>
      <c r="DK12" s="666"/>
      <c r="DL12" s="666"/>
      <c r="DM12" s="666"/>
      <c r="DN12" s="666"/>
      <c r="DO12" s="666"/>
      <c r="DP12" s="667"/>
      <c r="DQ12" s="671">
        <v>66964</v>
      </c>
      <c r="DR12" s="666"/>
      <c r="DS12" s="666"/>
      <c r="DT12" s="666"/>
      <c r="DU12" s="666"/>
      <c r="DV12" s="666"/>
      <c r="DW12" s="666"/>
      <c r="DX12" s="666"/>
      <c r="DY12" s="666"/>
      <c r="DZ12" s="666"/>
      <c r="EA12" s="666"/>
      <c r="EB12" s="666"/>
      <c r="EC12" s="709"/>
    </row>
    <row r="13" spans="2:143" ht="11.25" customHeight="1">
      <c r="B13" s="662" t="s">
        <v>255</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256</v>
      </c>
      <c r="AQ13" s="663"/>
      <c r="AR13" s="663"/>
      <c r="AS13" s="663"/>
      <c r="AT13" s="663"/>
      <c r="AU13" s="663"/>
      <c r="AV13" s="663"/>
      <c r="AW13" s="663"/>
      <c r="AX13" s="663"/>
      <c r="AY13" s="663"/>
      <c r="AZ13" s="663"/>
      <c r="BA13" s="663"/>
      <c r="BB13" s="663"/>
      <c r="BC13" s="663"/>
      <c r="BD13" s="663"/>
      <c r="BE13" s="663"/>
      <c r="BF13" s="664"/>
      <c r="BG13" s="665">
        <v>245951</v>
      </c>
      <c r="BH13" s="666"/>
      <c r="BI13" s="666"/>
      <c r="BJ13" s="666"/>
      <c r="BK13" s="666"/>
      <c r="BL13" s="666"/>
      <c r="BM13" s="666"/>
      <c r="BN13" s="667"/>
      <c r="BO13" s="692">
        <v>42</v>
      </c>
      <c r="BP13" s="692"/>
      <c r="BQ13" s="692"/>
      <c r="BR13" s="692"/>
      <c r="BS13" s="693" t="s">
        <v>129</v>
      </c>
      <c r="BT13" s="693"/>
      <c r="BU13" s="693"/>
      <c r="BV13" s="693"/>
      <c r="BW13" s="693"/>
      <c r="BX13" s="693"/>
      <c r="BY13" s="693"/>
      <c r="BZ13" s="693"/>
      <c r="CA13" s="693"/>
      <c r="CB13" s="751"/>
      <c r="CD13" s="699" t="s">
        <v>257</v>
      </c>
      <c r="CE13" s="700"/>
      <c r="CF13" s="700"/>
      <c r="CG13" s="700"/>
      <c r="CH13" s="700"/>
      <c r="CI13" s="700"/>
      <c r="CJ13" s="700"/>
      <c r="CK13" s="700"/>
      <c r="CL13" s="700"/>
      <c r="CM13" s="700"/>
      <c r="CN13" s="700"/>
      <c r="CO13" s="700"/>
      <c r="CP13" s="700"/>
      <c r="CQ13" s="701"/>
      <c r="CR13" s="665">
        <v>756947</v>
      </c>
      <c r="CS13" s="666"/>
      <c r="CT13" s="666"/>
      <c r="CU13" s="666"/>
      <c r="CV13" s="666"/>
      <c r="CW13" s="666"/>
      <c r="CX13" s="666"/>
      <c r="CY13" s="667"/>
      <c r="CZ13" s="692">
        <v>10.199999999999999</v>
      </c>
      <c r="DA13" s="692"/>
      <c r="DB13" s="692"/>
      <c r="DC13" s="692"/>
      <c r="DD13" s="671">
        <v>489652</v>
      </c>
      <c r="DE13" s="666"/>
      <c r="DF13" s="666"/>
      <c r="DG13" s="666"/>
      <c r="DH13" s="666"/>
      <c r="DI13" s="666"/>
      <c r="DJ13" s="666"/>
      <c r="DK13" s="666"/>
      <c r="DL13" s="666"/>
      <c r="DM13" s="666"/>
      <c r="DN13" s="666"/>
      <c r="DO13" s="666"/>
      <c r="DP13" s="667"/>
      <c r="DQ13" s="671">
        <v>238823</v>
      </c>
      <c r="DR13" s="666"/>
      <c r="DS13" s="666"/>
      <c r="DT13" s="666"/>
      <c r="DU13" s="666"/>
      <c r="DV13" s="666"/>
      <c r="DW13" s="666"/>
      <c r="DX13" s="666"/>
      <c r="DY13" s="666"/>
      <c r="DZ13" s="666"/>
      <c r="EA13" s="666"/>
      <c r="EB13" s="666"/>
      <c r="EC13" s="709"/>
    </row>
    <row r="14" spans="2:143" ht="11.25" customHeight="1">
      <c r="B14" s="662" t="s">
        <v>258</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129</v>
      </c>
      <c r="AM14" s="669"/>
      <c r="AN14" s="669"/>
      <c r="AO14" s="694"/>
      <c r="AP14" s="662" t="s">
        <v>259</v>
      </c>
      <c r="AQ14" s="663"/>
      <c r="AR14" s="663"/>
      <c r="AS14" s="663"/>
      <c r="AT14" s="663"/>
      <c r="AU14" s="663"/>
      <c r="AV14" s="663"/>
      <c r="AW14" s="663"/>
      <c r="AX14" s="663"/>
      <c r="AY14" s="663"/>
      <c r="AZ14" s="663"/>
      <c r="BA14" s="663"/>
      <c r="BB14" s="663"/>
      <c r="BC14" s="663"/>
      <c r="BD14" s="663"/>
      <c r="BE14" s="663"/>
      <c r="BF14" s="664"/>
      <c r="BG14" s="665">
        <v>34393</v>
      </c>
      <c r="BH14" s="666"/>
      <c r="BI14" s="666"/>
      <c r="BJ14" s="666"/>
      <c r="BK14" s="666"/>
      <c r="BL14" s="666"/>
      <c r="BM14" s="666"/>
      <c r="BN14" s="667"/>
      <c r="BO14" s="692">
        <v>5.9</v>
      </c>
      <c r="BP14" s="692"/>
      <c r="BQ14" s="692"/>
      <c r="BR14" s="692"/>
      <c r="BS14" s="693" t="s">
        <v>129</v>
      </c>
      <c r="BT14" s="693"/>
      <c r="BU14" s="693"/>
      <c r="BV14" s="693"/>
      <c r="BW14" s="693"/>
      <c r="BX14" s="693"/>
      <c r="BY14" s="693"/>
      <c r="BZ14" s="693"/>
      <c r="CA14" s="693"/>
      <c r="CB14" s="751"/>
      <c r="CD14" s="699" t="s">
        <v>260</v>
      </c>
      <c r="CE14" s="700"/>
      <c r="CF14" s="700"/>
      <c r="CG14" s="700"/>
      <c r="CH14" s="700"/>
      <c r="CI14" s="700"/>
      <c r="CJ14" s="700"/>
      <c r="CK14" s="700"/>
      <c r="CL14" s="700"/>
      <c r="CM14" s="700"/>
      <c r="CN14" s="700"/>
      <c r="CO14" s="700"/>
      <c r="CP14" s="700"/>
      <c r="CQ14" s="701"/>
      <c r="CR14" s="665">
        <v>167586</v>
      </c>
      <c r="CS14" s="666"/>
      <c r="CT14" s="666"/>
      <c r="CU14" s="666"/>
      <c r="CV14" s="666"/>
      <c r="CW14" s="666"/>
      <c r="CX14" s="666"/>
      <c r="CY14" s="667"/>
      <c r="CZ14" s="692">
        <v>2.2000000000000002</v>
      </c>
      <c r="DA14" s="692"/>
      <c r="DB14" s="692"/>
      <c r="DC14" s="692"/>
      <c r="DD14" s="671">
        <v>1156</v>
      </c>
      <c r="DE14" s="666"/>
      <c r="DF14" s="666"/>
      <c r="DG14" s="666"/>
      <c r="DH14" s="666"/>
      <c r="DI14" s="666"/>
      <c r="DJ14" s="666"/>
      <c r="DK14" s="666"/>
      <c r="DL14" s="666"/>
      <c r="DM14" s="666"/>
      <c r="DN14" s="666"/>
      <c r="DO14" s="666"/>
      <c r="DP14" s="667"/>
      <c r="DQ14" s="671">
        <v>126898</v>
      </c>
      <c r="DR14" s="666"/>
      <c r="DS14" s="666"/>
      <c r="DT14" s="666"/>
      <c r="DU14" s="666"/>
      <c r="DV14" s="666"/>
      <c r="DW14" s="666"/>
      <c r="DX14" s="666"/>
      <c r="DY14" s="666"/>
      <c r="DZ14" s="666"/>
      <c r="EA14" s="666"/>
      <c r="EB14" s="666"/>
      <c r="EC14" s="709"/>
    </row>
    <row r="15" spans="2:143" ht="11.25" customHeight="1">
      <c r="B15" s="662" t="s">
        <v>261</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262</v>
      </c>
      <c r="AQ15" s="663"/>
      <c r="AR15" s="663"/>
      <c r="AS15" s="663"/>
      <c r="AT15" s="663"/>
      <c r="AU15" s="663"/>
      <c r="AV15" s="663"/>
      <c r="AW15" s="663"/>
      <c r="AX15" s="663"/>
      <c r="AY15" s="663"/>
      <c r="AZ15" s="663"/>
      <c r="BA15" s="663"/>
      <c r="BB15" s="663"/>
      <c r="BC15" s="663"/>
      <c r="BD15" s="663"/>
      <c r="BE15" s="663"/>
      <c r="BF15" s="664"/>
      <c r="BG15" s="665">
        <v>64655</v>
      </c>
      <c r="BH15" s="666"/>
      <c r="BI15" s="666"/>
      <c r="BJ15" s="666"/>
      <c r="BK15" s="666"/>
      <c r="BL15" s="666"/>
      <c r="BM15" s="666"/>
      <c r="BN15" s="667"/>
      <c r="BO15" s="692">
        <v>11</v>
      </c>
      <c r="BP15" s="692"/>
      <c r="BQ15" s="692"/>
      <c r="BR15" s="692"/>
      <c r="BS15" s="693" t="s">
        <v>129</v>
      </c>
      <c r="BT15" s="693"/>
      <c r="BU15" s="693"/>
      <c r="BV15" s="693"/>
      <c r="BW15" s="693"/>
      <c r="BX15" s="693"/>
      <c r="BY15" s="693"/>
      <c r="BZ15" s="693"/>
      <c r="CA15" s="693"/>
      <c r="CB15" s="751"/>
      <c r="CD15" s="699" t="s">
        <v>263</v>
      </c>
      <c r="CE15" s="700"/>
      <c r="CF15" s="700"/>
      <c r="CG15" s="700"/>
      <c r="CH15" s="700"/>
      <c r="CI15" s="700"/>
      <c r="CJ15" s="700"/>
      <c r="CK15" s="700"/>
      <c r="CL15" s="700"/>
      <c r="CM15" s="700"/>
      <c r="CN15" s="700"/>
      <c r="CO15" s="700"/>
      <c r="CP15" s="700"/>
      <c r="CQ15" s="701"/>
      <c r="CR15" s="665">
        <v>464801</v>
      </c>
      <c r="CS15" s="666"/>
      <c r="CT15" s="666"/>
      <c r="CU15" s="666"/>
      <c r="CV15" s="666"/>
      <c r="CW15" s="666"/>
      <c r="CX15" s="666"/>
      <c r="CY15" s="667"/>
      <c r="CZ15" s="692">
        <v>6.2</v>
      </c>
      <c r="DA15" s="692"/>
      <c r="DB15" s="692"/>
      <c r="DC15" s="692"/>
      <c r="DD15" s="671">
        <v>25690</v>
      </c>
      <c r="DE15" s="666"/>
      <c r="DF15" s="666"/>
      <c r="DG15" s="666"/>
      <c r="DH15" s="666"/>
      <c r="DI15" s="666"/>
      <c r="DJ15" s="666"/>
      <c r="DK15" s="666"/>
      <c r="DL15" s="666"/>
      <c r="DM15" s="666"/>
      <c r="DN15" s="666"/>
      <c r="DO15" s="666"/>
      <c r="DP15" s="667"/>
      <c r="DQ15" s="671">
        <v>427217</v>
      </c>
      <c r="DR15" s="666"/>
      <c r="DS15" s="666"/>
      <c r="DT15" s="666"/>
      <c r="DU15" s="666"/>
      <c r="DV15" s="666"/>
      <c r="DW15" s="666"/>
      <c r="DX15" s="666"/>
      <c r="DY15" s="666"/>
      <c r="DZ15" s="666"/>
      <c r="EA15" s="666"/>
      <c r="EB15" s="666"/>
      <c r="EC15" s="709"/>
    </row>
    <row r="16" spans="2:143" ht="11.25" customHeight="1">
      <c r="B16" s="662" t="s">
        <v>264</v>
      </c>
      <c r="C16" s="663"/>
      <c r="D16" s="663"/>
      <c r="E16" s="663"/>
      <c r="F16" s="663"/>
      <c r="G16" s="663"/>
      <c r="H16" s="663"/>
      <c r="I16" s="663"/>
      <c r="J16" s="663"/>
      <c r="K16" s="663"/>
      <c r="L16" s="663"/>
      <c r="M16" s="663"/>
      <c r="N16" s="663"/>
      <c r="O16" s="663"/>
      <c r="P16" s="663"/>
      <c r="Q16" s="664"/>
      <c r="R16" s="665">
        <v>4483</v>
      </c>
      <c r="S16" s="666"/>
      <c r="T16" s="666"/>
      <c r="U16" s="666"/>
      <c r="V16" s="666"/>
      <c r="W16" s="666"/>
      <c r="X16" s="666"/>
      <c r="Y16" s="667"/>
      <c r="Z16" s="692">
        <v>0.1</v>
      </c>
      <c r="AA16" s="692"/>
      <c r="AB16" s="692"/>
      <c r="AC16" s="692"/>
      <c r="AD16" s="693">
        <v>4483</v>
      </c>
      <c r="AE16" s="693"/>
      <c r="AF16" s="693"/>
      <c r="AG16" s="693"/>
      <c r="AH16" s="693"/>
      <c r="AI16" s="693"/>
      <c r="AJ16" s="693"/>
      <c r="AK16" s="693"/>
      <c r="AL16" s="668">
        <v>0.1</v>
      </c>
      <c r="AM16" s="669"/>
      <c r="AN16" s="669"/>
      <c r="AO16" s="694"/>
      <c r="AP16" s="662" t="s">
        <v>265</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129</v>
      </c>
      <c r="BT16" s="693"/>
      <c r="BU16" s="693"/>
      <c r="BV16" s="693"/>
      <c r="BW16" s="693"/>
      <c r="BX16" s="693"/>
      <c r="BY16" s="693"/>
      <c r="BZ16" s="693"/>
      <c r="CA16" s="693"/>
      <c r="CB16" s="751"/>
      <c r="CD16" s="699" t="s">
        <v>266</v>
      </c>
      <c r="CE16" s="700"/>
      <c r="CF16" s="700"/>
      <c r="CG16" s="700"/>
      <c r="CH16" s="700"/>
      <c r="CI16" s="700"/>
      <c r="CJ16" s="700"/>
      <c r="CK16" s="700"/>
      <c r="CL16" s="700"/>
      <c r="CM16" s="700"/>
      <c r="CN16" s="700"/>
      <c r="CO16" s="700"/>
      <c r="CP16" s="700"/>
      <c r="CQ16" s="701"/>
      <c r="CR16" s="665">
        <v>50774</v>
      </c>
      <c r="CS16" s="666"/>
      <c r="CT16" s="666"/>
      <c r="CU16" s="666"/>
      <c r="CV16" s="666"/>
      <c r="CW16" s="666"/>
      <c r="CX16" s="666"/>
      <c r="CY16" s="667"/>
      <c r="CZ16" s="692">
        <v>0.7</v>
      </c>
      <c r="DA16" s="692"/>
      <c r="DB16" s="692"/>
      <c r="DC16" s="692"/>
      <c r="DD16" s="671" t="s">
        <v>129</v>
      </c>
      <c r="DE16" s="666"/>
      <c r="DF16" s="666"/>
      <c r="DG16" s="666"/>
      <c r="DH16" s="666"/>
      <c r="DI16" s="666"/>
      <c r="DJ16" s="666"/>
      <c r="DK16" s="666"/>
      <c r="DL16" s="666"/>
      <c r="DM16" s="666"/>
      <c r="DN16" s="666"/>
      <c r="DO16" s="666"/>
      <c r="DP16" s="667"/>
      <c r="DQ16" s="671">
        <v>5695</v>
      </c>
      <c r="DR16" s="666"/>
      <c r="DS16" s="666"/>
      <c r="DT16" s="666"/>
      <c r="DU16" s="666"/>
      <c r="DV16" s="666"/>
      <c r="DW16" s="666"/>
      <c r="DX16" s="666"/>
      <c r="DY16" s="666"/>
      <c r="DZ16" s="666"/>
      <c r="EA16" s="666"/>
      <c r="EB16" s="666"/>
      <c r="EC16" s="709"/>
    </row>
    <row r="17" spans="2:133" ht="11.25" customHeight="1">
      <c r="B17" s="662" t="s">
        <v>267</v>
      </c>
      <c r="C17" s="663"/>
      <c r="D17" s="663"/>
      <c r="E17" s="663"/>
      <c r="F17" s="663"/>
      <c r="G17" s="663"/>
      <c r="H17" s="663"/>
      <c r="I17" s="663"/>
      <c r="J17" s="663"/>
      <c r="K17" s="663"/>
      <c r="L17" s="663"/>
      <c r="M17" s="663"/>
      <c r="N17" s="663"/>
      <c r="O17" s="663"/>
      <c r="P17" s="663"/>
      <c r="Q17" s="664"/>
      <c r="R17" s="665">
        <v>6643</v>
      </c>
      <c r="S17" s="666"/>
      <c r="T17" s="666"/>
      <c r="U17" s="666"/>
      <c r="V17" s="666"/>
      <c r="W17" s="666"/>
      <c r="X17" s="666"/>
      <c r="Y17" s="667"/>
      <c r="Z17" s="692">
        <v>0.1</v>
      </c>
      <c r="AA17" s="692"/>
      <c r="AB17" s="692"/>
      <c r="AC17" s="692"/>
      <c r="AD17" s="693">
        <v>6643</v>
      </c>
      <c r="AE17" s="693"/>
      <c r="AF17" s="693"/>
      <c r="AG17" s="693"/>
      <c r="AH17" s="693"/>
      <c r="AI17" s="693"/>
      <c r="AJ17" s="693"/>
      <c r="AK17" s="693"/>
      <c r="AL17" s="668">
        <v>0.2</v>
      </c>
      <c r="AM17" s="669"/>
      <c r="AN17" s="669"/>
      <c r="AO17" s="694"/>
      <c r="AP17" s="662" t="s">
        <v>268</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699" t="s">
        <v>269</v>
      </c>
      <c r="CE17" s="700"/>
      <c r="CF17" s="700"/>
      <c r="CG17" s="700"/>
      <c r="CH17" s="700"/>
      <c r="CI17" s="700"/>
      <c r="CJ17" s="700"/>
      <c r="CK17" s="700"/>
      <c r="CL17" s="700"/>
      <c r="CM17" s="700"/>
      <c r="CN17" s="700"/>
      <c r="CO17" s="700"/>
      <c r="CP17" s="700"/>
      <c r="CQ17" s="701"/>
      <c r="CR17" s="665">
        <v>1172214</v>
      </c>
      <c r="CS17" s="666"/>
      <c r="CT17" s="666"/>
      <c r="CU17" s="666"/>
      <c r="CV17" s="666"/>
      <c r="CW17" s="666"/>
      <c r="CX17" s="666"/>
      <c r="CY17" s="667"/>
      <c r="CZ17" s="692">
        <v>15.7</v>
      </c>
      <c r="DA17" s="692"/>
      <c r="DB17" s="692"/>
      <c r="DC17" s="692"/>
      <c r="DD17" s="671" t="s">
        <v>129</v>
      </c>
      <c r="DE17" s="666"/>
      <c r="DF17" s="666"/>
      <c r="DG17" s="666"/>
      <c r="DH17" s="666"/>
      <c r="DI17" s="666"/>
      <c r="DJ17" s="666"/>
      <c r="DK17" s="666"/>
      <c r="DL17" s="666"/>
      <c r="DM17" s="666"/>
      <c r="DN17" s="666"/>
      <c r="DO17" s="666"/>
      <c r="DP17" s="667"/>
      <c r="DQ17" s="671">
        <v>1113798</v>
      </c>
      <c r="DR17" s="666"/>
      <c r="DS17" s="666"/>
      <c r="DT17" s="666"/>
      <c r="DU17" s="666"/>
      <c r="DV17" s="666"/>
      <c r="DW17" s="666"/>
      <c r="DX17" s="666"/>
      <c r="DY17" s="666"/>
      <c r="DZ17" s="666"/>
      <c r="EA17" s="666"/>
      <c r="EB17" s="666"/>
      <c r="EC17" s="709"/>
    </row>
    <row r="18" spans="2:133" ht="11.25" customHeight="1">
      <c r="B18" s="662" t="s">
        <v>270</v>
      </c>
      <c r="C18" s="663"/>
      <c r="D18" s="663"/>
      <c r="E18" s="663"/>
      <c r="F18" s="663"/>
      <c r="G18" s="663"/>
      <c r="H18" s="663"/>
      <c r="I18" s="663"/>
      <c r="J18" s="663"/>
      <c r="K18" s="663"/>
      <c r="L18" s="663"/>
      <c r="M18" s="663"/>
      <c r="N18" s="663"/>
      <c r="O18" s="663"/>
      <c r="P18" s="663"/>
      <c r="Q18" s="664"/>
      <c r="R18" s="665">
        <v>8782</v>
      </c>
      <c r="S18" s="666"/>
      <c r="T18" s="666"/>
      <c r="U18" s="666"/>
      <c r="V18" s="666"/>
      <c r="W18" s="666"/>
      <c r="X18" s="666"/>
      <c r="Y18" s="667"/>
      <c r="Z18" s="692">
        <v>0.1</v>
      </c>
      <c r="AA18" s="692"/>
      <c r="AB18" s="692"/>
      <c r="AC18" s="692"/>
      <c r="AD18" s="693">
        <v>8782</v>
      </c>
      <c r="AE18" s="693"/>
      <c r="AF18" s="693"/>
      <c r="AG18" s="693"/>
      <c r="AH18" s="693"/>
      <c r="AI18" s="693"/>
      <c r="AJ18" s="693"/>
      <c r="AK18" s="693"/>
      <c r="AL18" s="668">
        <v>0.20000000298023224</v>
      </c>
      <c r="AM18" s="669"/>
      <c r="AN18" s="669"/>
      <c r="AO18" s="694"/>
      <c r="AP18" s="662" t="s">
        <v>271</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699" t="s">
        <v>272</v>
      </c>
      <c r="CE18" s="700"/>
      <c r="CF18" s="700"/>
      <c r="CG18" s="700"/>
      <c r="CH18" s="700"/>
      <c r="CI18" s="700"/>
      <c r="CJ18" s="700"/>
      <c r="CK18" s="700"/>
      <c r="CL18" s="700"/>
      <c r="CM18" s="700"/>
      <c r="CN18" s="700"/>
      <c r="CO18" s="700"/>
      <c r="CP18" s="700"/>
      <c r="CQ18" s="701"/>
      <c r="CR18" s="665">
        <v>41394</v>
      </c>
      <c r="CS18" s="666"/>
      <c r="CT18" s="666"/>
      <c r="CU18" s="666"/>
      <c r="CV18" s="666"/>
      <c r="CW18" s="666"/>
      <c r="CX18" s="666"/>
      <c r="CY18" s="667"/>
      <c r="CZ18" s="692">
        <v>0.6</v>
      </c>
      <c r="DA18" s="692"/>
      <c r="DB18" s="692"/>
      <c r="DC18" s="692"/>
      <c r="DD18" s="671" t="s">
        <v>129</v>
      </c>
      <c r="DE18" s="666"/>
      <c r="DF18" s="666"/>
      <c r="DG18" s="666"/>
      <c r="DH18" s="666"/>
      <c r="DI18" s="666"/>
      <c r="DJ18" s="666"/>
      <c r="DK18" s="666"/>
      <c r="DL18" s="666"/>
      <c r="DM18" s="666"/>
      <c r="DN18" s="666"/>
      <c r="DO18" s="666"/>
      <c r="DP18" s="667"/>
      <c r="DQ18" s="671">
        <v>71</v>
      </c>
      <c r="DR18" s="666"/>
      <c r="DS18" s="666"/>
      <c r="DT18" s="666"/>
      <c r="DU18" s="666"/>
      <c r="DV18" s="666"/>
      <c r="DW18" s="666"/>
      <c r="DX18" s="666"/>
      <c r="DY18" s="666"/>
      <c r="DZ18" s="666"/>
      <c r="EA18" s="666"/>
      <c r="EB18" s="666"/>
      <c r="EC18" s="709"/>
    </row>
    <row r="19" spans="2:133" ht="11.25" customHeight="1">
      <c r="B19" s="662" t="s">
        <v>273</v>
      </c>
      <c r="C19" s="663"/>
      <c r="D19" s="663"/>
      <c r="E19" s="663"/>
      <c r="F19" s="663"/>
      <c r="G19" s="663"/>
      <c r="H19" s="663"/>
      <c r="I19" s="663"/>
      <c r="J19" s="663"/>
      <c r="K19" s="663"/>
      <c r="L19" s="663"/>
      <c r="M19" s="663"/>
      <c r="N19" s="663"/>
      <c r="O19" s="663"/>
      <c r="P19" s="663"/>
      <c r="Q19" s="664"/>
      <c r="R19" s="665">
        <v>1335</v>
      </c>
      <c r="S19" s="666"/>
      <c r="T19" s="666"/>
      <c r="U19" s="666"/>
      <c r="V19" s="666"/>
      <c r="W19" s="666"/>
      <c r="X19" s="666"/>
      <c r="Y19" s="667"/>
      <c r="Z19" s="692">
        <v>0</v>
      </c>
      <c r="AA19" s="692"/>
      <c r="AB19" s="692"/>
      <c r="AC19" s="692"/>
      <c r="AD19" s="693">
        <v>1335</v>
      </c>
      <c r="AE19" s="693"/>
      <c r="AF19" s="693"/>
      <c r="AG19" s="693"/>
      <c r="AH19" s="693"/>
      <c r="AI19" s="693"/>
      <c r="AJ19" s="693"/>
      <c r="AK19" s="693"/>
      <c r="AL19" s="668">
        <v>0</v>
      </c>
      <c r="AM19" s="669"/>
      <c r="AN19" s="669"/>
      <c r="AO19" s="694"/>
      <c r="AP19" s="662" t="s">
        <v>274</v>
      </c>
      <c r="AQ19" s="663"/>
      <c r="AR19" s="663"/>
      <c r="AS19" s="663"/>
      <c r="AT19" s="663"/>
      <c r="AU19" s="663"/>
      <c r="AV19" s="663"/>
      <c r="AW19" s="663"/>
      <c r="AX19" s="663"/>
      <c r="AY19" s="663"/>
      <c r="AZ19" s="663"/>
      <c r="BA19" s="663"/>
      <c r="BB19" s="663"/>
      <c r="BC19" s="663"/>
      <c r="BD19" s="663"/>
      <c r="BE19" s="663"/>
      <c r="BF19" s="664"/>
      <c r="BG19" s="665" t="s">
        <v>129</v>
      </c>
      <c r="BH19" s="666"/>
      <c r="BI19" s="666"/>
      <c r="BJ19" s="666"/>
      <c r="BK19" s="666"/>
      <c r="BL19" s="666"/>
      <c r="BM19" s="666"/>
      <c r="BN19" s="667"/>
      <c r="BO19" s="692" t="s">
        <v>129</v>
      </c>
      <c r="BP19" s="692"/>
      <c r="BQ19" s="692"/>
      <c r="BR19" s="692"/>
      <c r="BS19" s="693" t="s">
        <v>129</v>
      </c>
      <c r="BT19" s="693"/>
      <c r="BU19" s="693"/>
      <c r="BV19" s="693"/>
      <c r="BW19" s="693"/>
      <c r="BX19" s="693"/>
      <c r="BY19" s="693"/>
      <c r="BZ19" s="693"/>
      <c r="CA19" s="693"/>
      <c r="CB19" s="751"/>
      <c r="CD19" s="699" t="s">
        <v>275</v>
      </c>
      <c r="CE19" s="700"/>
      <c r="CF19" s="700"/>
      <c r="CG19" s="700"/>
      <c r="CH19" s="700"/>
      <c r="CI19" s="700"/>
      <c r="CJ19" s="700"/>
      <c r="CK19" s="700"/>
      <c r="CL19" s="700"/>
      <c r="CM19" s="700"/>
      <c r="CN19" s="700"/>
      <c r="CO19" s="700"/>
      <c r="CP19" s="700"/>
      <c r="CQ19" s="701"/>
      <c r="CR19" s="665" t="s">
        <v>129</v>
      </c>
      <c r="CS19" s="666"/>
      <c r="CT19" s="666"/>
      <c r="CU19" s="666"/>
      <c r="CV19" s="666"/>
      <c r="CW19" s="666"/>
      <c r="CX19" s="666"/>
      <c r="CY19" s="667"/>
      <c r="CZ19" s="692" t="s">
        <v>129</v>
      </c>
      <c r="DA19" s="692"/>
      <c r="DB19" s="692"/>
      <c r="DC19" s="692"/>
      <c r="DD19" s="671" t="s">
        <v>129</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9"/>
    </row>
    <row r="20" spans="2:133" ht="11.25" customHeight="1">
      <c r="B20" s="662" t="s">
        <v>276</v>
      </c>
      <c r="C20" s="663"/>
      <c r="D20" s="663"/>
      <c r="E20" s="663"/>
      <c r="F20" s="663"/>
      <c r="G20" s="663"/>
      <c r="H20" s="663"/>
      <c r="I20" s="663"/>
      <c r="J20" s="663"/>
      <c r="K20" s="663"/>
      <c r="L20" s="663"/>
      <c r="M20" s="663"/>
      <c r="N20" s="663"/>
      <c r="O20" s="663"/>
      <c r="P20" s="663"/>
      <c r="Q20" s="664"/>
      <c r="R20" s="665">
        <v>1256</v>
      </c>
      <c r="S20" s="666"/>
      <c r="T20" s="666"/>
      <c r="U20" s="666"/>
      <c r="V20" s="666"/>
      <c r="W20" s="666"/>
      <c r="X20" s="666"/>
      <c r="Y20" s="667"/>
      <c r="Z20" s="692">
        <v>0</v>
      </c>
      <c r="AA20" s="692"/>
      <c r="AB20" s="692"/>
      <c r="AC20" s="692"/>
      <c r="AD20" s="693">
        <v>1256</v>
      </c>
      <c r="AE20" s="693"/>
      <c r="AF20" s="693"/>
      <c r="AG20" s="693"/>
      <c r="AH20" s="693"/>
      <c r="AI20" s="693"/>
      <c r="AJ20" s="693"/>
      <c r="AK20" s="693"/>
      <c r="AL20" s="668">
        <v>0</v>
      </c>
      <c r="AM20" s="669"/>
      <c r="AN20" s="669"/>
      <c r="AO20" s="694"/>
      <c r="AP20" s="662" t="s">
        <v>277</v>
      </c>
      <c r="AQ20" s="663"/>
      <c r="AR20" s="663"/>
      <c r="AS20" s="663"/>
      <c r="AT20" s="663"/>
      <c r="AU20" s="663"/>
      <c r="AV20" s="663"/>
      <c r="AW20" s="663"/>
      <c r="AX20" s="663"/>
      <c r="AY20" s="663"/>
      <c r="AZ20" s="663"/>
      <c r="BA20" s="663"/>
      <c r="BB20" s="663"/>
      <c r="BC20" s="663"/>
      <c r="BD20" s="663"/>
      <c r="BE20" s="663"/>
      <c r="BF20" s="664"/>
      <c r="BG20" s="665" t="s">
        <v>129</v>
      </c>
      <c r="BH20" s="666"/>
      <c r="BI20" s="666"/>
      <c r="BJ20" s="666"/>
      <c r="BK20" s="666"/>
      <c r="BL20" s="666"/>
      <c r="BM20" s="666"/>
      <c r="BN20" s="667"/>
      <c r="BO20" s="692" t="s">
        <v>129</v>
      </c>
      <c r="BP20" s="692"/>
      <c r="BQ20" s="692"/>
      <c r="BR20" s="692"/>
      <c r="BS20" s="693" t="s">
        <v>129</v>
      </c>
      <c r="BT20" s="693"/>
      <c r="BU20" s="693"/>
      <c r="BV20" s="693"/>
      <c r="BW20" s="693"/>
      <c r="BX20" s="693"/>
      <c r="BY20" s="693"/>
      <c r="BZ20" s="693"/>
      <c r="CA20" s="693"/>
      <c r="CB20" s="751"/>
      <c r="CD20" s="699" t="s">
        <v>278</v>
      </c>
      <c r="CE20" s="700"/>
      <c r="CF20" s="700"/>
      <c r="CG20" s="700"/>
      <c r="CH20" s="700"/>
      <c r="CI20" s="700"/>
      <c r="CJ20" s="700"/>
      <c r="CK20" s="700"/>
      <c r="CL20" s="700"/>
      <c r="CM20" s="700"/>
      <c r="CN20" s="700"/>
      <c r="CO20" s="700"/>
      <c r="CP20" s="700"/>
      <c r="CQ20" s="701"/>
      <c r="CR20" s="665">
        <v>7456358</v>
      </c>
      <c r="CS20" s="666"/>
      <c r="CT20" s="666"/>
      <c r="CU20" s="666"/>
      <c r="CV20" s="666"/>
      <c r="CW20" s="666"/>
      <c r="CX20" s="666"/>
      <c r="CY20" s="667"/>
      <c r="CZ20" s="692">
        <v>100</v>
      </c>
      <c r="DA20" s="692"/>
      <c r="DB20" s="692"/>
      <c r="DC20" s="692"/>
      <c r="DD20" s="671">
        <v>1320100</v>
      </c>
      <c r="DE20" s="666"/>
      <c r="DF20" s="666"/>
      <c r="DG20" s="666"/>
      <c r="DH20" s="666"/>
      <c r="DI20" s="666"/>
      <c r="DJ20" s="666"/>
      <c r="DK20" s="666"/>
      <c r="DL20" s="666"/>
      <c r="DM20" s="666"/>
      <c r="DN20" s="666"/>
      <c r="DO20" s="666"/>
      <c r="DP20" s="667"/>
      <c r="DQ20" s="671">
        <v>4527018</v>
      </c>
      <c r="DR20" s="666"/>
      <c r="DS20" s="666"/>
      <c r="DT20" s="666"/>
      <c r="DU20" s="666"/>
      <c r="DV20" s="666"/>
      <c r="DW20" s="666"/>
      <c r="DX20" s="666"/>
      <c r="DY20" s="666"/>
      <c r="DZ20" s="666"/>
      <c r="EA20" s="666"/>
      <c r="EB20" s="666"/>
      <c r="EC20" s="709"/>
    </row>
    <row r="21" spans="2:133" ht="11.25" customHeight="1">
      <c r="B21" s="662" t="s">
        <v>279</v>
      </c>
      <c r="C21" s="663"/>
      <c r="D21" s="663"/>
      <c r="E21" s="663"/>
      <c r="F21" s="663"/>
      <c r="G21" s="663"/>
      <c r="H21" s="663"/>
      <c r="I21" s="663"/>
      <c r="J21" s="663"/>
      <c r="K21" s="663"/>
      <c r="L21" s="663"/>
      <c r="M21" s="663"/>
      <c r="N21" s="663"/>
      <c r="O21" s="663"/>
      <c r="P21" s="663"/>
      <c r="Q21" s="664"/>
      <c r="R21" s="665">
        <v>264</v>
      </c>
      <c r="S21" s="666"/>
      <c r="T21" s="666"/>
      <c r="U21" s="666"/>
      <c r="V21" s="666"/>
      <c r="W21" s="666"/>
      <c r="X21" s="666"/>
      <c r="Y21" s="667"/>
      <c r="Z21" s="692">
        <v>0</v>
      </c>
      <c r="AA21" s="692"/>
      <c r="AB21" s="692"/>
      <c r="AC21" s="692"/>
      <c r="AD21" s="693">
        <v>264</v>
      </c>
      <c r="AE21" s="693"/>
      <c r="AF21" s="693"/>
      <c r="AG21" s="693"/>
      <c r="AH21" s="693"/>
      <c r="AI21" s="693"/>
      <c r="AJ21" s="693"/>
      <c r="AK21" s="693"/>
      <c r="AL21" s="668">
        <v>0</v>
      </c>
      <c r="AM21" s="669"/>
      <c r="AN21" s="669"/>
      <c r="AO21" s="694"/>
      <c r="AP21" s="758" t="s">
        <v>280</v>
      </c>
      <c r="AQ21" s="765"/>
      <c r="AR21" s="765"/>
      <c r="AS21" s="765"/>
      <c r="AT21" s="765"/>
      <c r="AU21" s="765"/>
      <c r="AV21" s="765"/>
      <c r="AW21" s="765"/>
      <c r="AX21" s="765"/>
      <c r="AY21" s="765"/>
      <c r="AZ21" s="765"/>
      <c r="BA21" s="765"/>
      <c r="BB21" s="765"/>
      <c r="BC21" s="765"/>
      <c r="BD21" s="765"/>
      <c r="BE21" s="765"/>
      <c r="BF21" s="760"/>
      <c r="BG21" s="665" t="s">
        <v>129</v>
      </c>
      <c r="BH21" s="666"/>
      <c r="BI21" s="666"/>
      <c r="BJ21" s="666"/>
      <c r="BK21" s="666"/>
      <c r="BL21" s="666"/>
      <c r="BM21" s="666"/>
      <c r="BN21" s="667"/>
      <c r="BO21" s="692" t="s">
        <v>129</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281</v>
      </c>
      <c r="C22" s="729"/>
      <c r="D22" s="729"/>
      <c r="E22" s="729"/>
      <c r="F22" s="729"/>
      <c r="G22" s="729"/>
      <c r="H22" s="729"/>
      <c r="I22" s="729"/>
      <c r="J22" s="729"/>
      <c r="K22" s="729"/>
      <c r="L22" s="729"/>
      <c r="M22" s="729"/>
      <c r="N22" s="729"/>
      <c r="O22" s="729"/>
      <c r="P22" s="729"/>
      <c r="Q22" s="730"/>
      <c r="R22" s="665">
        <v>5927</v>
      </c>
      <c r="S22" s="666"/>
      <c r="T22" s="666"/>
      <c r="U22" s="666"/>
      <c r="V22" s="666"/>
      <c r="W22" s="666"/>
      <c r="X22" s="666"/>
      <c r="Y22" s="667"/>
      <c r="Z22" s="692">
        <v>0.1</v>
      </c>
      <c r="AA22" s="692"/>
      <c r="AB22" s="692"/>
      <c r="AC22" s="692"/>
      <c r="AD22" s="693">
        <v>5927</v>
      </c>
      <c r="AE22" s="693"/>
      <c r="AF22" s="693"/>
      <c r="AG22" s="693"/>
      <c r="AH22" s="693"/>
      <c r="AI22" s="693"/>
      <c r="AJ22" s="693"/>
      <c r="AK22" s="693"/>
      <c r="AL22" s="668">
        <v>0.10000000149011612</v>
      </c>
      <c r="AM22" s="669"/>
      <c r="AN22" s="669"/>
      <c r="AO22" s="694"/>
      <c r="AP22" s="758" t="s">
        <v>282</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283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284</v>
      </c>
      <c r="C23" s="663"/>
      <c r="D23" s="663"/>
      <c r="E23" s="663"/>
      <c r="F23" s="663"/>
      <c r="G23" s="663"/>
      <c r="H23" s="663"/>
      <c r="I23" s="663"/>
      <c r="J23" s="663"/>
      <c r="K23" s="663"/>
      <c r="L23" s="663"/>
      <c r="M23" s="663"/>
      <c r="N23" s="663"/>
      <c r="O23" s="663"/>
      <c r="P23" s="663"/>
      <c r="Q23" s="664"/>
      <c r="R23" s="665">
        <v>3502352</v>
      </c>
      <c r="S23" s="666"/>
      <c r="T23" s="666"/>
      <c r="U23" s="666"/>
      <c r="V23" s="666"/>
      <c r="W23" s="666"/>
      <c r="X23" s="666"/>
      <c r="Y23" s="667"/>
      <c r="Z23" s="692">
        <v>46.2</v>
      </c>
      <c r="AA23" s="692"/>
      <c r="AB23" s="692"/>
      <c r="AC23" s="692"/>
      <c r="AD23" s="693">
        <v>3306292</v>
      </c>
      <c r="AE23" s="693"/>
      <c r="AF23" s="693"/>
      <c r="AG23" s="693"/>
      <c r="AH23" s="693"/>
      <c r="AI23" s="693"/>
      <c r="AJ23" s="693"/>
      <c r="AK23" s="693"/>
      <c r="AL23" s="668">
        <v>79.599999999999994</v>
      </c>
      <c r="AM23" s="669"/>
      <c r="AN23" s="669"/>
      <c r="AO23" s="694"/>
      <c r="AP23" s="758" t="s">
        <v>285</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129</v>
      </c>
      <c r="BP23" s="692"/>
      <c r="BQ23" s="692"/>
      <c r="BR23" s="692"/>
      <c r="BS23" s="693" t="s">
        <v>129</v>
      </c>
      <c r="BT23" s="693"/>
      <c r="BU23" s="693"/>
      <c r="BV23" s="693"/>
      <c r="BW23" s="693"/>
      <c r="BX23" s="693"/>
      <c r="BY23" s="693"/>
      <c r="BZ23" s="693"/>
      <c r="CA23" s="693"/>
      <c r="CB23" s="751"/>
      <c r="CD23" s="767" t="s">
        <v>224</v>
      </c>
      <c r="CE23" s="768"/>
      <c r="CF23" s="768"/>
      <c r="CG23" s="768"/>
      <c r="CH23" s="768"/>
      <c r="CI23" s="768"/>
      <c r="CJ23" s="768"/>
      <c r="CK23" s="768"/>
      <c r="CL23" s="768"/>
      <c r="CM23" s="768"/>
      <c r="CN23" s="768"/>
      <c r="CO23" s="768"/>
      <c r="CP23" s="768"/>
      <c r="CQ23" s="769"/>
      <c r="CR23" s="767" t="s">
        <v>286</v>
      </c>
      <c r="CS23" s="768"/>
      <c r="CT23" s="768"/>
      <c r="CU23" s="768"/>
      <c r="CV23" s="768"/>
      <c r="CW23" s="768"/>
      <c r="CX23" s="768"/>
      <c r="CY23" s="769"/>
      <c r="CZ23" s="767" t="s">
        <v>287</v>
      </c>
      <c r="DA23" s="768"/>
      <c r="DB23" s="768"/>
      <c r="DC23" s="769"/>
      <c r="DD23" s="767" t="s">
        <v>288</v>
      </c>
      <c r="DE23" s="768"/>
      <c r="DF23" s="768"/>
      <c r="DG23" s="768"/>
      <c r="DH23" s="768"/>
      <c r="DI23" s="768"/>
      <c r="DJ23" s="768"/>
      <c r="DK23" s="769"/>
      <c r="DL23" s="776" t="s">
        <v>289</v>
      </c>
      <c r="DM23" s="777"/>
      <c r="DN23" s="777"/>
      <c r="DO23" s="777"/>
      <c r="DP23" s="777"/>
      <c r="DQ23" s="777"/>
      <c r="DR23" s="777"/>
      <c r="DS23" s="777"/>
      <c r="DT23" s="777"/>
      <c r="DU23" s="777"/>
      <c r="DV23" s="778"/>
      <c r="DW23" s="767" t="s">
        <v>290</v>
      </c>
      <c r="DX23" s="768"/>
      <c r="DY23" s="768"/>
      <c r="DZ23" s="768"/>
      <c r="EA23" s="768"/>
      <c r="EB23" s="768"/>
      <c r="EC23" s="769"/>
    </row>
    <row r="24" spans="2:133" ht="11.25" customHeight="1">
      <c r="B24" s="662" t="s">
        <v>291</v>
      </c>
      <c r="C24" s="663"/>
      <c r="D24" s="663"/>
      <c r="E24" s="663"/>
      <c r="F24" s="663"/>
      <c r="G24" s="663"/>
      <c r="H24" s="663"/>
      <c r="I24" s="663"/>
      <c r="J24" s="663"/>
      <c r="K24" s="663"/>
      <c r="L24" s="663"/>
      <c r="M24" s="663"/>
      <c r="N24" s="663"/>
      <c r="O24" s="663"/>
      <c r="P24" s="663"/>
      <c r="Q24" s="664"/>
      <c r="R24" s="665">
        <v>3306292</v>
      </c>
      <c r="S24" s="666"/>
      <c r="T24" s="666"/>
      <c r="U24" s="666"/>
      <c r="V24" s="666"/>
      <c r="W24" s="666"/>
      <c r="X24" s="666"/>
      <c r="Y24" s="667"/>
      <c r="Z24" s="692">
        <v>43.6</v>
      </c>
      <c r="AA24" s="692"/>
      <c r="AB24" s="692"/>
      <c r="AC24" s="692"/>
      <c r="AD24" s="693">
        <v>3306292</v>
      </c>
      <c r="AE24" s="693"/>
      <c r="AF24" s="693"/>
      <c r="AG24" s="693"/>
      <c r="AH24" s="693"/>
      <c r="AI24" s="693"/>
      <c r="AJ24" s="693"/>
      <c r="AK24" s="693"/>
      <c r="AL24" s="668">
        <v>79.599999999999994</v>
      </c>
      <c r="AM24" s="669"/>
      <c r="AN24" s="669"/>
      <c r="AO24" s="694"/>
      <c r="AP24" s="758" t="s">
        <v>292</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293</v>
      </c>
      <c r="CE24" s="722"/>
      <c r="CF24" s="722"/>
      <c r="CG24" s="722"/>
      <c r="CH24" s="722"/>
      <c r="CI24" s="722"/>
      <c r="CJ24" s="722"/>
      <c r="CK24" s="722"/>
      <c r="CL24" s="722"/>
      <c r="CM24" s="722"/>
      <c r="CN24" s="722"/>
      <c r="CO24" s="722"/>
      <c r="CP24" s="722"/>
      <c r="CQ24" s="723"/>
      <c r="CR24" s="718">
        <v>3165993</v>
      </c>
      <c r="CS24" s="719"/>
      <c r="CT24" s="719"/>
      <c r="CU24" s="719"/>
      <c r="CV24" s="719"/>
      <c r="CW24" s="719"/>
      <c r="CX24" s="719"/>
      <c r="CY24" s="762"/>
      <c r="CZ24" s="763">
        <v>42.5</v>
      </c>
      <c r="DA24" s="738"/>
      <c r="DB24" s="738"/>
      <c r="DC24" s="766"/>
      <c r="DD24" s="761">
        <v>2464736</v>
      </c>
      <c r="DE24" s="719"/>
      <c r="DF24" s="719"/>
      <c r="DG24" s="719"/>
      <c r="DH24" s="719"/>
      <c r="DI24" s="719"/>
      <c r="DJ24" s="719"/>
      <c r="DK24" s="762"/>
      <c r="DL24" s="761">
        <v>2452532</v>
      </c>
      <c r="DM24" s="719"/>
      <c r="DN24" s="719"/>
      <c r="DO24" s="719"/>
      <c r="DP24" s="719"/>
      <c r="DQ24" s="719"/>
      <c r="DR24" s="719"/>
      <c r="DS24" s="719"/>
      <c r="DT24" s="719"/>
      <c r="DU24" s="719"/>
      <c r="DV24" s="762"/>
      <c r="DW24" s="763">
        <v>57.7</v>
      </c>
      <c r="DX24" s="738"/>
      <c r="DY24" s="738"/>
      <c r="DZ24" s="738"/>
      <c r="EA24" s="738"/>
      <c r="EB24" s="738"/>
      <c r="EC24" s="764"/>
    </row>
    <row r="25" spans="2:133" ht="11.25" customHeight="1">
      <c r="B25" s="662" t="s">
        <v>294</v>
      </c>
      <c r="C25" s="663"/>
      <c r="D25" s="663"/>
      <c r="E25" s="663"/>
      <c r="F25" s="663"/>
      <c r="G25" s="663"/>
      <c r="H25" s="663"/>
      <c r="I25" s="663"/>
      <c r="J25" s="663"/>
      <c r="K25" s="663"/>
      <c r="L25" s="663"/>
      <c r="M25" s="663"/>
      <c r="N25" s="663"/>
      <c r="O25" s="663"/>
      <c r="P25" s="663"/>
      <c r="Q25" s="664"/>
      <c r="R25" s="665">
        <v>196060</v>
      </c>
      <c r="S25" s="666"/>
      <c r="T25" s="666"/>
      <c r="U25" s="666"/>
      <c r="V25" s="666"/>
      <c r="W25" s="666"/>
      <c r="X25" s="666"/>
      <c r="Y25" s="667"/>
      <c r="Z25" s="692">
        <v>2.6</v>
      </c>
      <c r="AA25" s="692"/>
      <c r="AB25" s="692"/>
      <c r="AC25" s="692"/>
      <c r="AD25" s="693" t="s">
        <v>129</v>
      </c>
      <c r="AE25" s="693"/>
      <c r="AF25" s="693"/>
      <c r="AG25" s="693"/>
      <c r="AH25" s="693"/>
      <c r="AI25" s="693"/>
      <c r="AJ25" s="693"/>
      <c r="AK25" s="693"/>
      <c r="AL25" s="668" t="s">
        <v>129</v>
      </c>
      <c r="AM25" s="669"/>
      <c r="AN25" s="669"/>
      <c r="AO25" s="694"/>
      <c r="AP25" s="758" t="s">
        <v>295</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129</v>
      </c>
      <c r="BP25" s="692"/>
      <c r="BQ25" s="692"/>
      <c r="BR25" s="692"/>
      <c r="BS25" s="693" t="s">
        <v>129</v>
      </c>
      <c r="BT25" s="693"/>
      <c r="BU25" s="693"/>
      <c r="BV25" s="693"/>
      <c r="BW25" s="693"/>
      <c r="BX25" s="693"/>
      <c r="BY25" s="693"/>
      <c r="BZ25" s="693"/>
      <c r="CA25" s="693"/>
      <c r="CB25" s="751"/>
      <c r="CD25" s="699" t="s">
        <v>296</v>
      </c>
      <c r="CE25" s="700"/>
      <c r="CF25" s="700"/>
      <c r="CG25" s="700"/>
      <c r="CH25" s="700"/>
      <c r="CI25" s="700"/>
      <c r="CJ25" s="700"/>
      <c r="CK25" s="700"/>
      <c r="CL25" s="700"/>
      <c r="CM25" s="700"/>
      <c r="CN25" s="700"/>
      <c r="CO25" s="700"/>
      <c r="CP25" s="700"/>
      <c r="CQ25" s="701"/>
      <c r="CR25" s="665">
        <v>1245248</v>
      </c>
      <c r="CS25" s="676"/>
      <c r="CT25" s="676"/>
      <c r="CU25" s="676"/>
      <c r="CV25" s="676"/>
      <c r="CW25" s="676"/>
      <c r="CX25" s="676"/>
      <c r="CY25" s="677"/>
      <c r="CZ25" s="668">
        <v>16.7</v>
      </c>
      <c r="DA25" s="678"/>
      <c r="DB25" s="678"/>
      <c r="DC25" s="679"/>
      <c r="DD25" s="671">
        <v>1144778</v>
      </c>
      <c r="DE25" s="676"/>
      <c r="DF25" s="676"/>
      <c r="DG25" s="676"/>
      <c r="DH25" s="676"/>
      <c r="DI25" s="676"/>
      <c r="DJ25" s="676"/>
      <c r="DK25" s="677"/>
      <c r="DL25" s="671">
        <v>1136864</v>
      </c>
      <c r="DM25" s="676"/>
      <c r="DN25" s="676"/>
      <c r="DO25" s="676"/>
      <c r="DP25" s="676"/>
      <c r="DQ25" s="676"/>
      <c r="DR25" s="676"/>
      <c r="DS25" s="676"/>
      <c r="DT25" s="676"/>
      <c r="DU25" s="676"/>
      <c r="DV25" s="677"/>
      <c r="DW25" s="668">
        <v>26.7</v>
      </c>
      <c r="DX25" s="678"/>
      <c r="DY25" s="678"/>
      <c r="DZ25" s="678"/>
      <c r="EA25" s="678"/>
      <c r="EB25" s="678"/>
      <c r="EC25" s="710"/>
    </row>
    <row r="26" spans="2:133" ht="11.25" customHeight="1">
      <c r="B26" s="662" t="s">
        <v>297</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92" t="s">
        <v>129</v>
      </c>
      <c r="AA26" s="692"/>
      <c r="AB26" s="692"/>
      <c r="AC26" s="692"/>
      <c r="AD26" s="693" t="s">
        <v>129</v>
      </c>
      <c r="AE26" s="693"/>
      <c r="AF26" s="693"/>
      <c r="AG26" s="693"/>
      <c r="AH26" s="693"/>
      <c r="AI26" s="693"/>
      <c r="AJ26" s="693"/>
      <c r="AK26" s="693"/>
      <c r="AL26" s="668" t="s">
        <v>129</v>
      </c>
      <c r="AM26" s="669"/>
      <c r="AN26" s="669"/>
      <c r="AO26" s="694"/>
      <c r="AP26" s="758" t="s">
        <v>298</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129</v>
      </c>
      <c r="BT26" s="693"/>
      <c r="BU26" s="693"/>
      <c r="BV26" s="693"/>
      <c r="BW26" s="693"/>
      <c r="BX26" s="693"/>
      <c r="BY26" s="693"/>
      <c r="BZ26" s="693"/>
      <c r="CA26" s="693"/>
      <c r="CB26" s="751"/>
      <c r="CD26" s="699" t="s">
        <v>299</v>
      </c>
      <c r="CE26" s="700"/>
      <c r="CF26" s="700"/>
      <c r="CG26" s="700"/>
      <c r="CH26" s="700"/>
      <c r="CI26" s="700"/>
      <c r="CJ26" s="700"/>
      <c r="CK26" s="700"/>
      <c r="CL26" s="700"/>
      <c r="CM26" s="700"/>
      <c r="CN26" s="700"/>
      <c r="CO26" s="700"/>
      <c r="CP26" s="700"/>
      <c r="CQ26" s="701"/>
      <c r="CR26" s="665">
        <v>640614</v>
      </c>
      <c r="CS26" s="666"/>
      <c r="CT26" s="666"/>
      <c r="CU26" s="666"/>
      <c r="CV26" s="666"/>
      <c r="CW26" s="666"/>
      <c r="CX26" s="666"/>
      <c r="CY26" s="667"/>
      <c r="CZ26" s="668">
        <v>8.6</v>
      </c>
      <c r="DA26" s="678"/>
      <c r="DB26" s="678"/>
      <c r="DC26" s="679"/>
      <c r="DD26" s="671">
        <v>613183</v>
      </c>
      <c r="DE26" s="666"/>
      <c r="DF26" s="666"/>
      <c r="DG26" s="666"/>
      <c r="DH26" s="666"/>
      <c r="DI26" s="666"/>
      <c r="DJ26" s="666"/>
      <c r="DK26" s="667"/>
      <c r="DL26" s="671" t="s">
        <v>129</v>
      </c>
      <c r="DM26" s="666"/>
      <c r="DN26" s="666"/>
      <c r="DO26" s="666"/>
      <c r="DP26" s="666"/>
      <c r="DQ26" s="666"/>
      <c r="DR26" s="666"/>
      <c r="DS26" s="666"/>
      <c r="DT26" s="666"/>
      <c r="DU26" s="666"/>
      <c r="DV26" s="667"/>
      <c r="DW26" s="668" t="s">
        <v>129</v>
      </c>
      <c r="DX26" s="678"/>
      <c r="DY26" s="678"/>
      <c r="DZ26" s="678"/>
      <c r="EA26" s="678"/>
      <c r="EB26" s="678"/>
      <c r="EC26" s="710"/>
    </row>
    <row r="27" spans="2:133" ht="11.25" customHeight="1">
      <c r="B27" s="662" t="s">
        <v>300</v>
      </c>
      <c r="C27" s="663"/>
      <c r="D27" s="663"/>
      <c r="E27" s="663"/>
      <c r="F27" s="663"/>
      <c r="G27" s="663"/>
      <c r="H27" s="663"/>
      <c r="I27" s="663"/>
      <c r="J27" s="663"/>
      <c r="K27" s="663"/>
      <c r="L27" s="663"/>
      <c r="M27" s="663"/>
      <c r="N27" s="663"/>
      <c r="O27" s="663"/>
      <c r="P27" s="663"/>
      <c r="Q27" s="664"/>
      <c r="R27" s="665">
        <v>4347897</v>
      </c>
      <c r="S27" s="666"/>
      <c r="T27" s="666"/>
      <c r="U27" s="666"/>
      <c r="V27" s="666"/>
      <c r="W27" s="666"/>
      <c r="X27" s="666"/>
      <c r="Y27" s="667"/>
      <c r="Z27" s="692">
        <v>57.4</v>
      </c>
      <c r="AA27" s="692"/>
      <c r="AB27" s="692"/>
      <c r="AC27" s="692"/>
      <c r="AD27" s="693">
        <v>4151837</v>
      </c>
      <c r="AE27" s="693"/>
      <c r="AF27" s="693"/>
      <c r="AG27" s="693"/>
      <c r="AH27" s="693"/>
      <c r="AI27" s="693"/>
      <c r="AJ27" s="693"/>
      <c r="AK27" s="693"/>
      <c r="AL27" s="668">
        <v>100</v>
      </c>
      <c r="AM27" s="669"/>
      <c r="AN27" s="669"/>
      <c r="AO27" s="694"/>
      <c r="AP27" s="662" t="s">
        <v>301</v>
      </c>
      <c r="AQ27" s="663"/>
      <c r="AR27" s="663"/>
      <c r="AS27" s="663"/>
      <c r="AT27" s="663"/>
      <c r="AU27" s="663"/>
      <c r="AV27" s="663"/>
      <c r="AW27" s="663"/>
      <c r="AX27" s="663"/>
      <c r="AY27" s="663"/>
      <c r="AZ27" s="663"/>
      <c r="BA27" s="663"/>
      <c r="BB27" s="663"/>
      <c r="BC27" s="663"/>
      <c r="BD27" s="663"/>
      <c r="BE27" s="663"/>
      <c r="BF27" s="664"/>
      <c r="BG27" s="665">
        <v>585544</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699" t="s">
        <v>302</v>
      </c>
      <c r="CE27" s="700"/>
      <c r="CF27" s="700"/>
      <c r="CG27" s="700"/>
      <c r="CH27" s="700"/>
      <c r="CI27" s="700"/>
      <c r="CJ27" s="700"/>
      <c r="CK27" s="700"/>
      <c r="CL27" s="700"/>
      <c r="CM27" s="700"/>
      <c r="CN27" s="700"/>
      <c r="CO27" s="700"/>
      <c r="CP27" s="700"/>
      <c r="CQ27" s="701"/>
      <c r="CR27" s="665">
        <v>748531</v>
      </c>
      <c r="CS27" s="676"/>
      <c r="CT27" s="676"/>
      <c r="CU27" s="676"/>
      <c r="CV27" s="676"/>
      <c r="CW27" s="676"/>
      <c r="CX27" s="676"/>
      <c r="CY27" s="677"/>
      <c r="CZ27" s="668">
        <v>10</v>
      </c>
      <c r="DA27" s="678"/>
      <c r="DB27" s="678"/>
      <c r="DC27" s="679"/>
      <c r="DD27" s="671">
        <v>206160</v>
      </c>
      <c r="DE27" s="676"/>
      <c r="DF27" s="676"/>
      <c r="DG27" s="676"/>
      <c r="DH27" s="676"/>
      <c r="DI27" s="676"/>
      <c r="DJ27" s="676"/>
      <c r="DK27" s="677"/>
      <c r="DL27" s="671">
        <v>201870</v>
      </c>
      <c r="DM27" s="676"/>
      <c r="DN27" s="676"/>
      <c r="DO27" s="676"/>
      <c r="DP27" s="676"/>
      <c r="DQ27" s="676"/>
      <c r="DR27" s="676"/>
      <c r="DS27" s="676"/>
      <c r="DT27" s="676"/>
      <c r="DU27" s="676"/>
      <c r="DV27" s="677"/>
      <c r="DW27" s="668">
        <v>4.7</v>
      </c>
      <c r="DX27" s="678"/>
      <c r="DY27" s="678"/>
      <c r="DZ27" s="678"/>
      <c r="EA27" s="678"/>
      <c r="EB27" s="678"/>
      <c r="EC27" s="710"/>
    </row>
    <row r="28" spans="2:133" ht="11.25" customHeight="1">
      <c r="B28" s="662" t="s">
        <v>303</v>
      </c>
      <c r="C28" s="663"/>
      <c r="D28" s="663"/>
      <c r="E28" s="663"/>
      <c r="F28" s="663"/>
      <c r="G28" s="663"/>
      <c r="H28" s="663"/>
      <c r="I28" s="663"/>
      <c r="J28" s="663"/>
      <c r="K28" s="663"/>
      <c r="L28" s="663"/>
      <c r="M28" s="663"/>
      <c r="N28" s="663"/>
      <c r="O28" s="663"/>
      <c r="P28" s="663"/>
      <c r="Q28" s="664"/>
      <c r="R28" s="665">
        <v>1342</v>
      </c>
      <c r="S28" s="666"/>
      <c r="T28" s="666"/>
      <c r="U28" s="666"/>
      <c r="V28" s="666"/>
      <c r="W28" s="666"/>
      <c r="X28" s="666"/>
      <c r="Y28" s="667"/>
      <c r="Z28" s="692">
        <v>0</v>
      </c>
      <c r="AA28" s="692"/>
      <c r="AB28" s="692"/>
      <c r="AC28" s="692"/>
      <c r="AD28" s="693">
        <v>1342</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304</v>
      </c>
      <c r="CE28" s="700"/>
      <c r="CF28" s="700"/>
      <c r="CG28" s="700"/>
      <c r="CH28" s="700"/>
      <c r="CI28" s="700"/>
      <c r="CJ28" s="700"/>
      <c r="CK28" s="700"/>
      <c r="CL28" s="700"/>
      <c r="CM28" s="700"/>
      <c r="CN28" s="700"/>
      <c r="CO28" s="700"/>
      <c r="CP28" s="700"/>
      <c r="CQ28" s="701"/>
      <c r="CR28" s="665">
        <v>1172214</v>
      </c>
      <c r="CS28" s="666"/>
      <c r="CT28" s="666"/>
      <c r="CU28" s="666"/>
      <c r="CV28" s="666"/>
      <c r="CW28" s="666"/>
      <c r="CX28" s="666"/>
      <c r="CY28" s="667"/>
      <c r="CZ28" s="668">
        <v>15.7</v>
      </c>
      <c r="DA28" s="678"/>
      <c r="DB28" s="678"/>
      <c r="DC28" s="679"/>
      <c r="DD28" s="671">
        <v>1113798</v>
      </c>
      <c r="DE28" s="666"/>
      <c r="DF28" s="666"/>
      <c r="DG28" s="666"/>
      <c r="DH28" s="666"/>
      <c r="DI28" s="666"/>
      <c r="DJ28" s="666"/>
      <c r="DK28" s="667"/>
      <c r="DL28" s="671">
        <v>1113798</v>
      </c>
      <c r="DM28" s="666"/>
      <c r="DN28" s="666"/>
      <c r="DO28" s="666"/>
      <c r="DP28" s="666"/>
      <c r="DQ28" s="666"/>
      <c r="DR28" s="666"/>
      <c r="DS28" s="666"/>
      <c r="DT28" s="666"/>
      <c r="DU28" s="666"/>
      <c r="DV28" s="667"/>
      <c r="DW28" s="668">
        <v>26.2</v>
      </c>
      <c r="DX28" s="678"/>
      <c r="DY28" s="678"/>
      <c r="DZ28" s="678"/>
      <c r="EA28" s="678"/>
      <c r="EB28" s="678"/>
      <c r="EC28" s="710"/>
    </row>
    <row r="29" spans="2:133" ht="11.25" customHeight="1">
      <c r="B29" s="662" t="s">
        <v>305</v>
      </c>
      <c r="C29" s="663"/>
      <c r="D29" s="663"/>
      <c r="E29" s="663"/>
      <c r="F29" s="663"/>
      <c r="G29" s="663"/>
      <c r="H29" s="663"/>
      <c r="I29" s="663"/>
      <c r="J29" s="663"/>
      <c r="K29" s="663"/>
      <c r="L29" s="663"/>
      <c r="M29" s="663"/>
      <c r="N29" s="663"/>
      <c r="O29" s="663"/>
      <c r="P29" s="663"/>
      <c r="Q29" s="664"/>
      <c r="R29" s="665">
        <v>13633</v>
      </c>
      <c r="S29" s="666"/>
      <c r="T29" s="666"/>
      <c r="U29" s="666"/>
      <c r="V29" s="666"/>
      <c r="W29" s="666"/>
      <c r="X29" s="666"/>
      <c r="Y29" s="667"/>
      <c r="Z29" s="692">
        <v>0.2</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306</v>
      </c>
      <c r="CE29" s="753"/>
      <c r="CF29" s="699" t="s">
        <v>70</v>
      </c>
      <c r="CG29" s="700"/>
      <c r="CH29" s="700"/>
      <c r="CI29" s="700"/>
      <c r="CJ29" s="700"/>
      <c r="CK29" s="700"/>
      <c r="CL29" s="700"/>
      <c r="CM29" s="700"/>
      <c r="CN29" s="700"/>
      <c r="CO29" s="700"/>
      <c r="CP29" s="700"/>
      <c r="CQ29" s="701"/>
      <c r="CR29" s="665">
        <v>1172214</v>
      </c>
      <c r="CS29" s="676"/>
      <c r="CT29" s="676"/>
      <c r="CU29" s="676"/>
      <c r="CV29" s="676"/>
      <c r="CW29" s="676"/>
      <c r="CX29" s="676"/>
      <c r="CY29" s="677"/>
      <c r="CZ29" s="668">
        <v>15.7</v>
      </c>
      <c r="DA29" s="678"/>
      <c r="DB29" s="678"/>
      <c r="DC29" s="679"/>
      <c r="DD29" s="671">
        <v>1113798</v>
      </c>
      <c r="DE29" s="676"/>
      <c r="DF29" s="676"/>
      <c r="DG29" s="676"/>
      <c r="DH29" s="676"/>
      <c r="DI29" s="676"/>
      <c r="DJ29" s="676"/>
      <c r="DK29" s="677"/>
      <c r="DL29" s="671">
        <v>1113798</v>
      </c>
      <c r="DM29" s="676"/>
      <c r="DN29" s="676"/>
      <c r="DO29" s="676"/>
      <c r="DP29" s="676"/>
      <c r="DQ29" s="676"/>
      <c r="DR29" s="676"/>
      <c r="DS29" s="676"/>
      <c r="DT29" s="676"/>
      <c r="DU29" s="676"/>
      <c r="DV29" s="677"/>
      <c r="DW29" s="668">
        <v>26.2</v>
      </c>
      <c r="DX29" s="678"/>
      <c r="DY29" s="678"/>
      <c r="DZ29" s="678"/>
      <c r="EA29" s="678"/>
      <c r="EB29" s="678"/>
      <c r="EC29" s="710"/>
    </row>
    <row r="30" spans="2:133" ht="11.25" customHeight="1">
      <c r="B30" s="662" t="s">
        <v>307</v>
      </c>
      <c r="C30" s="663"/>
      <c r="D30" s="663"/>
      <c r="E30" s="663"/>
      <c r="F30" s="663"/>
      <c r="G30" s="663"/>
      <c r="H30" s="663"/>
      <c r="I30" s="663"/>
      <c r="J30" s="663"/>
      <c r="K30" s="663"/>
      <c r="L30" s="663"/>
      <c r="M30" s="663"/>
      <c r="N30" s="663"/>
      <c r="O30" s="663"/>
      <c r="P30" s="663"/>
      <c r="Q30" s="664"/>
      <c r="R30" s="665">
        <v>137174</v>
      </c>
      <c r="S30" s="666"/>
      <c r="T30" s="666"/>
      <c r="U30" s="666"/>
      <c r="V30" s="666"/>
      <c r="W30" s="666"/>
      <c r="X30" s="666"/>
      <c r="Y30" s="667"/>
      <c r="Z30" s="692">
        <v>1.8</v>
      </c>
      <c r="AA30" s="692"/>
      <c r="AB30" s="692"/>
      <c r="AC30" s="692"/>
      <c r="AD30" s="693" t="s">
        <v>129</v>
      </c>
      <c r="AE30" s="693"/>
      <c r="AF30" s="693"/>
      <c r="AG30" s="693"/>
      <c r="AH30" s="693"/>
      <c r="AI30" s="693"/>
      <c r="AJ30" s="693"/>
      <c r="AK30" s="693"/>
      <c r="AL30" s="668" t="s">
        <v>129</v>
      </c>
      <c r="AM30" s="669"/>
      <c r="AN30" s="669"/>
      <c r="AO30" s="694"/>
      <c r="AP30" s="724" t="s">
        <v>224</v>
      </c>
      <c r="AQ30" s="725"/>
      <c r="AR30" s="725"/>
      <c r="AS30" s="725"/>
      <c r="AT30" s="725"/>
      <c r="AU30" s="725"/>
      <c r="AV30" s="725"/>
      <c r="AW30" s="725"/>
      <c r="AX30" s="725"/>
      <c r="AY30" s="725"/>
      <c r="AZ30" s="725"/>
      <c r="BA30" s="725"/>
      <c r="BB30" s="725"/>
      <c r="BC30" s="725"/>
      <c r="BD30" s="725"/>
      <c r="BE30" s="725"/>
      <c r="BF30" s="726"/>
      <c r="BG30" s="724" t="s">
        <v>308</v>
      </c>
      <c r="BH30" s="749"/>
      <c r="BI30" s="749"/>
      <c r="BJ30" s="749"/>
      <c r="BK30" s="749"/>
      <c r="BL30" s="749"/>
      <c r="BM30" s="749"/>
      <c r="BN30" s="749"/>
      <c r="BO30" s="749"/>
      <c r="BP30" s="749"/>
      <c r="BQ30" s="750"/>
      <c r="BR30" s="724" t="s">
        <v>309</v>
      </c>
      <c r="BS30" s="749"/>
      <c r="BT30" s="749"/>
      <c r="BU30" s="749"/>
      <c r="BV30" s="749"/>
      <c r="BW30" s="749"/>
      <c r="BX30" s="749"/>
      <c r="BY30" s="749"/>
      <c r="BZ30" s="749"/>
      <c r="CA30" s="749"/>
      <c r="CB30" s="750"/>
      <c r="CD30" s="754"/>
      <c r="CE30" s="755"/>
      <c r="CF30" s="699" t="s">
        <v>310</v>
      </c>
      <c r="CG30" s="700"/>
      <c r="CH30" s="700"/>
      <c r="CI30" s="700"/>
      <c r="CJ30" s="700"/>
      <c r="CK30" s="700"/>
      <c r="CL30" s="700"/>
      <c r="CM30" s="700"/>
      <c r="CN30" s="700"/>
      <c r="CO30" s="700"/>
      <c r="CP30" s="700"/>
      <c r="CQ30" s="701"/>
      <c r="CR30" s="665">
        <v>1125518</v>
      </c>
      <c r="CS30" s="666"/>
      <c r="CT30" s="666"/>
      <c r="CU30" s="666"/>
      <c r="CV30" s="666"/>
      <c r="CW30" s="666"/>
      <c r="CX30" s="666"/>
      <c r="CY30" s="667"/>
      <c r="CZ30" s="668">
        <v>15.1</v>
      </c>
      <c r="DA30" s="678"/>
      <c r="DB30" s="678"/>
      <c r="DC30" s="679"/>
      <c r="DD30" s="671">
        <v>1067102</v>
      </c>
      <c r="DE30" s="666"/>
      <c r="DF30" s="666"/>
      <c r="DG30" s="666"/>
      <c r="DH30" s="666"/>
      <c r="DI30" s="666"/>
      <c r="DJ30" s="666"/>
      <c r="DK30" s="667"/>
      <c r="DL30" s="671">
        <v>1067102</v>
      </c>
      <c r="DM30" s="666"/>
      <c r="DN30" s="666"/>
      <c r="DO30" s="666"/>
      <c r="DP30" s="666"/>
      <c r="DQ30" s="666"/>
      <c r="DR30" s="666"/>
      <c r="DS30" s="666"/>
      <c r="DT30" s="666"/>
      <c r="DU30" s="666"/>
      <c r="DV30" s="667"/>
      <c r="DW30" s="668">
        <v>25.1</v>
      </c>
      <c r="DX30" s="678"/>
      <c r="DY30" s="678"/>
      <c r="DZ30" s="678"/>
      <c r="EA30" s="678"/>
      <c r="EB30" s="678"/>
      <c r="EC30" s="710"/>
    </row>
    <row r="31" spans="2:133" ht="11.25" customHeight="1">
      <c r="B31" s="662" t="s">
        <v>311</v>
      </c>
      <c r="C31" s="663"/>
      <c r="D31" s="663"/>
      <c r="E31" s="663"/>
      <c r="F31" s="663"/>
      <c r="G31" s="663"/>
      <c r="H31" s="663"/>
      <c r="I31" s="663"/>
      <c r="J31" s="663"/>
      <c r="K31" s="663"/>
      <c r="L31" s="663"/>
      <c r="M31" s="663"/>
      <c r="N31" s="663"/>
      <c r="O31" s="663"/>
      <c r="P31" s="663"/>
      <c r="Q31" s="664"/>
      <c r="R31" s="665">
        <v>5482</v>
      </c>
      <c r="S31" s="666"/>
      <c r="T31" s="666"/>
      <c r="U31" s="666"/>
      <c r="V31" s="666"/>
      <c r="W31" s="666"/>
      <c r="X31" s="666"/>
      <c r="Y31" s="667"/>
      <c r="Z31" s="692">
        <v>0.1</v>
      </c>
      <c r="AA31" s="692"/>
      <c r="AB31" s="692"/>
      <c r="AC31" s="692"/>
      <c r="AD31" s="693" t="s">
        <v>129</v>
      </c>
      <c r="AE31" s="693"/>
      <c r="AF31" s="693"/>
      <c r="AG31" s="693"/>
      <c r="AH31" s="693"/>
      <c r="AI31" s="693"/>
      <c r="AJ31" s="693"/>
      <c r="AK31" s="693"/>
      <c r="AL31" s="668" t="s">
        <v>129</v>
      </c>
      <c r="AM31" s="669"/>
      <c r="AN31" s="669"/>
      <c r="AO31" s="694"/>
      <c r="AP31" s="740" t="s">
        <v>312</v>
      </c>
      <c r="AQ31" s="741"/>
      <c r="AR31" s="741"/>
      <c r="AS31" s="741"/>
      <c r="AT31" s="746" t="s">
        <v>313</v>
      </c>
      <c r="AU31" s="366"/>
      <c r="AV31" s="366"/>
      <c r="AW31" s="366"/>
      <c r="AX31" s="733" t="s">
        <v>190</v>
      </c>
      <c r="AY31" s="734"/>
      <c r="AZ31" s="734"/>
      <c r="BA31" s="734"/>
      <c r="BB31" s="734"/>
      <c r="BC31" s="734"/>
      <c r="BD31" s="734"/>
      <c r="BE31" s="734"/>
      <c r="BF31" s="735"/>
      <c r="BG31" s="736">
        <v>98.9</v>
      </c>
      <c r="BH31" s="737"/>
      <c r="BI31" s="737"/>
      <c r="BJ31" s="737"/>
      <c r="BK31" s="737"/>
      <c r="BL31" s="737"/>
      <c r="BM31" s="738">
        <v>93</v>
      </c>
      <c r="BN31" s="737"/>
      <c r="BO31" s="737"/>
      <c r="BP31" s="737"/>
      <c r="BQ31" s="739"/>
      <c r="BR31" s="736">
        <v>98.1</v>
      </c>
      <c r="BS31" s="737"/>
      <c r="BT31" s="737"/>
      <c r="BU31" s="737"/>
      <c r="BV31" s="737"/>
      <c r="BW31" s="737"/>
      <c r="BX31" s="738">
        <v>91.9</v>
      </c>
      <c r="BY31" s="737"/>
      <c r="BZ31" s="737"/>
      <c r="CA31" s="737"/>
      <c r="CB31" s="739"/>
      <c r="CD31" s="754"/>
      <c r="CE31" s="755"/>
      <c r="CF31" s="699" t="s">
        <v>314</v>
      </c>
      <c r="CG31" s="700"/>
      <c r="CH31" s="700"/>
      <c r="CI31" s="700"/>
      <c r="CJ31" s="700"/>
      <c r="CK31" s="700"/>
      <c r="CL31" s="700"/>
      <c r="CM31" s="700"/>
      <c r="CN31" s="700"/>
      <c r="CO31" s="700"/>
      <c r="CP31" s="700"/>
      <c r="CQ31" s="701"/>
      <c r="CR31" s="665">
        <v>46696</v>
      </c>
      <c r="CS31" s="676"/>
      <c r="CT31" s="676"/>
      <c r="CU31" s="676"/>
      <c r="CV31" s="676"/>
      <c r="CW31" s="676"/>
      <c r="CX31" s="676"/>
      <c r="CY31" s="677"/>
      <c r="CZ31" s="668">
        <v>0.6</v>
      </c>
      <c r="DA31" s="678"/>
      <c r="DB31" s="678"/>
      <c r="DC31" s="679"/>
      <c r="DD31" s="671">
        <v>46696</v>
      </c>
      <c r="DE31" s="676"/>
      <c r="DF31" s="676"/>
      <c r="DG31" s="676"/>
      <c r="DH31" s="676"/>
      <c r="DI31" s="676"/>
      <c r="DJ31" s="676"/>
      <c r="DK31" s="677"/>
      <c r="DL31" s="671">
        <v>46696</v>
      </c>
      <c r="DM31" s="676"/>
      <c r="DN31" s="676"/>
      <c r="DO31" s="676"/>
      <c r="DP31" s="676"/>
      <c r="DQ31" s="676"/>
      <c r="DR31" s="676"/>
      <c r="DS31" s="676"/>
      <c r="DT31" s="676"/>
      <c r="DU31" s="676"/>
      <c r="DV31" s="677"/>
      <c r="DW31" s="668">
        <v>1.1000000000000001</v>
      </c>
      <c r="DX31" s="678"/>
      <c r="DY31" s="678"/>
      <c r="DZ31" s="678"/>
      <c r="EA31" s="678"/>
      <c r="EB31" s="678"/>
      <c r="EC31" s="710"/>
    </row>
    <row r="32" spans="2:133" ht="11.25" customHeight="1">
      <c r="B32" s="662" t="s">
        <v>315</v>
      </c>
      <c r="C32" s="663"/>
      <c r="D32" s="663"/>
      <c r="E32" s="663"/>
      <c r="F32" s="663"/>
      <c r="G32" s="663"/>
      <c r="H32" s="663"/>
      <c r="I32" s="663"/>
      <c r="J32" s="663"/>
      <c r="K32" s="663"/>
      <c r="L32" s="663"/>
      <c r="M32" s="663"/>
      <c r="N32" s="663"/>
      <c r="O32" s="663"/>
      <c r="P32" s="663"/>
      <c r="Q32" s="664"/>
      <c r="R32" s="665">
        <v>892521</v>
      </c>
      <c r="S32" s="666"/>
      <c r="T32" s="666"/>
      <c r="U32" s="666"/>
      <c r="V32" s="666"/>
      <c r="W32" s="666"/>
      <c r="X32" s="666"/>
      <c r="Y32" s="667"/>
      <c r="Z32" s="692">
        <v>11.8</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2" t="s">
        <v>316</v>
      </c>
      <c r="AV32" s="362"/>
      <c r="AW32" s="362"/>
      <c r="AX32" s="662" t="s">
        <v>317</v>
      </c>
      <c r="AY32" s="663"/>
      <c r="AZ32" s="663"/>
      <c r="BA32" s="663"/>
      <c r="BB32" s="663"/>
      <c r="BC32" s="663"/>
      <c r="BD32" s="663"/>
      <c r="BE32" s="663"/>
      <c r="BF32" s="664"/>
      <c r="BG32" s="731">
        <v>99</v>
      </c>
      <c r="BH32" s="676"/>
      <c r="BI32" s="676"/>
      <c r="BJ32" s="676"/>
      <c r="BK32" s="676"/>
      <c r="BL32" s="676"/>
      <c r="BM32" s="669">
        <v>97.3</v>
      </c>
      <c r="BN32" s="732"/>
      <c r="BO32" s="732"/>
      <c r="BP32" s="732"/>
      <c r="BQ32" s="708"/>
      <c r="BR32" s="731">
        <v>99.2</v>
      </c>
      <c r="BS32" s="676"/>
      <c r="BT32" s="676"/>
      <c r="BU32" s="676"/>
      <c r="BV32" s="676"/>
      <c r="BW32" s="676"/>
      <c r="BX32" s="669">
        <v>97.3</v>
      </c>
      <c r="BY32" s="732"/>
      <c r="BZ32" s="732"/>
      <c r="CA32" s="732"/>
      <c r="CB32" s="708"/>
      <c r="CD32" s="756"/>
      <c r="CE32" s="757"/>
      <c r="CF32" s="699" t="s">
        <v>318</v>
      </c>
      <c r="CG32" s="700"/>
      <c r="CH32" s="700"/>
      <c r="CI32" s="700"/>
      <c r="CJ32" s="700"/>
      <c r="CK32" s="700"/>
      <c r="CL32" s="700"/>
      <c r="CM32" s="700"/>
      <c r="CN32" s="700"/>
      <c r="CO32" s="700"/>
      <c r="CP32" s="700"/>
      <c r="CQ32" s="701"/>
      <c r="CR32" s="665" t="s">
        <v>129</v>
      </c>
      <c r="CS32" s="666"/>
      <c r="CT32" s="666"/>
      <c r="CU32" s="666"/>
      <c r="CV32" s="666"/>
      <c r="CW32" s="666"/>
      <c r="CX32" s="666"/>
      <c r="CY32" s="667"/>
      <c r="CZ32" s="668" t="s">
        <v>129</v>
      </c>
      <c r="DA32" s="678"/>
      <c r="DB32" s="678"/>
      <c r="DC32" s="679"/>
      <c r="DD32" s="671" t="s">
        <v>129</v>
      </c>
      <c r="DE32" s="666"/>
      <c r="DF32" s="666"/>
      <c r="DG32" s="666"/>
      <c r="DH32" s="666"/>
      <c r="DI32" s="666"/>
      <c r="DJ32" s="666"/>
      <c r="DK32" s="667"/>
      <c r="DL32" s="671" t="s">
        <v>129</v>
      </c>
      <c r="DM32" s="666"/>
      <c r="DN32" s="666"/>
      <c r="DO32" s="666"/>
      <c r="DP32" s="666"/>
      <c r="DQ32" s="666"/>
      <c r="DR32" s="666"/>
      <c r="DS32" s="666"/>
      <c r="DT32" s="666"/>
      <c r="DU32" s="666"/>
      <c r="DV32" s="667"/>
      <c r="DW32" s="668" t="s">
        <v>129</v>
      </c>
      <c r="DX32" s="678"/>
      <c r="DY32" s="678"/>
      <c r="DZ32" s="678"/>
      <c r="EA32" s="678"/>
      <c r="EB32" s="678"/>
      <c r="EC32" s="710"/>
    </row>
    <row r="33" spans="2:133" ht="11.25" customHeight="1">
      <c r="B33" s="728" t="s">
        <v>319</v>
      </c>
      <c r="C33" s="729"/>
      <c r="D33" s="729"/>
      <c r="E33" s="729"/>
      <c r="F33" s="729"/>
      <c r="G33" s="729"/>
      <c r="H33" s="729"/>
      <c r="I33" s="729"/>
      <c r="J33" s="729"/>
      <c r="K33" s="729"/>
      <c r="L33" s="729"/>
      <c r="M33" s="729"/>
      <c r="N33" s="729"/>
      <c r="O33" s="729"/>
      <c r="P33" s="729"/>
      <c r="Q33" s="730"/>
      <c r="R33" s="665" t="s">
        <v>129</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129</v>
      </c>
      <c r="AM33" s="669"/>
      <c r="AN33" s="669"/>
      <c r="AO33" s="694"/>
      <c r="AP33" s="744"/>
      <c r="AQ33" s="745"/>
      <c r="AR33" s="745"/>
      <c r="AS33" s="745"/>
      <c r="AT33" s="748"/>
      <c r="AU33" s="360"/>
      <c r="AV33" s="360"/>
      <c r="AW33" s="360"/>
      <c r="AX33" s="642" t="s">
        <v>320</v>
      </c>
      <c r="AY33" s="643"/>
      <c r="AZ33" s="643"/>
      <c r="BA33" s="643"/>
      <c r="BB33" s="643"/>
      <c r="BC33" s="643"/>
      <c r="BD33" s="643"/>
      <c r="BE33" s="643"/>
      <c r="BF33" s="644"/>
      <c r="BG33" s="727">
        <v>98.3</v>
      </c>
      <c r="BH33" s="646"/>
      <c r="BI33" s="646"/>
      <c r="BJ33" s="646"/>
      <c r="BK33" s="646"/>
      <c r="BL33" s="646"/>
      <c r="BM33" s="684">
        <v>87.1</v>
      </c>
      <c r="BN33" s="646"/>
      <c r="BO33" s="646"/>
      <c r="BP33" s="646"/>
      <c r="BQ33" s="695"/>
      <c r="BR33" s="727">
        <v>96.6</v>
      </c>
      <c r="BS33" s="646"/>
      <c r="BT33" s="646"/>
      <c r="BU33" s="646"/>
      <c r="BV33" s="646"/>
      <c r="BW33" s="646"/>
      <c r="BX33" s="684">
        <v>85.4</v>
      </c>
      <c r="BY33" s="646"/>
      <c r="BZ33" s="646"/>
      <c r="CA33" s="646"/>
      <c r="CB33" s="695"/>
      <c r="CD33" s="699" t="s">
        <v>321</v>
      </c>
      <c r="CE33" s="700"/>
      <c r="CF33" s="700"/>
      <c r="CG33" s="700"/>
      <c r="CH33" s="700"/>
      <c r="CI33" s="700"/>
      <c r="CJ33" s="700"/>
      <c r="CK33" s="700"/>
      <c r="CL33" s="700"/>
      <c r="CM33" s="700"/>
      <c r="CN33" s="700"/>
      <c r="CO33" s="700"/>
      <c r="CP33" s="700"/>
      <c r="CQ33" s="701"/>
      <c r="CR33" s="665">
        <v>2919491</v>
      </c>
      <c r="CS33" s="676"/>
      <c r="CT33" s="676"/>
      <c r="CU33" s="676"/>
      <c r="CV33" s="676"/>
      <c r="CW33" s="676"/>
      <c r="CX33" s="676"/>
      <c r="CY33" s="677"/>
      <c r="CZ33" s="668">
        <v>39.200000000000003</v>
      </c>
      <c r="DA33" s="678"/>
      <c r="DB33" s="678"/>
      <c r="DC33" s="679"/>
      <c r="DD33" s="671">
        <v>1803833</v>
      </c>
      <c r="DE33" s="676"/>
      <c r="DF33" s="676"/>
      <c r="DG33" s="676"/>
      <c r="DH33" s="676"/>
      <c r="DI33" s="676"/>
      <c r="DJ33" s="676"/>
      <c r="DK33" s="677"/>
      <c r="DL33" s="671">
        <v>1170843</v>
      </c>
      <c r="DM33" s="676"/>
      <c r="DN33" s="676"/>
      <c r="DO33" s="676"/>
      <c r="DP33" s="676"/>
      <c r="DQ33" s="676"/>
      <c r="DR33" s="676"/>
      <c r="DS33" s="676"/>
      <c r="DT33" s="676"/>
      <c r="DU33" s="676"/>
      <c r="DV33" s="677"/>
      <c r="DW33" s="668">
        <v>27.5</v>
      </c>
      <c r="DX33" s="678"/>
      <c r="DY33" s="678"/>
      <c r="DZ33" s="678"/>
      <c r="EA33" s="678"/>
      <c r="EB33" s="678"/>
      <c r="EC33" s="710"/>
    </row>
    <row r="34" spans="2:133" ht="11.25" customHeight="1">
      <c r="B34" s="662" t="s">
        <v>322</v>
      </c>
      <c r="C34" s="663"/>
      <c r="D34" s="663"/>
      <c r="E34" s="663"/>
      <c r="F34" s="663"/>
      <c r="G34" s="663"/>
      <c r="H34" s="663"/>
      <c r="I34" s="663"/>
      <c r="J34" s="663"/>
      <c r="K34" s="663"/>
      <c r="L34" s="663"/>
      <c r="M34" s="663"/>
      <c r="N34" s="663"/>
      <c r="O34" s="663"/>
      <c r="P34" s="663"/>
      <c r="Q34" s="664"/>
      <c r="R34" s="665">
        <v>1171081</v>
      </c>
      <c r="S34" s="666"/>
      <c r="T34" s="666"/>
      <c r="U34" s="666"/>
      <c r="V34" s="666"/>
      <c r="W34" s="666"/>
      <c r="X34" s="666"/>
      <c r="Y34" s="667"/>
      <c r="Z34" s="692">
        <v>15.4</v>
      </c>
      <c r="AA34" s="692"/>
      <c r="AB34" s="692"/>
      <c r="AC34" s="692"/>
      <c r="AD34" s="693" t="s">
        <v>129</v>
      </c>
      <c r="AE34" s="693"/>
      <c r="AF34" s="693"/>
      <c r="AG34" s="693"/>
      <c r="AH34" s="693"/>
      <c r="AI34" s="693"/>
      <c r="AJ34" s="693"/>
      <c r="AK34" s="693"/>
      <c r="AL34" s="668" t="s">
        <v>129</v>
      </c>
      <c r="AM34" s="669"/>
      <c r="AN34" s="669"/>
      <c r="AO34" s="69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323</v>
      </c>
      <c r="CE34" s="700"/>
      <c r="CF34" s="700"/>
      <c r="CG34" s="700"/>
      <c r="CH34" s="700"/>
      <c r="CI34" s="700"/>
      <c r="CJ34" s="700"/>
      <c r="CK34" s="700"/>
      <c r="CL34" s="700"/>
      <c r="CM34" s="700"/>
      <c r="CN34" s="700"/>
      <c r="CO34" s="700"/>
      <c r="CP34" s="700"/>
      <c r="CQ34" s="701"/>
      <c r="CR34" s="665">
        <v>783564</v>
      </c>
      <c r="CS34" s="666"/>
      <c r="CT34" s="666"/>
      <c r="CU34" s="666"/>
      <c r="CV34" s="666"/>
      <c r="CW34" s="666"/>
      <c r="CX34" s="666"/>
      <c r="CY34" s="667"/>
      <c r="CZ34" s="668">
        <v>10.5</v>
      </c>
      <c r="DA34" s="678"/>
      <c r="DB34" s="678"/>
      <c r="DC34" s="679"/>
      <c r="DD34" s="671">
        <v>399171</v>
      </c>
      <c r="DE34" s="666"/>
      <c r="DF34" s="666"/>
      <c r="DG34" s="666"/>
      <c r="DH34" s="666"/>
      <c r="DI34" s="666"/>
      <c r="DJ34" s="666"/>
      <c r="DK34" s="667"/>
      <c r="DL34" s="671">
        <v>314496</v>
      </c>
      <c r="DM34" s="666"/>
      <c r="DN34" s="666"/>
      <c r="DO34" s="666"/>
      <c r="DP34" s="666"/>
      <c r="DQ34" s="666"/>
      <c r="DR34" s="666"/>
      <c r="DS34" s="666"/>
      <c r="DT34" s="666"/>
      <c r="DU34" s="666"/>
      <c r="DV34" s="667"/>
      <c r="DW34" s="668">
        <v>7.4</v>
      </c>
      <c r="DX34" s="678"/>
      <c r="DY34" s="678"/>
      <c r="DZ34" s="678"/>
      <c r="EA34" s="678"/>
      <c r="EB34" s="678"/>
      <c r="EC34" s="710"/>
    </row>
    <row r="35" spans="2:133" ht="11.25" customHeight="1">
      <c r="B35" s="662" t="s">
        <v>324</v>
      </c>
      <c r="C35" s="663"/>
      <c r="D35" s="663"/>
      <c r="E35" s="663"/>
      <c r="F35" s="663"/>
      <c r="G35" s="663"/>
      <c r="H35" s="663"/>
      <c r="I35" s="663"/>
      <c r="J35" s="663"/>
      <c r="K35" s="663"/>
      <c r="L35" s="663"/>
      <c r="M35" s="663"/>
      <c r="N35" s="663"/>
      <c r="O35" s="663"/>
      <c r="P35" s="663"/>
      <c r="Q35" s="664"/>
      <c r="R35" s="665">
        <v>39706</v>
      </c>
      <c r="S35" s="666"/>
      <c r="T35" s="666"/>
      <c r="U35" s="666"/>
      <c r="V35" s="666"/>
      <c r="W35" s="666"/>
      <c r="X35" s="666"/>
      <c r="Y35" s="667"/>
      <c r="Z35" s="692">
        <v>0.5</v>
      </c>
      <c r="AA35" s="692"/>
      <c r="AB35" s="692"/>
      <c r="AC35" s="692"/>
      <c r="AD35" s="693" t="s">
        <v>129</v>
      </c>
      <c r="AE35" s="693"/>
      <c r="AF35" s="693"/>
      <c r="AG35" s="693"/>
      <c r="AH35" s="693"/>
      <c r="AI35" s="693"/>
      <c r="AJ35" s="693"/>
      <c r="AK35" s="693"/>
      <c r="AL35" s="668" t="s">
        <v>129</v>
      </c>
      <c r="AM35" s="669"/>
      <c r="AN35" s="669"/>
      <c r="AO35" s="694"/>
      <c r="AP35" s="218"/>
      <c r="AQ35" s="724" t="s">
        <v>325</v>
      </c>
      <c r="AR35" s="725"/>
      <c r="AS35" s="725"/>
      <c r="AT35" s="725"/>
      <c r="AU35" s="725"/>
      <c r="AV35" s="725"/>
      <c r="AW35" s="725"/>
      <c r="AX35" s="725"/>
      <c r="AY35" s="725"/>
      <c r="AZ35" s="725"/>
      <c r="BA35" s="725"/>
      <c r="BB35" s="725"/>
      <c r="BC35" s="725"/>
      <c r="BD35" s="725"/>
      <c r="BE35" s="725"/>
      <c r="BF35" s="726"/>
      <c r="BG35" s="724" t="s">
        <v>326</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327</v>
      </c>
      <c r="CE35" s="700"/>
      <c r="CF35" s="700"/>
      <c r="CG35" s="700"/>
      <c r="CH35" s="700"/>
      <c r="CI35" s="700"/>
      <c r="CJ35" s="700"/>
      <c r="CK35" s="700"/>
      <c r="CL35" s="700"/>
      <c r="CM35" s="700"/>
      <c r="CN35" s="700"/>
      <c r="CO35" s="700"/>
      <c r="CP35" s="700"/>
      <c r="CQ35" s="701"/>
      <c r="CR35" s="665">
        <v>71058</v>
      </c>
      <c r="CS35" s="676"/>
      <c r="CT35" s="676"/>
      <c r="CU35" s="676"/>
      <c r="CV35" s="676"/>
      <c r="CW35" s="676"/>
      <c r="CX35" s="676"/>
      <c r="CY35" s="677"/>
      <c r="CZ35" s="668">
        <v>1</v>
      </c>
      <c r="DA35" s="678"/>
      <c r="DB35" s="678"/>
      <c r="DC35" s="679"/>
      <c r="DD35" s="671">
        <v>36736</v>
      </c>
      <c r="DE35" s="676"/>
      <c r="DF35" s="676"/>
      <c r="DG35" s="676"/>
      <c r="DH35" s="676"/>
      <c r="DI35" s="676"/>
      <c r="DJ35" s="676"/>
      <c r="DK35" s="677"/>
      <c r="DL35" s="671">
        <v>26754</v>
      </c>
      <c r="DM35" s="676"/>
      <c r="DN35" s="676"/>
      <c r="DO35" s="676"/>
      <c r="DP35" s="676"/>
      <c r="DQ35" s="676"/>
      <c r="DR35" s="676"/>
      <c r="DS35" s="676"/>
      <c r="DT35" s="676"/>
      <c r="DU35" s="676"/>
      <c r="DV35" s="677"/>
      <c r="DW35" s="668">
        <v>0.6</v>
      </c>
      <c r="DX35" s="678"/>
      <c r="DY35" s="678"/>
      <c r="DZ35" s="678"/>
      <c r="EA35" s="678"/>
      <c r="EB35" s="678"/>
      <c r="EC35" s="710"/>
    </row>
    <row r="36" spans="2:133" ht="11.25" customHeight="1">
      <c r="B36" s="662" t="s">
        <v>328</v>
      </c>
      <c r="C36" s="663"/>
      <c r="D36" s="663"/>
      <c r="E36" s="663"/>
      <c r="F36" s="663"/>
      <c r="G36" s="663"/>
      <c r="H36" s="663"/>
      <c r="I36" s="663"/>
      <c r="J36" s="663"/>
      <c r="K36" s="663"/>
      <c r="L36" s="663"/>
      <c r="M36" s="663"/>
      <c r="N36" s="663"/>
      <c r="O36" s="663"/>
      <c r="P36" s="663"/>
      <c r="Q36" s="664"/>
      <c r="R36" s="665">
        <v>140287</v>
      </c>
      <c r="S36" s="666"/>
      <c r="T36" s="666"/>
      <c r="U36" s="666"/>
      <c r="V36" s="666"/>
      <c r="W36" s="666"/>
      <c r="X36" s="666"/>
      <c r="Y36" s="667"/>
      <c r="Z36" s="692">
        <v>1.9</v>
      </c>
      <c r="AA36" s="692"/>
      <c r="AB36" s="692"/>
      <c r="AC36" s="692"/>
      <c r="AD36" s="693" t="s">
        <v>129</v>
      </c>
      <c r="AE36" s="693"/>
      <c r="AF36" s="693"/>
      <c r="AG36" s="693"/>
      <c r="AH36" s="693"/>
      <c r="AI36" s="693"/>
      <c r="AJ36" s="693"/>
      <c r="AK36" s="693"/>
      <c r="AL36" s="668" t="s">
        <v>129</v>
      </c>
      <c r="AM36" s="669"/>
      <c r="AN36" s="669"/>
      <c r="AO36" s="694"/>
      <c r="AP36" s="218"/>
      <c r="AQ36" s="715" t="s">
        <v>329</v>
      </c>
      <c r="AR36" s="716"/>
      <c r="AS36" s="716"/>
      <c r="AT36" s="716"/>
      <c r="AU36" s="716"/>
      <c r="AV36" s="716"/>
      <c r="AW36" s="716"/>
      <c r="AX36" s="716"/>
      <c r="AY36" s="717"/>
      <c r="AZ36" s="718">
        <v>751835</v>
      </c>
      <c r="BA36" s="719"/>
      <c r="BB36" s="719"/>
      <c r="BC36" s="719"/>
      <c r="BD36" s="719"/>
      <c r="BE36" s="719"/>
      <c r="BF36" s="720"/>
      <c r="BG36" s="721" t="s">
        <v>330</v>
      </c>
      <c r="BH36" s="722"/>
      <c r="BI36" s="722"/>
      <c r="BJ36" s="722"/>
      <c r="BK36" s="722"/>
      <c r="BL36" s="722"/>
      <c r="BM36" s="722"/>
      <c r="BN36" s="722"/>
      <c r="BO36" s="722"/>
      <c r="BP36" s="722"/>
      <c r="BQ36" s="722"/>
      <c r="BR36" s="722"/>
      <c r="BS36" s="722"/>
      <c r="BT36" s="722"/>
      <c r="BU36" s="723"/>
      <c r="BV36" s="718">
        <v>40008</v>
      </c>
      <c r="BW36" s="719"/>
      <c r="BX36" s="719"/>
      <c r="BY36" s="719"/>
      <c r="BZ36" s="719"/>
      <c r="CA36" s="719"/>
      <c r="CB36" s="720"/>
      <c r="CD36" s="699" t="s">
        <v>331</v>
      </c>
      <c r="CE36" s="700"/>
      <c r="CF36" s="700"/>
      <c r="CG36" s="700"/>
      <c r="CH36" s="700"/>
      <c r="CI36" s="700"/>
      <c r="CJ36" s="700"/>
      <c r="CK36" s="700"/>
      <c r="CL36" s="700"/>
      <c r="CM36" s="700"/>
      <c r="CN36" s="700"/>
      <c r="CO36" s="700"/>
      <c r="CP36" s="700"/>
      <c r="CQ36" s="701"/>
      <c r="CR36" s="665">
        <v>965612</v>
      </c>
      <c r="CS36" s="666"/>
      <c r="CT36" s="666"/>
      <c r="CU36" s="666"/>
      <c r="CV36" s="666"/>
      <c r="CW36" s="666"/>
      <c r="CX36" s="666"/>
      <c r="CY36" s="667"/>
      <c r="CZ36" s="668">
        <v>13</v>
      </c>
      <c r="DA36" s="678"/>
      <c r="DB36" s="678"/>
      <c r="DC36" s="679"/>
      <c r="DD36" s="671">
        <v>454312</v>
      </c>
      <c r="DE36" s="666"/>
      <c r="DF36" s="666"/>
      <c r="DG36" s="666"/>
      <c r="DH36" s="666"/>
      <c r="DI36" s="666"/>
      <c r="DJ36" s="666"/>
      <c r="DK36" s="667"/>
      <c r="DL36" s="671">
        <v>350274</v>
      </c>
      <c r="DM36" s="666"/>
      <c r="DN36" s="666"/>
      <c r="DO36" s="666"/>
      <c r="DP36" s="666"/>
      <c r="DQ36" s="666"/>
      <c r="DR36" s="666"/>
      <c r="DS36" s="666"/>
      <c r="DT36" s="666"/>
      <c r="DU36" s="666"/>
      <c r="DV36" s="667"/>
      <c r="DW36" s="668">
        <v>8.1999999999999993</v>
      </c>
      <c r="DX36" s="678"/>
      <c r="DY36" s="678"/>
      <c r="DZ36" s="678"/>
      <c r="EA36" s="678"/>
      <c r="EB36" s="678"/>
      <c r="EC36" s="710"/>
    </row>
    <row r="37" spans="2:133" ht="11.25" customHeight="1">
      <c r="B37" s="662" t="s">
        <v>332</v>
      </c>
      <c r="C37" s="663"/>
      <c r="D37" s="663"/>
      <c r="E37" s="663"/>
      <c r="F37" s="663"/>
      <c r="G37" s="663"/>
      <c r="H37" s="663"/>
      <c r="I37" s="663"/>
      <c r="J37" s="663"/>
      <c r="K37" s="663"/>
      <c r="L37" s="663"/>
      <c r="M37" s="663"/>
      <c r="N37" s="663"/>
      <c r="O37" s="663"/>
      <c r="P37" s="663"/>
      <c r="Q37" s="664"/>
      <c r="R37" s="665">
        <v>43778</v>
      </c>
      <c r="S37" s="666"/>
      <c r="T37" s="666"/>
      <c r="U37" s="666"/>
      <c r="V37" s="666"/>
      <c r="W37" s="666"/>
      <c r="X37" s="666"/>
      <c r="Y37" s="667"/>
      <c r="Z37" s="692">
        <v>0.6</v>
      </c>
      <c r="AA37" s="692"/>
      <c r="AB37" s="692"/>
      <c r="AC37" s="692"/>
      <c r="AD37" s="693" t="s">
        <v>129</v>
      </c>
      <c r="AE37" s="693"/>
      <c r="AF37" s="693"/>
      <c r="AG37" s="693"/>
      <c r="AH37" s="693"/>
      <c r="AI37" s="693"/>
      <c r="AJ37" s="693"/>
      <c r="AK37" s="693"/>
      <c r="AL37" s="668" t="s">
        <v>129</v>
      </c>
      <c r="AM37" s="669"/>
      <c r="AN37" s="669"/>
      <c r="AO37" s="694"/>
      <c r="AQ37" s="705" t="s">
        <v>333</v>
      </c>
      <c r="AR37" s="706"/>
      <c r="AS37" s="706"/>
      <c r="AT37" s="706"/>
      <c r="AU37" s="706"/>
      <c r="AV37" s="706"/>
      <c r="AW37" s="706"/>
      <c r="AX37" s="706"/>
      <c r="AY37" s="707"/>
      <c r="AZ37" s="665">
        <v>324346</v>
      </c>
      <c r="BA37" s="666"/>
      <c r="BB37" s="666"/>
      <c r="BC37" s="666"/>
      <c r="BD37" s="676"/>
      <c r="BE37" s="676"/>
      <c r="BF37" s="708"/>
      <c r="BG37" s="699" t="s">
        <v>334</v>
      </c>
      <c r="BH37" s="700"/>
      <c r="BI37" s="700"/>
      <c r="BJ37" s="700"/>
      <c r="BK37" s="700"/>
      <c r="BL37" s="700"/>
      <c r="BM37" s="700"/>
      <c r="BN37" s="700"/>
      <c r="BO37" s="700"/>
      <c r="BP37" s="700"/>
      <c r="BQ37" s="700"/>
      <c r="BR37" s="700"/>
      <c r="BS37" s="700"/>
      <c r="BT37" s="700"/>
      <c r="BU37" s="701"/>
      <c r="BV37" s="665">
        <v>9311</v>
      </c>
      <c r="BW37" s="666"/>
      <c r="BX37" s="666"/>
      <c r="BY37" s="666"/>
      <c r="BZ37" s="666"/>
      <c r="CA37" s="666"/>
      <c r="CB37" s="709"/>
      <c r="CD37" s="699" t="s">
        <v>335</v>
      </c>
      <c r="CE37" s="700"/>
      <c r="CF37" s="700"/>
      <c r="CG37" s="700"/>
      <c r="CH37" s="700"/>
      <c r="CI37" s="700"/>
      <c r="CJ37" s="700"/>
      <c r="CK37" s="700"/>
      <c r="CL37" s="700"/>
      <c r="CM37" s="700"/>
      <c r="CN37" s="700"/>
      <c r="CO37" s="700"/>
      <c r="CP37" s="700"/>
      <c r="CQ37" s="701"/>
      <c r="CR37" s="665">
        <v>258275</v>
      </c>
      <c r="CS37" s="676"/>
      <c r="CT37" s="676"/>
      <c r="CU37" s="676"/>
      <c r="CV37" s="676"/>
      <c r="CW37" s="676"/>
      <c r="CX37" s="676"/>
      <c r="CY37" s="677"/>
      <c r="CZ37" s="668">
        <v>3.5</v>
      </c>
      <c r="DA37" s="678"/>
      <c r="DB37" s="678"/>
      <c r="DC37" s="679"/>
      <c r="DD37" s="671">
        <v>216443</v>
      </c>
      <c r="DE37" s="676"/>
      <c r="DF37" s="676"/>
      <c r="DG37" s="676"/>
      <c r="DH37" s="676"/>
      <c r="DI37" s="676"/>
      <c r="DJ37" s="676"/>
      <c r="DK37" s="677"/>
      <c r="DL37" s="671">
        <v>214058</v>
      </c>
      <c r="DM37" s="676"/>
      <c r="DN37" s="676"/>
      <c r="DO37" s="676"/>
      <c r="DP37" s="676"/>
      <c r="DQ37" s="676"/>
      <c r="DR37" s="676"/>
      <c r="DS37" s="676"/>
      <c r="DT37" s="676"/>
      <c r="DU37" s="676"/>
      <c r="DV37" s="677"/>
      <c r="DW37" s="668">
        <v>5</v>
      </c>
      <c r="DX37" s="678"/>
      <c r="DY37" s="678"/>
      <c r="DZ37" s="678"/>
      <c r="EA37" s="678"/>
      <c r="EB37" s="678"/>
      <c r="EC37" s="710"/>
    </row>
    <row r="38" spans="2:133" ht="11.25" customHeight="1">
      <c r="B38" s="662" t="s">
        <v>336</v>
      </c>
      <c r="C38" s="663"/>
      <c r="D38" s="663"/>
      <c r="E38" s="663"/>
      <c r="F38" s="663"/>
      <c r="G38" s="663"/>
      <c r="H38" s="663"/>
      <c r="I38" s="663"/>
      <c r="J38" s="663"/>
      <c r="K38" s="663"/>
      <c r="L38" s="663"/>
      <c r="M38" s="663"/>
      <c r="N38" s="663"/>
      <c r="O38" s="663"/>
      <c r="P38" s="663"/>
      <c r="Q38" s="664"/>
      <c r="R38" s="665">
        <v>76386</v>
      </c>
      <c r="S38" s="666"/>
      <c r="T38" s="666"/>
      <c r="U38" s="666"/>
      <c r="V38" s="666"/>
      <c r="W38" s="666"/>
      <c r="X38" s="666"/>
      <c r="Y38" s="667"/>
      <c r="Z38" s="692">
        <v>1</v>
      </c>
      <c r="AA38" s="692"/>
      <c r="AB38" s="692"/>
      <c r="AC38" s="692"/>
      <c r="AD38" s="693" t="s">
        <v>129</v>
      </c>
      <c r="AE38" s="693"/>
      <c r="AF38" s="693"/>
      <c r="AG38" s="693"/>
      <c r="AH38" s="693"/>
      <c r="AI38" s="693"/>
      <c r="AJ38" s="693"/>
      <c r="AK38" s="693"/>
      <c r="AL38" s="668" t="s">
        <v>129</v>
      </c>
      <c r="AM38" s="669"/>
      <c r="AN38" s="669"/>
      <c r="AO38" s="694"/>
      <c r="AQ38" s="705" t="s">
        <v>337</v>
      </c>
      <c r="AR38" s="706"/>
      <c r="AS38" s="706"/>
      <c r="AT38" s="706"/>
      <c r="AU38" s="706"/>
      <c r="AV38" s="706"/>
      <c r="AW38" s="706"/>
      <c r="AX38" s="706"/>
      <c r="AY38" s="707"/>
      <c r="AZ38" s="665">
        <v>41394</v>
      </c>
      <c r="BA38" s="666"/>
      <c r="BB38" s="666"/>
      <c r="BC38" s="666"/>
      <c r="BD38" s="676"/>
      <c r="BE38" s="676"/>
      <c r="BF38" s="708"/>
      <c r="BG38" s="699" t="s">
        <v>338</v>
      </c>
      <c r="BH38" s="700"/>
      <c r="BI38" s="700"/>
      <c r="BJ38" s="700"/>
      <c r="BK38" s="700"/>
      <c r="BL38" s="700"/>
      <c r="BM38" s="700"/>
      <c r="BN38" s="700"/>
      <c r="BO38" s="700"/>
      <c r="BP38" s="700"/>
      <c r="BQ38" s="700"/>
      <c r="BR38" s="700"/>
      <c r="BS38" s="700"/>
      <c r="BT38" s="700"/>
      <c r="BU38" s="701"/>
      <c r="BV38" s="665">
        <v>1382</v>
      </c>
      <c r="BW38" s="666"/>
      <c r="BX38" s="666"/>
      <c r="BY38" s="666"/>
      <c r="BZ38" s="666"/>
      <c r="CA38" s="666"/>
      <c r="CB38" s="709"/>
      <c r="CD38" s="699" t="s">
        <v>339</v>
      </c>
      <c r="CE38" s="700"/>
      <c r="CF38" s="700"/>
      <c r="CG38" s="700"/>
      <c r="CH38" s="700"/>
      <c r="CI38" s="700"/>
      <c r="CJ38" s="700"/>
      <c r="CK38" s="700"/>
      <c r="CL38" s="700"/>
      <c r="CM38" s="700"/>
      <c r="CN38" s="700"/>
      <c r="CO38" s="700"/>
      <c r="CP38" s="700"/>
      <c r="CQ38" s="701"/>
      <c r="CR38" s="665">
        <v>710441</v>
      </c>
      <c r="CS38" s="666"/>
      <c r="CT38" s="666"/>
      <c r="CU38" s="666"/>
      <c r="CV38" s="666"/>
      <c r="CW38" s="666"/>
      <c r="CX38" s="666"/>
      <c r="CY38" s="667"/>
      <c r="CZ38" s="668">
        <v>9.5</v>
      </c>
      <c r="DA38" s="678"/>
      <c r="DB38" s="678"/>
      <c r="DC38" s="679"/>
      <c r="DD38" s="671">
        <v>584298</v>
      </c>
      <c r="DE38" s="666"/>
      <c r="DF38" s="666"/>
      <c r="DG38" s="666"/>
      <c r="DH38" s="666"/>
      <c r="DI38" s="666"/>
      <c r="DJ38" s="666"/>
      <c r="DK38" s="667"/>
      <c r="DL38" s="671">
        <v>479318</v>
      </c>
      <c r="DM38" s="666"/>
      <c r="DN38" s="666"/>
      <c r="DO38" s="666"/>
      <c r="DP38" s="666"/>
      <c r="DQ38" s="666"/>
      <c r="DR38" s="666"/>
      <c r="DS38" s="666"/>
      <c r="DT38" s="666"/>
      <c r="DU38" s="666"/>
      <c r="DV38" s="667"/>
      <c r="DW38" s="668">
        <v>11.3</v>
      </c>
      <c r="DX38" s="678"/>
      <c r="DY38" s="678"/>
      <c r="DZ38" s="678"/>
      <c r="EA38" s="678"/>
      <c r="EB38" s="678"/>
      <c r="EC38" s="710"/>
    </row>
    <row r="39" spans="2:133" ht="11.25" customHeight="1">
      <c r="B39" s="662" t="s">
        <v>340</v>
      </c>
      <c r="C39" s="663"/>
      <c r="D39" s="663"/>
      <c r="E39" s="663"/>
      <c r="F39" s="663"/>
      <c r="G39" s="663"/>
      <c r="H39" s="663"/>
      <c r="I39" s="663"/>
      <c r="J39" s="663"/>
      <c r="K39" s="663"/>
      <c r="L39" s="663"/>
      <c r="M39" s="663"/>
      <c r="N39" s="663"/>
      <c r="O39" s="663"/>
      <c r="P39" s="663"/>
      <c r="Q39" s="664"/>
      <c r="R39" s="665">
        <v>128392</v>
      </c>
      <c r="S39" s="666"/>
      <c r="T39" s="666"/>
      <c r="U39" s="666"/>
      <c r="V39" s="666"/>
      <c r="W39" s="666"/>
      <c r="X39" s="666"/>
      <c r="Y39" s="667"/>
      <c r="Z39" s="692">
        <v>1.7</v>
      </c>
      <c r="AA39" s="692"/>
      <c r="AB39" s="692"/>
      <c r="AC39" s="692"/>
      <c r="AD39" s="693">
        <v>8</v>
      </c>
      <c r="AE39" s="693"/>
      <c r="AF39" s="693"/>
      <c r="AG39" s="693"/>
      <c r="AH39" s="693"/>
      <c r="AI39" s="693"/>
      <c r="AJ39" s="693"/>
      <c r="AK39" s="693"/>
      <c r="AL39" s="668">
        <v>0</v>
      </c>
      <c r="AM39" s="669"/>
      <c r="AN39" s="669"/>
      <c r="AO39" s="694"/>
      <c r="AQ39" s="705" t="s">
        <v>341</v>
      </c>
      <c r="AR39" s="706"/>
      <c r="AS39" s="706"/>
      <c r="AT39" s="706"/>
      <c r="AU39" s="706"/>
      <c r="AV39" s="706"/>
      <c r="AW39" s="706"/>
      <c r="AX39" s="706"/>
      <c r="AY39" s="707"/>
      <c r="AZ39" s="665">
        <v>922</v>
      </c>
      <c r="BA39" s="666"/>
      <c r="BB39" s="666"/>
      <c r="BC39" s="666"/>
      <c r="BD39" s="676"/>
      <c r="BE39" s="676"/>
      <c r="BF39" s="708"/>
      <c r="BG39" s="699" t="s">
        <v>342</v>
      </c>
      <c r="BH39" s="700"/>
      <c r="BI39" s="700"/>
      <c r="BJ39" s="700"/>
      <c r="BK39" s="700"/>
      <c r="BL39" s="700"/>
      <c r="BM39" s="700"/>
      <c r="BN39" s="700"/>
      <c r="BO39" s="700"/>
      <c r="BP39" s="700"/>
      <c r="BQ39" s="700"/>
      <c r="BR39" s="700"/>
      <c r="BS39" s="700"/>
      <c r="BT39" s="700"/>
      <c r="BU39" s="701"/>
      <c r="BV39" s="665">
        <v>2298</v>
      </c>
      <c r="BW39" s="666"/>
      <c r="BX39" s="666"/>
      <c r="BY39" s="666"/>
      <c r="BZ39" s="666"/>
      <c r="CA39" s="666"/>
      <c r="CB39" s="709"/>
      <c r="CD39" s="699" t="s">
        <v>343</v>
      </c>
      <c r="CE39" s="700"/>
      <c r="CF39" s="700"/>
      <c r="CG39" s="700"/>
      <c r="CH39" s="700"/>
      <c r="CI39" s="700"/>
      <c r="CJ39" s="700"/>
      <c r="CK39" s="700"/>
      <c r="CL39" s="700"/>
      <c r="CM39" s="700"/>
      <c r="CN39" s="700"/>
      <c r="CO39" s="700"/>
      <c r="CP39" s="700"/>
      <c r="CQ39" s="701"/>
      <c r="CR39" s="665">
        <v>381376</v>
      </c>
      <c r="CS39" s="676"/>
      <c r="CT39" s="676"/>
      <c r="CU39" s="676"/>
      <c r="CV39" s="676"/>
      <c r="CW39" s="676"/>
      <c r="CX39" s="676"/>
      <c r="CY39" s="677"/>
      <c r="CZ39" s="668">
        <v>5.0999999999999996</v>
      </c>
      <c r="DA39" s="678"/>
      <c r="DB39" s="678"/>
      <c r="DC39" s="679"/>
      <c r="DD39" s="671">
        <v>329315</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710"/>
    </row>
    <row r="40" spans="2:133" ht="11.25" customHeight="1">
      <c r="B40" s="662" t="s">
        <v>344</v>
      </c>
      <c r="C40" s="663"/>
      <c r="D40" s="663"/>
      <c r="E40" s="663"/>
      <c r="F40" s="663"/>
      <c r="G40" s="663"/>
      <c r="H40" s="663"/>
      <c r="I40" s="663"/>
      <c r="J40" s="663"/>
      <c r="K40" s="663"/>
      <c r="L40" s="663"/>
      <c r="M40" s="663"/>
      <c r="N40" s="663"/>
      <c r="O40" s="663"/>
      <c r="P40" s="663"/>
      <c r="Q40" s="664"/>
      <c r="R40" s="665">
        <v>582937</v>
      </c>
      <c r="S40" s="666"/>
      <c r="T40" s="666"/>
      <c r="U40" s="666"/>
      <c r="V40" s="666"/>
      <c r="W40" s="666"/>
      <c r="X40" s="666"/>
      <c r="Y40" s="667"/>
      <c r="Z40" s="692">
        <v>7.7</v>
      </c>
      <c r="AA40" s="692"/>
      <c r="AB40" s="692"/>
      <c r="AC40" s="692"/>
      <c r="AD40" s="693" t="s">
        <v>129</v>
      </c>
      <c r="AE40" s="693"/>
      <c r="AF40" s="693"/>
      <c r="AG40" s="693"/>
      <c r="AH40" s="693"/>
      <c r="AI40" s="693"/>
      <c r="AJ40" s="693"/>
      <c r="AK40" s="693"/>
      <c r="AL40" s="668" t="s">
        <v>129</v>
      </c>
      <c r="AM40" s="669"/>
      <c r="AN40" s="669"/>
      <c r="AO40" s="694"/>
      <c r="AQ40" s="705" t="s">
        <v>345</v>
      </c>
      <c r="AR40" s="706"/>
      <c r="AS40" s="706"/>
      <c r="AT40" s="706"/>
      <c r="AU40" s="706"/>
      <c r="AV40" s="706"/>
      <c r="AW40" s="706"/>
      <c r="AX40" s="706"/>
      <c r="AY40" s="707"/>
      <c r="AZ40" s="665" t="s">
        <v>129</v>
      </c>
      <c r="BA40" s="666"/>
      <c r="BB40" s="666"/>
      <c r="BC40" s="666"/>
      <c r="BD40" s="676"/>
      <c r="BE40" s="676"/>
      <c r="BF40" s="708"/>
      <c r="BG40" s="711" t="s">
        <v>346</v>
      </c>
      <c r="BH40" s="712"/>
      <c r="BI40" s="712"/>
      <c r="BJ40" s="712"/>
      <c r="BK40" s="712"/>
      <c r="BL40" s="364"/>
      <c r="BM40" s="700" t="s">
        <v>347</v>
      </c>
      <c r="BN40" s="700"/>
      <c r="BO40" s="700"/>
      <c r="BP40" s="700"/>
      <c r="BQ40" s="700"/>
      <c r="BR40" s="700"/>
      <c r="BS40" s="700"/>
      <c r="BT40" s="700"/>
      <c r="BU40" s="701"/>
      <c r="BV40" s="665">
        <v>91</v>
      </c>
      <c r="BW40" s="666"/>
      <c r="BX40" s="666"/>
      <c r="BY40" s="666"/>
      <c r="BZ40" s="666"/>
      <c r="CA40" s="666"/>
      <c r="CB40" s="709"/>
      <c r="CD40" s="699" t="s">
        <v>348</v>
      </c>
      <c r="CE40" s="700"/>
      <c r="CF40" s="700"/>
      <c r="CG40" s="700"/>
      <c r="CH40" s="700"/>
      <c r="CI40" s="700"/>
      <c r="CJ40" s="700"/>
      <c r="CK40" s="700"/>
      <c r="CL40" s="700"/>
      <c r="CM40" s="700"/>
      <c r="CN40" s="700"/>
      <c r="CO40" s="700"/>
      <c r="CP40" s="700"/>
      <c r="CQ40" s="701"/>
      <c r="CR40" s="665">
        <v>7440</v>
      </c>
      <c r="CS40" s="666"/>
      <c r="CT40" s="666"/>
      <c r="CU40" s="666"/>
      <c r="CV40" s="666"/>
      <c r="CW40" s="666"/>
      <c r="CX40" s="666"/>
      <c r="CY40" s="667"/>
      <c r="CZ40" s="668">
        <v>0.1</v>
      </c>
      <c r="DA40" s="678"/>
      <c r="DB40" s="678"/>
      <c r="DC40" s="679"/>
      <c r="DD40" s="671">
        <v>1</v>
      </c>
      <c r="DE40" s="666"/>
      <c r="DF40" s="666"/>
      <c r="DG40" s="666"/>
      <c r="DH40" s="666"/>
      <c r="DI40" s="666"/>
      <c r="DJ40" s="666"/>
      <c r="DK40" s="667"/>
      <c r="DL40" s="671">
        <v>1</v>
      </c>
      <c r="DM40" s="666"/>
      <c r="DN40" s="666"/>
      <c r="DO40" s="666"/>
      <c r="DP40" s="666"/>
      <c r="DQ40" s="666"/>
      <c r="DR40" s="666"/>
      <c r="DS40" s="666"/>
      <c r="DT40" s="666"/>
      <c r="DU40" s="666"/>
      <c r="DV40" s="667"/>
      <c r="DW40" s="668">
        <v>0</v>
      </c>
      <c r="DX40" s="678"/>
      <c r="DY40" s="678"/>
      <c r="DZ40" s="678"/>
      <c r="EA40" s="678"/>
      <c r="EB40" s="678"/>
      <c r="EC40" s="710"/>
    </row>
    <row r="41" spans="2:133" ht="11.25" customHeight="1">
      <c r="B41" s="662" t="s">
        <v>349</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129</v>
      </c>
      <c r="AM41" s="669"/>
      <c r="AN41" s="669"/>
      <c r="AO41" s="694"/>
      <c r="AQ41" s="705" t="s">
        <v>350</v>
      </c>
      <c r="AR41" s="706"/>
      <c r="AS41" s="706"/>
      <c r="AT41" s="706"/>
      <c r="AU41" s="706"/>
      <c r="AV41" s="706"/>
      <c r="AW41" s="706"/>
      <c r="AX41" s="706"/>
      <c r="AY41" s="707"/>
      <c r="AZ41" s="665">
        <v>98682</v>
      </c>
      <c r="BA41" s="666"/>
      <c r="BB41" s="666"/>
      <c r="BC41" s="666"/>
      <c r="BD41" s="676"/>
      <c r="BE41" s="676"/>
      <c r="BF41" s="708"/>
      <c r="BG41" s="711"/>
      <c r="BH41" s="712"/>
      <c r="BI41" s="712"/>
      <c r="BJ41" s="712"/>
      <c r="BK41" s="712"/>
      <c r="BL41" s="364"/>
      <c r="BM41" s="700" t="s">
        <v>351</v>
      </c>
      <c r="BN41" s="700"/>
      <c r="BO41" s="700"/>
      <c r="BP41" s="700"/>
      <c r="BQ41" s="700"/>
      <c r="BR41" s="700"/>
      <c r="BS41" s="700"/>
      <c r="BT41" s="700"/>
      <c r="BU41" s="701"/>
      <c r="BV41" s="665" t="s">
        <v>129</v>
      </c>
      <c r="BW41" s="666"/>
      <c r="BX41" s="666"/>
      <c r="BY41" s="666"/>
      <c r="BZ41" s="666"/>
      <c r="CA41" s="666"/>
      <c r="CB41" s="709"/>
      <c r="CD41" s="699" t="s">
        <v>352</v>
      </c>
      <c r="CE41" s="700"/>
      <c r="CF41" s="700"/>
      <c r="CG41" s="700"/>
      <c r="CH41" s="700"/>
      <c r="CI41" s="700"/>
      <c r="CJ41" s="700"/>
      <c r="CK41" s="700"/>
      <c r="CL41" s="700"/>
      <c r="CM41" s="700"/>
      <c r="CN41" s="700"/>
      <c r="CO41" s="700"/>
      <c r="CP41" s="700"/>
      <c r="CQ41" s="701"/>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353</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129</v>
      </c>
      <c r="AE42" s="693"/>
      <c r="AF42" s="693"/>
      <c r="AG42" s="693"/>
      <c r="AH42" s="693"/>
      <c r="AI42" s="693"/>
      <c r="AJ42" s="693"/>
      <c r="AK42" s="693"/>
      <c r="AL42" s="668" t="s">
        <v>129</v>
      </c>
      <c r="AM42" s="669"/>
      <c r="AN42" s="669"/>
      <c r="AO42" s="694"/>
      <c r="AQ42" s="702" t="s">
        <v>354</v>
      </c>
      <c r="AR42" s="703"/>
      <c r="AS42" s="703"/>
      <c r="AT42" s="703"/>
      <c r="AU42" s="703"/>
      <c r="AV42" s="703"/>
      <c r="AW42" s="703"/>
      <c r="AX42" s="703"/>
      <c r="AY42" s="704"/>
      <c r="AZ42" s="645">
        <v>286491</v>
      </c>
      <c r="BA42" s="680"/>
      <c r="BB42" s="680"/>
      <c r="BC42" s="680"/>
      <c r="BD42" s="646"/>
      <c r="BE42" s="646"/>
      <c r="BF42" s="695"/>
      <c r="BG42" s="713"/>
      <c r="BH42" s="714"/>
      <c r="BI42" s="714"/>
      <c r="BJ42" s="714"/>
      <c r="BK42" s="714"/>
      <c r="BL42" s="365"/>
      <c r="BM42" s="696" t="s">
        <v>355</v>
      </c>
      <c r="BN42" s="696"/>
      <c r="BO42" s="696"/>
      <c r="BP42" s="696"/>
      <c r="BQ42" s="696"/>
      <c r="BR42" s="696"/>
      <c r="BS42" s="696"/>
      <c r="BT42" s="696"/>
      <c r="BU42" s="697"/>
      <c r="BV42" s="645">
        <v>330</v>
      </c>
      <c r="BW42" s="680"/>
      <c r="BX42" s="680"/>
      <c r="BY42" s="680"/>
      <c r="BZ42" s="680"/>
      <c r="CA42" s="680"/>
      <c r="CB42" s="698"/>
      <c r="CD42" s="662" t="s">
        <v>356</v>
      </c>
      <c r="CE42" s="663"/>
      <c r="CF42" s="663"/>
      <c r="CG42" s="663"/>
      <c r="CH42" s="663"/>
      <c r="CI42" s="663"/>
      <c r="CJ42" s="663"/>
      <c r="CK42" s="663"/>
      <c r="CL42" s="663"/>
      <c r="CM42" s="663"/>
      <c r="CN42" s="663"/>
      <c r="CO42" s="663"/>
      <c r="CP42" s="663"/>
      <c r="CQ42" s="664"/>
      <c r="CR42" s="665">
        <v>1370874</v>
      </c>
      <c r="CS42" s="676"/>
      <c r="CT42" s="676"/>
      <c r="CU42" s="676"/>
      <c r="CV42" s="676"/>
      <c r="CW42" s="676"/>
      <c r="CX42" s="676"/>
      <c r="CY42" s="677"/>
      <c r="CZ42" s="668">
        <v>18.399999999999999</v>
      </c>
      <c r="DA42" s="678"/>
      <c r="DB42" s="678"/>
      <c r="DC42" s="679"/>
      <c r="DD42" s="671">
        <v>258449</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357</v>
      </c>
      <c r="C43" s="663"/>
      <c r="D43" s="663"/>
      <c r="E43" s="663"/>
      <c r="F43" s="663"/>
      <c r="G43" s="663"/>
      <c r="H43" s="663"/>
      <c r="I43" s="663"/>
      <c r="J43" s="663"/>
      <c r="K43" s="663"/>
      <c r="L43" s="663"/>
      <c r="M43" s="663"/>
      <c r="N43" s="663"/>
      <c r="O43" s="663"/>
      <c r="P43" s="663"/>
      <c r="Q43" s="664"/>
      <c r="R43" s="665">
        <v>100637</v>
      </c>
      <c r="S43" s="666"/>
      <c r="T43" s="666"/>
      <c r="U43" s="666"/>
      <c r="V43" s="666"/>
      <c r="W43" s="666"/>
      <c r="X43" s="666"/>
      <c r="Y43" s="667"/>
      <c r="Z43" s="692">
        <v>1.3</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358</v>
      </c>
      <c r="CE43" s="663"/>
      <c r="CF43" s="663"/>
      <c r="CG43" s="663"/>
      <c r="CH43" s="663"/>
      <c r="CI43" s="663"/>
      <c r="CJ43" s="663"/>
      <c r="CK43" s="663"/>
      <c r="CL43" s="663"/>
      <c r="CM43" s="663"/>
      <c r="CN43" s="663"/>
      <c r="CO43" s="663"/>
      <c r="CP43" s="663"/>
      <c r="CQ43" s="664"/>
      <c r="CR43" s="665">
        <v>28561</v>
      </c>
      <c r="CS43" s="676"/>
      <c r="CT43" s="676"/>
      <c r="CU43" s="676"/>
      <c r="CV43" s="676"/>
      <c r="CW43" s="676"/>
      <c r="CX43" s="676"/>
      <c r="CY43" s="677"/>
      <c r="CZ43" s="668">
        <v>0.4</v>
      </c>
      <c r="DA43" s="678"/>
      <c r="DB43" s="678"/>
      <c r="DC43" s="679"/>
      <c r="DD43" s="671">
        <v>28561</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359</v>
      </c>
      <c r="C44" s="643"/>
      <c r="D44" s="643"/>
      <c r="E44" s="643"/>
      <c r="F44" s="643"/>
      <c r="G44" s="643"/>
      <c r="H44" s="643"/>
      <c r="I44" s="643"/>
      <c r="J44" s="643"/>
      <c r="K44" s="643"/>
      <c r="L44" s="643"/>
      <c r="M44" s="643"/>
      <c r="N44" s="643"/>
      <c r="O44" s="643"/>
      <c r="P44" s="643"/>
      <c r="Q44" s="644"/>
      <c r="R44" s="645">
        <v>7580616</v>
      </c>
      <c r="S44" s="680"/>
      <c r="T44" s="680"/>
      <c r="U44" s="680"/>
      <c r="V44" s="680"/>
      <c r="W44" s="680"/>
      <c r="X44" s="680"/>
      <c r="Y44" s="681"/>
      <c r="Z44" s="682">
        <v>100</v>
      </c>
      <c r="AA44" s="682"/>
      <c r="AB44" s="682"/>
      <c r="AC44" s="682"/>
      <c r="AD44" s="683">
        <v>4153187</v>
      </c>
      <c r="AE44" s="683"/>
      <c r="AF44" s="683"/>
      <c r="AG44" s="683"/>
      <c r="AH44" s="683"/>
      <c r="AI44" s="683"/>
      <c r="AJ44" s="683"/>
      <c r="AK44" s="683"/>
      <c r="AL44" s="648">
        <v>100</v>
      </c>
      <c r="AM44" s="684"/>
      <c r="AN44" s="684"/>
      <c r="AO44" s="685"/>
      <c r="CD44" s="686" t="s">
        <v>306</v>
      </c>
      <c r="CE44" s="687"/>
      <c r="CF44" s="662" t="s">
        <v>360</v>
      </c>
      <c r="CG44" s="663"/>
      <c r="CH44" s="663"/>
      <c r="CI44" s="663"/>
      <c r="CJ44" s="663"/>
      <c r="CK44" s="663"/>
      <c r="CL44" s="663"/>
      <c r="CM44" s="663"/>
      <c r="CN44" s="663"/>
      <c r="CO44" s="663"/>
      <c r="CP44" s="663"/>
      <c r="CQ44" s="664"/>
      <c r="CR44" s="665">
        <v>1320100</v>
      </c>
      <c r="CS44" s="666"/>
      <c r="CT44" s="666"/>
      <c r="CU44" s="666"/>
      <c r="CV44" s="666"/>
      <c r="CW44" s="666"/>
      <c r="CX44" s="666"/>
      <c r="CY44" s="667"/>
      <c r="CZ44" s="668">
        <v>17.7</v>
      </c>
      <c r="DA44" s="669"/>
      <c r="DB44" s="669"/>
      <c r="DC44" s="670"/>
      <c r="DD44" s="671">
        <v>252754</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361</v>
      </c>
      <c r="CG45" s="663"/>
      <c r="CH45" s="663"/>
      <c r="CI45" s="663"/>
      <c r="CJ45" s="663"/>
      <c r="CK45" s="663"/>
      <c r="CL45" s="663"/>
      <c r="CM45" s="663"/>
      <c r="CN45" s="663"/>
      <c r="CO45" s="663"/>
      <c r="CP45" s="663"/>
      <c r="CQ45" s="664"/>
      <c r="CR45" s="665">
        <v>980036</v>
      </c>
      <c r="CS45" s="676"/>
      <c r="CT45" s="676"/>
      <c r="CU45" s="676"/>
      <c r="CV45" s="676"/>
      <c r="CW45" s="676"/>
      <c r="CX45" s="676"/>
      <c r="CY45" s="677"/>
      <c r="CZ45" s="668">
        <v>13.1</v>
      </c>
      <c r="DA45" s="678"/>
      <c r="DB45" s="678"/>
      <c r="DC45" s="679"/>
      <c r="DD45" s="671">
        <v>80571</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363</v>
      </c>
      <c r="CG46" s="663"/>
      <c r="CH46" s="663"/>
      <c r="CI46" s="663"/>
      <c r="CJ46" s="663"/>
      <c r="CK46" s="663"/>
      <c r="CL46" s="663"/>
      <c r="CM46" s="663"/>
      <c r="CN46" s="663"/>
      <c r="CO46" s="663"/>
      <c r="CP46" s="663"/>
      <c r="CQ46" s="664"/>
      <c r="CR46" s="665">
        <v>194111</v>
      </c>
      <c r="CS46" s="666"/>
      <c r="CT46" s="666"/>
      <c r="CU46" s="666"/>
      <c r="CV46" s="666"/>
      <c r="CW46" s="666"/>
      <c r="CX46" s="666"/>
      <c r="CY46" s="667"/>
      <c r="CZ46" s="668">
        <v>2.6</v>
      </c>
      <c r="DA46" s="669"/>
      <c r="DB46" s="669"/>
      <c r="DC46" s="670"/>
      <c r="DD46" s="671">
        <v>128644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365</v>
      </c>
      <c r="CG47" s="663"/>
      <c r="CH47" s="663"/>
      <c r="CI47" s="663"/>
      <c r="CJ47" s="663"/>
      <c r="CK47" s="663"/>
      <c r="CL47" s="663"/>
      <c r="CM47" s="663"/>
      <c r="CN47" s="663"/>
      <c r="CO47" s="663"/>
      <c r="CP47" s="663"/>
      <c r="CQ47" s="664"/>
      <c r="CR47" s="665">
        <v>50774</v>
      </c>
      <c r="CS47" s="676"/>
      <c r="CT47" s="676"/>
      <c r="CU47" s="676"/>
      <c r="CV47" s="676"/>
      <c r="CW47" s="676"/>
      <c r="CX47" s="676"/>
      <c r="CY47" s="677"/>
      <c r="CZ47" s="668">
        <v>0.7</v>
      </c>
      <c r="DA47" s="678"/>
      <c r="DB47" s="678"/>
      <c r="DC47" s="679"/>
      <c r="DD47" s="671">
        <v>5695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366</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367</v>
      </c>
      <c r="CG48" s="663"/>
      <c r="CH48" s="663"/>
      <c r="CI48" s="663"/>
      <c r="CJ48" s="663"/>
      <c r="CK48" s="663"/>
      <c r="CL48" s="663"/>
      <c r="CM48" s="663"/>
      <c r="CN48" s="663"/>
      <c r="CO48" s="663"/>
      <c r="CP48" s="663"/>
      <c r="CQ48" s="664"/>
      <c r="CR48" s="665" t="s">
        <v>129</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368</v>
      </c>
      <c r="CE49" s="643"/>
      <c r="CF49" s="643"/>
      <c r="CG49" s="643"/>
      <c r="CH49" s="643"/>
      <c r="CI49" s="643"/>
      <c r="CJ49" s="643"/>
      <c r="CK49" s="643"/>
      <c r="CL49" s="643"/>
      <c r="CM49" s="643"/>
      <c r="CN49" s="643"/>
      <c r="CO49" s="643"/>
      <c r="CP49" s="643"/>
      <c r="CQ49" s="644"/>
      <c r="CR49" s="645">
        <v>7456358</v>
      </c>
      <c r="CS49" s="646"/>
      <c r="CT49" s="646"/>
      <c r="CU49" s="646"/>
      <c r="CV49" s="646"/>
      <c r="CW49" s="646"/>
      <c r="CX49" s="646"/>
      <c r="CY49" s="647"/>
      <c r="CZ49" s="648">
        <v>100</v>
      </c>
      <c r="DA49" s="649"/>
      <c r="DB49" s="649"/>
      <c r="DC49" s="650"/>
      <c r="DD49" s="651">
        <v>4527018</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MaxBquCVNwU57tPrFZ/O2A+hXWn4dzHHaLzK8uUPMFMo4zoCD1dX/pKFKZ/35XqR0GHiJNbaNCwhEvTmHcgnzg==" saltValue="4xe2iWqMQApFPQr/R1hyn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8" t="s">
        <v>369</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370</v>
      </c>
      <c r="DK2" s="1160"/>
      <c r="DL2" s="1160"/>
      <c r="DM2" s="1160"/>
      <c r="DN2" s="1160"/>
      <c r="DO2" s="1161"/>
      <c r="DP2" s="224"/>
      <c r="DQ2" s="1159" t="s">
        <v>371</v>
      </c>
      <c r="DR2" s="1160"/>
      <c r="DS2" s="1160"/>
      <c r="DT2" s="1160"/>
      <c r="DU2" s="1160"/>
      <c r="DV2" s="1160"/>
      <c r="DW2" s="1160"/>
      <c r="DX2" s="1160"/>
      <c r="DY2" s="1160"/>
      <c r="DZ2" s="116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7" t="s">
        <v>372</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5" t="s">
        <v>373</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3" t="s">
        <v>374</v>
      </c>
      <c r="B5" s="1064"/>
      <c r="C5" s="1064"/>
      <c r="D5" s="1064"/>
      <c r="E5" s="1064"/>
      <c r="F5" s="1064"/>
      <c r="G5" s="1064"/>
      <c r="H5" s="1064"/>
      <c r="I5" s="1064"/>
      <c r="J5" s="1064"/>
      <c r="K5" s="1064"/>
      <c r="L5" s="1064"/>
      <c r="M5" s="1064"/>
      <c r="N5" s="1064"/>
      <c r="O5" s="1064"/>
      <c r="P5" s="1065"/>
      <c r="Q5" s="1069" t="s">
        <v>375</v>
      </c>
      <c r="R5" s="1070"/>
      <c r="S5" s="1070"/>
      <c r="T5" s="1070"/>
      <c r="U5" s="1071"/>
      <c r="V5" s="1069" t="s">
        <v>376</v>
      </c>
      <c r="W5" s="1070"/>
      <c r="X5" s="1070"/>
      <c r="Y5" s="1070"/>
      <c r="Z5" s="1071"/>
      <c r="AA5" s="1069" t="s">
        <v>377</v>
      </c>
      <c r="AB5" s="1070"/>
      <c r="AC5" s="1070"/>
      <c r="AD5" s="1070"/>
      <c r="AE5" s="1070"/>
      <c r="AF5" s="1162" t="s">
        <v>378</v>
      </c>
      <c r="AG5" s="1070"/>
      <c r="AH5" s="1070"/>
      <c r="AI5" s="1070"/>
      <c r="AJ5" s="1083"/>
      <c r="AK5" s="1070" t="s">
        <v>379</v>
      </c>
      <c r="AL5" s="1070"/>
      <c r="AM5" s="1070"/>
      <c r="AN5" s="1070"/>
      <c r="AO5" s="1071"/>
      <c r="AP5" s="1069" t="s">
        <v>380</v>
      </c>
      <c r="AQ5" s="1070"/>
      <c r="AR5" s="1070"/>
      <c r="AS5" s="1070"/>
      <c r="AT5" s="1071"/>
      <c r="AU5" s="1069" t="s">
        <v>381</v>
      </c>
      <c r="AV5" s="1070"/>
      <c r="AW5" s="1070"/>
      <c r="AX5" s="1070"/>
      <c r="AY5" s="1083"/>
      <c r="AZ5" s="228"/>
      <c r="BA5" s="228"/>
      <c r="BB5" s="228"/>
      <c r="BC5" s="228"/>
      <c r="BD5" s="228"/>
      <c r="BE5" s="229"/>
      <c r="BF5" s="229"/>
      <c r="BG5" s="229"/>
      <c r="BH5" s="229"/>
      <c r="BI5" s="229"/>
      <c r="BJ5" s="229"/>
      <c r="BK5" s="229"/>
      <c r="BL5" s="229"/>
      <c r="BM5" s="229"/>
      <c r="BN5" s="229"/>
      <c r="BO5" s="229"/>
      <c r="BP5" s="229"/>
      <c r="BQ5" s="1063" t="s">
        <v>382</v>
      </c>
      <c r="BR5" s="1064"/>
      <c r="BS5" s="1064"/>
      <c r="BT5" s="1064"/>
      <c r="BU5" s="1064"/>
      <c r="BV5" s="1064"/>
      <c r="BW5" s="1064"/>
      <c r="BX5" s="1064"/>
      <c r="BY5" s="1064"/>
      <c r="BZ5" s="1064"/>
      <c r="CA5" s="1064"/>
      <c r="CB5" s="1064"/>
      <c r="CC5" s="1064"/>
      <c r="CD5" s="1064"/>
      <c r="CE5" s="1064"/>
      <c r="CF5" s="1064"/>
      <c r="CG5" s="1065"/>
      <c r="CH5" s="1069" t="s">
        <v>383</v>
      </c>
      <c r="CI5" s="1070"/>
      <c r="CJ5" s="1070"/>
      <c r="CK5" s="1070"/>
      <c r="CL5" s="1071"/>
      <c r="CM5" s="1069" t="s">
        <v>384</v>
      </c>
      <c r="CN5" s="1070"/>
      <c r="CO5" s="1070"/>
      <c r="CP5" s="1070"/>
      <c r="CQ5" s="1071"/>
      <c r="CR5" s="1069" t="s">
        <v>385</v>
      </c>
      <c r="CS5" s="1070"/>
      <c r="CT5" s="1070"/>
      <c r="CU5" s="1070"/>
      <c r="CV5" s="1071"/>
      <c r="CW5" s="1069" t="s">
        <v>386</v>
      </c>
      <c r="CX5" s="1070"/>
      <c r="CY5" s="1070"/>
      <c r="CZ5" s="1070"/>
      <c r="DA5" s="1071"/>
      <c r="DB5" s="1069" t="s">
        <v>387</v>
      </c>
      <c r="DC5" s="1070"/>
      <c r="DD5" s="1070"/>
      <c r="DE5" s="1070"/>
      <c r="DF5" s="1071"/>
      <c r="DG5" s="1152" t="s">
        <v>388</v>
      </c>
      <c r="DH5" s="1153"/>
      <c r="DI5" s="1153"/>
      <c r="DJ5" s="1153"/>
      <c r="DK5" s="1154"/>
      <c r="DL5" s="1152" t="s">
        <v>389</v>
      </c>
      <c r="DM5" s="1153"/>
      <c r="DN5" s="1153"/>
      <c r="DO5" s="1153"/>
      <c r="DP5" s="1154"/>
      <c r="DQ5" s="1069" t="s">
        <v>390</v>
      </c>
      <c r="DR5" s="1070"/>
      <c r="DS5" s="1070"/>
      <c r="DT5" s="1070"/>
      <c r="DU5" s="1071"/>
      <c r="DV5" s="1069" t="s">
        <v>381</v>
      </c>
      <c r="DW5" s="1070"/>
      <c r="DX5" s="1070"/>
      <c r="DY5" s="1070"/>
      <c r="DZ5" s="1083"/>
      <c r="EA5" s="230"/>
    </row>
    <row r="6" spans="1:131" s="231" customFormat="1" ht="26.25" customHeight="1" thickBot="1">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c r="A7" s="232">
        <v>1</v>
      </c>
      <c r="B7" s="1115" t="s">
        <v>391</v>
      </c>
      <c r="C7" s="1116"/>
      <c r="D7" s="1116"/>
      <c r="E7" s="1116"/>
      <c r="F7" s="1116"/>
      <c r="G7" s="1116"/>
      <c r="H7" s="1116"/>
      <c r="I7" s="1116"/>
      <c r="J7" s="1116"/>
      <c r="K7" s="1116"/>
      <c r="L7" s="1116"/>
      <c r="M7" s="1116"/>
      <c r="N7" s="1116"/>
      <c r="O7" s="1116"/>
      <c r="P7" s="1117"/>
      <c r="Q7" s="1170">
        <v>7568</v>
      </c>
      <c r="R7" s="1171"/>
      <c r="S7" s="1171"/>
      <c r="T7" s="1171"/>
      <c r="U7" s="1171"/>
      <c r="V7" s="1171">
        <v>7449</v>
      </c>
      <c r="W7" s="1171"/>
      <c r="X7" s="1171"/>
      <c r="Y7" s="1171"/>
      <c r="Z7" s="1171"/>
      <c r="AA7" s="1171">
        <v>119</v>
      </c>
      <c r="AB7" s="1171"/>
      <c r="AC7" s="1171"/>
      <c r="AD7" s="1171"/>
      <c r="AE7" s="1172"/>
      <c r="AF7" s="1173">
        <v>48</v>
      </c>
      <c r="AG7" s="1174"/>
      <c r="AH7" s="1174"/>
      <c r="AI7" s="1174"/>
      <c r="AJ7" s="1175"/>
      <c r="AK7" s="1176" t="s">
        <v>523</v>
      </c>
      <c r="AL7" s="1165"/>
      <c r="AM7" s="1165"/>
      <c r="AN7" s="1165"/>
      <c r="AO7" s="1177"/>
      <c r="AP7" s="1178">
        <v>9041</v>
      </c>
      <c r="AQ7" s="1178"/>
      <c r="AR7" s="1178"/>
      <c r="AS7" s="1178"/>
      <c r="AT7" s="1178"/>
      <c r="AU7" s="1179"/>
      <c r="AV7" s="1179"/>
      <c r="AW7" s="1179"/>
      <c r="AX7" s="1179"/>
      <c r="AY7" s="1180"/>
      <c r="AZ7" s="228"/>
      <c r="BA7" s="228"/>
      <c r="BB7" s="228"/>
      <c r="BC7" s="228"/>
      <c r="BD7" s="228"/>
      <c r="BE7" s="229"/>
      <c r="BF7" s="229"/>
      <c r="BG7" s="229"/>
      <c r="BH7" s="229"/>
      <c r="BI7" s="229"/>
      <c r="BJ7" s="229"/>
      <c r="BK7" s="229"/>
      <c r="BL7" s="229"/>
      <c r="BM7" s="229"/>
      <c r="BN7" s="229"/>
      <c r="BO7" s="229"/>
      <c r="BP7" s="229"/>
      <c r="BQ7" s="232">
        <v>1</v>
      </c>
      <c r="BR7" s="233"/>
      <c r="BS7" s="1167" t="s">
        <v>594</v>
      </c>
      <c r="BT7" s="1168"/>
      <c r="BU7" s="1168"/>
      <c r="BV7" s="1168"/>
      <c r="BW7" s="1168"/>
      <c r="BX7" s="1168"/>
      <c r="BY7" s="1168"/>
      <c r="BZ7" s="1168"/>
      <c r="CA7" s="1168"/>
      <c r="CB7" s="1168"/>
      <c r="CC7" s="1168"/>
      <c r="CD7" s="1168"/>
      <c r="CE7" s="1168"/>
      <c r="CF7" s="1168"/>
      <c r="CG7" s="1181"/>
      <c r="CH7" s="1164">
        <v>-11</v>
      </c>
      <c r="CI7" s="1165"/>
      <c r="CJ7" s="1165"/>
      <c r="CK7" s="1165"/>
      <c r="CL7" s="1166"/>
      <c r="CM7" s="1164">
        <v>160</v>
      </c>
      <c r="CN7" s="1165"/>
      <c r="CO7" s="1165"/>
      <c r="CP7" s="1165"/>
      <c r="CQ7" s="1166"/>
      <c r="CR7" s="1164">
        <v>0</v>
      </c>
      <c r="CS7" s="1165"/>
      <c r="CT7" s="1165"/>
      <c r="CU7" s="1165"/>
      <c r="CV7" s="1166"/>
      <c r="CW7" s="1164">
        <v>0</v>
      </c>
      <c r="CX7" s="1165"/>
      <c r="CY7" s="1165"/>
      <c r="CZ7" s="1165"/>
      <c r="DA7" s="1166"/>
      <c r="DB7" s="1164"/>
      <c r="DC7" s="1165"/>
      <c r="DD7" s="1165"/>
      <c r="DE7" s="1165"/>
      <c r="DF7" s="1166"/>
      <c r="DG7" s="1164"/>
      <c r="DH7" s="1165"/>
      <c r="DI7" s="1165"/>
      <c r="DJ7" s="1165"/>
      <c r="DK7" s="1166"/>
      <c r="DL7" s="1164"/>
      <c r="DM7" s="1165"/>
      <c r="DN7" s="1165"/>
      <c r="DO7" s="1165"/>
      <c r="DP7" s="1166"/>
      <c r="DQ7" s="1164"/>
      <c r="DR7" s="1165"/>
      <c r="DS7" s="1165"/>
      <c r="DT7" s="1165"/>
      <c r="DU7" s="1166"/>
      <c r="DV7" s="1167"/>
      <c r="DW7" s="1168"/>
      <c r="DX7" s="1168"/>
      <c r="DY7" s="1168"/>
      <c r="DZ7" s="1169"/>
      <c r="EA7" s="230"/>
    </row>
    <row r="8" spans="1:131" s="231" customFormat="1" ht="26.25" customHeight="1">
      <c r="A8" s="234">
        <v>2</v>
      </c>
      <c r="B8" s="1098" t="s">
        <v>392</v>
      </c>
      <c r="C8" s="1099"/>
      <c r="D8" s="1099"/>
      <c r="E8" s="1099"/>
      <c r="F8" s="1099"/>
      <c r="G8" s="1099"/>
      <c r="H8" s="1099"/>
      <c r="I8" s="1099"/>
      <c r="J8" s="1099"/>
      <c r="K8" s="1099"/>
      <c r="L8" s="1099"/>
      <c r="M8" s="1099"/>
      <c r="N8" s="1099"/>
      <c r="O8" s="1099"/>
      <c r="P8" s="1100"/>
      <c r="Q8" s="1106">
        <v>13</v>
      </c>
      <c r="R8" s="1107"/>
      <c r="S8" s="1107"/>
      <c r="T8" s="1107"/>
      <c r="U8" s="1107"/>
      <c r="V8" s="1107">
        <v>7</v>
      </c>
      <c r="W8" s="1107"/>
      <c r="X8" s="1107"/>
      <c r="Y8" s="1107"/>
      <c r="Z8" s="1107"/>
      <c r="AA8" s="1107">
        <v>6</v>
      </c>
      <c r="AB8" s="1107"/>
      <c r="AC8" s="1107"/>
      <c r="AD8" s="1107"/>
      <c r="AE8" s="1108"/>
      <c r="AF8" s="1103">
        <v>6</v>
      </c>
      <c r="AG8" s="1104"/>
      <c r="AH8" s="1104"/>
      <c r="AI8" s="1104"/>
      <c r="AJ8" s="1105"/>
      <c r="AK8" s="1148" t="s">
        <v>523</v>
      </c>
      <c r="AL8" s="1149"/>
      <c r="AM8" s="1149"/>
      <c r="AN8" s="1149"/>
      <c r="AO8" s="1149"/>
      <c r="AP8" s="1149" t="s">
        <v>523</v>
      </c>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t="s">
        <v>595</v>
      </c>
      <c r="BT8" s="1061"/>
      <c r="BU8" s="1061"/>
      <c r="BV8" s="1061"/>
      <c r="BW8" s="1061"/>
      <c r="BX8" s="1061"/>
      <c r="BY8" s="1061"/>
      <c r="BZ8" s="1061"/>
      <c r="CA8" s="1061"/>
      <c r="CB8" s="1061"/>
      <c r="CC8" s="1061"/>
      <c r="CD8" s="1061"/>
      <c r="CE8" s="1061"/>
      <c r="CF8" s="1061"/>
      <c r="CG8" s="1082"/>
      <c r="CH8" s="1057">
        <v>-26</v>
      </c>
      <c r="CI8" s="1058"/>
      <c r="CJ8" s="1058"/>
      <c r="CK8" s="1058"/>
      <c r="CL8" s="1059"/>
      <c r="CM8" s="1057">
        <v>-2</v>
      </c>
      <c r="CN8" s="1058"/>
      <c r="CO8" s="1058"/>
      <c r="CP8" s="1058"/>
      <c r="CQ8" s="1059"/>
      <c r="CR8" s="1057">
        <v>25</v>
      </c>
      <c r="CS8" s="1058"/>
      <c r="CT8" s="1058"/>
      <c r="CU8" s="1058"/>
      <c r="CV8" s="1059"/>
      <c r="CW8" s="1057">
        <v>0</v>
      </c>
      <c r="CX8" s="1058"/>
      <c r="CY8" s="1058"/>
      <c r="CZ8" s="1058"/>
      <c r="DA8" s="1059"/>
      <c r="DB8" s="1057"/>
      <c r="DC8" s="1058"/>
      <c r="DD8" s="1058"/>
      <c r="DE8" s="1058"/>
      <c r="DF8" s="1059"/>
      <c r="DG8" s="1057"/>
      <c r="DH8" s="1058"/>
      <c r="DI8" s="1058"/>
      <c r="DJ8" s="1058"/>
      <c r="DK8" s="1059"/>
      <c r="DL8" s="1057"/>
      <c r="DM8" s="1058"/>
      <c r="DN8" s="1058"/>
      <c r="DO8" s="1058"/>
      <c r="DP8" s="1059"/>
      <c r="DQ8" s="1057"/>
      <c r="DR8" s="1058"/>
      <c r="DS8" s="1058"/>
      <c r="DT8" s="1058"/>
      <c r="DU8" s="1059"/>
      <c r="DV8" s="1060"/>
      <c r="DW8" s="1061"/>
      <c r="DX8" s="1061"/>
      <c r="DY8" s="1061"/>
      <c r="DZ8" s="1062"/>
      <c r="EA8" s="230"/>
    </row>
    <row r="9" spans="1:131" s="231" customFormat="1" ht="26.25" customHeight="1">
      <c r="A9" s="234">
        <v>3</v>
      </c>
      <c r="B9" s="1098"/>
      <c r="C9" s="1099"/>
      <c r="D9" s="1099"/>
      <c r="E9" s="1099"/>
      <c r="F9" s="1099"/>
      <c r="G9" s="1099"/>
      <c r="H9" s="1099"/>
      <c r="I9" s="1099"/>
      <c r="J9" s="1099"/>
      <c r="K9" s="1099"/>
      <c r="L9" s="1099"/>
      <c r="M9" s="1099"/>
      <c r="N9" s="1099"/>
      <c r="O9" s="1099"/>
      <c r="P9" s="1100"/>
      <c r="Q9" s="1106"/>
      <c r="R9" s="1107"/>
      <c r="S9" s="1107"/>
      <c r="T9" s="1107"/>
      <c r="U9" s="1107"/>
      <c r="V9" s="1107"/>
      <c r="W9" s="1107"/>
      <c r="X9" s="1107"/>
      <c r="Y9" s="1107"/>
      <c r="Z9" s="1107"/>
      <c r="AA9" s="1107"/>
      <c r="AB9" s="1107"/>
      <c r="AC9" s="1107"/>
      <c r="AD9" s="1107"/>
      <c r="AE9" s="1108"/>
      <c r="AF9" s="1103"/>
      <c r="AG9" s="1104"/>
      <c r="AH9" s="1104"/>
      <c r="AI9" s="1104"/>
      <c r="AJ9" s="1105"/>
      <c r="AK9" s="1148"/>
      <c r="AL9" s="1149"/>
      <c r="AM9" s="1149"/>
      <c r="AN9" s="1149"/>
      <c r="AO9" s="1149"/>
      <c r="AP9" s="1149"/>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c r="BT9" s="1061"/>
      <c r="BU9" s="1061"/>
      <c r="BV9" s="1061"/>
      <c r="BW9" s="1061"/>
      <c r="BX9" s="1061"/>
      <c r="BY9" s="1061"/>
      <c r="BZ9" s="1061"/>
      <c r="CA9" s="1061"/>
      <c r="CB9" s="1061"/>
      <c r="CC9" s="1061"/>
      <c r="CD9" s="1061"/>
      <c r="CE9" s="1061"/>
      <c r="CF9" s="1061"/>
      <c r="CG9" s="1082"/>
      <c r="CH9" s="1057"/>
      <c r="CI9" s="1058"/>
      <c r="CJ9" s="1058"/>
      <c r="CK9" s="1058"/>
      <c r="CL9" s="1059"/>
      <c r="CM9" s="1057"/>
      <c r="CN9" s="1058"/>
      <c r="CO9" s="1058"/>
      <c r="CP9" s="1058"/>
      <c r="CQ9" s="1059"/>
      <c r="CR9" s="1057"/>
      <c r="CS9" s="1058"/>
      <c r="CT9" s="1058"/>
      <c r="CU9" s="1058"/>
      <c r="CV9" s="1059"/>
      <c r="CW9" s="1057"/>
      <c r="CX9" s="1058"/>
      <c r="CY9" s="1058"/>
      <c r="CZ9" s="1058"/>
      <c r="DA9" s="1059"/>
      <c r="DB9" s="1057"/>
      <c r="DC9" s="1058"/>
      <c r="DD9" s="1058"/>
      <c r="DE9" s="1058"/>
      <c r="DF9" s="1059"/>
      <c r="DG9" s="1057"/>
      <c r="DH9" s="1058"/>
      <c r="DI9" s="1058"/>
      <c r="DJ9" s="1058"/>
      <c r="DK9" s="1059"/>
      <c r="DL9" s="1057"/>
      <c r="DM9" s="1058"/>
      <c r="DN9" s="1058"/>
      <c r="DO9" s="1058"/>
      <c r="DP9" s="1059"/>
      <c r="DQ9" s="1057"/>
      <c r="DR9" s="1058"/>
      <c r="DS9" s="1058"/>
      <c r="DT9" s="1058"/>
      <c r="DU9" s="1059"/>
      <c r="DV9" s="1060"/>
      <c r="DW9" s="1061"/>
      <c r="DX9" s="1061"/>
      <c r="DY9" s="1061"/>
      <c r="DZ9" s="1062"/>
      <c r="EA9" s="230"/>
    </row>
    <row r="10" spans="1:131" s="231" customFormat="1" ht="26.25" customHeight="1">
      <c r="A10" s="234">
        <v>4</v>
      </c>
      <c r="B10" s="1098"/>
      <c r="C10" s="1099"/>
      <c r="D10" s="1099"/>
      <c r="E10" s="1099"/>
      <c r="F10" s="1099"/>
      <c r="G10" s="1099"/>
      <c r="H10" s="1099"/>
      <c r="I10" s="1099"/>
      <c r="J10" s="1099"/>
      <c r="K10" s="1099"/>
      <c r="L10" s="1099"/>
      <c r="M10" s="1099"/>
      <c r="N10" s="1099"/>
      <c r="O10" s="1099"/>
      <c r="P10" s="1100"/>
      <c r="Q10" s="1106"/>
      <c r="R10" s="1107"/>
      <c r="S10" s="1107"/>
      <c r="T10" s="1107"/>
      <c r="U10" s="1107"/>
      <c r="V10" s="1107"/>
      <c r="W10" s="1107"/>
      <c r="X10" s="1107"/>
      <c r="Y10" s="1107"/>
      <c r="Z10" s="1107"/>
      <c r="AA10" s="1107"/>
      <c r="AB10" s="1107"/>
      <c r="AC10" s="1107"/>
      <c r="AD10" s="1107"/>
      <c r="AE10" s="1108"/>
      <c r="AF10" s="1103"/>
      <c r="AG10" s="1104"/>
      <c r="AH10" s="1104"/>
      <c r="AI10" s="1104"/>
      <c r="AJ10" s="1105"/>
      <c r="AK10" s="1148"/>
      <c r="AL10" s="1149"/>
      <c r="AM10" s="1149"/>
      <c r="AN10" s="1149"/>
      <c r="AO10" s="1149"/>
      <c r="AP10" s="1149"/>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c r="BT10" s="1061"/>
      <c r="BU10" s="1061"/>
      <c r="BV10" s="1061"/>
      <c r="BW10" s="1061"/>
      <c r="BX10" s="1061"/>
      <c r="BY10" s="1061"/>
      <c r="BZ10" s="1061"/>
      <c r="CA10" s="1061"/>
      <c r="CB10" s="1061"/>
      <c r="CC10" s="1061"/>
      <c r="CD10" s="1061"/>
      <c r="CE10" s="1061"/>
      <c r="CF10" s="1061"/>
      <c r="CG10" s="1082"/>
      <c r="CH10" s="1057"/>
      <c r="CI10" s="1058"/>
      <c r="CJ10" s="1058"/>
      <c r="CK10" s="1058"/>
      <c r="CL10" s="1059"/>
      <c r="CM10" s="1057"/>
      <c r="CN10" s="1058"/>
      <c r="CO10" s="1058"/>
      <c r="CP10" s="1058"/>
      <c r="CQ10" s="1059"/>
      <c r="CR10" s="1057"/>
      <c r="CS10" s="1058"/>
      <c r="CT10" s="1058"/>
      <c r="CU10" s="1058"/>
      <c r="CV10" s="1059"/>
      <c r="CW10" s="1057"/>
      <c r="CX10" s="1058"/>
      <c r="CY10" s="1058"/>
      <c r="CZ10" s="1058"/>
      <c r="DA10" s="1059"/>
      <c r="DB10" s="1057"/>
      <c r="DC10" s="1058"/>
      <c r="DD10" s="1058"/>
      <c r="DE10" s="1058"/>
      <c r="DF10" s="1059"/>
      <c r="DG10" s="1057"/>
      <c r="DH10" s="1058"/>
      <c r="DI10" s="1058"/>
      <c r="DJ10" s="1058"/>
      <c r="DK10" s="1059"/>
      <c r="DL10" s="1057"/>
      <c r="DM10" s="1058"/>
      <c r="DN10" s="1058"/>
      <c r="DO10" s="1058"/>
      <c r="DP10" s="1059"/>
      <c r="DQ10" s="1057"/>
      <c r="DR10" s="1058"/>
      <c r="DS10" s="1058"/>
      <c r="DT10" s="1058"/>
      <c r="DU10" s="1059"/>
      <c r="DV10" s="1060"/>
      <c r="DW10" s="1061"/>
      <c r="DX10" s="1061"/>
      <c r="DY10" s="1061"/>
      <c r="DZ10" s="1062"/>
      <c r="EA10" s="230"/>
    </row>
    <row r="11" spans="1:131" s="231" customFormat="1" ht="26.25" customHeight="1">
      <c r="A11" s="234">
        <v>5</v>
      </c>
      <c r="B11" s="1098"/>
      <c r="C11" s="1099"/>
      <c r="D11" s="1099"/>
      <c r="E11" s="1099"/>
      <c r="F11" s="1099"/>
      <c r="G11" s="1099"/>
      <c r="H11" s="1099"/>
      <c r="I11" s="1099"/>
      <c r="J11" s="1099"/>
      <c r="K11" s="1099"/>
      <c r="L11" s="1099"/>
      <c r="M11" s="1099"/>
      <c r="N11" s="1099"/>
      <c r="O11" s="1099"/>
      <c r="P11" s="1100"/>
      <c r="Q11" s="1106"/>
      <c r="R11" s="1107"/>
      <c r="S11" s="1107"/>
      <c r="T11" s="1107"/>
      <c r="U11" s="1107"/>
      <c r="V11" s="1107"/>
      <c r="W11" s="1107"/>
      <c r="X11" s="1107"/>
      <c r="Y11" s="1107"/>
      <c r="Z11" s="1107"/>
      <c r="AA11" s="1107"/>
      <c r="AB11" s="1107"/>
      <c r="AC11" s="1107"/>
      <c r="AD11" s="1107"/>
      <c r="AE11" s="1108"/>
      <c r="AF11" s="1103"/>
      <c r="AG11" s="1104"/>
      <c r="AH11" s="1104"/>
      <c r="AI11" s="1104"/>
      <c r="AJ11" s="1105"/>
      <c r="AK11" s="1148"/>
      <c r="AL11" s="1149"/>
      <c r="AM11" s="1149"/>
      <c r="AN11" s="1149"/>
      <c r="AO11" s="1149"/>
      <c r="AP11" s="1149"/>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c r="BT11" s="1061"/>
      <c r="BU11" s="1061"/>
      <c r="BV11" s="1061"/>
      <c r="BW11" s="1061"/>
      <c r="BX11" s="1061"/>
      <c r="BY11" s="1061"/>
      <c r="BZ11" s="1061"/>
      <c r="CA11" s="1061"/>
      <c r="CB11" s="1061"/>
      <c r="CC11" s="1061"/>
      <c r="CD11" s="1061"/>
      <c r="CE11" s="1061"/>
      <c r="CF11" s="1061"/>
      <c r="CG11" s="1082"/>
      <c r="CH11" s="1057"/>
      <c r="CI11" s="1058"/>
      <c r="CJ11" s="1058"/>
      <c r="CK11" s="1058"/>
      <c r="CL11" s="1059"/>
      <c r="CM11" s="1057"/>
      <c r="CN11" s="1058"/>
      <c r="CO11" s="1058"/>
      <c r="CP11" s="1058"/>
      <c r="CQ11" s="1059"/>
      <c r="CR11" s="1057"/>
      <c r="CS11" s="1058"/>
      <c r="CT11" s="1058"/>
      <c r="CU11" s="1058"/>
      <c r="CV11" s="1059"/>
      <c r="CW11" s="1057"/>
      <c r="CX11" s="1058"/>
      <c r="CY11" s="1058"/>
      <c r="CZ11" s="1058"/>
      <c r="DA11" s="1059"/>
      <c r="DB11" s="1057"/>
      <c r="DC11" s="1058"/>
      <c r="DD11" s="1058"/>
      <c r="DE11" s="1058"/>
      <c r="DF11" s="1059"/>
      <c r="DG11" s="1057"/>
      <c r="DH11" s="1058"/>
      <c r="DI11" s="1058"/>
      <c r="DJ11" s="1058"/>
      <c r="DK11" s="1059"/>
      <c r="DL11" s="1057"/>
      <c r="DM11" s="1058"/>
      <c r="DN11" s="1058"/>
      <c r="DO11" s="1058"/>
      <c r="DP11" s="1059"/>
      <c r="DQ11" s="1057"/>
      <c r="DR11" s="1058"/>
      <c r="DS11" s="1058"/>
      <c r="DT11" s="1058"/>
      <c r="DU11" s="1059"/>
      <c r="DV11" s="1060"/>
      <c r="DW11" s="1061"/>
      <c r="DX11" s="1061"/>
      <c r="DY11" s="1061"/>
      <c r="DZ11" s="1062"/>
      <c r="EA11" s="230"/>
    </row>
    <row r="12" spans="1:131" s="231" customFormat="1" ht="26.25" customHeight="1">
      <c r="A12" s="234">
        <v>6</v>
      </c>
      <c r="B12" s="1098"/>
      <c r="C12" s="1099"/>
      <c r="D12" s="1099"/>
      <c r="E12" s="1099"/>
      <c r="F12" s="1099"/>
      <c r="G12" s="1099"/>
      <c r="H12" s="1099"/>
      <c r="I12" s="1099"/>
      <c r="J12" s="1099"/>
      <c r="K12" s="1099"/>
      <c r="L12" s="1099"/>
      <c r="M12" s="1099"/>
      <c r="N12" s="1099"/>
      <c r="O12" s="1099"/>
      <c r="P12" s="1100"/>
      <c r="Q12" s="1106"/>
      <c r="R12" s="1107"/>
      <c r="S12" s="1107"/>
      <c r="T12" s="1107"/>
      <c r="U12" s="1107"/>
      <c r="V12" s="1107"/>
      <c r="W12" s="1107"/>
      <c r="X12" s="1107"/>
      <c r="Y12" s="1107"/>
      <c r="Z12" s="1107"/>
      <c r="AA12" s="1107"/>
      <c r="AB12" s="1107"/>
      <c r="AC12" s="1107"/>
      <c r="AD12" s="1107"/>
      <c r="AE12" s="1108"/>
      <c r="AF12" s="1103"/>
      <c r="AG12" s="1104"/>
      <c r="AH12" s="1104"/>
      <c r="AI12" s="1104"/>
      <c r="AJ12" s="1105"/>
      <c r="AK12" s="1148"/>
      <c r="AL12" s="1149"/>
      <c r="AM12" s="1149"/>
      <c r="AN12" s="1149"/>
      <c r="AO12" s="1149"/>
      <c r="AP12" s="1149"/>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c r="BT12" s="1061"/>
      <c r="BU12" s="1061"/>
      <c r="BV12" s="1061"/>
      <c r="BW12" s="1061"/>
      <c r="BX12" s="1061"/>
      <c r="BY12" s="1061"/>
      <c r="BZ12" s="1061"/>
      <c r="CA12" s="1061"/>
      <c r="CB12" s="1061"/>
      <c r="CC12" s="1061"/>
      <c r="CD12" s="1061"/>
      <c r="CE12" s="1061"/>
      <c r="CF12" s="1061"/>
      <c r="CG12" s="1082"/>
      <c r="CH12" s="1057"/>
      <c r="CI12" s="1058"/>
      <c r="CJ12" s="1058"/>
      <c r="CK12" s="1058"/>
      <c r="CL12" s="1059"/>
      <c r="CM12" s="1057"/>
      <c r="CN12" s="1058"/>
      <c r="CO12" s="1058"/>
      <c r="CP12" s="1058"/>
      <c r="CQ12" s="1059"/>
      <c r="CR12" s="1057"/>
      <c r="CS12" s="1058"/>
      <c r="CT12" s="1058"/>
      <c r="CU12" s="1058"/>
      <c r="CV12" s="1059"/>
      <c r="CW12" s="1057"/>
      <c r="CX12" s="1058"/>
      <c r="CY12" s="1058"/>
      <c r="CZ12" s="1058"/>
      <c r="DA12" s="1059"/>
      <c r="DB12" s="1057"/>
      <c r="DC12" s="1058"/>
      <c r="DD12" s="1058"/>
      <c r="DE12" s="1058"/>
      <c r="DF12" s="1059"/>
      <c r="DG12" s="1057"/>
      <c r="DH12" s="1058"/>
      <c r="DI12" s="1058"/>
      <c r="DJ12" s="1058"/>
      <c r="DK12" s="1059"/>
      <c r="DL12" s="1057"/>
      <c r="DM12" s="1058"/>
      <c r="DN12" s="1058"/>
      <c r="DO12" s="1058"/>
      <c r="DP12" s="1059"/>
      <c r="DQ12" s="1057"/>
      <c r="DR12" s="1058"/>
      <c r="DS12" s="1058"/>
      <c r="DT12" s="1058"/>
      <c r="DU12" s="1059"/>
      <c r="DV12" s="1060"/>
      <c r="DW12" s="1061"/>
      <c r="DX12" s="1061"/>
      <c r="DY12" s="1061"/>
      <c r="DZ12" s="1062"/>
      <c r="EA12" s="230"/>
    </row>
    <row r="13" spans="1:131" s="231" customFormat="1" ht="26.25" customHeight="1">
      <c r="A13" s="234">
        <v>7</v>
      </c>
      <c r="B13" s="1098"/>
      <c r="C13" s="1099"/>
      <c r="D13" s="1099"/>
      <c r="E13" s="1099"/>
      <c r="F13" s="1099"/>
      <c r="G13" s="1099"/>
      <c r="H13" s="1099"/>
      <c r="I13" s="1099"/>
      <c r="J13" s="1099"/>
      <c r="K13" s="1099"/>
      <c r="L13" s="1099"/>
      <c r="M13" s="1099"/>
      <c r="N13" s="1099"/>
      <c r="O13" s="1099"/>
      <c r="P13" s="1100"/>
      <c r="Q13" s="1106"/>
      <c r="R13" s="1107"/>
      <c r="S13" s="1107"/>
      <c r="T13" s="1107"/>
      <c r="U13" s="1107"/>
      <c r="V13" s="1107"/>
      <c r="W13" s="1107"/>
      <c r="X13" s="1107"/>
      <c r="Y13" s="1107"/>
      <c r="Z13" s="1107"/>
      <c r="AA13" s="1107"/>
      <c r="AB13" s="1107"/>
      <c r="AC13" s="1107"/>
      <c r="AD13" s="1107"/>
      <c r="AE13" s="1108"/>
      <c r="AF13" s="1103"/>
      <c r="AG13" s="1104"/>
      <c r="AH13" s="1104"/>
      <c r="AI13" s="1104"/>
      <c r="AJ13" s="1105"/>
      <c r="AK13" s="1148"/>
      <c r="AL13" s="1149"/>
      <c r="AM13" s="1149"/>
      <c r="AN13" s="1149"/>
      <c r="AO13" s="1149"/>
      <c r="AP13" s="1149"/>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c r="A14" s="234">
        <v>8</v>
      </c>
      <c r="B14" s="1098"/>
      <c r="C14" s="1099"/>
      <c r="D14" s="1099"/>
      <c r="E14" s="1099"/>
      <c r="F14" s="1099"/>
      <c r="G14" s="1099"/>
      <c r="H14" s="1099"/>
      <c r="I14" s="1099"/>
      <c r="J14" s="1099"/>
      <c r="K14" s="1099"/>
      <c r="L14" s="1099"/>
      <c r="M14" s="1099"/>
      <c r="N14" s="1099"/>
      <c r="O14" s="1099"/>
      <c r="P14" s="1100"/>
      <c r="Q14" s="1106"/>
      <c r="R14" s="1107"/>
      <c r="S14" s="1107"/>
      <c r="T14" s="1107"/>
      <c r="U14" s="1107"/>
      <c r="V14" s="1107"/>
      <c r="W14" s="1107"/>
      <c r="X14" s="1107"/>
      <c r="Y14" s="1107"/>
      <c r="Z14" s="1107"/>
      <c r="AA14" s="1107"/>
      <c r="AB14" s="1107"/>
      <c r="AC14" s="1107"/>
      <c r="AD14" s="1107"/>
      <c r="AE14" s="1108"/>
      <c r="AF14" s="1103"/>
      <c r="AG14" s="1104"/>
      <c r="AH14" s="1104"/>
      <c r="AI14" s="1104"/>
      <c r="AJ14" s="1105"/>
      <c r="AK14" s="1148"/>
      <c r="AL14" s="1149"/>
      <c r="AM14" s="1149"/>
      <c r="AN14" s="1149"/>
      <c r="AO14" s="1149"/>
      <c r="AP14" s="1149"/>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c r="A15" s="234">
        <v>9</v>
      </c>
      <c r="B15" s="1098"/>
      <c r="C15" s="1099"/>
      <c r="D15" s="1099"/>
      <c r="E15" s="1099"/>
      <c r="F15" s="1099"/>
      <c r="G15" s="1099"/>
      <c r="H15" s="1099"/>
      <c r="I15" s="1099"/>
      <c r="J15" s="1099"/>
      <c r="K15" s="1099"/>
      <c r="L15" s="1099"/>
      <c r="M15" s="1099"/>
      <c r="N15" s="1099"/>
      <c r="O15" s="1099"/>
      <c r="P15" s="1100"/>
      <c r="Q15" s="1106"/>
      <c r="R15" s="1107"/>
      <c r="S15" s="1107"/>
      <c r="T15" s="1107"/>
      <c r="U15" s="1107"/>
      <c r="V15" s="1107"/>
      <c r="W15" s="1107"/>
      <c r="X15" s="1107"/>
      <c r="Y15" s="1107"/>
      <c r="Z15" s="1107"/>
      <c r="AA15" s="1107"/>
      <c r="AB15" s="1107"/>
      <c r="AC15" s="1107"/>
      <c r="AD15" s="1107"/>
      <c r="AE15" s="1108"/>
      <c r="AF15" s="1103"/>
      <c r="AG15" s="1104"/>
      <c r="AH15" s="1104"/>
      <c r="AI15" s="1104"/>
      <c r="AJ15" s="1105"/>
      <c r="AK15" s="1148"/>
      <c r="AL15" s="1149"/>
      <c r="AM15" s="1149"/>
      <c r="AN15" s="1149"/>
      <c r="AO15" s="1149"/>
      <c r="AP15" s="1149"/>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393</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c r="A23" s="236" t="s">
        <v>394</v>
      </c>
      <c r="B23" s="1002" t="s">
        <v>395</v>
      </c>
      <c r="C23" s="1003"/>
      <c r="D23" s="1003"/>
      <c r="E23" s="1003"/>
      <c r="F23" s="1003"/>
      <c r="G23" s="1003"/>
      <c r="H23" s="1003"/>
      <c r="I23" s="1003"/>
      <c r="J23" s="1003"/>
      <c r="K23" s="1003"/>
      <c r="L23" s="1003"/>
      <c r="M23" s="1003"/>
      <c r="N23" s="1003"/>
      <c r="O23" s="1003"/>
      <c r="P23" s="1013"/>
      <c r="Q23" s="1135">
        <v>7581</v>
      </c>
      <c r="R23" s="1129"/>
      <c r="S23" s="1129"/>
      <c r="T23" s="1129"/>
      <c r="U23" s="1129"/>
      <c r="V23" s="1129">
        <v>7456</v>
      </c>
      <c r="W23" s="1129"/>
      <c r="X23" s="1129"/>
      <c r="Y23" s="1129"/>
      <c r="Z23" s="1129"/>
      <c r="AA23" s="1129">
        <v>1025</v>
      </c>
      <c r="AB23" s="1129"/>
      <c r="AC23" s="1129"/>
      <c r="AD23" s="1129"/>
      <c r="AE23" s="1136"/>
      <c r="AF23" s="1137">
        <v>54</v>
      </c>
      <c r="AG23" s="1129"/>
      <c r="AH23" s="1129"/>
      <c r="AI23" s="1129"/>
      <c r="AJ23" s="1138"/>
      <c r="AK23" s="1139"/>
      <c r="AL23" s="1140"/>
      <c r="AM23" s="1140"/>
      <c r="AN23" s="1140"/>
      <c r="AO23" s="1140"/>
      <c r="AP23" s="1129">
        <v>9041</v>
      </c>
      <c r="AQ23" s="1129"/>
      <c r="AR23" s="1129"/>
      <c r="AS23" s="1129"/>
      <c r="AT23" s="1129"/>
      <c r="AU23" s="1130"/>
      <c r="AV23" s="1130"/>
      <c r="AW23" s="1130"/>
      <c r="AX23" s="1130"/>
      <c r="AY23" s="1131"/>
      <c r="AZ23" s="1132" t="s">
        <v>236</v>
      </c>
      <c r="BA23" s="1133"/>
      <c r="BB23" s="1133"/>
      <c r="BC23" s="1133"/>
      <c r="BD23" s="1134"/>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c r="A24" s="1128" t="s">
        <v>396</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c r="A25" s="1127" t="s">
        <v>397</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c r="A26" s="1063" t="s">
        <v>374</v>
      </c>
      <c r="B26" s="1064"/>
      <c r="C26" s="1064"/>
      <c r="D26" s="1064"/>
      <c r="E26" s="1064"/>
      <c r="F26" s="1064"/>
      <c r="G26" s="1064"/>
      <c r="H26" s="1064"/>
      <c r="I26" s="1064"/>
      <c r="J26" s="1064"/>
      <c r="K26" s="1064"/>
      <c r="L26" s="1064"/>
      <c r="M26" s="1064"/>
      <c r="N26" s="1064"/>
      <c r="O26" s="1064"/>
      <c r="P26" s="1065"/>
      <c r="Q26" s="1069" t="s">
        <v>398</v>
      </c>
      <c r="R26" s="1070"/>
      <c r="S26" s="1070"/>
      <c r="T26" s="1070"/>
      <c r="U26" s="1071"/>
      <c r="V26" s="1069" t="s">
        <v>399</v>
      </c>
      <c r="W26" s="1070"/>
      <c r="X26" s="1070"/>
      <c r="Y26" s="1070"/>
      <c r="Z26" s="1071"/>
      <c r="AA26" s="1069" t="s">
        <v>400</v>
      </c>
      <c r="AB26" s="1070"/>
      <c r="AC26" s="1070"/>
      <c r="AD26" s="1070"/>
      <c r="AE26" s="1070"/>
      <c r="AF26" s="1123" t="s">
        <v>401</v>
      </c>
      <c r="AG26" s="1076"/>
      <c r="AH26" s="1076"/>
      <c r="AI26" s="1076"/>
      <c r="AJ26" s="1124"/>
      <c r="AK26" s="1070" t="s">
        <v>402</v>
      </c>
      <c r="AL26" s="1070"/>
      <c r="AM26" s="1070"/>
      <c r="AN26" s="1070"/>
      <c r="AO26" s="1071"/>
      <c r="AP26" s="1069" t="s">
        <v>403</v>
      </c>
      <c r="AQ26" s="1070"/>
      <c r="AR26" s="1070"/>
      <c r="AS26" s="1070"/>
      <c r="AT26" s="1071"/>
      <c r="AU26" s="1069" t="s">
        <v>404</v>
      </c>
      <c r="AV26" s="1070"/>
      <c r="AW26" s="1070"/>
      <c r="AX26" s="1070"/>
      <c r="AY26" s="1071"/>
      <c r="AZ26" s="1069" t="s">
        <v>405</v>
      </c>
      <c r="BA26" s="1070"/>
      <c r="BB26" s="1070"/>
      <c r="BC26" s="1070"/>
      <c r="BD26" s="1071"/>
      <c r="BE26" s="1069" t="s">
        <v>381</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c r="A28" s="238">
        <v>1</v>
      </c>
      <c r="B28" s="1115" t="s">
        <v>406</v>
      </c>
      <c r="C28" s="1116"/>
      <c r="D28" s="1116"/>
      <c r="E28" s="1116"/>
      <c r="F28" s="1116"/>
      <c r="G28" s="1116"/>
      <c r="H28" s="1116"/>
      <c r="I28" s="1116"/>
      <c r="J28" s="1116"/>
      <c r="K28" s="1116"/>
      <c r="L28" s="1116"/>
      <c r="M28" s="1116"/>
      <c r="N28" s="1116"/>
      <c r="O28" s="1116"/>
      <c r="P28" s="1117"/>
      <c r="Q28" s="1118">
        <v>1101</v>
      </c>
      <c r="R28" s="1119"/>
      <c r="S28" s="1119"/>
      <c r="T28" s="1119"/>
      <c r="U28" s="1119"/>
      <c r="V28" s="1119">
        <v>1061</v>
      </c>
      <c r="W28" s="1119"/>
      <c r="X28" s="1119"/>
      <c r="Y28" s="1119"/>
      <c r="Z28" s="1119"/>
      <c r="AA28" s="1119">
        <v>40</v>
      </c>
      <c r="AB28" s="1119"/>
      <c r="AC28" s="1119"/>
      <c r="AD28" s="1119"/>
      <c r="AE28" s="1120"/>
      <c r="AF28" s="1121">
        <v>40</v>
      </c>
      <c r="AG28" s="1119"/>
      <c r="AH28" s="1119"/>
      <c r="AI28" s="1119"/>
      <c r="AJ28" s="1122"/>
      <c r="AK28" s="1110" t="s">
        <v>596</v>
      </c>
      <c r="AL28" s="1111"/>
      <c r="AM28" s="1111"/>
      <c r="AN28" s="1111"/>
      <c r="AO28" s="1111"/>
      <c r="AP28" s="1111" t="s">
        <v>523</v>
      </c>
      <c r="AQ28" s="1111"/>
      <c r="AR28" s="1111"/>
      <c r="AS28" s="1111"/>
      <c r="AT28" s="1111"/>
      <c r="AU28" s="1111" t="s">
        <v>523</v>
      </c>
      <c r="AV28" s="1111"/>
      <c r="AW28" s="1111"/>
      <c r="AX28" s="1111"/>
      <c r="AY28" s="1111"/>
      <c r="AZ28" s="1112"/>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c r="A29" s="238">
        <v>2</v>
      </c>
      <c r="B29" s="1098" t="s">
        <v>407</v>
      </c>
      <c r="C29" s="1099"/>
      <c r="D29" s="1099"/>
      <c r="E29" s="1099"/>
      <c r="F29" s="1099"/>
      <c r="G29" s="1099"/>
      <c r="H29" s="1099"/>
      <c r="I29" s="1099"/>
      <c r="J29" s="1099"/>
      <c r="K29" s="1099"/>
      <c r="L29" s="1099"/>
      <c r="M29" s="1099"/>
      <c r="N29" s="1099"/>
      <c r="O29" s="1099"/>
      <c r="P29" s="1100"/>
      <c r="Q29" s="1106">
        <v>1015</v>
      </c>
      <c r="R29" s="1107"/>
      <c r="S29" s="1107"/>
      <c r="T29" s="1107"/>
      <c r="U29" s="1107"/>
      <c r="V29" s="1107">
        <v>956</v>
      </c>
      <c r="W29" s="1107"/>
      <c r="X29" s="1107"/>
      <c r="Y29" s="1107"/>
      <c r="Z29" s="1107"/>
      <c r="AA29" s="1107">
        <v>60</v>
      </c>
      <c r="AB29" s="1107"/>
      <c r="AC29" s="1107"/>
      <c r="AD29" s="1107"/>
      <c r="AE29" s="1108"/>
      <c r="AF29" s="1103">
        <v>60</v>
      </c>
      <c r="AG29" s="1104"/>
      <c r="AH29" s="1104"/>
      <c r="AI29" s="1104"/>
      <c r="AJ29" s="1105"/>
      <c r="AK29" s="1045" t="s">
        <v>523</v>
      </c>
      <c r="AL29" s="1036"/>
      <c r="AM29" s="1036"/>
      <c r="AN29" s="1036"/>
      <c r="AO29" s="1036"/>
      <c r="AP29" s="1036" t="s">
        <v>523</v>
      </c>
      <c r="AQ29" s="1036"/>
      <c r="AR29" s="1036"/>
      <c r="AS29" s="1036"/>
      <c r="AT29" s="1036"/>
      <c r="AU29" s="1036" t="s">
        <v>523</v>
      </c>
      <c r="AV29" s="1036"/>
      <c r="AW29" s="1036"/>
      <c r="AX29" s="1036"/>
      <c r="AY29" s="1036"/>
      <c r="AZ29" s="1109"/>
      <c r="BA29" s="1109"/>
      <c r="BB29" s="1109"/>
      <c r="BC29" s="1109"/>
      <c r="BD29" s="1109"/>
      <c r="BE29" s="1037"/>
      <c r="BF29" s="1037"/>
      <c r="BG29" s="1037"/>
      <c r="BH29" s="1037"/>
      <c r="BI29" s="1038"/>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c r="A30" s="238">
        <v>3</v>
      </c>
      <c r="B30" s="1098" t="s">
        <v>408</v>
      </c>
      <c r="C30" s="1099"/>
      <c r="D30" s="1099"/>
      <c r="E30" s="1099"/>
      <c r="F30" s="1099"/>
      <c r="G30" s="1099"/>
      <c r="H30" s="1099"/>
      <c r="I30" s="1099"/>
      <c r="J30" s="1099"/>
      <c r="K30" s="1099"/>
      <c r="L30" s="1099"/>
      <c r="M30" s="1099"/>
      <c r="N30" s="1099"/>
      <c r="O30" s="1099"/>
      <c r="P30" s="1100"/>
      <c r="Q30" s="1106">
        <v>98</v>
      </c>
      <c r="R30" s="1107"/>
      <c r="S30" s="1107"/>
      <c r="T30" s="1107"/>
      <c r="U30" s="1107"/>
      <c r="V30" s="1107">
        <v>90</v>
      </c>
      <c r="W30" s="1107"/>
      <c r="X30" s="1107"/>
      <c r="Y30" s="1107"/>
      <c r="Z30" s="1107"/>
      <c r="AA30" s="1107">
        <v>8</v>
      </c>
      <c r="AB30" s="1107"/>
      <c r="AC30" s="1107"/>
      <c r="AD30" s="1107"/>
      <c r="AE30" s="1108"/>
      <c r="AF30" s="1103">
        <v>8</v>
      </c>
      <c r="AG30" s="1104"/>
      <c r="AH30" s="1104"/>
      <c r="AI30" s="1104"/>
      <c r="AJ30" s="1105"/>
      <c r="AK30" s="1045" t="s">
        <v>523</v>
      </c>
      <c r="AL30" s="1036"/>
      <c r="AM30" s="1036"/>
      <c r="AN30" s="1036"/>
      <c r="AO30" s="1036"/>
      <c r="AP30" s="1036" t="s">
        <v>523</v>
      </c>
      <c r="AQ30" s="1036"/>
      <c r="AR30" s="1036"/>
      <c r="AS30" s="1036"/>
      <c r="AT30" s="1036"/>
      <c r="AU30" s="1036" t="s">
        <v>523</v>
      </c>
      <c r="AV30" s="1036"/>
      <c r="AW30" s="1036"/>
      <c r="AX30" s="1036"/>
      <c r="AY30" s="1036"/>
      <c r="AZ30" s="1109"/>
      <c r="BA30" s="1109"/>
      <c r="BB30" s="1109"/>
      <c r="BC30" s="1109"/>
      <c r="BD30" s="1109"/>
      <c r="BE30" s="1037"/>
      <c r="BF30" s="1037"/>
      <c r="BG30" s="1037"/>
      <c r="BH30" s="1037"/>
      <c r="BI30" s="1038"/>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c r="A31" s="238">
        <v>4</v>
      </c>
      <c r="B31" s="1098" t="s">
        <v>409</v>
      </c>
      <c r="C31" s="1099"/>
      <c r="D31" s="1099"/>
      <c r="E31" s="1099"/>
      <c r="F31" s="1099"/>
      <c r="G31" s="1099"/>
      <c r="H31" s="1099"/>
      <c r="I31" s="1099"/>
      <c r="J31" s="1099"/>
      <c r="K31" s="1099"/>
      <c r="L31" s="1099"/>
      <c r="M31" s="1099"/>
      <c r="N31" s="1099"/>
      <c r="O31" s="1099"/>
      <c r="P31" s="1100"/>
      <c r="Q31" s="1106">
        <v>169</v>
      </c>
      <c r="R31" s="1107"/>
      <c r="S31" s="1107"/>
      <c r="T31" s="1107"/>
      <c r="U31" s="1107"/>
      <c r="V31" s="1107">
        <v>168</v>
      </c>
      <c r="W31" s="1107"/>
      <c r="X31" s="1107"/>
      <c r="Y31" s="1107"/>
      <c r="Z31" s="1107"/>
      <c r="AA31" s="1107">
        <v>1</v>
      </c>
      <c r="AB31" s="1107"/>
      <c r="AC31" s="1107"/>
      <c r="AD31" s="1107"/>
      <c r="AE31" s="1108"/>
      <c r="AF31" s="1103">
        <v>69</v>
      </c>
      <c r="AG31" s="1104"/>
      <c r="AH31" s="1104"/>
      <c r="AI31" s="1104"/>
      <c r="AJ31" s="1105"/>
      <c r="AK31" s="1045" t="s">
        <v>523</v>
      </c>
      <c r="AL31" s="1036"/>
      <c r="AM31" s="1036"/>
      <c r="AN31" s="1036"/>
      <c r="AO31" s="1036"/>
      <c r="AP31" s="1036">
        <v>1142</v>
      </c>
      <c r="AQ31" s="1036"/>
      <c r="AR31" s="1036"/>
      <c r="AS31" s="1036"/>
      <c r="AT31" s="1036"/>
      <c r="AU31" s="1036">
        <v>2</v>
      </c>
      <c r="AV31" s="1036"/>
      <c r="AW31" s="1036"/>
      <c r="AX31" s="1036"/>
      <c r="AY31" s="1036"/>
      <c r="AZ31" s="1109"/>
      <c r="BA31" s="1109"/>
      <c r="BB31" s="1109"/>
      <c r="BC31" s="1109"/>
      <c r="BD31" s="1109"/>
      <c r="BE31" s="1037" t="s">
        <v>410</v>
      </c>
      <c r="BF31" s="1037"/>
      <c r="BG31" s="1037"/>
      <c r="BH31" s="1037"/>
      <c r="BI31" s="1038"/>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c r="A32" s="238">
        <v>5</v>
      </c>
      <c r="B32" s="1098" t="s">
        <v>411</v>
      </c>
      <c r="C32" s="1099"/>
      <c r="D32" s="1099"/>
      <c r="E32" s="1099"/>
      <c r="F32" s="1099"/>
      <c r="G32" s="1099"/>
      <c r="H32" s="1099"/>
      <c r="I32" s="1099"/>
      <c r="J32" s="1099"/>
      <c r="K32" s="1099"/>
      <c r="L32" s="1099"/>
      <c r="M32" s="1099"/>
      <c r="N32" s="1099"/>
      <c r="O32" s="1099"/>
      <c r="P32" s="1100"/>
      <c r="Q32" s="1106">
        <v>287</v>
      </c>
      <c r="R32" s="1107"/>
      <c r="S32" s="1107"/>
      <c r="T32" s="1107"/>
      <c r="U32" s="1107"/>
      <c r="V32" s="1107">
        <v>241</v>
      </c>
      <c r="W32" s="1107"/>
      <c r="X32" s="1107"/>
      <c r="Y32" s="1107"/>
      <c r="Z32" s="1107"/>
      <c r="AA32" s="1107">
        <v>46</v>
      </c>
      <c r="AB32" s="1107"/>
      <c r="AC32" s="1107"/>
      <c r="AD32" s="1107"/>
      <c r="AE32" s="1108"/>
      <c r="AF32" s="1103">
        <v>20</v>
      </c>
      <c r="AG32" s="1104"/>
      <c r="AH32" s="1104"/>
      <c r="AI32" s="1104"/>
      <c r="AJ32" s="1105"/>
      <c r="AK32" s="1045">
        <v>150</v>
      </c>
      <c r="AL32" s="1036"/>
      <c r="AM32" s="1036"/>
      <c r="AN32" s="1036"/>
      <c r="AO32" s="1036"/>
      <c r="AP32" s="1036">
        <v>974</v>
      </c>
      <c r="AQ32" s="1036"/>
      <c r="AR32" s="1036"/>
      <c r="AS32" s="1036"/>
      <c r="AT32" s="1036"/>
      <c r="AU32" s="1036">
        <v>974</v>
      </c>
      <c r="AV32" s="1036"/>
      <c r="AW32" s="1036"/>
      <c r="AX32" s="1036"/>
      <c r="AY32" s="1036"/>
      <c r="AZ32" s="1109"/>
      <c r="BA32" s="1109"/>
      <c r="BB32" s="1109"/>
      <c r="BC32" s="1109"/>
      <c r="BD32" s="1109"/>
      <c r="BE32" s="1037" t="s">
        <v>412</v>
      </c>
      <c r="BF32" s="1037"/>
      <c r="BG32" s="1037"/>
      <c r="BH32" s="1037"/>
      <c r="BI32" s="1038"/>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c r="A33" s="238">
        <v>6</v>
      </c>
      <c r="B33" s="1098" t="s">
        <v>413</v>
      </c>
      <c r="C33" s="1099"/>
      <c r="D33" s="1099"/>
      <c r="E33" s="1099"/>
      <c r="F33" s="1099"/>
      <c r="G33" s="1099"/>
      <c r="H33" s="1099"/>
      <c r="I33" s="1099"/>
      <c r="J33" s="1099"/>
      <c r="K33" s="1099"/>
      <c r="L33" s="1099"/>
      <c r="M33" s="1099"/>
      <c r="N33" s="1099"/>
      <c r="O33" s="1099"/>
      <c r="P33" s="1100"/>
      <c r="Q33" s="1106">
        <v>230</v>
      </c>
      <c r="R33" s="1107"/>
      <c r="S33" s="1107"/>
      <c r="T33" s="1107"/>
      <c r="U33" s="1107"/>
      <c r="V33" s="1107">
        <v>230</v>
      </c>
      <c r="W33" s="1107"/>
      <c r="X33" s="1107"/>
      <c r="Y33" s="1107"/>
      <c r="Z33" s="1107"/>
      <c r="AA33" s="1107">
        <v>0</v>
      </c>
      <c r="AB33" s="1107"/>
      <c r="AC33" s="1107"/>
      <c r="AD33" s="1107"/>
      <c r="AE33" s="1108"/>
      <c r="AF33" s="1103">
        <v>17</v>
      </c>
      <c r="AG33" s="1104"/>
      <c r="AH33" s="1104"/>
      <c r="AI33" s="1104"/>
      <c r="AJ33" s="1105"/>
      <c r="AK33" s="1045">
        <v>145</v>
      </c>
      <c r="AL33" s="1036"/>
      <c r="AM33" s="1036"/>
      <c r="AN33" s="1036"/>
      <c r="AO33" s="1036"/>
      <c r="AP33" s="1036">
        <v>1259</v>
      </c>
      <c r="AQ33" s="1036"/>
      <c r="AR33" s="1036"/>
      <c r="AS33" s="1036"/>
      <c r="AT33" s="1036"/>
      <c r="AU33" s="1036">
        <v>1259</v>
      </c>
      <c r="AV33" s="1036"/>
      <c r="AW33" s="1036"/>
      <c r="AX33" s="1036"/>
      <c r="AY33" s="1036"/>
      <c r="AZ33" s="1109"/>
      <c r="BA33" s="1109"/>
      <c r="BB33" s="1109"/>
      <c r="BC33" s="1109"/>
      <c r="BD33" s="1109"/>
      <c r="BE33" s="1037" t="s">
        <v>414</v>
      </c>
      <c r="BF33" s="1037"/>
      <c r="BG33" s="1037"/>
      <c r="BH33" s="1037"/>
      <c r="BI33" s="1038"/>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c r="A34" s="238">
        <v>7</v>
      </c>
      <c r="B34" s="1098"/>
      <c r="C34" s="1099"/>
      <c r="D34" s="1099"/>
      <c r="E34" s="1099"/>
      <c r="F34" s="1099"/>
      <c r="G34" s="1099"/>
      <c r="H34" s="1099"/>
      <c r="I34" s="1099"/>
      <c r="J34" s="1099"/>
      <c r="K34" s="1099"/>
      <c r="L34" s="1099"/>
      <c r="M34" s="1099"/>
      <c r="N34" s="1099"/>
      <c r="O34" s="1099"/>
      <c r="P34" s="1100"/>
      <c r="Q34" s="1106"/>
      <c r="R34" s="1107"/>
      <c r="S34" s="1107"/>
      <c r="T34" s="1107"/>
      <c r="U34" s="1107"/>
      <c r="V34" s="1107"/>
      <c r="W34" s="1107"/>
      <c r="X34" s="1107"/>
      <c r="Y34" s="1107"/>
      <c r="Z34" s="1107"/>
      <c r="AA34" s="1107"/>
      <c r="AB34" s="1107"/>
      <c r="AC34" s="1107"/>
      <c r="AD34" s="1107"/>
      <c r="AE34" s="1108"/>
      <c r="AF34" s="1103"/>
      <c r="AG34" s="1104"/>
      <c r="AH34" s="1104"/>
      <c r="AI34" s="1104"/>
      <c r="AJ34" s="1105"/>
      <c r="AK34" s="1045"/>
      <c r="AL34" s="1036"/>
      <c r="AM34" s="1036"/>
      <c r="AN34" s="1036"/>
      <c r="AO34" s="1036"/>
      <c r="AP34" s="1036"/>
      <c r="AQ34" s="1036"/>
      <c r="AR34" s="1036"/>
      <c r="AS34" s="1036"/>
      <c r="AT34" s="1036"/>
      <c r="AU34" s="1036"/>
      <c r="AV34" s="1036"/>
      <c r="AW34" s="1036"/>
      <c r="AX34" s="1036"/>
      <c r="AY34" s="1036"/>
      <c r="AZ34" s="1109"/>
      <c r="BA34" s="1109"/>
      <c r="BB34" s="1109"/>
      <c r="BC34" s="1109"/>
      <c r="BD34" s="1109"/>
      <c r="BE34" s="1037"/>
      <c r="BF34" s="1037"/>
      <c r="BG34" s="1037"/>
      <c r="BH34" s="1037"/>
      <c r="BI34" s="1038"/>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c r="A35" s="238">
        <v>8</v>
      </c>
      <c r="B35" s="1098"/>
      <c r="C35" s="1099"/>
      <c r="D35" s="1099"/>
      <c r="E35" s="1099"/>
      <c r="F35" s="1099"/>
      <c r="G35" s="1099"/>
      <c r="H35" s="1099"/>
      <c r="I35" s="1099"/>
      <c r="J35" s="1099"/>
      <c r="K35" s="1099"/>
      <c r="L35" s="1099"/>
      <c r="M35" s="1099"/>
      <c r="N35" s="1099"/>
      <c r="O35" s="1099"/>
      <c r="P35" s="1100"/>
      <c r="Q35" s="1106"/>
      <c r="R35" s="1107"/>
      <c r="S35" s="1107"/>
      <c r="T35" s="1107"/>
      <c r="U35" s="1107"/>
      <c r="V35" s="1107"/>
      <c r="W35" s="1107"/>
      <c r="X35" s="1107"/>
      <c r="Y35" s="1107"/>
      <c r="Z35" s="1107"/>
      <c r="AA35" s="1107"/>
      <c r="AB35" s="1107"/>
      <c r="AC35" s="1107"/>
      <c r="AD35" s="1107"/>
      <c r="AE35" s="1108"/>
      <c r="AF35" s="1103"/>
      <c r="AG35" s="1104"/>
      <c r="AH35" s="1104"/>
      <c r="AI35" s="1104"/>
      <c r="AJ35" s="1105"/>
      <c r="AK35" s="1045"/>
      <c r="AL35" s="1036"/>
      <c r="AM35" s="1036"/>
      <c r="AN35" s="1036"/>
      <c r="AO35" s="1036"/>
      <c r="AP35" s="1036"/>
      <c r="AQ35" s="1036"/>
      <c r="AR35" s="1036"/>
      <c r="AS35" s="1036"/>
      <c r="AT35" s="1036"/>
      <c r="AU35" s="1036"/>
      <c r="AV35" s="1036"/>
      <c r="AW35" s="1036"/>
      <c r="AX35" s="1036"/>
      <c r="AY35" s="1036"/>
      <c r="AZ35" s="1109"/>
      <c r="BA35" s="1109"/>
      <c r="BB35" s="1109"/>
      <c r="BC35" s="1109"/>
      <c r="BD35" s="1109"/>
      <c r="BE35" s="1037"/>
      <c r="BF35" s="1037"/>
      <c r="BG35" s="1037"/>
      <c r="BH35" s="1037"/>
      <c r="BI35" s="1038"/>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c r="A36" s="238">
        <v>9</v>
      </c>
      <c r="B36" s="1098"/>
      <c r="C36" s="1099"/>
      <c r="D36" s="1099"/>
      <c r="E36" s="1099"/>
      <c r="F36" s="1099"/>
      <c r="G36" s="1099"/>
      <c r="H36" s="1099"/>
      <c r="I36" s="1099"/>
      <c r="J36" s="1099"/>
      <c r="K36" s="1099"/>
      <c r="L36" s="1099"/>
      <c r="M36" s="1099"/>
      <c r="N36" s="1099"/>
      <c r="O36" s="1099"/>
      <c r="P36" s="1100"/>
      <c r="Q36" s="1106"/>
      <c r="R36" s="1107"/>
      <c r="S36" s="1107"/>
      <c r="T36" s="1107"/>
      <c r="U36" s="1107"/>
      <c r="V36" s="1107"/>
      <c r="W36" s="1107"/>
      <c r="X36" s="1107"/>
      <c r="Y36" s="1107"/>
      <c r="Z36" s="1107"/>
      <c r="AA36" s="1107"/>
      <c r="AB36" s="1107"/>
      <c r="AC36" s="1107"/>
      <c r="AD36" s="1107"/>
      <c r="AE36" s="1108"/>
      <c r="AF36" s="1103"/>
      <c r="AG36" s="1104"/>
      <c r="AH36" s="1104"/>
      <c r="AI36" s="1104"/>
      <c r="AJ36" s="1105"/>
      <c r="AK36" s="1045"/>
      <c r="AL36" s="1036"/>
      <c r="AM36" s="1036"/>
      <c r="AN36" s="1036"/>
      <c r="AO36" s="1036"/>
      <c r="AP36" s="1036"/>
      <c r="AQ36" s="1036"/>
      <c r="AR36" s="1036"/>
      <c r="AS36" s="1036"/>
      <c r="AT36" s="1036"/>
      <c r="AU36" s="1036"/>
      <c r="AV36" s="1036"/>
      <c r="AW36" s="1036"/>
      <c r="AX36" s="1036"/>
      <c r="AY36" s="1036"/>
      <c r="AZ36" s="1109"/>
      <c r="BA36" s="1109"/>
      <c r="BB36" s="1109"/>
      <c r="BC36" s="1109"/>
      <c r="BD36" s="1109"/>
      <c r="BE36" s="1037"/>
      <c r="BF36" s="1037"/>
      <c r="BG36" s="1037"/>
      <c r="BH36" s="1037"/>
      <c r="BI36" s="1038"/>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c r="A37" s="238">
        <v>10</v>
      </c>
      <c r="B37" s="1098"/>
      <c r="C37" s="1099"/>
      <c r="D37" s="1099"/>
      <c r="E37" s="1099"/>
      <c r="F37" s="1099"/>
      <c r="G37" s="1099"/>
      <c r="H37" s="1099"/>
      <c r="I37" s="1099"/>
      <c r="J37" s="1099"/>
      <c r="K37" s="1099"/>
      <c r="L37" s="1099"/>
      <c r="M37" s="1099"/>
      <c r="N37" s="1099"/>
      <c r="O37" s="1099"/>
      <c r="P37" s="1100"/>
      <c r="Q37" s="1106"/>
      <c r="R37" s="1107"/>
      <c r="S37" s="1107"/>
      <c r="T37" s="1107"/>
      <c r="U37" s="1107"/>
      <c r="V37" s="1107"/>
      <c r="W37" s="1107"/>
      <c r="X37" s="1107"/>
      <c r="Y37" s="1107"/>
      <c r="Z37" s="1107"/>
      <c r="AA37" s="1107"/>
      <c r="AB37" s="1107"/>
      <c r="AC37" s="1107"/>
      <c r="AD37" s="1107"/>
      <c r="AE37" s="1108"/>
      <c r="AF37" s="1103"/>
      <c r="AG37" s="1104"/>
      <c r="AH37" s="1104"/>
      <c r="AI37" s="1104"/>
      <c r="AJ37" s="1105"/>
      <c r="AK37" s="1045"/>
      <c r="AL37" s="1036"/>
      <c r="AM37" s="1036"/>
      <c r="AN37" s="1036"/>
      <c r="AO37" s="1036"/>
      <c r="AP37" s="1036"/>
      <c r="AQ37" s="1036"/>
      <c r="AR37" s="1036"/>
      <c r="AS37" s="1036"/>
      <c r="AT37" s="1036"/>
      <c r="AU37" s="1036"/>
      <c r="AV37" s="1036"/>
      <c r="AW37" s="1036"/>
      <c r="AX37" s="1036"/>
      <c r="AY37" s="1036"/>
      <c r="AZ37" s="1109"/>
      <c r="BA37" s="1109"/>
      <c r="BB37" s="1109"/>
      <c r="BC37" s="1109"/>
      <c r="BD37" s="1109"/>
      <c r="BE37" s="1037"/>
      <c r="BF37" s="1037"/>
      <c r="BG37" s="1037"/>
      <c r="BH37" s="1037"/>
      <c r="BI37" s="1038"/>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c r="A38" s="238">
        <v>11</v>
      </c>
      <c r="B38" s="1098"/>
      <c r="C38" s="1099"/>
      <c r="D38" s="1099"/>
      <c r="E38" s="1099"/>
      <c r="F38" s="1099"/>
      <c r="G38" s="1099"/>
      <c r="H38" s="1099"/>
      <c r="I38" s="1099"/>
      <c r="J38" s="1099"/>
      <c r="K38" s="1099"/>
      <c r="L38" s="1099"/>
      <c r="M38" s="1099"/>
      <c r="N38" s="1099"/>
      <c r="O38" s="1099"/>
      <c r="P38" s="1100"/>
      <c r="Q38" s="1106"/>
      <c r="R38" s="1107"/>
      <c r="S38" s="1107"/>
      <c r="T38" s="1107"/>
      <c r="U38" s="1107"/>
      <c r="V38" s="1107"/>
      <c r="W38" s="1107"/>
      <c r="X38" s="1107"/>
      <c r="Y38" s="1107"/>
      <c r="Z38" s="1107"/>
      <c r="AA38" s="1107"/>
      <c r="AB38" s="1107"/>
      <c r="AC38" s="1107"/>
      <c r="AD38" s="1107"/>
      <c r="AE38" s="1108"/>
      <c r="AF38" s="1103"/>
      <c r="AG38" s="1104"/>
      <c r="AH38" s="1104"/>
      <c r="AI38" s="1104"/>
      <c r="AJ38" s="1105"/>
      <c r="AK38" s="1045"/>
      <c r="AL38" s="1036"/>
      <c r="AM38" s="1036"/>
      <c r="AN38" s="1036"/>
      <c r="AO38" s="1036"/>
      <c r="AP38" s="1036"/>
      <c r="AQ38" s="1036"/>
      <c r="AR38" s="1036"/>
      <c r="AS38" s="1036"/>
      <c r="AT38" s="1036"/>
      <c r="AU38" s="1036"/>
      <c r="AV38" s="1036"/>
      <c r="AW38" s="1036"/>
      <c r="AX38" s="1036"/>
      <c r="AY38" s="1036"/>
      <c r="AZ38" s="1109"/>
      <c r="BA38" s="1109"/>
      <c r="BB38" s="1109"/>
      <c r="BC38" s="1109"/>
      <c r="BD38" s="1109"/>
      <c r="BE38" s="1037"/>
      <c r="BF38" s="1037"/>
      <c r="BG38" s="1037"/>
      <c r="BH38" s="1037"/>
      <c r="BI38" s="1038"/>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c r="A39" s="238">
        <v>12</v>
      </c>
      <c r="B39" s="1098"/>
      <c r="C39" s="1099"/>
      <c r="D39" s="1099"/>
      <c r="E39" s="1099"/>
      <c r="F39" s="1099"/>
      <c r="G39" s="1099"/>
      <c r="H39" s="1099"/>
      <c r="I39" s="1099"/>
      <c r="J39" s="1099"/>
      <c r="K39" s="1099"/>
      <c r="L39" s="1099"/>
      <c r="M39" s="1099"/>
      <c r="N39" s="1099"/>
      <c r="O39" s="1099"/>
      <c r="P39" s="1100"/>
      <c r="Q39" s="1106"/>
      <c r="R39" s="1107"/>
      <c r="S39" s="1107"/>
      <c r="T39" s="1107"/>
      <c r="U39" s="1107"/>
      <c r="V39" s="1107"/>
      <c r="W39" s="1107"/>
      <c r="X39" s="1107"/>
      <c r="Y39" s="1107"/>
      <c r="Z39" s="1107"/>
      <c r="AA39" s="1107"/>
      <c r="AB39" s="1107"/>
      <c r="AC39" s="1107"/>
      <c r="AD39" s="1107"/>
      <c r="AE39" s="1108"/>
      <c r="AF39" s="1103"/>
      <c r="AG39" s="1104"/>
      <c r="AH39" s="1104"/>
      <c r="AI39" s="1104"/>
      <c r="AJ39" s="1105"/>
      <c r="AK39" s="1045"/>
      <c r="AL39" s="1036"/>
      <c r="AM39" s="1036"/>
      <c r="AN39" s="1036"/>
      <c r="AO39" s="1036"/>
      <c r="AP39" s="1036"/>
      <c r="AQ39" s="1036"/>
      <c r="AR39" s="1036"/>
      <c r="AS39" s="1036"/>
      <c r="AT39" s="1036"/>
      <c r="AU39" s="1036"/>
      <c r="AV39" s="1036"/>
      <c r="AW39" s="1036"/>
      <c r="AX39" s="1036"/>
      <c r="AY39" s="1036"/>
      <c r="AZ39" s="1109"/>
      <c r="BA39" s="1109"/>
      <c r="BB39" s="1109"/>
      <c r="BC39" s="1109"/>
      <c r="BD39" s="1109"/>
      <c r="BE39" s="1037"/>
      <c r="BF39" s="1037"/>
      <c r="BG39" s="1037"/>
      <c r="BH39" s="1037"/>
      <c r="BI39" s="1038"/>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c r="A40" s="234">
        <v>13</v>
      </c>
      <c r="B40" s="1098"/>
      <c r="C40" s="1099"/>
      <c r="D40" s="1099"/>
      <c r="E40" s="1099"/>
      <c r="F40" s="1099"/>
      <c r="G40" s="1099"/>
      <c r="H40" s="1099"/>
      <c r="I40" s="1099"/>
      <c r="J40" s="1099"/>
      <c r="K40" s="1099"/>
      <c r="L40" s="1099"/>
      <c r="M40" s="1099"/>
      <c r="N40" s="1099"/>
      <c r="O40" s="1099"/>
      <c r="P40" s="1100"/>
      <c r="Q40" s="1106"/>
      <c r="R40" s="1107"/>
      <c r="S40" s="1107"/>
      <c r="T40" s="1107"/>
      <c r="U40" s="1107"/>
      <c r="V40" s="1107"/>
      <c r="W40" s="1107"/>
      <c r="X40" s="1107"/>
      <c r="Y40" s="1107"/>
      <c r="Z40" s="1107"/>
      <c r="AA40" s="1107"/>
      <c r="AB40" s="1107"/>
      <c r="AC40" s="1107"/>
      <c r="AD40" s="1107"/>
      <c r="AE40" s="1108"/>
      <c r="AF40" s="1103"/>
      <c r="AG40" s="1104"/>
      <c r="AH40" s="1104"/>
      <c r="AI40" s="1104"/>
      <c r="AJ40" s="1105"/>
      <c r="AK40" s="1045"/>
      <c r="AL40" s="1036"/>
      <c r="AM40" s="1036"/>
      <c r="AN40" s="1036"/>
      <c r="AO40" s="1036"/>
      <c r="AP40" s="1036"/>
      <c r="AQ40" s="1036"/>
      <c r="AR40" s="1036"/>
      <c r="AS40" s="1036"/>
      <c r="AT40" s="1036"/>
      <c r="AU40" s="1036"/>
      <c r="AV40" s="1036"/>
      <c r="AW40" s="1036"/>
      <c r="AX40" s="1036"/>
      <c r="AY40" s="1036"/>
      <c r="AZ40" s="1109"/>
      <c r="BA40" s="1109"/>
      <c r="BB40" s="1109"/>
      <c r="BC40" s="1109"/>
      <c r="BD40" s="1109"/>
      <c r="BE40" s="1037"/>
      <c r="BF40" s="1037"/>
      <c r="BG40" s="1037"/>
      <c r="BH40" s="1037"/>
      <c r="BI40" s="1038"/>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c r="A41" s="234">
        <v>14</v>
      </c>
      <c r="B41" s="1098"/>
      <c r="C41" s="1099"/>
      <c r="D41" s="1099"/>
      <c r="E41" s="1099"/>
      <c r="F41" s="1099"/>
      <c r="G41" s="1099"/>
      <c r="H41" s="1099"/>
      <c r="I41" s="1099"/>
      <c r="J41" s="1099"/>
      <c r="K41" s="1099"/>
      <c r="L41" s="1099"/>
      <c r="M41" s="1099"/>
      <c r="N41" s="1099"/>
      <c r="O41" s="1099"/>
      <c r="P41" s="1100"/>
      <c r="Q41" s="1106"/>
      <c r="R41" s="1107"/>
      <c r="S41" s="1107"/>
      <c r="T41" s="1107"/>
      <c r="U41" s="1107"/>
      <c r="V41" s="1107"/>
      <c r="W41" s="1107"/>
      <c r="X41" s="1107"/>
      <c r="Y41" s="1107"/>
      <c r="Z41" s="1107"/>
      <c r="AA41" s="1107"/>
      <c r="AB41" s="1107"/>
      <c r="AC41" s="1107"/>
      <c r="AD41" s="1107"/>
      <c r="AE41" s="1108"/>
      <c r="AF41" s="1103"/>
      <c r="AG41" s="1104"/>
      <c r="AH41" s="1104"/>
      <c r="AI41" s="1104"/>
      <c r="AJ41" s="1105"/>
      <c r="AK41" s="1045"/>
      <c r="AL41" s="1036"/>
      <c r="AM41" s="1036"/>
      <c r="AN41" s="1036"/>
      <c r="AO41" s="1036"/>
      <c r="AP41" s="1036"/>
      <c r="AQ41" s="1036"/>
      <c r="AR41" s="1036"/>
      <c r="AS41" s="1036"/>
      <c r="AT41" s="1036"/>
      <c r="AU41" s="1036"/>
      <c r="AV41" s="1036"/>
      <c r="AW41" s="1036"/>
      <c r="AX41" s="1036"/>
      <c r="AY41" s="1036"/>
      <c r="AZ41" s="1109"/>
      <c r="BA41" s="1109"/>
      <c r="BB41" s="1109"/>
      <c r="BC41" s="1109"/>
      <c r="BD41" s="1109"/>
      <c r="BE41" s="1037"/>
      <c r="BF41" s="1037"/>
      <c r="BG41" s="1037"/>
      <c r="BH41" s="1037"/>
      <c r="BI41" s="1038"/>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5"/>
      <c r="AL42" s="1036"/>
      <c r="AM42" s="1036"/>
      <c r="AN42" s="1036"/>
      <c r="AO42" s="1036"/>
      <c r="AP42" s="1036"/>
      <c r="AQ42" s="1036"/>
      <c r="AR42" s="1036"/>
      <c r="AS42" s="1036"/>
      <c r="AT42" s="1036"/>
      <c r="AU42" s="1036"/>
      <c r="AV42" s="1036"/>
      <c r="AW42" s="1036"/>
      <c r="AX42" s="1036"/>
      <c r="AY42" s="1036"/>
      <c r="AZ42" s="1109"/>
      <c r="BA42" s="1109"/>
      <c r="BB42" s="1109"/>
      <c r="BC42" s="1109"/>
      <c r="BD42" s="1109"/>
      <c r="BE42" s="1037"/>
      <c r="BF42" s="1037"/>
      <c r="BG42" s="1037"/>
      <c r="BH42" s="1037"/>
      <c r="BI42" s="1038"/>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5"/>
      <c r="AL43" s="1036"/>
      <c r="AM43" s="1036"/>
      <c r="AN43" s="1036"/>
      <c r="AO43" s="1036"/>
      <c r="AP43" s="1036"/>
      <c r="AQ43" s="1036"/>
      <c r="AR43" s="1036"/>
      <c r="AS43" s="1036"/>
      <c r="AT43" s="1036"/>
      <c r="AU43" s="1036"/>
      <c r="AV43" s="1036"/>
      <c r="AW43" s="1036"/>
      <c r="AX43" s="1036"/>
      <c r="AY43" s="1036"/>
      <c r="AZ43" s="1109"/>
      <c r="BA43" s="1109"/>
      <c r="BB43" s="1109"/>
      <c r="BC43" s="1109"/>
      <c r="BD43" s="1109"/>
      <c r="BE43" s="1037"/>
      <c r="BF43" s="1037"/>
      <c r="BG43" s="1037"/>
      <c r="BH43" s="1037"/>
      <c r="BI43" s="1038"/>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5"/>
      <c r="AL44" s="1036"/>
      <c r="AM44" s="1036"/>
      <c r="AN44" s="1036"/>
      <c r="AO44" s="1036"/>
      <c r="AP44" s="1036"/>
      <c r="AQ44" s="1036"/>
      <c r="AR44" s="1036"/>
      <c r="AS44" s="1036"/>
      <c r="AT44" s="1036"/>
      <c r="AU44" s="1036"/>
      <c r="AV44" s="1036"/>
      <c r="AW44" s="1036"/>
      <c r="AX44" s="1036"/>
      <c r="AY44" s="1036"/>
      <c r="AZ44" s="1109"/>
      <c r="BA44" s="1109"/>
      <c r="BB44" s="1109"/>
      <c r="BC44" s="1109"/>
      <c r="BD44" s="1109"/>
      <c r="BE44" s="1037"/>
      <c r="BF44" s="1037"/>
      <c r="BG44" s="1037"/>
      <c r="BH44" s="1037"/>
      <c r="BI44" s="1038"/>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5"/>
      <c r="AL45" s="1036"/>
      <c r="AM45" s="1036"/>
      <c r="AN45" s="1036"/>
      <c r="AO45" s="1036"/>
      <c r="AP45" s="1036"/>
      <c r="AQ45" s="1036"/>
      <c r="AR45" s="1036"/>
      <c r="AS45" s="1036"/>
      <c r="AT45" s="1036"/>
      <c r="AU45" s="1036"/>
      <c r="AV45" s="1036"/>
      <c r="AW45" s="1036"/>
      <c r="AX45" s="1036"/>
      <c r="AY45" s="1036"/>
      <c r="AZ45" s="1109"/>
      <c r="BA45" s="1109"/>
      <c r="BB45" s="1109"/>
      <c r="BC45" s="1109"/>
      <c r="BD45" s="1109"/>
      <c r="BE45" s="1037"/>
      <c r="BF45" s="1037"/>
      <c r="BG45" s="1037"/>
      <c r="BH45" s="1037"/>
      <c r="BI45" s="1038"/>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5"/>
      <c r="AL46" s="1036"/>
      <c r="AM46" s="1036"/>
      <c r="AN46" s="1036"/>
      <c r="AO46" s="1036"/>
      <c r="AP46" s="1036"/>
      <c r="AQ46" s="1036"/>
      <c r="AR46" s="1036"/>
      <c r="AS46" s="1036"/>
      <c r="AT46" s="1036"/>
      <c r="AU46" s="1036"/>
      <c r="AV46" s="1036"/>
      <c r="AW46" s="1036"/>
      <c r="AX46" s="1036"/>
      <c r="AY46" s="1036"/>
      <c r="AZ46" s="1109"/>
      <c r="BA46" s="1109"/>
      <c r="BB46" s="1109"/>
      <c r="BC46" s="1109"/>
      <c r="BD46" s="1109"/>
      <c r="BE46" s="1037"/>
      <c r="BF46" s="1037"/>
      <c r="BG46" s="1037"/>
      <c r="BH46" s="1037"/>
      <c r="BI46" s="1038"/>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5"/>
      <c r="AL47" s="1036"/>
      <c r="AM47" s="1036"/>
      <c r="AN47" s="1036"/>
      <c r="AO47" s="1036"/>
      <c r="AP47" s="1036"/>
      <c r="AQ47" s="1036"/>
      <c r="AR47" s="1036"/>
      <c r="AS47" s="1036"/>
      <c r="AT47" s="1036"/>
      <c r="AU47" s="1036"/>
      <c r="AV47" s="1036"/>
      <c r="AW47" s="1036"/>
      <c r="AX47" s="1036"/>
      <c r="AY47" s="1036"/>
      <c r="AZ47" s="1109"/>
      <c r="BA47" s="1109"/>
      <c r="BB47" s="1109"/>
      <c r="BC47" s="1109"/>
      <c r="BD47" s="1109"/>
      <c r="BE47" s="1037"/>
      <c r="BF47" s="1037"/>
      <c r="BG47" s="1037"/>
      <c r="BH47" s="1037"/>
      <c r="BI47" s="1038"/>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5"/>
      <c r="AL48" s="1036"/>
      <c r="AM48" s="1036"/>
      <c r="AN48" s="1036"/>
      <c r="AO48" s="1036"/>
      <c r="AP48" s="1036"/>
      <c r="AQ48" s="1036"/>
      <c r="AR48" s="1036"/>
      <c r="AS48" s="1036"/>
      <c r="AT48" s="1036"/>
      <c r="AU48" s="1036"/>
      <c r="AV48" s="1036"/>
      <c r="AW48" s="1036"/>
      <c r="AX48" s="1036"/>
      <c r="AY48" s="1036"/>
      <c r="AZ48" s="1109"/>
      <c r="BA48" s="1109"/>
      <c r="BB48" s="1109"/>
      <c r="BC48" s="1109"/>
      <c r="BD48" s="1109"/>
      <c r="BE48" s="1037"/>
      <c r="BF48" s="1037"/>
      <c r="BG48" s="1037"/>
      <c r="BH48" s="1037"/>
      <c r="BI48" s="1038"/>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5"/>
      <c r="AL49" s="1036"/>
      <c r="AM49" s="1036"/>
      <c r="AN49" s="1036"/>
      <c r="AO49" s="1036"/>
      <c r="AP49" s="1036"/>
      <c r="AQ49" s="1036"/>
      <c r="AR49" s="1036"/>
      <c r="AS49" s="1036"/>
      <c r="AT49" s="1036"/>
      <c r="AU49" s="1036"/>
      <c r="AV49" s="1036"/>
      <c r="AW49" s="1036"/>
      <c r="AX49" s="1036"/>
      <c r="AY49" s="1036"/>
      <c r="AZ49" s="1109"/>
      <c r="BA49" s="1109"/>
      <c r="BB49" s="1109"/>
      <c r="BC49" s="1109"/>
      <c r="BD49" s="1109"/>
      <c r="BE49" s="1037"/>
      <c r="BF49" s="1037"/>
      <c r="BG49" s="1037"/>
      <c r="BH49" s="1037"/>
      <c r="BI49" s="1038"/>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7"/>
      <c r="BF50" s="1037"/>
      <c r="BG50" s="1037"/>
      <c r="BH50" s="1037"/>
      <c r="BI50" s="1038"/>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7"/>
      <c r="BF51" s="1037"/>
      <c r="BG51" s="1037"/>
      <c r="BH51" s="1037"/>
      <c r="BI51" s="1038"/>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7"/>
      <c r="BF52" s="1037"/>
      <c r="BG52" s="1037"/>
      <c r="BH52" s="1037"/>
      <c r="BI52" s="1038"/>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7"/>
      <c r="BF53" s="1037"/>
      <c r="BG53" s="1037"/>
      <c r="BH53" s="1037"/>
      <c r="BI53" s="1038"/>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7"/>
      <c r="BF54" s="1037"/>
      <c r="BG54" s="1037"/>
      <c r="BH54" s="1037"/>
      <c r="BI54" s="1038"/>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7"/>
      <c r="BF55" s="1037"/>
      <c r="BG55" s="1037"/>
      <c r="BH55" s="1037"/>
      <c r="BI55" s="1038"/>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7"/>
      <c r="BF56" s="1037"/>
      <c r="BG56" s="1037"/>
      <c r="BH56" s="1037"/>
      <c r="BI56" s="1038"/>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7"/>
      <c r="BF57" s="1037"/>
      <c r="BG57" s="1037"/>
      <c r="BH57" s="1037"/>
      <c r="BI57" s="1038"/>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7"/>
      <c r="BF58" s="1037"/>
      <c r="BG58" s="1037"/>
      <c r="BH58" s="1037"/>
      <c r="BI58" s="1038"/>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7"/>
      <c r="BF59" s="1037"/>
      <c r="BG59" s="1037"/>
      <c r="BH59" s="1037"/>
      <c r="BI59" s="1038"/>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7"/>
      <c r="BF60" s="1037"/>
      <c r="BG60" s="1037"/>
      <c r="BH60" s="1037"/>
      <c r="BI60" s="1038"/>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7"/>
      <c r="BF61" s="1037"/>
      <c r="BG61" s="1037"/>
      <c r="BH61" s="1037"/>
      <c r="BI61" s="1038"/>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7"/>
      <c r="BF62" s="1037"/>
      <c r="BG62" s="1037"/>
      <c r="BH62" s="1037"/>
      <c r="BI62" s="1038"/>
      <c r="BJ62" s="1095" t="s">
        <v>415</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c r="A63" s="236" t="s">
        <v>394</v>
      </c>
      <c r="B63" s="1002" t="s">
        <v>416</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8"/>
      <c r="AF63" s="1089">
        <v>176</v>
      </c>
      <c r="AG63" s="1024"/>
      <c r="AH63" s="1024"/>
      <c r="AI63" s="1024"/>
      <c r="AJ63" s="1090"/>
      <c r="AK63" s="1091"/>
      <c r="AL63" s="1028"/>
      <c r="AM63" s="1028"/>
      <c r="AN63" s="1028"/>
      <c r="AO63" s="1028"/>
      <c r="AP63" s="1024">
        <v>3375</v>
      </c>
      <c r="AQ63" s="1024"/>
      <c r="AR63" s="1024"/>
      <c r="AS63" s="1024"/>
      <c r="AT63" s="1024"/>
      <c r="AU63" s="1024">
        <v>2235</v>
      </c>
      <c r="AV63" s="1024"/>
      <c r="AW63" s="1024"/>
      <c r="AX63" s="1024"/>
      <c r="AY63" s="1024"/>
      <c r="AZ63" s="1085"/>
      <c r="BA63" s="1085"/>
      <c r="BB63" s="1085"/>
      <c r="BC63" s="1085"/>
      <c r="BD63" s="1085"/>
      <c r="BE63" s="1025"/>
      <c r="BF63" s="1025"/>
      <c r="BG63" s="1025"/>
      <c r="BH63" s="1025"/>
      <c r="BI63" s="1026"/>
      <c r="BJ63" s="1086" t="s">
        <v>417</v>
      </c>
      <c r="BK63" s="1018"/>
      <c r="BL63" s="1018"/>
      <c r="BM63" s="1018"/>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c r="A66" s="1063" t="s">
        <v>419</v>
      </c>
      <c r="B66" s="1064"/>
      <c r="C66" s="1064"/>
      <c r="D66" s="1064"/>
      <c r="E66" s="1064"/>
      <c r="F66" s="1064"/>
      <c r="G66" s="1064"/>
      <c r="H66" s="1064"/>
      <c r="I66" s="1064"/>
      <c r="J66" s="1064"/>
      <c r="K66" s="1064"/>
      <c r="L66" s="1064"/>
      <c r="M66" s="1064"/>
      <c r="N66" s="1064"/>
      <c r="O66" s="1064"/>
      <c r="P66" s="1065"/>
      <c r="Q66" s="1069" t="s">
        <v>420</v>
      </c>
      <c r="R66" s="1070"/>
      <c r="S66" s="1070"/>
      <c r="T66" s="1070"/>
      <c r="U66" s="1071"/>
      <c r="V66" s="1069" t="s">
        <v>421</v>
      </c>
      <c r="W66" s="1070"/>
      <c r="X66" s="1070"/>
      <c r="Y66" s="1070"/>
      <c r="Z66" s="1071"/>
      <c r="AA66" s="1069" t="s">
        <v>422</v>
      </c>
      <c r="AB66" s="1070"/>
      <c r="AC66" s="1070"/>
      <c r="AD66" s="1070"/>
      <c r="AE66" s="1071"/>
      <c r="AF66" s="1075" t="s">
        <v>423</v>
      </c>
      <c r="AG66" s="1076"/>
      <c r="AH66" s="1076"/>
      <c r="AI66" s="1076"/>
      <c r="AJ66" s="1077"/>
      <c r="AK66" s="1069" t="s">
        <v>424</v>
      </c>
      <c r="AL66" s="1064"/>
      <c r="AM66" s="1064"/>
      <c r="AN66" s="1064"/>
      <c r="AO66" s="1065"/>
      <c r="AP66" s="1069" t="s">
        <v>425</v>
      </c>
      <c r="AQ66" s="1070"/>
      <c r="AR66" s="1070"/>
      <c r="AS66" s="1070"/>
      <c r="AT66" s="1071"/>
      <c r="AU66" s="1069" t="s">
        <v>426</v>
      </c>
      <c r="AV66" s="1070"/>
      <c r="AW66" s="1070"/>
      <c r="AX66" s="1070"/>
      <c r="AY66" s="1071"/>
      <c r="AZ66" s="1069" t="s">
        <v>381</v>
      </c>
      <c r="BA66" s="1070"/>
      <c r="BB66" s="1070"/>
      <c r="BC66" s="1070"/>
      <c r="BD66" s="1083"/>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3" t="s">
        <v>597</v>
      </c>
      <c r="C68" s="1054"/>
      <c r="D68" s="1054"/>
      <c r="E68" s="1054"/>
      <c r="F68" s="1054"/>
      <c r="G68" s="1054"/>
      <c r="H68" s="1054"/>
      <c r="I68" s="1054"/>
      <c r="J68" s="1054"/>
      <c r="K68" s="1054"/>
      <c r="L68" s="1054"/>
      <c r="M68" s="1054"/>
      <c r="N68" s="1054"/>
      <c r="O68" s="1054"/>
      <c r="P68" s="1055"/>
      <c r="Q68" s="1056">
        <v>12284</v>
      </c>
      <c r="R68" s="1048"/>
      <c r="S68" s="1048"/>
      <c r="T68" s="1048"/>
      <c r="U68" s="1049"/>
      <c r="V68" s="1047">
        <v>11939</v>
      </c>
      <c r="W68" s="1048"/>
      <c r="X68" s="1048"/>
      <c r="Y68" s="1048"/>
      <c r="Z68" s="1049"/>
      <c r="AA68" s="1047">
        <v>344</v>
      </c>
      <c r="AB68" s="1048"/>
      <c r="AC68" s="1048"/>
      <c r="AD68" s="1048"/>
      <c r="AE68" s="1049"/>
      <c r="AF68" s="1047">
        <v>344</v>
      </c>
      <c r="AG68" s="1048"/>
      <c r="AH68" s="1048"/>
      <c r="AI68" s="1048"/>
      <c r="AJ68" s="1049"/>
      <c r="AK68" s="1047">
        <v>534</v>
      </c>
      <c r="AL68" s="1048"/>
      <c r="AM68" s="1048"/>
      <c r="AN68" s="1048"/>
      <c r="AO68" s="1049"/>
      <c r="AP68" s="1047">
        <v>0</v>
      </c>
      <c r="AQ68" s="1048"/>
      <c r="AR68" s="1048"/>
      <c r="AS68" s="1048"/>
      <c r="AT68" s="1049"/>
      <c r="AU68" s="1050"/>
      <c r="AV68" s="1050"/>
      <c r="AW68" s="1050"/>
      <c r="AX68" s="1050"/>
      <c r="AY68" s="1050"/>
      <c r="AZ68" s="1051"/>
      <c r="BA68" s="1051"/>
      <c r="BB68" s="1051"/>
      <c r="BC68" s="1051"/>
      <c r="BD68" s="1052"/>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598</v>
      </c>
      <c r="C69" s="1040"/>
      <c r="D69" s="1040"/>
      <c r="E69" s="1040"/>
      <c r="F69" s="1040"/>
      <c r="G69" s="1040"/>
      <c r="H69" s="1040"/>
      <c r="I69" s="1040"/>
      <c r="J69" s="1040"/>
      <c r="K69" s="1040"/>
      <c r="L69" s="1040"/>
      <c r="M69" s="1040"/>
      <c r="N69" s="1040"/>
      <c r="O69" s="1040"/>
      <c r="P69" s="1041"/>
      <c r="Q69" s="1042">
        <v>234</v>
      </c>
      <c r="R69" s="1036"/>
      <c r="S69" s="1036"/>
      <c r="T69" s="1036"/>
      <c r="U69" s="1036"/>
      <c r="V69" s="1036">
        <v>234</v>
      </c>
      <c r="W69" s="1036"/>
      <c r="X69" s="1036"/>
      <c r="Y69" s="1036"/>
      <c r="Z69" s="1036"/>
      <c r="AA69" s="1036">
        <v>0</v>
      </c>
      <c r="AB69" s="1036"/>
      <c r="AC69" s="1036"/>
      <c r="AD69" s="1036"/>
      <c r="AE69" s="1036"/>
      <c r="AF69" s="1036">
        <v>0</v>
      </c>
      <c r="AG69" s="1036"/>
      <c r="AH69" s="1036"/>
      <c r="AI69" s="1036"/>
      <c r="AJ69" s="1036"/>
      <c r="AK69" s="1036">
        <v>20</v>
      </c>
      <c r="AL69" s="1036"/>
      <c r="AM69" s="1036"/>
      <c r="AN69" s="1036"/>
      <c r="AO69" s="1036"/>
      <c r="AP69" s="1036">
        <v>106</v>
      </c>
      <c r="AQ69" s="1036"/>
      <c r="AR69" s="1036"/>
      <c r="AS69" s="1036"/>
      <c r="AT69" s="1036"/>
      <c r="AU69" s="1036"/>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599</v>
      </c>
      <c r="C70" s="1040"/>
      <c r="D70" s="1040"/>
      <c r="E70" s="1040"/>
      <c r="F70" s="1040"/>
      <c r="G70" s="1040"/>
      <c r="H70" s="1040"/>
      <c r="I70" s="1040"/>
      <c r="J70" s="1040"/>
      <c r="K70" s="1040"/>
      <c r="L70" s="1040"/>
      <c r="M70" s="1040"/>
      <c r="N70" s="1040"/>
      <c r="O70" s="1040"/>
      <c r="P70" s="1041"/>
      <c r="Q70" s="1042">
        <v>2</v>
      </c>
      <c r="R70" s="1036"/>
      <c r="S70" s="1036"/>
      <c r="T70" s="1036"/>
      <c r="U70" s="1036"/>
      <c r="V70" s="1036">
        <v>2</v>
      </c>
      <c r="W70" s="1036"/>
      <c r="X70" s="1036"/>
      <c r="Y70" s="1036"/>
      <c r="Z70" s="1036"/>
      <c r="AA70" s="1036">
        <v>0</v>
      </c>
      <c r="AB70" s="1036"/>
      <c r="AC70" s="1036"/>
      <c r="AD70" s="1036"/>
      <c r="AE70" s="1036"/>
      <c r="AF70" s="1036">
        <v>0</v>
      </c>
      <c r="AG70" s="1036"/>
      <c r="AH70" s="1036"/>
      <c r="AI70" s="1036"/>
      <c r="AJ70" s="1036"/>
      <c r="AK70" s="1036">
        <v>0</v>
      </c>
      <c r="AL70" s="1036"/>
      <c r="AM70" s="1036"/>
      <c r="AN70" s="1036"/>
      <c r="AO70" s="1036"/>
      <c r="AP70" s="1036">
        <v>0</v>
      </c>
      <c r="AQ70" s="1036"/>
      <c r="AR70" s="1036"/>
      <c r="AS70" s="1036"/>
      <c r="AT70" s="1036"/>
      <c r="AU70" s="1036"/>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600</v>
      </c>
      <c r="C71" s="1040"/>
      <c r="D71" s="1040"/>
      <c r="E71" s="1040"/>
      <c r="F71" s="1040"/>
      <c r="G71" s="1040"/>
      <c r="H71" s="1040"/>
      <c r="I71" s="1040"/>
      <c r="J71" s="1040"/>
      <c r="K71" s="1040"/>
      <c r="L71" s="1040"/>
      <c r="M71" s="1040"/>
      <c r="N71" s="1040"/>
      <c r="O71" s="1040"/>
      <c r="P71" s="1041"/>
      <c r="Q71" s="1042">
        <v>507</v>
      </c>
      <c r="R71" s="1036"/>
      <c r="S71" s="1036"/>
      <c r="T71" s="1036"/>
      <c r="U71" s="1036"/>
      <c r="V71" s="1036">
        <v>502</v>
      </c>
      <c r="W71" s="1036"/>
      <c r="X71" s="1036"/>
      <c r="Y71" s="1036"/>
      <c r="Z71" s="1036"/>
      <c r="AA71" s="1036">
        <v>6</v>
      </c>
      <c r="AB71" s="1036"/>
      <c r="AC71" s="1036"/>
      <c r="AD71" s="1036"/>
      <c r="AE71" s="1036"/>
      <c r="AF71" s="1036">
        <v>3</v>
      </c>
      <c r="AG71" s="1036"/>
      <c r="AH71" s="1036"/>
      <c r="AI71" s="1036"/>
      <c r="AJ71" s="1036"/>
      <c r="AK71" s="1036">
        <v>5</v>
      </c>
      <c r="AL71" s="1036"/>
      <c r="AM71" s="1036"/>
      <c r="AN71" s="1036"/>
      <c r="AO71" s="1036"/>
      <c r="AP71" s="1036">
        <v>43</v>
      </c>
      <c r="AQ71" s="1036"/>
      <c r="AR71" s="1036"/>
      <c r="AS71" s="1036"/>
      <c r="AT71" s="1036"/>
      <c r="AU71" s="1036"/>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601</v>
      </c>
      <c r="C72" s="1040"/>
      <c r="D72" s="1040"/>
      <c r="E72" s="1040"/>
      <c r="F72" s="1040"/>
      <c r="G72" s="1040"/>
      <c r="H72" s="1040"/>
      <c r="I72" s="1040"/>
      <c r="J72" s="1040"/>
      <c r="K72" s="1040"/>
      <c r="L72" s="1040"/>
      <c r="M72" s="1040"/>
      <c r="N72" s="1040"/>
      <c r="O72" s="1040"/>
      <c r="P72" s="1041"/>
      <c r="Q72" s="1042">
        <v>477</v>
      </c>
      <c r="R72" s="1036"/>
      <c r="S72" s="1036"/>
      <c r="T72" s="1036"/>
      <c r="U72" s="1036"/>
      <c r="V72" s="1036">
        <v>444</v>
      </c>
      <c r="W72" s="1036"/>
      <c r="X72" s="1036"/>
      <c r="Y72" s="1036"/>
      <c r="Z72" s="1036"/>
      <c r="AA72" s="1036">
        <v>33</v>
      </c>
      <c r="AB72" s="1036"/>
      <c r="AC72" s="1036"/>
      <c r="AD72" s="1036"/>
      <c r="AE72" s="1036"/>
      <c r="AF72" s="1036">
        <v>33</v>
      </c>
      <c r="AG72" s="1036"/>
      <c r="AH72" s="1036"/>
      <c r="AI72" s="1036"/>
      <c r="AJ72" s="1036"/>
      <c r="AK72" s="1036">
        <v>31</v>
      </c>
      <c r="AL72" s="1036"/>
      <c r="AM72" s="1036"/>
      <c r="AN72" s="1036"/>
      <c r="AO72" s="1036"/>
      <c r="AP72" s="1036">
        <v>0</v>
      </c>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602</v>
      </c>
      <c r="C73" s="1040"/>
      <c r="D73" s="1040"/>
      <c r="E73" s="1040"/>
      <c r="F73" s="1040"/>
      <c r="G73" s="1040"/>
      <c r="H73" s="1040"/>
      <c r="I73" s="1040"/>
      <c r="J73" s="1040"/>
      <c r="K73" s="1040"/>
      <c r="L73" s="1040"/>
      <c r="M73" s="1040"/>
      <c r="N73" s="1040"/>
      <c r="O73" s="1040"/>
      <c r="P73" s="1041"/>
      <c r="Q73" s="1042">
        <v>89</v>
      </c>
      <c r="R73" s="1036"/>
      <c r="S73" s="1036"/>
      <c r="T73" s="1036"/>
      <c r="U73" s="1036"/>
      <c r="V73" s="1036">
        <v>84</v>
      </c>
      <c r="W73" s="1036"/>
      <c r="X73" s="1036"/>
      <c r="Y73" s="1036"/>
      <c r="Z73" s="1036"/>
      <c r="AA73" s="1036">
        <v>5</v>
      </c>
      <c r="AB73" s="1036"/>
      <c r="AC73" s="1036"/>
      <c r="AD73" s="1036"/>
      <c r="AE73" s="1036"/>
      <c r="AF73" s="1036">
        <v>5</v>
      </c>
      <c r="AG73" s="1036"/>
      <c r="AH73" s="1036"/>
      <c r="AI73" s="1036"/>
      <c r="AJ73" s="1036"/>
      <c r="AK73" s="1036">
        <v>5</v>
      </c>
      <c r="AL73" s="1036"/>
      <c r="AM73" s="1036"/>
      <c r="AN73" s="1036"/>
      <c r="AO73" s="1036"/>
      <c r="AP73" s="1036">
        <v>0</v>
      </c>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603</v>
      </c>
      <c r="C74" s="1040"/>
      <c r="D74" s="1040"/>
      <c r="E74" s="1040"/>
      <c r="F74" s="1040"/>
      <c r="G74" s="1040"/>
      <c r="H74" s="1040"/>
      <c r="I74" s="1040"/>
      <c r="J74" s="1040"/>
      <c r="K74" s="1040"/>
      <c r="L74" s="1040"/>
      <c r="M74" s="1040"/>
      <c r="N74" s="1040"/>
      <c r="O74" s="1040"/>
      <c r="P74" s="1041"/>
      <c r="Q74" s="1042">
        <v>285954</v>
      </c>
      <c r="R74" s="1036"/>
      <c r="S74" s="1036"/>
      <c r="T74" s="1036"/>
      <c r="U74" s="1036"/>
      <c r="V74" s="1036">
        <v>277863</v>
      </c>
      <c r="W74" s="1036"/>
      <c r="X74" s="1036"/>
      <c r="Y74" s="1036"/>
      <c r="Z74" s="1036"/>
      <c r="AA74" s="1036">
        <v>8082</v>
      </c>
      <c r="AB74" s="1036"/>
      <c r="AC74" s="1036"/>
      <c r="AD74" s="1036"/>
      <c r="AE74" s="1036"/>
      <c r="AF74" s="1036">
        <v>8082</v>
      </c>
      <c r="AG74" s="1036"/>
      <c r="AH74" s="1036"/>
      <c r="AI74" s="1036"/>
      <c r="AJ74" s="1036"/>
      <c r="AK74" s="1036">
        <v>0</v>
      </c>
      <c r="AL74" s="1036"/>
      <c r="AM74" s="1036"/>
      <c r="AN74" s="1036"/>
      <c r="AO74" s="1036"/>
      <c r="AP74" s="1036">
        <v>0</v>
      </c>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604</v>
      </c>
      <c r="C75" s="1040"/>
      <c r="D75" s="1040"/>
      <c r="E75" s="1040"/>
      <c r="F75" s="1040"/>
      <c r="G75" s="1040"/>
      <c r="H75" s="1040"/>
      <c r="I75" s="1040"/>
      <c r="J75" s="1040"/>
      <c r="K75" s="1040"/>
      <c r="L75" s="1040"/>
      <c r="M75" s="1040"/>
      <c r="N75" s="1040"/>
      <c r="O75" s="1040"/>
      <c r="P75" s="1041"/>
      <c r="Q75" s="1043">
        <v>132</v>
      </c>
      <c r="R75" s="1044"/>
      <c r="S75" s="1044"/>
      <c r="T75" s="1044"/>
      <c r="U75" s="1045"/>
      <c r="V75" s="1046">
        <v>131</v>
      </c>
      <c r="W75" s="1044"/>
      <c r="X75" s="1044"/>
      <c r="Y75" s="1044"/>
      <c r="Z75" s="1045"/>
      <c r="AA75" s="1046">
        <v>0</v>
      </c>
      <c r="AB75" s="1044"/>
      <c r="AC75" s="1044"/>
      <c r="AD75" s="1044"/>
      <c r="AE75" s="1045"/>
      <c r="AF75" s="1046">
        <v>23</v>
      </c>
      <c r="AG75" s="1044"/>
      <c r="AH75" s="1044"/>
      <c r="AI75" s="1044"/>
      <c r="AJ75" s="1045"/>
      <c r="AK75" s="1046">
        <v>83</v>
      </c>
      <c r="AL75" s="1044"/>
      <c r="AM75" s="1044"/>
      <c r="AN75" s="1044"/>
      <c r="AO75" s="1045"/>
      <c r="AP75" s="1046">
        <v>0</v>
      </c>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394</v>
      </c>
      <c r="B88" s="1002" t="s">
        <v>427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8490</v>
      </c>
      <c r="AG88" s="1024"/>
      <c r="AH88" s="1024"/>
      <c r="AI88" s="1024"/>
      <c r="AJ88" s="1024"/>
      <c r="AK88" s="1028"/>
      <c r="AL88" s="1028"/>
      <c r="AM88" s="1028"/>
      <c r="AN88" s="1028"/>
      <c r="AO88" s="1028"/>
      <c r="AP88" s="1024">
        <v>149</v>
      </c>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2" t="s">
        <v>428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25</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436</v>
      </c>
      <c r="AB109" s="961"/>
      <c r="AC109" s="961"/>
      <c r="AD109" s="961"/>
      <c r="AE109" s="962"/>
      <c r="AF109" s="963" t="s">
        <v>437</v>
      </c>
      <c r="AG109" s="961"/>
      <c r="AH109" s="961"/>
      <c r="AI109" s="961"/>
      <c r="AJ109" s="962"/>
      <c r="AK109" s="963" t="s">
        <v>308</v>
      </c>
      <c r="AL109" s="961"/>
      <c r="AM109" s="961"/>
      <c r="AN109" s="961"/>
      <c r="AO109" s="962"/>
      <c r="AP109" s="963" t="s">
        <v>438</v>
      </c>
      <c r="AQ109" s="961"/>
      <c r="AR109" s="961"/>
      <c r="AS109" s="961"/>
      <c r="AT109" s="994"/>
      <c r="AU109" s="960" t="s">
        <v>435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436</v>
      </c>
      <c r="BR109" s="961"/>
      <c r="BS109" s="961"/>
      <c r="BT109" s="961"/>
      <c r="BU109" s="962"/>
      <c r="BV109" s="963" t="s">
        <v>437</v>
      </c>
      <c r="BW109" s="961"/>
      <c r="BX109" s="961"/>
      <c r="BY109" s="961"/>
      <c r="BZ109" s="962"/>
      <c r="CA109" s="963" t="s">
        <v>308</v>
      </c>
      <c r="CB109" s="961"/>
      <c r="CC109" s="961"/>
      <c r="CD109" s="961"/>
      <c r="CE109" s="962"/>
      <c r="CF109" s="1001" t="s">
        <v>438</v>
      </c>
      <c r="CG109" s="1001"/>
      <c r="CH109" s="1001"/>
      <c r="CI109" s="1001"/>
      <c r="CJ109" s="1001"/>
      <c r="CK109" s="963" t="s">
        <v>439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436</v>
      </c>
      <c r="DH109" s="961"/>
      <c r="DI109" s="961"/>
      <c r="DJ109" s="961"/>
      <c r="DK109" s="962"/>
      <c r="DL109" s="963" t="s">
        <v>437</v>
      </c>
      <c r="DM109" s="961"/>
      <c r="DN109" s="961"/>
      <c r="DO109" s="961"/>
      <c r="DP109" s="962"/>
      <c r="DQ109" s="963" t="s">
        <v>308</v>
      </c>
      <c r="DR109" s="961"/>
      <c r="DS109" s="961"/>
      <c r="DT109" s="961"/>
      <c r="DU109" s="962"/>
      <c r="DV109" s="963" t="s">
        <v>438</v>
      </c>
      <c r="DW109" s="961"/>
      <c r="DX109" s="961"/>
      <c r="DY109" s="961"/>
      <c r="DZ109" s="994"/>
    </row>
    <row r="110" spans="1:131" s="226" customFormat="1" ht="26.25" customHeight="1">
      <c r="A110" s="872" t="s">
        <v>440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1174114</v>
      </c>
      <c r="AB110" s="954"/>
      <c r="AC110" s="954"/>
      <c r="AD110" s="954"/>
      <c r="AE110" s="955"/>
      <c r="AF110" s="956">
        <v>1151483</v>
      </c>
      <c r="AG110" s="954"/>
      <c r="AH110" s="954"/>
      <c r="AI110" s="954"/>
      <c r="AJ110" s="955"/>
      <c r="AK110" s="956">
        <v>1172214</v>
      </c>
      <c r="AL110" s="954"/>
      <c r="AM110" s="954"/>
      <c r="AN110" s="954"/>
      <c r="AO110" s="955"/>
      <c r="AP110" s="957">
        <v>34</v>
      </c>
      <c r="AQ110" s="958"/>
      <c r="AR110" s="958"/>
      <c r="AS110" s="958"/>
      <c r="AT110" s="959"/>
      <c r="AU110" s="995" t="s">
        <v>73</v>
      </c>
      <c r="AV110" s="996"/>
      <c r="AW110" s="996"/>
      <c r="AX110" s="996"/>
      <c r="AY110" s="996"/>
      <c r="AZ110" s="925" t="s">
        <v>441</v>
      </c>
      <c r="BA110" s="873"/>
      <c r="BB110" s="873"/>
      <c r="BC110" s="873"/>
      <c r="BD110" s="873"/>
      <c r="BE110" s="873"/>
      <c r="BF110" s="873"/>
      <c r="BG110" s="873"/>
      <c r="BH110" s="873"/>
      <c r="BI110" s="873"/>
      <c r="BJ110" s="873"/>
      <c r="BK110" s="873"/>
      <c r="BL110" s="873"/>
      <c r="BM110" s="873"/>
      <c r="BN110" s="873"/>
      <c r="BO110" s="873"/>
      <c r="BP110" s="874"/>
      <c r="BQ110" s="926">
        <v>9965045</v>
      </c>
      <c r="BR110" s="907"/>
      <c r="BS110" s="907"/>
      <c r="BT110" s="907"/>
      <c r="BU110" s="907"/>
      <c r="BV110" s="907">
        <v>9584017</v>
      </c>
      <c r="BW110" s="907"/>
      <c r="BX110" s="907"/>
      <c r="BY110" s="907"/>
      <c r="BZ110" s="907"/>
      <c r="CA110" s="907">
        <v>9041436</v>
      </c>
      <c r="CB110" s="907"/>
      <c r="CC110" s="907"/>
      <c r="CD110" s="907"/>
      <c r="CE110" s="907"/>
      <c r="CF110" s="931">
        <v>262.10000000000002</v>
      </c>
      <c r="CG110" s="932"/>
      <c r="CH110" s="932"/>
      <c r="CI110" s="932"/>
      <c r="CJ110" s="932"/>
      <c r="CK110" s="991" t="s">
        <v>442</v>
      </c>
      <c r="CL110" s="884"/>
      <c r="CM110" s="925" t="s">
        <v>443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444</v>
      </c>
      <c r="DH110" s="907"/>
      <c r="DI110" s="907"/>
      <c r="DJ110" s="907"/>
      <c r="DK110" s="907"/>
      <c r="DL110" s="907" t="s">
        <v>445</v>
      </c>
      <c r="DM110" s="907"/>
      <c r="DN110" s="907"/>
      <c r="DO110" s="907"/>
      <c r="DP110" s="907"/>
      <c r="DQ110" s="907" t="s">
        <v>444</v>
      </c>
      <c r="DR110" s="907"/>
      <c r="DS110" s="907"/>
      <c r="DT110" s="907"/>
      <c r="DU110" s="907"/>
      <c r="DV110" s="908" t="s">
        <v>445</v>
      </c>
      <c r="DW110" s="908"/>
      <c r="DX110" s="908"/>
      <c r="DY110" s="908"/>
      <c r="DZ110" s="909"/>
    </row>
    <row r="111" spans="1:131" s="226" customFormat="1" ht="26.25" customHeight="1">
      <c r="A111" s="839" t="s">
        <v>446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444</v>
      </c>
      <c r="AB111" s="984"/>
      <c r="AC111" s="984"/>
      <c r="AD111" s="984"/>
      <c r="AE111" s="985"/>
      <c r="AF111" s="986" t="s">
        <v>444</v>
      </c>
      <c r="AG111" s="984"/>
      <c r="AH111" s="984"/>
      <c r="AI111" s="984"/>
      <c r="AJ111" s="985"/>
      <c r="AK111" s="986" t="s">
        <v>444</v>
      </c>
      <c r="AL111" s="984"/>
      <c r="AM111" s="984"/>
      <c r="AN111" s="984"/>
      <c r="AO111" s="985"/>
      <c r="AP111" s="987" t="s">
        <v>444</v>
      </c>
      <c r="AQ111" s="988"/>
      <c r="AR111" s="988"/>
      <c r="AS111" s="988"/>
      <c r="AT111" s="989"/>
      <c r="AU111" s="997"/>
      <c r="AV111" s="998"/>
      <c r="AW111" s="998"/>
      <c r="AX111" s="998"/>
      <c r="AY111" s="998"/>
      <c r="AZ111" s="880" t="s">
        <v>447</v>
      </c>
      <c r="BA111" s="817"/>
      <c r="BB111" s="817"/>
      <c r="BC111" s="817"/>
      <c r="BD111" s="817"/>
      <c r="BE111" s="817"/>
      <c r="BF111" s="817"/>
      <c r="BG111" s="817"/>
      <c r="BH111" s="817"/>
      <c r="BI111" s="817"/>
      <c r="BJ111" s="817"/>
      <c r="BK111" s="817"/>
      <c r="BL111" s="817"/>
      <c r="BM111" s="817"/>
      <c r="BN111" s="817"/>
      <c r="BO111" s="817"/>
      <c r="BP111" s="818"/>
      <c r="BQ111" s="881" t="s">
        <v>448</v>
      </c>
      <c r="BR111" s="882"/>
      <c r="BS111" s="882"/>
      <c r="BT111" s="882"/>
      <c r="BU111" s="882"/>
      <c r="BV111" s="882" t="s">
        <v>448</v>
      </c>
      <c r="BW111" s="882"/>
      <c r="BX111" s="882"/>
      <c r="BY111" s="882"/>
      <c r="BZ111" s="882"/>
      <c r="CA111" s="882" t="s">
        <v>448</v>
      </c>
      <c r="CB111" s="882"/>
      <c r="CC111" s="882"/>
      <c r="CD111" s="882"/>
      <c r="CE111" s="882"/>
      <c r="CF111" s="940" t="s">
        <v>448</v>
      </c>
      <c r="CG111" s="941"/>
      <c r="CH111" s="941"/>
      <c r="CI111" s="941"/>
      <c r="CJ111" s="941"/>
      <c r="CK111" s="992"/>
      <c r="CL111" s="886"/>
      <c r="CM111" s="880" t="s">
        <v>449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448</v>
      </c>
      <c r="DH111" s="882"/>
      <c r="DI111" s="882"/>
      <c r="DJ111" s="882"/>
      <c r="DK111" s="882"/>
      <c r="DL111" s="882" t="s">
        <v>448</v>
      </c>
      <c r="DM111" s="882"/>
      <c r="DN111" s="882"/>
      <c r="DO111" s="882"/>
      <c r="DP111" s="882"/>
      <c r="DQ111" s="882" t="s">
        <v>448</v>
      </c>
      <c r="DR111" s="882"/>
      <c r="DS111" s="882"/>
      <c r="DT111" s="882"/>
      <c r="DU111" s="882"/>
      <c r="DV111" s="859" t="s">
        <v>448</v>
      </c>
      <c r="DW111" s="859"/>
      <c r="DX111" s="859"/>
      <c r="DY111" s="859"/>
      <c r="DZ111" s="860"/>
    </row>
    <row r="112" spans="1:131" s="226" customFormat="1" ht="26.25" customHeight="1">
      <c r="A112" s="977" t="s">
        <v>450</v>
      </c>
      <c r="B112" s="978"/>
      <c r="C112" s="817" t="s">
        <v>451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452</v>
      </c>
      <c r="AB112" s="845"/>
      <c r="AC112" s="845"/>
      <c r="AD112" s="845"/>
      <c r="AE112" s="846"/>
      <c r="AF112" s="847" t="s">
        <v>452</v>
      </c>
      <c r="AG112" s="845"/>
      <c r="AH112" s="845"/>
      <c r="AI112" s="845"/>
      <c r="AJ112" s="846"/>
      <c r="AK112" s="847" t="s">
        <v>236</v>
      </c>
      <c r="AL112" s="845"/>
      <c r="AM112" s="845"/>
      <c r="AN112" s="845"/>
      <c r="AO112" s="846"/>
      <c r="AP112" s="889" t="s">
        <v>453</v>
      </c>
      <c r="AQ112" s="890"/>
      <c r="AR112" s="890"/>
      <c r="AS112" s="890"/>
      <c r="AT112" s="891"/>
      <c r="AU112" s="997"/>
      <c r="AV112" s="998"/>
      <c r="AW112" s="998"/>
      <c r="AX112" s="998"/>
      <c r="AY112" s="998"/>
      <c r="AZ112" s="880" t="s">
        <v>454</v>
      </c>
      <c r="BA112" s="817"/>
      <c r="BB112" s="817"/>
      <c r="BC112" s="817"/>
      <c r="BD112" s="817"/>
      <c r="BE112" s="817"/>
      <c r="BF112" s="817"/>
      <c r="BG112" s="817"/>
      <c r="BH112" s="817"/>
      <c r="BI112" s="817"/>
      <c r="BJ112" s="817"/>
      <c r="BK112" s="817"/>
      <c r="BL112" s="817"/>
      <c r="BM112" s="817"/>
      <c r="BN112" s="817"/>
      <c r="BO112" s="817"/>
      <c r="BP112" s="818"/>
      <c r="BQ112" s="881">
        <v>2585206</v>
      </c>
      <c r="BR112" s="882"/>
      <c r="BS112" s="882"/>
      <c r="BT112" s="882"/>
      <c r="BU112" s="882"/>
      <c r="BV112" s="882">
        <v>2404342</v>
      </c>
      <c r="BW112" s="882"/>
      <c r="BX112" s="882"/>
      <c r="BY112" s="882"/>
      <c r="BZ112" s="882"/>
      <c r="CA112" s="882">
        <v>2235646</v>
      </c>
      <c r="CB112" s="882"/>
      <c r="CC112" s="882"/>
      <c r="CD112" s="882"/>
      <c r="CE112" s="882"/>
      <c r="CF112" s="940">
        <v>64.8</v>
      </c>
      <c r="CG112" s="941"/>
      <c r="CH112" s="941"/>
      <c r="CI112" s="941"/>
      <c r="CJ112" s="941"/>
      <c r="CK112" s="992"/>
      <c r="CL112" s="886"/>
      <c r="CM112" s="880" t="s">
        <v>455</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444</v>
      </c>
      <c r="DH112" s="882"/>
      <c r="DI112" s="882"/>
      <c r="DJ112" s="882"/>
      <c r="DK112" s="882"/>
      <c r="DL112" s="882" t="s">
        <v>236</v>
      </c>
      <c r="DM112" s="882"/>
      <c r="DN112" s="882"/>
      <c r="DO112" s="882"/>
      <c r="DP112" s="882"/>
      <c r="DQ112" s="882" t="s">
        <v>417</v>
      </c>
      <c r="DR112" s="882"/>
      <c r="DS112" s="882"/>
      <c r="DT112" s="882"/>
      <c r="DU112" s="882"/>
      <c r="DV112" s="859" t="s">
        <v>236</v>
      </c>
      <c r="DW112" s="859"/>
      <c r="DX112" s="859"/>
      <c r="DY112" s="859"/>
      <c r="DZ112" s="860"/>
    </row>
    <row r="113" spans="1:130" s="226" customFormat="1" ht="26.25" customHeight="1">
      <c r="A113" s="979"/>
      <c r="B113" s="980"/>
      <c r="C113" s="817" t="s">
        <v>456</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242456</v>
      </c>
      <c r="AB113" s="984"/>
      <c r="AC113" s="984"/>
      <c r="AD113" s="984"/>
      <c r="AE113" s="985"/>
      <c r="AF113" s="986">
        <v>239543</v>
      </c>
      <c r="AG113" s="984"/>
      <c r="AH113" s="984"/>
      <c r="AI113" s="984"/>
      <c r="AJ113" s="985"/>
      <c r="AK113" s="986">
        <v>243526</v>
      </c>
      <c r="AL113" s="984"/>
      <c r="AM113" s="984"/>
      <c r="AN113" s="984"/>
      <c r="AO113" s="985"/>
      <c r="AP113" s="987">
        <v>7.1</v>
      </c>
      <c r="AQ113" s="988"/>
      <c r="AR113" s="988"/>
      <c r="AS113" s="988"/>
      <c r="AT113" s="989"/>
      <c r="AU113" s="997"/>
      <c r="AV113" s="998"/>
      <c r="AW113" s="998"/>
      <c r="AX113" s="998"/>
      <c r="AY113" s="998"/>
      <c r="AZ113" s="880" t="s">
        <v>457</v>
      </c>
      <c r="BA113" s="817"/>
      <c r="BB113" s="817"/>
      <c r="BC113" s="817"/>
      <c r="BD113" s="817"/>
      <c r="BE113" s="817"/>
      <c r="BF113" s="817"/>
      <c r="BG113" s="817"/>
      <c r="BH113" s="817"/>
      <c r="BI113" s="817"/>
      <c r="BJ113" s="817"/>
      <c r="BK113" s="817"/>
      <c r="BL113" s="817"/>
      <c r="BM113" s="817"/>
      <c r="BN113" s="817"/>
      <c r="BO113" s="817"/>
      <c r="BP113" s="818"/>
      <c r="BQ113" s="881">
        <v>87796</v>
      </c>
      <c r="BR113" s="882"/>
      <c r="BS113" s="882"/>
      <c r="BT113" s="882"/>
      <c r="BU113" s="882"/>
      <c r="BV113" s="882">
        <v>78056</v>
      </c>
      <c r="BW113" s="882"/>
      <c r="BX113" s="882"/>
      <c r="BY113" s="882"/>
      <c r="BZ113" s="882"/>
      <c r="CA113" s="882">
        <v>68174</v>
      </c>
      <c r="CB113" s="882"/>
      <c r="CC113" s="882"/>
      <c r="CD113" s="882"/>
      <c r="CE113" s="882"/>
      <c r="CF113" s="940">
        <v>2</v>
      </c>
      <c r="CG113" s="941"/>
      <c r="CH113" s="941"/>
      <c r="CI113" s="941"/>
      <c r="CJ113" s="941"/>
      <c r="CK113" s="992"/>
      <c r="CL113" s="886"/>
      <c r="CM113" s="880" t="s">
        <v>458</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236</v>
      </c>
      <c r="DH113" s="845"/>
      <c r="DI113" s="845"/>
      <c r="DJ113" s="845"/>
      <c r="DK113" s="846"/>
      <c r="DL113" s="847" t="s">
        <v>417</v>
      </c>
      <c r="DM113" s="845"/>
      <c r="DN113" s="845"/>
      <c r="DO113" s="845"/>
      <c r="DP113" s="846"/>
      <c r="DQ113" s="847" t="s">
        <v>236</v>
      </c>
      <c r="DR113" s="845"/>
      <c r="DS113" s="845"/>
      <c r="DT113" s="845"/>
      <c r="DU113" s="846"/>
      <c r="DV113" s="889" t="s">
        <v>444</v>
      </c>
      <c r="DW113" s="890"/>
      <c r="DX113" s="890"/>
      <c r="DY113" s="890"/>
      <c r="DZ113" s="891"/>
    </row>
    <row r="114" spans="1:130" s="226" customFormat="1" ht="26.25" customHeight="1">
      <c r="A114" s="979"/>
      <c r="B114" s="980"/>
      <c r="C114" s="817" t="s">
        <v>459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10018</v>
      </c>
      <c r="AB114" s="845"/>
      <c r="AC114" s="845"/>
      <c r="AD114" s="845"/>
      <c r="AE114" s="846"/>
      <c r="AF114" s="847">
        <v>8090</v>
      </c>
      <c r="AG114" s="845"/>
      <c r="AH114" s="845"/>
      <c r="AI114" s="845"/>
      <c r="AJ114" s="846"/>
      <c r="AK114" s="847">
        <v>9210</v>
      </c>
      <c r="AL114" s="845"/>
      <c r="AM114" s="845"/>
      <c r="AN114" s="845"/>
      <c r="AO114" s="846"/>
      <c r="AP114" s="889">
        <v>0.3</v>
      </c>
      <c r="AQ114" s="890"/>
      <c r="AR114" s="890"/>
      <c r="AS114" s="890"/>
      <c r="AT114" s="891"/>
      <c r="AU114" s="997"/>
      <c r="AV114" s="998"/>
      <c r="AW114" s="998"/>
      <c r="AX114" s="998"/>
      <c r="AY114" s="998"/>
      <c r="AZ114" s="880" t="s">
        <v>460</v>
      </c>
      <c r="BA114" s="817"/>
      <c r="BB114" s="817"/>
      <c r="BC114" s="817"/>
      <c r="BD114" s="817"/>
      <c r="BE114" s="817"/>
      <c r="BF114" s="817"/>
      <c r="BG114" s="817"/>
      <c r="BH114" s="817"/>
      <c r="BI114" s="817"/>
      <c r="BJ114" s="817"/>
      <c r="BK114" s="817"/>
      <c r="BL114" s="817"/>
      <c r="BM114" s="817"/>
      <c r="BN114" s="817"/>
      <c r="BO114" s="817"/>
      <c r="BP114" s="818"/>
      <c r="BQ114" s="881">
        <v>769618</v>
      </c>
      <c r="BR114" s="882"/>
      <c r="BS114" s="882"/>
      <c r="BT114" s="882"/>
      <c r="BU114" s="882"/>
      <c r="BV114" s="882">
        <v>684776</v>
      </c>
      <c r="BW114" s="882"/>
      <c r="BX114" s="882"/>
      <c r="BY114" s="882"/>
      <c r="BZ114" s="882"/>
      <c r="CA114" s="882">
        <v>692896</v>
      </c>
      <c r="CB114" s="882"/>
      <c r="CC114" s="882"/>
      <c r="CD114" s="882"/>
      <c r="CE114" s="882"/>
      <c r="CF114" s="940">
        <v>20.100000000000001</v>
      </c>
      <c r="CG114" s="941"/>
      <c r="CH114" s="941"/>
      <c r="CI114" s="941"/>
      <c r="CJ114" s="941"/>
      <c r="CK114" s="992"/>
      <c r="CL114" s="886"/>
      <c r="CM114" s="880" t="s">
        <v>461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452</v>
      </c>
      <c r="DH114" s="845"/>
      <c r="DI114" s="845"/>
      <c r="DJ114" s="845"/>
      <c r="DK114" s="846"/>
      <c r="DL114" s="847" t="s">
        <v>417</v>
      </c>
      <c r="DM114" s="845"/>
      <c r="DN114" s="845"/>
      <c r="DO114" s="845"/>
      <c r="DP114" s="846"/>
      <c r="DQ114" s="847" t="s">
        <v>444</v>
      </c>
      <c r="DR114" s="845"/>
      <c r="DS114" s="845"/>
      <c r="DT114" s="845"/>
      <c r="DU114" s="846"/>
      <c r="DV114" s="889" t="s">
        <v>236</v>
      </c>
      <c r="DW114" s="890"/>
      <c r="DX114" s="890"/>
      <c r="DY114" s="890"/>
      <c r="DZ114" s="891"/>
    </row>
    <row r="115" spans="1:130" s="226" customFormat="1" ht="26.25" customHeight="1">
      <c r="A115" s="979"/>
      <c r="B115" s="980"/>
      <c r="C115" s="817" t="s">
        <v>462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444</v>
      </c>
      <c r="AB115" s="984"/>
      <c r="AC115" s="984"/>
      <c r="AD115" s="984"/>
      <c r="AE115" s="985"/>
      <c r="AF115" s="986" t="s">
        <v>417</v>
      </c>
      <c r="AG115" s="984"/>
      <c r="AH115" s="984"/>
      <c r="AI115" s="984"/>
      <c r="AJ115" s="985"/>
      <c r="AK115" s="986" t="s">
        <v>236</v>
      </c>
      <c r="AL115" s="984"/>
      <c r="AM115" s="984"/>
      <c r="AN115" s="984"/>
      <c r="AO115" s="985"/>
      <c r="AP115" s="987" t="s">
        <v>452</v>
      </c>
      <c r="AQ115" s="988"/>
      <c r="AR115" s="988"/>
      <c r="AS115" s="988"/>
      <c r="AT115" s="989"/>
      <c r="AU115" s="997"/>
      <c r="AV115" s="998"/>
      <c r="AW115" s="998"/>
      <c r="AX115" s="998"/>
      <c r="AY115" s="998"/>
      <c r="AZ115" s="880" t="s">
        <v>463</v>
      </c>
      <c r="BA115" s="817"/>
      <c r="BB115" s="817"/>
      <c r="BC115" s="817"/>
      <c r="BD115" s="817"/>
      <c r="BE115" s="817"/>
      <c r="BF115" s="817"/>
      <c r="BG115" s="817"/>
      <c r="BH115" s="817"/>
      <c r="BI115" s="817"/>
      <c r="BJ115" s="817"/>
      <c r="BK115" s="817"/>
      <c r="BL115" s="817"/>
      <c r="BM115" s="817"/>
      <c r="BN115" s="817"/>
      <c r="BO115" s="817"/>
      <c r="BP115" s="818"/>
      <c r="BQ115" s="881" t="s">
        <v>236</v>
      </c>
      <c r="BR115" s="882"/>
      <c r="BS115" s="882"/>
      <c r="BT115" s="882"/>
      <c r="BU115" s="882"/>
      <c r="BV115" s="882" t="s">
        <v>452</v>
      </c>
      <c r="BW115" s="882"/>
      <c r="BX115" s="882"/>
      <c r="BY115" s="882"/>
      <c r="BZ115" s="882"/>
      <c r="CA115" s="882" t="s">
        <v>236</v>
      </c>
      <c r="CB115" s="882"/>
      <c r="CC115" s="882"/>
      <c r="CD115" s="882"/>
      <c r="CE115" s="882"/>
      <c r="CF115" s="940" t="s">
        <v>452</v>
      </c>
      <c r="CG115" s="941"/>
      <c r="CH115" s="941"/>
      <c r="CI115" s="941"/>
      <c r="CJ115" s="941"/>
      <c r="CK115" s="992"/>
      <c r="CL115" s="886"/>
      <c r="CM115" s="880" t="s">
        <v>464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444</v>
      </c>
      <c r="DH115" s="845"/>
      <c r="DI115" s="845"/>
      <c r="DJ115" s="845"/>
      <c r="DK115" s="846"/>
      <c r="DL115" s="847" t="s">
        <v>417</v>
      </c>
      <c r="DM115" s="845"/>
      <c r="DN115" s="845"/>
      <c r="DO115" s="845"/>
      <c r="DP115" s="846"/>
      <c r="DQ115" s="847" t="s">
        <v>465</v>
      </c>
      <c r="DR115" s="845"/>
      <c r="DS115" s="845"/>
      <c r="DT115" s="845"/>
      <c r="DU115" s="846"/>
      <c r="DV115" s="889" t="s">
        <v>236</v>
      </c>
      <c r="DW115" s="890"/>
      <c r="DX115" s="890"/>
      <c r="DY115" s="890"/>
      <c r="DZ115" s="891"/>
    </row>
    <row r="116" spans="1:130" s="226" customFormat="1" ht="26.25" customHeight="1">
      <c r="A116" s="981"/>
      <c r="B116" s="982"/>
      <c r="C116" s="904" t="s">
        <v>466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110</v>
      </c>
      <c r="AB116" s="845"/>
      <c r="AC116" s="845"/>
      <c r="AD116" s="845"/>
      <c r="AE116" s="846"/>
      <c r="AF116" s="847">
        <v>31</v>
      </c>
      <c r="AG116" s="845"/>
      <c r="AH116" s="845"/>
      <c r="AI116" s="845"/>
      <c r="AJ116" s="846"/>
      <c r="AK116" s="847" t="s">
        <v>236</v>
      </c>
      <c r="AL116" s="845"/>
      <c r="AM116" s="845"/>
      <c r="AN116" s="845"/>
      <c r="AO116" s="846"/>
      <c r="AP116" s="889" t="s">
        <v>453</v>
      </c>
      <c r="AQ116" s="890"/>
      <c r="AR116" s="890"/>
      <c r="AS116" s="890"/>
      <c r="AT116" s="891"/>
      <c r="AU116" s="997"/>
      <c r="AV116" s="998"/>
      <c r="AW116" s="998"/>
      <c r="AX116" s="998"/>
      <c r="AY116" s="998"/>
      <c r="AZ116" s="974" t="s">
        <v>467</v>
      </c>
      <c r="BA116" s="975"/>
      <c r="BB116" s="975"/>
      <c r="BC116" s="975"/>
      <c r="BD116" s="975"/>
      <c r="BE116" s="975"/>
      <c r="BF116" s="975"/>
      <c r="BG116" s="975"/>
      <c r="BH116" s="975"/>
      <c r="BI116" s="975"/>
      <c r="BJ116" s="975"/>
      <c r="BK116" s="975"/>
      <c r="BL116" s="975"/>
      <c r="BM116" s="975"/>
      <c r="BN116" s="975"/>
      <c r="BO116" s="975"/>
      <c r="BP116" s="976"/>
      <c r="BQ116" s="881" t="s">
        <v>236</v>
      </c>
      <c r="BR116" s="882"/>
      <c r="BS116" s="882"/>
      <c r="BT116" s="882"/>
      <c r="BU116" s="882"/>
      <c r="BV116" s="882" t="s">
        <v>444</v>
      </c>
      <c r="BW116" s="882"/>
      <c r="BX116" s="882"/>
      <c r="BY116" s="882"/>
      <c r="BZ116" s="882"/>
      <c r="CA116" s="882" t="s">
        <v>444</v>
      </c>
      <c r="CB116" s="882"/>
      <c r="CC116" s="882"/>
      <c r="CD116" s="882"/>
      <c r="CE116" s="882"/>
      <c r="CF116" s="940" t="s">
        <v>417</v>
      </c>
      <c r="CG116" s="941"/>
      <c r="CH116" s="941"/>
      <c r="CI116" s="941"/>
      <c r="CJ116" s="941"/>
      <c r="CK116" s="992"/>
      <c r="CL116" s="886"/>
      <c r="CM116" s="880" t="s">
        <v>468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417</v>
      </c>
      <c r="DH116" s="845"/>
      <c r="DI116" s="845"/>
      <c r="DJ116" s="845"/>
      <c r="DK116" s="846"/>
      <c r="DL116" s="847" t="s">
        <v>236</v>
      </c>
      <c r="DM116" s="845"/>
      <c r="DN116" s="845"/>
      <c r="DO116" s="845"/>
      <c r="DP116" s="846"/>
      <c r="DQ116" s="847" t="s">
        <v>444</v>
      </c>
      <c r="DR116" s="845"/>
      <c r="DS116" s="845"/>
      <c r="DT116" s="845"/>
      <c r="DU116" s="846"/>
      <c r="DV116" s="889" t="s">
        <v>236</v>
      </c>
      <c r="DW116" s="890"/>
      <c r="DX116" s="890"/>
      <c r="DY116" s="890"/>
      <c r="DZ116" s="891"/>
    </row>
    <row r="117" spans="1:130" s="226" customFormat="1" ht="26.25" customHeight="1">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469</v>
      </c>
      <c r="Z117" s="962"/>
      <c r="AA117" s="967">
        <v>1426698</v>
      </c>
      <c r="AB117" s="968"/>
      <c r="AC117" s="968"/>
      <c r="AD117" s="968"/>
      <c r="AE117" s="969"/>
      <c r="AF117" s="970">
        <v>1399147</v>
      </c>
      <c r="AG117" s="968"/>
      <c r="AH117" s="968"/>
      <c r="AI117" s="968"/>
      <c r="AJ117" s="969"/>
      <c r="AK117" s="970">
        <v>1424950</v>
      </c>
      <c r="AL117" s="968"/>
      <c r="AM117" s="968"/>
      <c r="AN117" s="968"/>
      <c r="AO117" s="969"/>
      <c r="AP117" s="971"/>
      <c r="AQ117" s="972"/>
      <c r="AR117" s="972"/>
      <c r="AS117" s="972"/>
      <c r="AT117" s="973"/>
      <c r="AU117" s="997"/>
      <c r="AV117" s="998"/>
      <c r="AW117" s="998"/>
      <c r="AX117" s="998"/>
      <c r="AY117" s="998"/>
      <c r="AZ117" s="928" t="s">
        <v>470</v>
      </c>
      <c r="BA117" s="929"/>
      <c r="BB117" s="929"/>
      <c r="BC117" s="929"/>
      <c r="BD117" s="929"/>
      <c r="BE117" s="929"/>
      <c r="BF117" s="929"/>
      <c r="BG117" s="929"/>
      <c r="BH117" s="929"/>
      <c r="BI117" s="929"/>
      <c r="BJ117" s="929"/>
      <c r="BK117" s="929"/>
      <c r="BL117" s="929"/>
      <c r="BM117" s="929"/>
      <c r="BN117" s="929"/>
      <c r="BO117" s="929"/>
      <c r="BP117" s="930"/>
      <c r="BQ117" s="881" t="s">
        <v>236</v>
      </c>
      <c r="BR117" s="882"/>
      <c r="BS117" s="882"/>
      <c r="BT117" s="882"/>
      <c r="BU117" s="882"/>
      <c r="BV117" s="882" t="s">
        <v>444</v>
      </c>
      <c r="BW117" s="882"/>
      <c r="BX117" s="882"/>
      <c r="BY117" s="882"/>
      <c r="BZ117" s="882"/>
      <c r="CA117" s="882" t="s">
        <v>417</v>
      </c>
      <c r="CB117" s="882"/>
      <c r="CC117" s="882"/>
      <c r="CD117" s="882"/>
      <c r="CE117" s="882"/>
      <c r="CF117" s="940" t="s">
        <v>236</v>
      </c>
      <c r="CG117" s="941"/>
      <c r="CH117" s="941"/>
      <c r="CI117" s="941"/>
      <c r="CJ117" s="941"/>
      <c r="CK117" s="992"/>
      <c r="CL117" s="886"/>
      <c r="CM117" s="880" t="s">
        <v>471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236</v>
      </c>
      <c r="DH117" s="845"/>
      <c r="DI117" s="845"/>
      <c r="DJ117" s="845"/>
      <c r="DK117" s="846"/>
      <c r="DL117" s="847" t="s">
        <v>236</v>
      </c>
      <c r="DM117" s="845"/>
      <c r="DN117" s="845"/>
      <c r="DO117" s="845"/>
      <c r="DP117" s="846"/>
      <c r="DQ117" s="847" t="s">
        <v>417</v>
      </c>
      <c r="DR117" s="845"/>
      <c r="DS117" s="845"/>
      <c r="DT117" s="845"/>
      <c r="DU117" s="846"/>
      <c r="DV117" s="889" t="s">
        <v>236</v>
      </c>
      <c r="DW117" s="890"/>
      <c r="DX117" s="890"/>
      <c r="DY117" s="890"/>
      <c r="DZ117" s="891"/>
    </row>
    <row r="118" spans="1:130" s="226" customFormat="1" ht="26.25" customHeight="1">
      <c r="A118" s="960" t="s">
        <v>439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436</v>
      </c>
      <c r="AB118" s="961"/>
      <c r="AC118" s="961"/>
      <c r="AD118" s="961"/>
      <c r="AE118" s="962"/>
      <c r="AF118" s="963" t="s">
        <v>437</v>
      </c>
      <c r="AG118" s="961"/>
      <c r="AH118" s="961"/>
      <c r="AI118" s="961"/>
      <c r="AJ118" s="962"/>
      <c r="AK118" s="963" t="s">
        <v>308</v>
      </c>
      <c r="AL118" s="961"/>
      <c r="AM118" s="961"/>
      <c r="AN118" s="961"/>
      <c r="AO118" s="962"/>
      <c r="AP118" s="964" t="s">
        <v>438</v>
      </c>
      <c r="AQ118" s="965"/>
      <c r="AR118" s="965"/>
      <c r="AS118" s="965"/>
      <c r="AT118" s="966"/>
      <c r="AU118" s="997"/>
      <c r="AV118" s="998"/>
      <c r="AW118" s="998"/>
      <c r="AX118" s="998"/>
      <c r="AY118" s="998"/>
      <c r="AZ118" s="903" t="s">
        <v>472</v>
      </c>
      <c r="BA118" s="904"/>
      <c r="BB118" s="904"/>
      <c r="BC118" s="904"/>
      <c r="BD118" s="904"/>
      <c r="BE118" s="904"/>
      <c r="BF118" s="904"/>
      <c r="BG118" s="904"/>
      <c r="BH118" s="904"/>
      <c r="BI118" s="904"/>
      <c r="BJ118" s="904"/>
      <c r="BK118" s="904"/>
      <c r="BL118" s="904"/>
      <c r="BM118" s="904"/>
      <c r="BN118" s="904"/>
      <c r="BO118" s="904"/>
      <c r="BP118" s="905"/>
      <c r="BQ118" s="944" t="s">
        <v>417</v>
      </c>
      <c r="BR118" s="910"/>
      <c r="BS118" s="910"/>
      <c r="BT118" s="910"/>
      <c r="BU118" s="910"/>
      <c r="BV118" s="910" t="s">
        <v>473</v>
      </c>
      <c r="BW118" s="910"/>
      <c r="BX118" s="910"/>
      <c r="BY118" s="910"/>
      <c r="BZ118" s="910"/>
      <c r="CA118" s="910" t="s">
        <v>417</v>
      </c>
      <c r="CB118" s="910"/>
      <c r="CC118" s="910"/>
      <c r="CD118" s="910"/>
      <c r="CE118" s="910"/>
      <c r="CF118" s="940" t="s">
        <v>417</v>
      </c>
      <c r="CG118" s="941"/>
      <c r="CH118" s="941"/>
      <c r="CI118" s="941"/>
      <c r="CJ118" s="941"/>
      <c r="CK118" s="992"/>
      <c r="CL118" s="886"/>
      <c r="CM118" s="880" t="s">
        <v>474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417</v>
      </c>
      <c r="DH118" s="845"/>
      <c r="DI118" s="845"/>
      <c r="DJ118" s="845"/>
      <c r="DK118" s="846"/>
      <c r="DL118" s="847" t="s">
        <v>473</v>
      </c>
      <c r="DM118" s="845"/>
      <c r="DN118" s="845"/>
      <c r="DO118" s="845"/>
      <c r="DP118" s="846"/>
      <c r="DQ118" s="847" t="s">
        <v>236</v>
      </c>
      <c r="DR118" s="845"/>
      <c r="DS118" s="845"/>
      <c r="DT118" s="845"/>
      <c r="DU118" s="846"/>
      <c r="DV118" s="889" t="s">
        <v>473</v>
      </c>
      <c r="DW118" s="890"/>
      <c r="DX118" s="890"/>
      <c r="DY118" s="890"/>
      <c r="DZ118" s="891"/>
    </row>
    <row r="119" spans="1:130" s="226" customFormat="1" ht="26.25" customHeight="1">
      <c r="A119" s="883" t="s">
        <v>442</v>
      </c>
      <c r="B119" s="884"/>
      <c r="C119" s="925" t="s">
        <v>443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236</v>
      </c>
      <c r="AB119" s="954"/>
      <c r="AC119" s="954"/>
      <c r="AD119" s="954"/>
      <c r="AE119" s="955"/>
      <c r="AF119" s="956" t="s">
        <v>417</v>
      </c>
      <c r="AG119" s="954"/>
      <c r="AH119" s="954"/>
      <c r="AI119" s="954"/>
      <c r="AJ119" s="955"/>
      <c r="AK119" s="956" t="s">
        <v>236</v>
      </c>
      <c r="AL119" s="954"/>
      <c r="AM119" s="954"/>
      <c r="AN119" s="954"/>
      <c r="AO119" s="955"/>
      <c r="AP119" s="957" t="s">
        <v>452</v>
      </c>
      <c r="AQ119" s="958"/>
      <c r="AR119" s="958"/>
      <c r="AS119" s="958"/>
      <c r="AT119" s="959"/>
      <c r="AU119" s="999"/>
      <c r="AV119" s="1000"/>
      <c r="AW119" s="1000"/>
      <c r="AX119" s="1000"/>
      <c r="AY119" s="1000"/>
      <c r="AZ119" s="247" t="s">
        <v>190</v>
      </c>
      <c r="BA119" s="247"/>
      <c r="BB119" s="247"/>
      <c r="BC119" s="247"/>
      <c r="BD119" s="247"/>
      <c r="BE119" s="247"/>
      <c r="BF119" s="247"/>
      <c r="BG119" s="247"/>
      <c r="BH119" s="247"/>
      <c r="BI119" s="247"/>
      <c r="BJ119" s="247"/>
      <c r="BK119" s="247"/>
      <c r="BL119" s="247"/>
      <c r="BM119" s="247"/>
      <c r="BN119" s="247"/>
      <c r="BO119" s="942" t="s">
        <v>475</v>
      </c>
      <c r="BP119" s="943"/>
      <c r="BQ119" s="944">
        <v>13407665</v>
      </c>
      <c r="BR119" s="910"/>
      <c r="BS119" s="910"/>
      <c r="BT119" s="910"/>
      <c r="BU119" s="910"/>
      <c r="BV119" s="910">
        <v>12751191</v>
      </c>
      <c r="BW119" s="910"/>
      <c r="BX119" s="910"/>
      <c r="BY119" s="910"/>
      <c r="BZ119" s="910"/>
      <c r="CA119" s="910">
        <v>12038152</v>
      </c>
      <c r="CB119" s="910"/>
      <c r="CC119" s="910"/>
      <c r="CD119" s="910"/>
      <c r="CE119" s="910"/>
      <c r="CF119" s="813"/>
      <c r="CG119" s="814"/>
      <c r="CH119" s="814"/>
      <c r="CI119" s="814"/>
      <c r="CJ119" s="899"/>
      <c r="CK119" s="993"/>
      <c r="CL119" s="888"/>
      <c r="CM119" s="903" t="s">
        <v>476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236</v>
      </c>
      <c r="DH119" s="829"/>
      <c r="DI119" s="829"/>
      <c r="DJ119" s="829"/>
      <c r="DK119" s="830"/>
      <c r="DL119" s="831" t="s">
        <v>452</v>
      </c>
      <c r="DM119" s="829"/>
      <c r="DN119" s="829"/>
      <c r="DO119" s="829"/>
      <c r="DP119" s="830"/>
      <c r="DQ119" s="831" t="s">
        <v>236</v>
      </c>
      <c r="DR119" s="829"/>
      <c r="DS119" s="829"/>
      <c r="DT119" s="829"/>
      <c r="DU119" s="830"/>
      <c r="DV119" s="913" t="s">
        <v>236</v>
      </c>
      <c r="DW119" s="914"/>
      <c r="DX119" s="914"/>
      <c r="DY119" s="914"/>
      <c r="DZ119" s="915"/>
    </row>
    <row r="120" spans="1:130" s="226" customFormat="1" ht="26.25" customHeight="1">
      <c r="A120" s="885"/>
      <c r="B120" s="886"/>
      <c r="C120" s="880" t="s">
        <v>449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444</v>
      </c>
      <c r="AB120" s="845"/>
      <c r="AC120" s="845"/>
      <c r="AD120" s="845"/>
      <c r="AE120" s="846"/>
      <c r="AF120" s="847" t="s">
        <v>452</v>
      </c>
      <c r="AG120" s="845"/>
      <c r="AH120" s="845"/>
      <c r="AI120" s="845"/>
      <c r="AJ120" s="846"/>
      <c r="AK120" s="847" t="s">
        <v>444</v>
      </c>
      <c r="AL120" s="845"/>
      <c r="AM120" s="845"/>
      <c r="AN120" s="845"/>
      <c r="AO120" s="846"/>
      <c r="AP120" s="889" t="s">
        <v>236</v>
      </c>
      <c r="AQ120" s="890"/>
      <c r="AR120" s="890"/>
      <c r="AS120" s="890"/>
      <c r="AT120" s="891"/>
      <c r="AU120" s="945" t="s">
        <v>477</v>
      </c>
      <c r="AV120" s="946"/>
      <c r="AW120" s="946"/>
      <c r="AX120" s="946"/>
      <c r="AY120" s="947"/>
      <c r="AZ120" s="925" t="s">
        <v>478</v>
      </c>
      <c r="BA120" s="873"/>
      <c r="BB120" s="873"/>
      <c r="BC120" s="873"/>
      <c r="BD120" s="873"/>
      <c r="BE120" s="873"/>
      <c r="BF120" s="873"/>
      <c r="BG120" s="873"/>
      <c r="BH120" s="873"/>
      <c r="BI120" s="873"/>
      <c r="BJ120" s="873"/>
      <c r="BK120" s="873"/>
      <c r="BL120" s="873"/>
      <c r="BM120" s="873"/>
      <c r="BN120" s="873"/>
      <c r="BO120" s="873"/>
      <c r="BP120" s="874"/>
      <c r="BQ120" s="926">
        <v>2542396</v>
      </c>
      <c r="BR120" s="907"/>
      <c r="BS120" s="907"/>
      <c r="BT120" s="907"/>
      <c r="BU120" s="907"/>
      <c r="BV120" s="907">
        <v>2819891</v>
      </c>
      <c r="BW120" s="907"/>
      <c r="BX120" s="907"/>
      <c r="BY120" s="907"/>
      <c r="BZ120" s="907"/>
      <c r="CA120" s="907">
        <v>3177031</v>
      </c>
      <c r="CB120" s="907"/>
      <c r="CC120" s="907"/>
      <c r="CD120" s="907"/>
      <c r="CE120" s="907"/>
      <c r="CF120" s="931">
        <v>92.1</v>
      </c>
      <c r="CG120" s="932"/>
      <c r="CH120" s="932"/>
      <c r="CI120" s="932"/>
      <c r="CJ120" s="932"/>
      <c r="CK120" s="933" t="s">
        <v>479</v>
      </c>
      <c r="CL120" s="917"/>
      <c r="CM120" s="917"/>
      <c r="CN120" s="917"/>
      <c r="CO120" s="918"/>
      <c r="CP120" s="937" t="s">
        <v>413</v>
      </c>
      <c r="CQ120" s="938"/>
      <c r="CR120" s="938"/>
      <c r="CS120" s="938"/>
      <c r="CT120" s="938"/>
      <c r="CU120" s="938"/>
      <c r="CV120" s="938"/>
      <c r="CW120" s="938"/>
      <c r="CX120" s="938"/>
      <c r="CY120" s="938"/>
      <c r="CZ120" s="938"/>
      <c r="DA120" s="938"/>
      <c r="DB120" s="938"/>
      <c r="DC120" s="938"/>
      <c r="DD120" s="938"/>
      <c r="DE120" s="938"/>
      <c r="DF120" s="939"/>
      <c r="DG120" s="926">
        <v>1477440</v>
      </c>
      <c r="DH120" s="907"/>
      <c r="DI120" s="907"/>
      <c r="DJ120" s="907"/>
      <c r="DK120" s="907"/>
      <c r="DL120" s="907">
        <v>1368281</v>
      </c>
      <c r="DM120" s="907"/>
      <c r="DN120" s="907"/>
      <c r="DO120" s="907"/>
      <c r="DP120" s="907"/>
      <c r="DQ120" s="907">
        <v>1259116</v>
      </c>
      <c r="DR120" s="907"/>
      <c r="DS120" s="907"/>
      <c r="DT120" s="907"/>
      <c r="DU120" s="907"/>
      <c r="DV120" s="908">
        <v>36.5</v>
      </c>
      <c r="DW120" s="908"/>
      <c r="DX120" s="908"/>
      <c r="DY120" s="908"/>
      <c r="DZ120" s="909"/>
    </row>
    <row r="121" spans="1:130" s="226" customFormat="1" ht="26.25" customHeight="1">
      <c r="A121" s="885"/>
      <c r="B121" s="886"/>
      <c r="C121" s="928" t="s">
        <v>480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417</v>
      </c>
      <c r="AB121" s="845"/>
      <c r="AC121" s="845"/>
      <c r="AD121" s="845"/>
      <c r="AE121" s="846"/>
      <c r="AF121" s="847" t="s">
        <v>236</v>
      </c>
      <c r="AG121" s="845"/>
      <c r="AH121" s="845"/>
      <c r="AI121" s="845"/>
      <c r="AJ121" s="846"/>
      <c r="AK121" s="847" t="s">
        <v>236</v>
      </c>
      <c r="AL121" s="845"/>
      <c r="AM121" s="845"/>
      <c r="AN121" s="845"/>
      <c r="AO121" s="846"/>
      <c r="AP121" s="889" t="s">
        <v>465</v>
      </c>
      <c r="AQ121" s="890"/>
      <c r="AR121" s="890"/>
      <c r="AS121" s="890"/>
      <c r="AT121" s="891"/>
      <c r="AU121" s="948"/>
      <c r="AV121" s="949"/>
      <c r="AW121" s="949"/>
      <c r="AX121" s="949"/>
      <c r="AY121" s="950"/>
      <c r="AZ121" s="880" t="s">
        <v>481</v>
      </c>
      <c r="BA121" s="817"/>
      <c r="BB121" s="817"/>
      <c r="BC121" s="817"/>
      <c r="BD121" s="817"/>
      <c r="BE121" s="817"/>
      <c r="BF121" s="817"/>
      <c r="BG121" s="817"/>
      <c r="BH121" s="817"/>
      <c r="BI121" s="817"/>
      <c r="BJ121" s="817"/>
      <c r="BK121" s="817"/>
      <c r="BL121" s="817"/>
      <c r="BM121" s="817"/>
      <c r="BN121" s="817"/>
      <c r="BO121" s="817"/>
      <c r="BP121" s="818"/>
      <c r="BQ121" s="881">
        <v>953507</v>
      </c>
      <c r="BR121" s="882"/>
      <c r="BS121" s="882"/>
      <c r="BT121" s="882"/>
      <c r="BU121" s="882"/>
      <c r="BV121" s="882">
        <v>852548</v>
      </c>
      <c r="BW121" s="882"/>
      <c r="BX121" s="882"/>
      <c r="BY121" s="882"/>
      <c r="BZ121" s="882"/>
      <c r="CA121" s="882">
        <v>839422</v>
      </c>
      <c r="CB121" s="882"/>
      <c r="CC121" s="882"/>
      <c r="CD121" s="882"/>
      <c r="CE121" s="882"/>
      <c r="CF121" s="940">
        <v>24.3</v>
      </c>
      <c r="CG121" s="941"/>
      <c r="CH121" s="941"/>
      <c r="CI121" s="941"/>
      <c r="CJ121" s="941"/>
      <c r="CK121" s="934"/>
      <c r="CL121" s="920"/>
      <c r="CM121" s="920"/>
      <c r="CN121" s="920"/>
      <c r="CO121" s="921"/>
      <c r="CP121" s="900" t="s">
        <v>482</v>
      </c>
      <c r="CQ121" s="901"/>
      <c r="CR121" s="901"/>
      <c r="CS121" s="901"/>
      <c r="CT121" s="901"/>
      <c r="CU121" s="901"/>
      <c r="CV121" s="901"/>
      <c r="CW121" s="901"/>
      <c r="CX121" s="901"/>
      <c r="CY121" s="901"/>
      <c r="CZ121" s="901"/>
      <c r="DA121" s="901"/>
      <c r="DB121" s="901"/>
      <c r="DC121" s="901"/>
      <c r="DD121" s="901"/>
      <c r="DE121" s="901"/>
      <c r="DF121" s="902"/>
      <c r="DG121" s="881">
        <v>1103991</v>
      </c>
      <c r="DH121" s="882"/>
      <c r="DI121" s="882"/>
      <c r="DJ121" s="882"/>
      <c r="DK121" s="882"/>
      <c r="DL121" s="882">
        <v>1032458</v>
      </c>
      <c r="DM121" s="882"/>
      <c r="DN121" s="882"/>
      <c r="DO121" s="882"/>
      <c r="DP121" s="882"/>
      <c r="DQ121" s="882">
        <v>974246</v>
      </c>
      <c r="DR121" s="882"/>
      <c r="DS121" s="882"/>
      <c r="DT121" s="882"/>
      <c r="DU121" s="882"/>
      <c r="DV121" s="859">
        <v>28.2</v>
      </c>
      <c r="DW121" s="859"/>
      <c r="DX121" s="859"/>
      <c r="DY121" s="859"/>
      <c r="DZ121" s="860"/>
    </row>
    <row r="122" spans="1:130" s="226" customFormat="1" ht="26.25" customHeight="1">
      <c r="A122" s="885"/>
      <c r="B122" s="886"/>
      <c r="C122" s="880" t="s">
        <v>461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452</v>
      </c>
      <c r="AB122" s="845"/>
      <c r="AC122" s="845"/>
      <c r="AD122" s="845"/>
      <c r="AE122" s="846"/>
      <c r="AF122" s="847" t="s">
        <v>236</v>
      </c>
      <c r="AG122" s="845"/>
      <c r="AH122" s="845"/>
      <c r="AI122" s="845"/>
      <c r="AJ122" s="846"/>
      <c r="AK122" s="847" t="s">
        <v>236</v>
      </c>
      <c r="AL122" s="845"/>
      <c r="AM122" s="845"/>
      <c r="AN122" s="845"/>
      <c r="AO122" s="846"/>
      <c r="AP122" s="889" t="s">
        <v>444</v>
      </c>
      <c r="AQ122" s="890"/>
      <c r="AR122" s="890"/>
      <c r="AS122" s="890"/>
      <c r="AT122" s="891"/>
      <c r="AU122" s="948"/>
      <c r="AV122" s="949"/>
      <c r="AW122" s="949"/>
      <c r="AX122" s="949"/>
      <c r="AY122" s="950"/>
      <c r="AZ122" s="903" t="s">
        <v>483</v>
      </c>
      <c r="BA122" s="904"/>
      <c r="BB122" s="904"/>
      <c r="BC122" s="904"/>
      <c r="BD122" s="904"/>
      <c r="BE122" s="904"/>
      <c r="BF122" s="904"/>
      <c r="BG122" s="904"/>
      <c r="BH122" s="904"/>
      <c r="BI122" s="904"/>
      <c r="BJ122" s="904"/>
      <c r="BK122" s="904"/>
      <c r="BL122" s="904"/>
      <c r="BM122" s="904"/>
      <c r="BN122" s="904"/>
      <c r="BO122" s="904"/>
      <c r="BP122" s="905"/>
      <c r="BQ122" s="944">
        <v>6773234</v>
      </c>
      <c r="BR122" s="910"/>
      <c r="BS122" s="910"/>
      <c r="BT122" s="910"/>
      <c r="BU122" s="910"/>
      <c r="BV122" s="910">
        <v>6392862</v>
      </c>
      <c r="BW122" s="910"/>
      <c r="BX122" s="910"/>
      <c r="BY122" s="910"/>
      <c r="BZ122" s="910"/>
      <c r="CA122" s="910">
        <v>5898366</v>
      </c>
      <c r="CB122" s="910"/>
      <c r="CC122" s="910"/>
      <c r="CD122" s="910"/>
      <c r="CE122" s="910"/>
      <c r="CF122" s="911">
        <v>171</v>
      </c>
      <c r="CG122" s="912"/>
      <c r="CH122" s="912"/>
      <c r="CI122" s="912"/>
      <c r="CJ122" s="912"/>
      <c r="CK122" s="934"/>
      <c r="CL122" s="920"/>
      <c r="CM122" s="920"/>
      <c r="CN122" s="920"/>
      <c r="CO122" s="921"/>
      <c r="CP122" s="900" t="s">
        <v>484</v>
      </c>
      <c r="CQ122" s="901"/>
      <c r="CR122" s="901"/>
      <c r="CS122" s="901"/>
      <c r="CT122" s="901"/>
      <c r="CU122" s="901"/>
      <c r="CV122" s="901"/>
      <c r="CW122" s="901"/>
      <c r="CX122" s="901"/>
      <c r="CY122" s="901"/>
      <c r="CZ122" s="901"/>
      <c r="DA122" s="901"/>
      <c r="DB122" s="901"/>
      <c r="DC122" s="901"/>
      <c r="DD122" s="901"/>
      <c r="DE122" s="901"/>
      <c r="DF122" s="902"/>
      <c r="DG122" s="881">
        <v>3775</v>
      </c>
      <c r="DH122" s="882"/>
      <c r="DI122" s="882"/>
      <c r="DJ122" s="882"/>
      <c r="DK122" s="882"/>
      <c r="DL122" s="882">
        <v>3603</v>
      </c>
      <c r="DM122" s="882"/>
      <c r="DN122" s="882"/>
      <c r="DO122" s="882"/>
      <c r="DP122" s="882"/>
      <c r="DQ122" s="882">
        <v>2284</v>
      </c>
      <c r="DR122" s="882"/>
      <c r="DS122" s="882"/>
      <c r="DT122" s="882"/>
      <c r="DU122" s="882"/>
      <c r="DV122" s="859">
        <v>0.1</v>
      </c>
      <c r="DW122" s="859"/>
      <c r="DX122" s="859"/>
      <c r="DY122" s="859"/>
      <c r="DZ122" s="860"/>
    </row>
    <row r="123" spans="1:130" s="226" customFormat="1" ht="26.25" customHeight="1">
      <c r="A123" s="885"/>
      <c r="B123" s="886"/>
      <c r="C123" s="880" t="s">
        <v>468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236</v>
      </c>
      <c r="AB123" s="845"/>
      <c r="AC123" s="845"/>
      <c r="AD123" s="845"/>
      <c r="AE123" s="846"/>
      <c r="AF123" s="847" t="s">
        <v>236</v>
      </c>
      <c r="AG123" s="845"/>
      <c r="AH123" s="845"/>
      <c r="AI123" s="845"/>
      <c r="AJ123" s="846"/>
      <c r="AK123" s="847" t="s">
        <v>473</v>
      </c>
      <c r="AL123" s="845"/>
      <c r="AM123" s="845"/>
      <c r="AN123" s="845"/>
      <c r="AO123" s="846"/>
      <c r="AP123" s="889" t="s">
        <v>236</v>
      </c>
      <c r="AQ123" s="890"/>
      <c r="AR123" s="890"/>
      <c r="AS123" s="890"/>
      <c r="AT123" s="891"/>
      <c r="AU123" s="951"/>
      <c r="AV123" s="952"/>
      <c r="AW123" s="952"/>
      <c r="AX123" s="952"/>
      <c r="AY123" s="952"/>
      <c r="AZ123" s="247" t="s">
        <v>190</v>
      </c>
      <c r="BA123" s="247"/>
      <c r="BB123" s="247"/>
      <c r="BC123" s="247"/>
      <c r="BD123" s="247"/>
      <c r="BE123" s="247"/>
      <c r="BF123" s="247"/>
      <c r="BG123" s="247"/>
      <c r="BH123" s="247"/>
      <c r="BI123" s="247"/>
      <c r="BJ123" s="247"/>
      <c r="BK123" s="247"/>
      <c r="BL123" s="247"/>
      <c r="BM123" s="247"/>
      <c r="BN123" s="247"/>
      <c r="BO123" s="942" t="s">
        <v>485</v>
      </c>
      <c r="BP123" s="943"/>
      <c r="BQ123" s="897">
        <v>10269137</v>
      </c>
      <c r="BR123" s="898"/>
      <c r="BS123" s="898"/>
      <c r="BT123" s="898"/>
      <c r="BU123" s="898"/>
      <c r="BV123" s="898">
        <v>10065301</v>
      </c>
      <c r="BW123" s="898"/>
      <c r="BX123" s="898"/>
      <c r="BY123" s="898"/>
      <c r="BZ123" s="898"/>
      <c r="CA123" s="898">
        <v>9914819</v>
      </c>
      <c r="CB123" s="898"/>
      <c r="CC123" s="898"/>
      <c r="CD123" s="898"/>
      <c r="CE123" s="898"/>
      <c r="CF123" s="813"/>
      <c r="CG123" s="814"/>
      <c r="CH123" s="814"/>
      <c r="CI123" s="814"/>
      <c r="CJ123" s="899"/>
      <c r="CK123" s="934"/>
      <c r="CL123" s="920"/>
      <c r="CM123" s="920"/>
      <c r="CN123" s="920"/>
      <c r="CO123" s="921"/>
      <c r="CP123" s="900" t="s">
        <v>486</v>
      </c>
      <c r="CQ123" s="901"/>
      <c r="CR123" s="901"/>
      <c r="CS123" s="901"/>
      <c r="CT123" s="901"/>
      <c r="CU123" s="901"/>
      <c r="CV123" s="901"/>
      <c r="CW123" s="901"/>
      <c r="CX123" s="901"/>
      <c r="CY123" s="901"/>
      <c r="CZ123" s="901"/>
      <c r="DA123" s="901"/>
      <c r="DB123" s="901"/>
      <c r="DC123" s="901"/>
      <c r="DD123" s="901"/>
      <c r="DE123" s="901"/>
      <c r="DF123" s="902"/>
      <c r="DG123" s="844" t="s">
        <v>417</v>
      </c>
      <c r="DH123" s="845"/>
      <c r="DI123" s="845"/>
      <c r="DJ123" s="845"/>
      <c r="DK123" s="846"/>
      <c r="DL123" s="847" t="s">
        <v>417</v>
      </c>
      <c r="DM123" s="845"/>
      <c r="DN123" s="845"/>
      <c r="DO123" s="845"/>
      <c r="DP123" s="846"/>
      <c r="DQ123" s="847" t="s">
        <v>236</v>
      </c>
      <c r="DR123" s="845"/>
      <c r="DS123" s="845"/>
      <c r="DT123" s="845"/>
      <c r="DU123" s="846"/>
      <c r="DV123" s="889" t="s">
        <v>417</v>
      </c>
      <c r="DW123" s="890"/>
      <c r="DX123" s="890"/>
      <c r="DY123" s="890"/>
      <c r="DZ123" s="891"/>
    </row>
    <row r="124" spans="1:130" s="226" customFormat="1" ht="26.25" customHeight="1" thickBot="1">
      <c r="A124" s="885"/>
      <c r="B124" s="886"/>
      <c r="C124" s="880" t="s">
        <v>471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465</v>
      </c>
      <c r="AB124" s="845"/>
      <c r="AC124" s="845"/>
      <c r="AD124" s="845"/>
      <c r="AE124" s="846"/>
      <c r="AF124" s="847" t="s">
        <v>452</v>
      </c>
      <c r="AG124" s="845"/>
      <c r="AH124" s="845"/>
      <c r="AI124" s="845"/>
      <c r="AJ124" s="846"/>
      <c r="AK124" s="847" t="s">
        <v>236</v>
      </c>
      <c r="AL124" s="845"/>
      <c r="AM124" s="845"/>
      <c r="AN124" s="845"/>
      <c r="AO124" s="846"/>
      <c r="AP124" s="889" t="s">
        <v>465</v>
      </c>
      <c r="AQ124" s="890"/>
      <c r="AR124" s="890"/>
      <c r="AS124" s="890"/>
      <c r="AT124" s="891"/>
      <c r="AU124" s="892" t="s">
        <v>487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106.2</v>
      </c>
      <c r="BR124" s="896"/>
      <c r="BS124" s="896"/>
      <c r="BT124" s="896"/>
      <c r="BU124" s="896"/>
      <c r="BV124" s="896">
        <v>85.2</v>
      </c>
      <c r="BW124" s="896"/>
      <c r="BX124" s="896"/>
      <c r="BY124" s="896"/>
      <c r="BZ124" s="896"/>
      <c r="CA124" s="896">
        <v>61.5</v>
      </c>
      <c r="CB124" s="896"/>
      <c r="CC124" s="896"/>
      <c r="CD124" s="896"/>
      <c r="CE124" s="896"/>
      <c r="CF124" s="791"/>
      <c r="CG124" s="792"/>
      <c r="CH124" s="792"/>
      <c r="CI124" s="792"/>
      <c r="CJ124" s="927"/>
      <c r="CK124" s="935"/>
      <c r="CL124" s="935"/>
      <c r="CM124" s="935"/>
      <c r="CN124" s="935"/>
      <c r="CO124" s="936"/>
      <c r="CP124" s="900" t="s">
        <v>488</v>
      </c>
      <c r="CQ124" s="901"/>
      <c r="CR124" s="901"/>
      <c r="CS124" s="901"/>
      <c r="CT124" s="901"/>
      <c r="CU124" s="901"/>
      <c r="CV124" s="901"/>
      <c r="CW124" s="901"/>
      <c r="CX124" s="901"/>
      <c r="CY124" s="901"/>
      <c r="CZ124" s="901"/>
      <c r="DA124" s="901"/>
      <c r="DB124" s="901"/>
      <c r="DC124" s="901"/>
      <c r="DD124" s="901"/>
      <c r="DE124" s="901"/>
      <c r="DF124" s="902"/>
      <c r="DG124" s="828" t="s">
        <v>236</v>
      </c>
      <c r="DH124" s="829"/>
      <c r="DI124" s="829"/>
      <c r="DJ124" s="829"/>
      <c r="DK124" s="830"/>
      <c r="DL124" s="831" t="s">
        <v>236</v>
      </c>
      <c r="DM124" s="829"/>
      <c r="DN124" s="829"/>
      <c r="DO124" s="829"/>
      <c r="DP124" s="830"/>
      <c r="DQ124" s="831" t="s">
        <v>452</v>
      </c>
      <c r="DR124" s="829"/>
      <c r="DS124" s="829"/>
      <c r="DT124" s="829"/>
      <c r="DU124" s="830"/>
      <c r="DV124" s="913" t="s">
        <v>444</v>
      </c>
      <c r="DW124" s="914"/>
      <c r="DX124" s="914"/>
      <c r="DY124" s="914"/>
      <c r="DZ124" s="915"/>
    </row>
    <row r="125" spans="1:130" s="226" customFormat="1" ht="26.25" customHeight="1">
      <c r="A125" s="885"/>
      <c r="B125" s="886"/>
      <c r="C125" s="880" t="s">
        <v>474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417</v>
      </c>
      <c r="AB125" s="845"/>
      <c r="AC125" s="845"/>
      <c r="AD125" s="845"/>
      <c r="AE125" s="846"/>
      <c r="AF125" s="847" t="s">
        <v>236</v>
      </c>
      <c r="AG125" s="845"/>
      <c r="AH125" s="845"/>
      <c r="AI125" s="845"/>
      <c r="AJ125" s="846"/>
      <c r="AK125" s="847" t="s">
        <v>236</v>
      </c>
      <c r="AL125" s="845"/>
      <c r="AM125" s="845"/>
      <c r="AN125" s="845"/>
      <c r="AO125" s="846"/>
      <c r="AP125" s="889" t="s">
        <v>236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489</v>
      </c>
      <c r="CL125" s="917"/>
      <c r="CM125" s="917"/>
      <c r="CN125" s="917"/>
      <c r="CO125" s="918"/>
      <c r="CP125" s="925" t="s">
        <v>490</v>
      </c>
      <c r="CQ125" s="873"/>
      <c r="CR125" s="873"/>
      <c r="CS125" s="873"/>
      <c r="CT125" s="873"/>
      <c r="CU125" s="873"/>
      <c r="CV125" s="873"/>
      <c r="CW125" s="873"/>
      <c r="CX125" s="873"/>
      <c r="CY125" s="873"/>
      <c r="CZ125" s="873"/>
      <c r="DA125" s="873"/>
      <c r="DB125" s="873"/>
      <c r="DC125" s="873"/>
      <c r="DD125" s="873"/>
      <c r="DE125" s="873"/>
      <c r="DF125" s="874"/>
      <c r="DG125" s="926" t="s">
        <v>452</v>
      </c>
      <c r="DH125" s="907"/>
      <c r="DI125" s="907"/>
      <c r="DJ125" s="907"/>
      <c r="DK125" s="907"/>
      <c r="DL125" s="907" t="s">
        <v>236</v>
      </c>
      <c r="DM125" s="907"/>
      <c r="DN125" s="907"/>
      <c r="DO125" s="907"/>
      <c r="DP125" s="907"/>
      <c r="DQ125" s="907" t="s">
        <v>444</v>
      </c>
      <c r="DR125" s="907"/>
      <c r="DS125" s="907"/>
      <c r="DT125" s="907"/>
      <c r="DU125" s="907"/>
      <c r="DV125" s="908" t="s">
        <v>465</v>
      </c>
      <c r="DW125" s="908"/>
      <c r="DX125" s="908"/>
      <c r="DY125" s="908"/>
      <c r="DZ125" s="909"/>
    </row>
    <row r="126" spans="1:130" s="226" customFormat="1" ht="26.25" customHeight="1" thickBot="1">
      <c r="A126" s="885"/>
      <c r="B126" s="886"/>
      <c r="C126" s="880" t="s">
        <v>476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236</v>
      </c>
      <c r="AB126" s="845"/>
      <c r="AC126" s="845"/>
      <c r="AD126" s="845"/>
      <c r="AE126" s="846"/>
      <c r="AF126" s="847" t="s">
        <v>452</v>
      </c>
      <c r="AG126" s="845"/>
      <c r="AH126" s="845"/>
      <c r="AI126" s="845"/>
      <c r="AJ126" s="846"/>
      <c r="AK126" s="847" t="s">
        <v>465</v>
      </c>
      <c r="AL126" s="845"/>
      <c r="AM126" s="845"/>
      <c r="AN126" s="845"/>
      <c r="AO126" s="846"/>
      <c r="AP126" s="889" t="s">
        <v>236</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491</v>
      </c>
      <c r="CQ126" s="817"/>
      <c r="CR126" s="817"/>
      <c r="CS126" s="817"/>
      <c r="CT126" s="817"/>
      <c r="CU126" s="817"/>
      <c r="CV126" s="817"/>
      <c r="CW126" s="817"/>
      <c r="CX126" s="817"/>
      <c r="CY126" s="817"/>
      <c r="CZ126" s="817"/>
      <c r="DA126" s="817"/>
      <c r="DB126" s="817"/>
      <c r="DC126" s="817"/>
      <c r="DD126" s="817"/>
      <c r="DE126" s="817"/>
      <c r="DF126" s="818"/>
      <c r="DG126" s="881" t="s">
        <v>236</v>
      </c>
      <c r="DH126" s="882"/>
      <c r="DI126" s="882"/>
      <c r="DJ126" s="882"/>
      <c r="DK126" s="882"/>
      <c r="DL126" s="882" t="s">
        <v>236</v>
      </c>
      <c r="DM126" s="882"/>
      <c r="DN126" s="882"/>
      <c r="DO126" s="882"/>
      <c r="DP126" s="882"/>
      <c r="DQ126" s="882" t="s">
        <v>236</v>
      </c>
      <c r="DR126" s="882"/>
      <c r="DS126" s="882"/>
      <c r="DT126" s="882"/>
      <c r="DU126" s="882"/>
      <c r="DV126" s="859" t="s">
        <v>452</v>
      </c>
      <c r="DW126" s="859"/>
      <c r="DX126" s="859"/>
      <c r="DY126" s="859"/>
      <c r="DZ126" s="860"/>
    </row>
    <row r="127" spans="1:130" s="226" customFormat="1" ht="26.25" customHeight="1">
      <c r="A127" s="887"/>
      <c r="B127" s="888"/>
      <c r="C127" s="903" t="s">
        <v>492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236</v>
      </c>
      <c r="AB127" s="845"/>
      <c r="AC127" s="845"/>
      <c r="AD127" s="845"/>
      <c r="AE127" s="846"/>
      <c r="AF127" s="847" t="s">
        <v>417</v>
      </c>
      <c r="AG127" s="845"/>
      <c r="AH127" s="845"/>
      <c r="AI127" s="845"/>
      <c r="AJ127" s="846"/>
      <c r="AK127" s="847" t="s">
        <v>236</v>
      </c>
      <c r="AL127" s="845"/>
      <c r="AM127" s="845"/>
      <c r="AN127" s="845"/>
      <c r="AO127" s="846"/>
      <c r="AP127" s="889" t="s">
        <v>236</v>
      </c>
      <c r="AQ127" s="890"/>
      <c r="AR127" s="890"/>
      <c r="AS127" s="890"/>
      <c r="AT127" s="891"/>
      <c r="AU127" s="228"/>
      <c r="AV127" s="228"/>
      <c r="AW127" s="228"/>
      <c r="AX127" s="906" t="s">
        <v>493</v>
      </c>
      <c r="AY127" s="877"/>
      <c r="AZ127" s="877"/>
      <c r="BA127" s="877"/>
      <c r="BB127" s="877"/>
      <c r="BC127" s="877"/>
      <c r="BD127" s="877"/>
      <c r="BE127" s="878"/>
      <c r="BF127" s="876" t="s">
        <v>494</v>
      </c>
      <c r="BG127" s="877"/>
      <c r="BH127" s="877"/>
      <c r="BI127" s="877"/>
      <c r="BJ127" s="877"/>
      <c r="BK127" s="877"/>
      <c r="BL127" s="878"/>
      <c r="BM127" s="876" t="s">
        <v>495</v>
      </c>
      <c r="BN127" s="877"/>
      <c r="BO127" s="877"/>
      <c r="BP127" s="877"/>
      <c r="BQ127" s="877"/>
      <c r="BR127" s="877"/>
      <c r="BS127" s="878"/>
      <c r="BT127" s="876" t="s">
        <v>496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497</v>
      </c>
      <c r="CQ127" s="817"/>
      <c r="CR127" s="817"/>
      <c r="CS127" s="817"/>
      <c r="CT127" s="817"/>
      <c r="CU127" s="817"/>
      <c r="CV127" s="817"/>
      <c r="CW127" s="817"/>
      <c r="CX127" s="817"/>
      <c r="CY127" s="817"/>
      <c r="CZ127" s="817"/>
      <c r="DA127" s="817"/>
      <c r="DB127" s="817"/>
      <c r="DC127" s="817"/>
      <c r="DD127" s="817"/>
      <c r="DE127" s="817"/>
      <c r="DF127" s="818"/>
      <c r="DG127" s="881" t="s">
        <v>236</v>
      </c>
      <c r="DH127" s="882"/>
      <c r="DI127" s="882"/>
      <c r="DJ127" s="882"/>
      <c r="DK127" s="882"/>
      <c r="DL127" s="882" t="s">
        <v>236</v>
      </c>
      <c r="DM127" s="882"/>
      <c r="DN127" s="882"/>
      <c r="DO127" s="882"/>
      <c r="DP127" s="882"/>
      <c r="DQ127" s="882" t="s">
        <v>236</v>
      </c>
      <c r="DR127" s="882"/>
      <c r="DS127" s="882"/>
      <c r="DT127" s="882"/>
      <c r="DU127" s="882"/>
      <c r="DV127" s="859" t="s">
        <v>444</v>
      </c>
      <c r="DW127" s="859"/>
      <c r="DX127" s="859"/>
      <c r="DY127" s="859"/>
      <c r="DZ127" s="860"/>
    </row>
    <row r="128" spans="1:130" s="226" customFormat="1" ht="26.25" customHeight="1" thickBot="1">
      <c r="A128" s="861" t="s">
        <v>498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499</v>
      </c>
      <c r="X128" s="863"/>
      <c r="Y128" s="863"/>
      <c r="Z128" s="864"/>
      <c r="AA128" s="865">
        <v>56403</v>
      </c>
      <c r="AB128" s="866"/>
      <c r="AC128" s="866"/>
      <c r="AD128" s="866"/>
      <c r="AE128" s="867"/>
      <c r="AF128" s="868">
        <v>47825</v>
      </c>
      <c r="AG128" s="866"/>
      <c r="AH128" s="866"/>
      <c r="AI128" s="866"/>
      <c r="AJ128" s="867"/>
      <c r="AK128" s="868">
        <v>58416</v>
      </c>
      <c r="AL128" s="866"/>
      <c r="AM128" s="866"/>
      <c r="AN128" s="866"/>
      <c r="AO128" s="867"/>
      <c r="AP128" s="869"/>
      <c r="AQ128" s="870"/>
      <c r="AR128" s="870"/>
      <c r="AS128" s="870"/>
      <c r="AT128" s="871"/>
      <c r="AU128" s="228"/>
      <c r="AV128" s="228"/>
      <c r="AW128" s="228"/>
      <c r="AX128" s="872" t="s">
        <v>500</v>
      </c>
      <c r="AY128" s="873"/>
      <c r="AZ128" s="873"/>
      <c r="BA128" s="873"/>
      <c r="BB128" s="873"/>
      <c r="BC128" s="873"/>
      <c r="BD128" s="873"/>
      <c r="BE128" s="874"/>
      <c r="BF128" s="851" t="s">
        <v>444</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501</v>
      </c>
      <c r="CQ128" s="795"/>
      <c r="CR128" s="795"/>
      <c r="CS128" s="795"/>
      <c r="CT128" s="795"/>
      <c r="CU128" s="795"/>
      <c r="CV128" s="795"/>
      <c r="CW128" s="795"/>
      <c r="CX128" s="795"/>
      <c r="CY128" s="795"/>
      <c r="CZ128" s="795"/>
      <c r="DA128" s="795"/>
      <c r="DB128" s="795"/>
      <c r="DC128" s="795"/>
      <c r="DD128" s="795"/>
      <c r="DE128" s="795"/>
      <c r="DF128" s="796"/>
      <c r="DG128" s="855" t="s">
        <v>236</v>
      </c>
      <c r="DH128" s="856"/>
      <c r="DI128" s="856"/>
      <c r="DJ128" s="856"/>
      <c r="DK128" s="856"/>
      <c r="DL128" s="856" t="s">
        <v>444</v>
      </c>
      <c r="DM128" s="856"/>
      <c r="DN128" s="856"/>
      <c r="DO128" s="856"/>
      <c r="DP128" s="856"/>
      <c r="DQ128" s="856" t="s">
        <v>444</v>
      </c>
      <c r="DR128" s="856"/>
      <c r="DS128" s="856"/>
      <c r="DT128" s="856"/>
      <c r="DU128" s="856"/>
      <c r="DV128" s="857" t="s">
        <v>453</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502</v>
      </c>
      <c r="X129" s="842"/>
      <c r="Y129" s="842"/>
      <c r="Z129" s="843"/>
      <c r="AA129" s="844">
        <v>3829168</v>
      </c>
      <c r="AB129" s="845"/>
      <c r="AC129" s="845"/>
      <c r="AD129" s="845"/>
      <c r="AE129" s="846"/>
      <c r="AF129" s="847">
        <v>3986332</v>
      </c>
      <c r="AG129" s="845"/>
      <c r="AH129" s="845"/>
      <c r="AI129" s="845"/>
      <c r="AJ129" s="846"/>
      <c r="AK129" s="847">
        <v>4258316</v>
      </c>
      <c r="AL129" s="845"/>
      <c r="AM129" s="845"/>
      <c r="AN129" s="845"/>
      <c r="AO129" s="846"/>
      <c r="AP129" s="848"/>
      <c r="AQ129" s="849"/>
      <c r="AR129" s="849"/>
      <c r="AS129" s="849"/>
      <c r="AT129" s="850"/>
      <c r="AU129" s="229"/>
      <c r="AV129" s="229"/>
      <c r="AW129" s="229"/>
      <c r="AX129" s="816" t="s">
        <v>503</v>
      </c>
      <c r="AY129" s="817"/>
      <c r="AZ129" s="817"/>
      <c r="BA129" s="817"/>
      <c r="BB129" s="817"/>
      <c r="BC129" s="817"/>
      <c r="BD129" s="817"/>
      <c r="BE129" s="818"/>
      <c r="BF129" s="835" t="s">
        <v>236</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504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505</v>
      </c>
      <c r="X130" s="842"/>
      <c r="Y130" s="842"/>
      <c r="Z130" s="843"/>
      <c r="AA130" s="844">
        <v>873948</v>
      </c>
      <c r="AB130" s="845"/>
      <c r="AC130" s="845"/>
      <c r="AD130" s="845"/>
      <c r="AE130" s="846"/>
      <c r="AF130" s="847">
        <v>835893</v>
      </c>
      <c r="AG130" s="845"/>
      <c r="AH130" s="845"/>
      <c r="AI130" s="845"/>
      <c r="AJ130" s="846"/>
      <c r="AK130" s="847">
        <v>809050</v>
      </c>
      <c r="AL130" s="845"/>
      <c r="AM130" s="845"/>
      <c r="AN130" s="845"/>
      <c r="AO130" s="846"/>
      <c r="AP130" s="848"/>
      <c r="AQ130" s="849"/>
      <c r="AR130" s="849"/>
      <c r="AS130" s="849"/>
      <c r="AT130" s="850"/>
      <c r="AU130" s="229"/>
      <c r="AV130" s="229"/>
      <c r="AW130" s="229"/>
      <c r="AX130" s="816" t="s">
        <v>506</v>
      </c>
      <c r="AY130" s="817"/>
      <c r="AZ130" s="817"/>
      <c r="BA130" s="817"/>
      <c r="BB130" s="817"/>
      <c r="BC130" s="817"/>
      <c r="BD130" s="817"/>
      <c r="BE130" s="818"/>
      <c r="BF130" s="819">
        <v>16.399999999999999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507</v>
      </c>
      <c r="X131" s="826"/>
      <c r="Y131" s="826"/>
      <c r="Z131" s="827"/>
      <c r="AA131" s="828">
        <v>2955220</v>
      </c>
      <c r="AB131" s="829"/>
      <c r="AC131" s="829"/>
      <c r="AD131" s="829"/>
      <c r="AE131" s="830"/>
      <c r="AF131" s="831">
        <v>3150439</v>
      </c>
      <c r="AG131" s="829"/>
      <c r="AH131" s="829"/>
      <c r="AI131" s="829"/>
      <c r="AJ131" s="830"/>
      <c r="AK131" s="831">
        <v>3449266</v>
      </c>
      <c r="AL131" s="829"/>
      <c r="AM131" s="829"/>
      <c r="AN131" s="829"/>
      <c r="AO131" s="830"/>
      <c r="AP131" s="832"/>
      <c r="AQ131" s="833"/>
      <c r="AR131" s="833"/>
      <c r="AS131" s="833"/>
      <c r="AT131" s="834"/>
      <c r="AU131" s="229"/>
      <c r="AV131" s="229"/>
      <c r="AW131" s="229"/>
      <c r="AX131" s="794" t="s">
        <v>508</v>
      </c>
      <c r="AY131" s="795"/>
      <c r="AZ131" s="795"/>
      <c r="BA131" s="795"/>
      <c r="BB131" s="795"/>
      <c r="BC131" s="795"/>
      <c r="BD131" s="795"/>
      <c r="BE131" s="796"/>
      <c r="BF131" s="797">
        <v>61.5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510</v>
      </c>
      <c r="W132" s="807"/>
      <c r="X132" s="807"/>
      <c r="Y132" s="807"/>
      <c r="Z132" s="808"/>
      <c r="AA132" s="809">
        <v>16.79560236</v>
      </c>
      <c r="AB132" s="810"/>
      <c r="AC132" s="810"/>
      <c r="AD132" s="810"/>
      <c r="AE132" s="811"/>
      <c r="AF132" s="812">
        <v>16.360545309999999</v>
      </c>
      <c r="AG132" s="810"/>
      <c r="AH132" s="810"/>
      <c r="AI132" s="810"/>
      <c r="AJ132" s="811"/>
      <c r="AK132" s="812">
        <v>16.16239513</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511</v>
      </c>
      <c r="W133" s="786"/>
      <c r="X133" s="786"/>
      <c r="Y133" s="786"/>
      <c r="Z133" s="787"/>
      <c r="AA133" s="788">
        <v>15.9</v>
      </c>
      <c r="AB133" s="789"/>
      <c r="AC133" s="789"/>
      <c r="AD133" s="789"/>
      <c r="AE133" s="790"/>
      <c r="AF133" s="788">
        <v>16.3</v>
      </c>
      <c r="AG133" s="789"/>
      <c r="AH133" s="789"/>
      <c r="AI133" s="789"/>
      <c r="AJ133" s="790"/>
      <c r="AK133" s="788">
        <v>16.399999999999999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b7ijuz9VLZyPDWXpK25dmiL9UAeenY7I4Eu0VivaCox62hnFAVG3MUZOhwmR8ZAIR66Y8zDO89gIVOJv1nfFw==" saltValue="1aH6tpPGprJ1fqPcaB1+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lvotjdjWEU2WmXauhPqHYjOgAdtTGOlD9R9t8vM2XehAqHWS3MHOZUF56372rHHMvx/gsgScsrtk1KLVPAXzw==" saltValue="NHsODX7coeMA3YumgFK/x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7" t="s">
        <v>515</v>
      </c>
      <c r="AP7" s="268"/>
      <c r="AQ7" s="269" t="s">
        <v>516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8"/>
      <c r="AP8" s="274" t="s">
        <v>517</v>
      </c>
      <c r="AQ8" s="275" t="s">
        <v>518</v>
      </c>
      <c r="AR8" s="276" t="s">
        <v>519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9" t="s">
        <v>520</v>
      </c>
      <c r="AL9" s="1200"/>
      <c r="AM9" s="1200"/>
      <c r="AN9" s="1201"/>
      <c r="AO9" s="277">
        <v>1245248</v>
      </c>
      <c r="AP9" s="277">
        <v>196877</v>
      </c>
      <c r="AQ9" s="278">
        <v>163770</v>
      </c>
      <c r="AR9" s="279">
        <v>20.2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9" t="s">
        <v>521</v>
      </c>
      <c r="AL10" s="1200"/>
      <c r="AM10" s="1200"/>
      <c r="AN10" s="1201"/>
      <c r="AO10" s="280">
        <v>161175</v>
      </c>
      <c r="AP10" s="280">
        <v>25482</v>
      </c>
      <c r="AQ10" s="281">
        <v>24683</v>
      </c>
      <c r="AR10" s="282">
        <v>3.2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9" t="s">
        <v>522</v>
      </c>
      <c r="AL11" s="1200"/>
      <c r="AM11" s="1200"/>
      <c r="AN11" s="1201"/>
      <c r="AO11" s="280" t="s">
        <v>523</v>
      </c>
      <c r="AP11" s="280" t="s">
        <v>523</v>
      </c>
      <c r="AQ11" s="281">
        <v>5136</v>
      </c>
      <c r="AR11" s="282" t="s">
        <v>523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9" t="s">
        <v>524</v>
      </c>
      <c r="AL12" s="1200"/>
      <c r="AM12" s="1200"/>
      <c r="AN12" s="1201"/>
      <c r="AO12" s="280" t="s">
        <v>523</v>
      </c>
      <c r="AP12" s="280" t="s">
        <v>523</v>
      </c>
      <c r="AQ12" s="281" t="s">
        <v>523</v>
      </c>
      <c r="AR12" s="282" t="s">
        <v>523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9" t="s">
        <v>525</v>
      </c>
      <c r="AL13" s="1200"/>
      <c r="AM13" s="1200"/>
      <c r="AN13" s="1201"/>
      <c r="AO13" s="280">
        <v>31451</v>
      </c>
      <c r="AP13" s="280">
        <v>4972</v>
      </c>
      <c r="AQ13" s="281">
        <v>6255</v>
      </c>
      <c r="AR13" s="282">
        <v>-20.5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9" t="s">
        <v>526</v>
      </c>
      <c r="AL14" s="1200"/>
      <c r="AM14" s="1200"/>
      <c r="AN14" s="1201"/>
      <c r="AO14" s="280">
        <v>28561</v>
      </c>
      <c r="AP14" s="280">
        <v>4516</v>
      </c>
      <c r="AQ14" s="281">
        <v>3424</v>
      </c>
      <c r="AR14" s="282">
        <v>31.9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2" t="s">
        <v>527</v>
      </c>
      <c r="AL15" s="1203"/>
      <c r="AM15" s="1203"/>
      <c r="AN15" s="1204"/>
      <c r="AO15" s="280">
        <v>-99233</v>
      </c>
      <c r="AP15" s="280">
        <v>-15689</v>
      </c>
      <c r="AQ15" s="281">
        <v>-13292</v>
      </c>
      <c r="AR15" s="282">
        <v>18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2" t="s">
        <v>190</v>
      </c>
      <c r="AL16" s="1203"/>
      <c r="AM16" s="1203"/>
      <c r="AN16" s="1204"/>
      <c r="AO16" s="280">
        <v>1367202</v>
      </c>
      <c r="AP16" s="280">
        <v>216158</v>
      </c>
      <c r="AQ16" s="281">
        <v>189976</v>
      </c>
      <c r="AR16" s="282">
        <v>13.8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5" t="s">
        <v>532</v>
      </c>
      <c r="AL21" s="1206"/>
      <c r="AM21" s="1206"/>
      <c r="AN21" s="1207"/>
      <c r="AO21" s="293">
        <v>20.079999999999998</v>
      </c>
      <c r="AP21" s="294">
        <v>16.39</v>
      </c>
      <c r="AQ21" s="295">
        <v>3.69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5" t="s">
        <v>533</v>
      </c>
      <c r="AL22" s="1206"/>
      <c r="AM22" s="1206"/>
      <c r="AN22" s="1207"/>
      <c r="AO22" s="298">
        <v>92.4</v>
      </c>
      <c r="AP22" s="299">
        <v>95.8</v>
      </c>
      <c r="AQ22" s="300">
        <v>-3.4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8" t="s">
        <v>534</v>
      </c>
      <c r="B26" s="1198"/>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263"/>
    </row>
    <row r="27" spans="1:46">
      <c r="A27" s="305"/>
      <c r="AO27" s="258"/>
      <c r="AP27" s="258"/>
      <c r="AQ27" s="258"/>
      <c r="AR27" s="258"/>
      <c r="AS27" s="258"/>
      <c r="AT27" s="258"/>
    </row>
    <row r="28" spans="1:46" ht="17.2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7" t="s">
        <v>515</v>
      </c>
      <c r="AP30" s="268"/>
      <c r="AQ30" s="269" t="s">
        <v>516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8"/>
      <c r="AP31" s="274" t="s">
        <v>517</v>
      </c>
      <c r="AQ31" s="275" t="s">
        <v>518</v>
      </c>
      <c r="AR31" s="276" t="s">
        <v>519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9" t="s">
        <v>537</v>
      </c>
      <c r="AL32" s="1190"/>
      <c r="AM32" s="1190"/>
      <c r="AN32" s="1191"/>
      <c r="AO32" s="308">
        <v>1172214</v>
      </c>
      <c r="AP32" s="308">
        <v>185330</v>
      </c>
      <c r="AQ32" s="309">
        <v>115605</v>
      </c>
      <c r="AR32" s="310">
        <v>60.3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9" t="s">
        <v>538</v>
      </c>
      <c r="AL33" s="1190"/>
      <c r="AM33" s="1190"/>
      <c r="AN33" s="1191"/>
      <c r="AO33" s="308" t="s">
        <v>523</v>
      </c>
      <c r="AP33" s="308" t="s">
        <v>523</v>
      </c>
      <c r="AQ33" s="309">
        <v>170</v>
      </c>
      <c r="AR33" s="310" t="s">
        <v>523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9" t="s">
        <v>539</v>
      </c>
      <c r="AL34" s="1190"/>
      <c r="AM34" s="1190"/>
      <c r="AN34" s="1191"/>
      <c r="AO34" s="308" t="s">
        <v>523</v>
      </c>
      <c r="AP34" s="308" t="s">
        <v>523</v>
      </c>
      <c r="AQ34" s="309">
        <v>200</v>
      </c>
      <c r="AR34" s="310" t="s">
        <v>523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9" t="s">
        <v>540</v>
      </c>
      <c r="AL35" s="1190"/>
      <c r="AM35" s="1190"/>
      <c r="AN35" s="1191"/>
      <c r="AO35" s="308">
        <v>243526</v>
      </c>
      <c r="AP35" s="308">
        <v>38502</v>
      </c>
      <c r="AQ35" s="309">
        <v>23913</v>
      </c>
      <c r="AR35" s="310">
        <v>61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9" t="s">
        <v>541</v>
      </c>
      <c r="AL36" s="1190"/>
      <c r="AM36" s="1190"/>
      <c r="AN36" s="1191"/>
      <c r="AO36" s="308">
        <v>9210</v>
      </c>
      <c r="AP36" s="308">
        <v>1456</v>
      </c>
      <c r="AQ36" s="309">
        <v>3903</v>
      </c>
      <c r="AR36" s="310">
        <v>-62.7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9" t="s">
        <v>542</v>
      </c>
      <c r="AL37" s="1190"/>
      <c r="AM37" s="1190"/>
      <c r="AN37" s="1191"/>
      <c r="AO37" s="308" t="s">
        <v>523</v>
      </c>
      <c r="AP37" s="308" t="s">
        <v>523</v>
      </c>
      <c r="AQ37" s="309">
        <v>982</v>
      </c>
      <c r="AR37" s="310" t="s">
        <v>523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2" t="s">
        <v>543</v>
      </c>
      <c r="AL38" s="1193"/>
      <c r="AM38" s="1193"/>
      <c r="AN38" s="1194"/>
      <c r="AO38" s="311" t="s">
        <v>523</v>
      </c>
      <c r="AP38" s="311" t="s">
        <v>523</v>
      </c>
      <c r="AQ38" s="312">
        <v>19</v>
      </c>
      <c r="AR38" s="300" t="s">
        <v>523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2" t="s">
        <v>544</v>
      </c>
      <c r="AL39" s="1193"/>
      <c r="AM39" s="1193"/>
      <c r="AN39" s="1194"/>
      <c r="AO39" s="308">
        <v>-58416</v>
      </c>
      <c r="AP39" s="308">
        <v>-9236</v>
      </c>
      <c r="AQ39" s="309">
        <v>-4902</v>
      </c>
      <c r="AR39" s="310">
        <v>88.4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9" t="s">
        <v>545</v>
      </c>
      <c r="AL40" s="1190"/>
      <c r="AM40" s="1190"/>
      <c r="AN40" s="1191"/>
      <c r="AO40" s="308">
        <v>-809050</v>
      </c>
      <c r="AP40" s="308">
        <v>-127913</v>
      </c>
      <c r="AQ40" s="309">
        <v>-94813</v>
      </c>
      <c r="AR40" s="310">
        <v>34.9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5" t="s">
        <v>301</v>
      </c>
      <c r="AL41" s="1196"/>
      <c r="AM41" s="1196"/>
      <c r="AN41" s="1197"/>
      <c r="AO41" s="308">
        <v>557484</v>
      </c>
      <c r="AP41" s="308">
        <v>88140</v>
      </c>
      <c r="AQ41" s="309">
        <v>45077</v>
      </c>
      <c r="AR41" s="310">
        <v>95.5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2" t="s">
        <v>515</v>
      </c>
      <c r="AN49" s="1184" t="s">
        <v>549</v>
      </c>
      <c r="AO49" s="1185"/>
      <c r="AP49" s="1185"/>
      <c r="AQ49" s="1185"/>
      <c r="AR49" s="1186"/>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3"/>
      <c r="AN50" s="324" t="s">
        <v>550</v>
      </c>
      <c r="AO50" s="325" t="s">
        <v>551</v>
      </c>
      <c r="AP50" s="326" t="s">
        <v>552</v>
      </c>
      <c r="AQ50" s="327" t="s">
        <v>553</v>
      </c>
      <c r="AR50" s="328" t="s">
        <v>554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1059842</v>
      </c>
      <c r="AN51" s="330">
        <v>157457</v>
      </c>
      <c r="AO51" s="331">
        <v>15</v>
      </c>
      <c r="AP51" s="332">
        <v>202870</v>
      </c>
      <c r="AQ51" s="333">
        <v>20.100000000000001</v>
      </c>
      <c r="AR51" s="334">
        <v>-5.0999999999999996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255770</v>
      </c>
      <c r="AN52" s="338">
        <v>37999</v>
      </c>
      <c r="AO52" s="339">
        <v>25.2</v>
      </c>
      <c r="AP52" s="340">
        <v>79735</v>
      </c>
      <c r="AQ52" s="341">
        <v>0.5</v>
      </c>
      <c r="AR52" s="342">
        <v>24.7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2175715</v>
      </c>
      <c r="AN53" s="330">
        <v>328113</v>
      </c>
      <c r="AO53" s="331">
        <v>108.4</v>
      </c>
      <c r="AP53" s="332">
        <v>167497</v>
      </c>
      <c r="AQ53" s="333">
        <v>-17.399999999999999</v>
      </c>
      <c r="AR53" s="334">
        <v>125.8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1404558</v>
      </c>
      <c r="AN54" s="338">
        <v>211817</v>
      </c>
      <c r="AO54" s="339">
        <v>457.4</v>
      </c>
      <c r="AP54" s="340">
        <v>82571</v>
      </c>
      <c r="AQ54" s="341">
        <v>3.6</v>
      </c>
      <c r="AR54" s="342">
        <v>453.8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1067564</v>
      </c>
      <c r="AN55" s="330">
        <v>163311</v>
      </c>
      <c r="AO55" s="331">
        <v>-50.2</v>
      </c>
      <c r="AP55" s="332">
        <v>190274</v>
      </c>
      <c r="AQ55" s="333">
        <v>13.6</v>
      </c>
      <c r="AR55" s="334">
        <v>-63.8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222863</v>
      </c>
      <c r="AN56" s="338">
        <v>34093</v>
      </c>
      <c r="AO56" s="339">
        <v>-83.9</v>
      </c>
      <c r="AP56" s="340">
        <v>88584</v>
      </c>
      <c r="AQ56" s="341">
        <v>7.3</v>
      </c>
      <c r="AR56" s="342">
        <v>-91.2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1365552</v>
      </c>
      <c r="AN57" s="330">
        <v>212471</v>
      </c>
      <c r="AO57" s="331">
        <v>30.1</v>
      </c>
      <c r="AP57" s="332">
        <v>200194</v>
      </c>
      <c r="AQ57" s="333">
        <v>5.2</v>
      </c>
      <c r="AR57" s="334">
        <v>24.9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454438</v>
      </c>
      <c r="AN58" s="338">
        <v>70708</v>
      </c>
      <c r="AO58" s="339">
        <v>107.4</v>
      </c>
      <c r="AP58" s="340">
        <v>106422</v>
      </c>
      <c r="AQ58" s="341">
        <v>20.100000000000001</v>
      </c>
      <c r="AR58" s="342">
        <v>87.3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1320100</v>
      </c>
      <c r="AN59" s="330">
        <v>208711</v>
      </c>
      <c r="AO59" s="331">
        <v>-1.8</v>
      </c>
      <c r="AP59" s="332">
        <v>196914</v>
      </c>
      <c r="AQ59" s="333">
        <v>-1.6</v>
      </c>
      <c r="AR59" s="334">
        <v>-0.2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194111</v>
      </c>
      <c r="AN60" s="338">
        <v>30689</v>
      </c>
      <c r="AO60" s="339">
        <v>-56.6</v>
      </c>
      <c r="AP60" s="340">
        <v>98966</v>
      </c>
      <c r="AQ60" s="341">
        <v>-7</v>
      </c>
      <c r="AR60" s="342">
        <v>-49.6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1397755</v>
      </c>
      <c r="AN61" s="345">
        <v>214013</v>
      </c>
      <c r="AO61" s="346">
        <v>20.3</v>
      </c>
      <c r="AP61" s="347">
        <v>191550</v>
      </c>
      <c r="AQ61" s="348">
        <v>4</v>
      </c>
      <c r="AR61" s="334">
        <v>16.3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506348</v>
      </c>
      <c r="AN62" s="338">
        <v>77061</v>
      </c>
      <c r="AO62" s="339">
        <v>89.9</v>
      </c>
      <c r="AP62" s="340">
        <v>91256</v>
      </c>
      <c r="AQ62" s="341">
        <v>4.9000000000000004</v>
      </c>
      <c r="AR62" s="342">
        <v>85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bz8g1vEdhlFGR6C9Tlk+tTHST4ojUxb8q7vUtQIEhprPltE6EzY0lG0HN5SMvF4M1d1qKBQ8lfYqN8s4U2lr3Q==" saltValue="vBStgqRuazGvw36m9gUy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563</v>
      </c>
    </row>
    <row r="120" spans="125:125" ht="13.5" hidden="1" customHeight="1"/>
    <row r="121" spans="125:125" ht="13.5" hidden="1" customHeight="1">
      <c r="DU121" s="255"/>
    </row>
  </sheetData>
  <sheetProtection algorithmName="SHA-512" hashValue="T9tBzxb8Vf98AIJEdPbC7NwKprWtxGK9y6PvqsVCpp8OCVNLp388oSR3Qm5KcYviCO+yOuJwaa4nlAhi9y+nXw==" saltValue="OTy5rEGJ5l1KcdPWdUOHw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564</v>
      </c>
    </row>
  </sheetData>
  <sheetProtection algorithmName="SHA-512" hashValue="ZVkst3VRzeFzeiyn0aovm5fQ1jvypbdH3xzhZ4v5Kwn32mL3rwqlS0BrteaoEbTRyGo4zMMkLdzY1YLikrpRtA==" saltValue="ztB86jErqyNJMm9PjSbG/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8" t="s">
        <v>3</v>
      </c>
      <c r="D47" s="1208"/>
      <c r="E47" s="1209"/>
      <c r="F47" s="11">
        <v>25.88</v>
      </c>
      <c r="G47" s="12">
        <v>26.25</v>
      </c>
      <c r="H47" s="12">
        <v>26.38</v>
      </c>
      <c r="I47" s="12">
        <v>30.1</v>
      </c>
      <c r="J47" s="13">
        <v>32.04</v>
      </c>
    </row>
    <row r="48" spans="2:10" ht="57.75" customHeight="1">
      <c r="B48" s="14"/>
      <c r="C48" s="1210" t="s">
        <v>4</v>
      </c>
      <c r="D48" s="1210"/>
      <c r="E48" s="1211"/>
      <c r="F48" s="15">
        <v>3.97</v>
      </c>
      <c r="G48" s="16">
        <v>5.13</v>
      </c>
      <c r="H48" s="16">
        <v>3.31</v>
      </c>
      <c r="I48" s="16">
        <v>1.48</v>
      </c>
      <c r="J48" s="17">
        <v>1.27</v>
      </c>
    </row>
    <row r="49" spans="2:10" ht="57.75" customHeight="1" thickBot="1">
      <c r="B49" s="18"/>
      <c r="C49" s="1212" t="s">
        <v>5</v>
      </c>
      <c r="D49" s="1212"/>
      <c r="E49" s="1213"/>
      <c r="F49" s="19" t="s">
        <v>570</v>
      </c>
      <c r="G49" s="20">
        <v>1.1000000000000001</v>
      </c>
      <c r="H49" s="20" t="s">
        <v>571</v>
      </c>
      <c r="I49" s="20">
        <v>3.06</v>
      </c>
      <c r="J49" s="21">
        <v>3.74</v>
      </c>
    </row>
    <row r="50" spans="2:10"/>
  </sheetData>
  <sheetProtection algorithmName="SHA-512" hashValue="Jd6S1LQRevPVgTVHZy+Q4T5yxINLo4yS8FuYwpCcn8iTigVQx0CCciuuVRsEKL3aBcxkqcAbNTb/QioFiXvSRA==" saltValue="cpma1SYoCy1qJI/xUFZh8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2023-10-03T04:51:13Z</cp:lastPrinted>
  <dcterms:created xsi:type="dcterms:W3CDTF">2023-02-20T07:54:31Z</dcterms:created>
  <dcterms:modified xsi:type="dcterms:W3CDTF">2023-11-01T06:02:37Z</dcterms:modified>
  <cp:category/>
</cp:coreProperties>
</file>