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Z:\3 財務係\★★★業務データ★★★\04 普通会計決算統計\42 普通会計決算統計総括\Ｒ５\◎国調査（決算統計関係：コロナ，基金状況，子ども）\240321〆 令和４年度財政状況資料の作成・公表について（依頼）\06 最終版（確認・様式(3)差替済み）格納\"/>
    </mc:Choice>
  </mc:AlternateContent>
  <xr:revisionPtr revIDLastSave="0" documentId="13_ncr:1_{4EB45435-6C7C-4FB3-A0D8-C7BF1DFB204C}" xr6:coauthVersionLast="36" xr6:coauthVersionMax="47" xr10:uidLastSave="{00000000-0000-0000-0000-000000000000}"/>
  <bookViews>
    <workbookView xWindow="0" yWindow="0" windowWidth="28800" windowHeight="1158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C37" i="10"/>
  <c r="BE36" i="10"/>
  <c r="C36" i="10"/>
  <c r="BE35" i="10"/>
  <c r="C35" i="10"/>
  <c r="CO34" i="10"/>
  <c r="CO35" i="10" s="1"/>
  <c r="CO36" i="10" s="1"/>
  <c r="BW34" i="10"/>
  <c r="BW35" i="10" s="1"/>
  <c r="BW36" i="10" s="1"/>
  <c r="BW37" i="10" s="1"/>
  <c r="BW38" i="10" s="1"/>
  <c r="BW39" i="10" s="1"/>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AM34" i="10"/>
  <c r="AM35" i="10" s="1"/>
  <c r="AM36" i="10" s="1"/>
  <c r="AM37" i="10" s="1"/>
  <c r="BE34" i="10" l="1"/>
</calcChain>
</file>

<file path=xl/sharedStrings.xml><?xml version="1.0" encoding="utf-8"?>
<sst xmlns="http://schemas.openxmlformats.org/spreadsheetml/2006/main" count="1116" uniqueCount="597">
  <si>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</si>
  <si>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</si>
  <si>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</si>
  <si>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</si>
  <si>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</si>
  <si>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</si>
  <si>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</si>
  <si>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</si>
  <si>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</si>
  <si>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</si>
  <si>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</si>
  <si>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</si>
  <si>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</si>
  <si>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</si>
  <si>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</si>
  <si>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</si>
  <si>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</si>
  <si>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</si>
  <si>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</si>
  <si>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</si>
  <si>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</si>
  <si>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</si>
  <si>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</si>
  <si>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</si>
  <si>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</si>
  <si>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</si>
  <si>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</si>
  <si>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</si>
  <si>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</si>
  <si>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</si>
  <si>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</si>
  <si>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</si>
  <si>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</si>
  <si>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</si>
  <si>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</si>
  <si>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</si>
  <si>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</si>
  <si>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</si>
  <si>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</si>
  <si>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</si>
  <si>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</si>
  <si>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</si>
  <si>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</si>
  <si>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</si>
  <si>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</si>
  <si>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</si>
  <si>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</si>
  <si>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</si>
  <si>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</si>
  <si>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</si>
  <si>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</si>
  <si>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</si>
  <si>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</si>
  <si>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</si>
  <si>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</si>
  <si>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</si>
  <si>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</si>
  <si>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</si>
  <si>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</si>
  <si>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</si>
  <si>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</si>
  <si>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</si>
  <si>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</si>
  <si>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</si>
  <si>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</si>
  <si>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</si>
  <si>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</si>
  <si>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</si>
  <si>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</si>
  <si>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</si>
  <si>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</si>
  <si>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</si>
  <si>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</si>
  <si>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</si>
  <si>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</si>
  <si>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</si>
  <si>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</si>
  <si>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</si>
  <si>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</si>
  <si>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</si>
  <si>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</si>
  <si>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</si>
  <si>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</si>
  <si>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</si>
  <si>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</si>
  <si>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</si>
  <si>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</si>
  <si>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Ⅲ－３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</si>
  <si>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</si>
  <si>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</si>
  <si>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</si>
  <si>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</si>
  <si>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</si>
  <si>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</si>
  <si>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</si>
  <si>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</si>
  <si>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</si>
  <si>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</si>
  <si>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</si>
  <si>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</si>
  <si>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霧島市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</si>
  <si>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</si>
  <si>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</si>
  <si>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</si>
  <si>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</si>
  <si>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</si>
  <si>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</si>
  <si>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</si>
  <si>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</si>
  <si>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</si>
  <si>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</si>
  <si>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</si>
  <si>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</si>
  <si>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</si>
  <si>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</si>
  <si>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</si>
  <si>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</si>
  <si>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</si>
  <si>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</si>
  <si>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</si>
  <si>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</si>
  <si>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</si>
  <si>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</si>
  <si>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</si>
  <si>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</si>
  <si>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</si>
  <si>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</si>
  <si>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</si>
  <si>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</si>
  <si>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</si>
  <si>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</si>
  <si>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</si>
  <si>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</si>
  <si>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</si>
  <si>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</si>
  <si>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</si>
  <si>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</si>
  <si>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</si>
  <si>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</si>
  <si>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</si>
  <si>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</si>
  <si>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</si>
  <si>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</si>
  <si>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</si>
  <si>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</si>
  <si>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</si>
  <si>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</si>
  <si>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</si>
  <si>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</si>
  <si>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</si>
  <si>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</si>
  <si>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</si>
  <si>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</si>
  <si>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</si>
  <si>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</si>
  <si>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</si>
  <si>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</si>
  <si>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</si>
  <si>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</si>
  <si>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</si>
  <si>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</si>
  <si>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</si>
  <si>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</si>
  <si>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</si>
  <si>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</si>
  <si>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</si>
  <si>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</si>
  <si>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</si>
  <si>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</si>
  <si>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</si>
  <si>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</si>
  <si>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</si>
  <si>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</si>
  <si>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</si>
  <si>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</si>
  <si>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</si>
  <si>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</si>
  <si>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</si>
  <si>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</si>
  <si>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</si>
  <si>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</si>
  <si>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</si>
  <si>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</si>
  <si>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</si>
  <si>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</si>
  <si>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</si>
  <si>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</si>
  <si>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</si>
  <si>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</si>
  <si>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</si>
  <si>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</si>
  <si>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</si>
  <si>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</si>
  <si>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</si>
  <si>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</si>
  <si>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</si>
  <si>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</si>
  <si>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</si>
  <si>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</si>
  <si>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</si>
  <si>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</si>
  <si>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</si>
  <si>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</si>
  <si>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</si>
  <si>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</si>
  <si>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</si>
  <si>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</si>
  <si>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</si>
  <si>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</si>
  <si>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</si>
  <si>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</si>
  <si>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</si>
  <si>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</si>
  <si>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</si>
  <si>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</si>
  <si>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</si>
  <si>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</si>
  <si>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</si>
  <si>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</si>
  <si>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</si>
  <si>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</si>
  <si>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鹿児島県霧島市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</si>
  <si>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</si>
  <si>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</si>
  <si>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</si>
  <si>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</si>
  <si>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</si>
  <si>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</si>
  <si>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</si>
  <si>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</si>
  <si>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</si>
  <si>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</si>
  <si>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</si>
  <si>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</si>
  <si>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</si>
  <si>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</si>
  <si>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</si>
  <si>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</si>
  <si>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</si>
  <si>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</si>
  <si>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</si>
  <si>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</si>
  <si>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</si>
  <si>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</si>
  <si>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</si>
  <si>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</si>
  <si>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</si>
  <si>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</si>
  <si>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</si>
  <si>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</si>
  <si>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</si>
  <si>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</si>
  <si>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</si>
  <si>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</si>
  <si>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</si>
  <si>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</si>
  <si>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</si>
  <si>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</si>
  <si>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</si>
  <si>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</si>
  <si>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</si>
  <si>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</si>
  <si>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</si>
  <si>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</si>
  <si>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</si>
  <si>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</si>
  <si>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</si>
  <si>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</si>
  <si>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</si>
  <si>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</si>
  <si>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</si>
  <si>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</si>
  <si>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</si>
  <si>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</si>
  <si>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</si>
  <si>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</si>
  <si>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</si>
  <si>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</si>
  <si>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</si>
  <si>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</si>
  <si>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</si>
  <si>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</si>
  <si>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</si>
  <si>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</si>
  <si>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</si>
  <si>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</si>
  <si>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</si>
  <si>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</si>
  <si>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</si>
  <si>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</si>
  <si>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</si>
  <si>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</si>
  <si>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</si>
  <si>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</si>
  <si>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</si>
  <si>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</si>
  <si>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</si>
  <si>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</si>
  <si>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</si>
  <si>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</si>
  <si>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</si>
  <si>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</si>
  <si>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</si>
  <si>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</si>
  <si>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</si>
  <si>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</si>
  <si>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</si>
  <si>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</si>
  <si>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</si>
  <si>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</si>
  <si>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</si>
  <si>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</si>
  <si>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</si>
  <si>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</si>
  <si>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</si>
  <si>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</si>
  <si>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</si>
  <si>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</si>
  <si>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</si>
  <si>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</si>
  <si>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</si>
  <si>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</si>
  <si>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</si>
  <si>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</si>
  <si>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</si>
  <si>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</si>
  <si>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</si>
  <si>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</si>
  <si>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</si>
  <si>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</si>
  <si>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</si>
  <si>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</si>
  <si>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</si>
  <si>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</si>
  <si>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</si>
  <si>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</si>
  <si>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</si>
  <si>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</si>
  <si>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</si>
  <si>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</si>
  <si>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</si>
  <si>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</si>
  <si>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</si>
  <si>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</si>
  <si>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</si>
  <si>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</si>
  <si>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</si>
  <si>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簡易水道</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</si>
  <si>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</si>
  <si>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</si>
  <si>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</si>
  <si>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</si>
  <si>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</si>
  <si>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</si>
  <si>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</si>
  <si>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</si>
  <si>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</si>
  <si>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</si>
  <si>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</si>
  <si>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</si>
  <si>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</si>
  <si>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</si>
  <si>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</si>
  <si>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</si>
  <si>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</si>
  <si>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</si>
  <si>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</si>
  <si>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</si>
  <si>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</si>
  <si>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</si>
  <si>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</si>
  <si>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</si>
  <si>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</si>
  <si>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</si>
  <si>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鹿児島県霧島市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</si>
  <si>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</si>
  <si>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</si>
  <si>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</si>
  <si>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</si>
  <si>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</si>
  <si>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</si>
  <si>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</si>
  <si>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</si>
  <si>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</si>
  <si>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</si>
  <si>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</si>
  <si>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</si>
  <si>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</si>
  <si>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</si>
  <si>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</si>
  <si>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</si>
  <si>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</si>
  <si>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</si>
  <si>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</si>
  <si>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</si>
  <si>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</si>
  <si>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</si>
  <si>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</si>
  <si>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</si>
  <si>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</si>
  <si>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</si>
  <si>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</si>
  <si>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</si>
  <si>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</si>
  <si>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</si>
  <si>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</si>
  <si>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</si>
  <si>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</si>
  <si>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</si>
  <si>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</si>
  <si>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</si>
  <si>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交通災害共済事業特別会計</t>
    <phoneticPr fontId="5"/>
  </si>
  <si>
    <t>水道事業会計</t>
    <phoneticPr fontId="5"/>
  </si>
  <si>
    <t>法適用企業</t>
    <phoneticPr fontId="5"/>
  </si>
  <si>
    <t>工業用水道事業会計</t>
    <phoneticPr fontId="5"/>
  </si>
  <si>
    <t>法適用企業</t>
    <phoneticPr fontId="5"/>
  </si>
  <si>
    <t>病院事業会計</t>
    <phoneticPr fontId="5"/>
  </si>
  <si>
    <t>下水道事業会計</t>
    <phoneticPr fontId="5"/>
  </si>
  <si>
    <t>温泉供給特別会計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</si>
  <si>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</si>
  <si>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</si>
  <si>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</si>
  <si>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</si>
  <si>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</si>
  <si>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</si>
  <si>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</si>
  <si>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</si>
  <si>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</si>
  <si>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</si>
  <si>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</si>
  <si>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</si>
  <si>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</si>
  <si>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</si>
  <si>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</si>
  <si>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</si>
  <si>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</si>
  <si>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</si>
  <si>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</si>
  <si>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</si>
  <si>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</si>
  <si>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</si>
  <si>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</si>
  <si>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</si>
  <si>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</si>
  <si>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</si>
  <si>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</si>
  <si>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</si>
  <si>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</si>
  <si>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</si>
  <si>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</si>
  <si>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</si>
  <si>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</si>
  <si>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</si>
  <si>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</si>
  <si>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</si>
  <si>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</si>
  <si>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</si>
  <si>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</si>
  <si>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</si>
  <si>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</si>
  <si>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</si>
  <si>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</si>
  <si>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</si>
  <si>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</si>
  <si>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</si>
  <si>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</si>
  <si>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</si>
  <si>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</si>
  <si>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</si>
  <si>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</si>
  <si>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</si>
  <si>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</si>
  <si>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</si>
  <si>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</si>
  <si>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</si>
  <si>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</si>
  <si>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</si>
  <si>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</si>
  <si>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</si>
  <si>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</si>
  <si>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</si>
  <si>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</si>
  <si>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</si>
  <si>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</si>
  <si>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</si>
  <si>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</si>
  <si>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</si>
  <si>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</si>
  <si>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</si>
  <si>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</si>
  <si>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</si>
  <si>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</si>
  <si>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</si>
  <si>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</si>
  <si>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</si>
  <si>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</si>
  <si>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</si>
  <si>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</si>
  <si>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</si>
  <si>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</si>
  <si>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</si>
  <si>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</si>
  <si>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</si>
  <si>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</si>
  <si>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</si>
  <si>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</si>
  <si>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</si>
  <si>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</si>
  <si>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</si>
  <si>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</si>
  <si>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</si>
  <si>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</si>
  <si>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</si>
  <si>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</si>
  <si>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</si>
  <si>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</si>
  <si>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</si>
  <si>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</si>
  <si>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</si>
  <si>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</si>
  <si>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</si>
  <si>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</si>
  <si>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</si>
  <si>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</si>
  <si>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</si>
  <si>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</si>
  <si>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</si>
  <si>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</si>
  <si>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</si>
  <si>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</si>
  <si>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</si>
  <si>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</si>
  <si>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</si>
  <si>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</si>
  <si>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</si>
  <si>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</si>
  <si>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</si>
  <si>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</si>
  <si>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</si>
  <si>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</si>
  <si>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</si>
  <si>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</si>
  <si>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</si>
  <si>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</si>
  <si>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</si>
  <si>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</si>
  <si>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</si>
  <si>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</si>
  <si>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</si>
  <si>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</si>
  <si>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</si>
  <si>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</si>
  <si>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</si>
  <si>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</si>
  <si>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</si>
  <si>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</si>
  <si>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</si>
  <si>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</si>
  <si>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</si>
  <si>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</si>
  <si>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</si>
  <si>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</si>
  <si>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0.90</t>
  </si>
  <si>
    <t>▲ 3.51</t>
  </si>
  <si>
    <t>▲ 0.80</t>
  </si>
  <si>
    <t>水道事業会計</t>
  </si>
  <si>
    <t>一般会計</t>
  </si>
  <si>
    <t>病院事業会計</t>
  </si>
  <si>
    <t>介護保険特別会計</t>
  </si>
  <si>
    <t>下水道事業会計</t>
  </si>
  <si>
    <t>国民健康保険特別会計</t>
  </si>
  <si>
    <t>工業用水道事業会計</t>
  </si>
  <si>
    <t>交通災害共済事業特別会計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</si>
  <si>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</si>
  <si>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</si>
  <si>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</si>
  <si>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</si>
  <si>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</si>
  <si>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</si>
  <si>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</si>
  <si>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</si>
  <si>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</si>
  <si>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鹿児島県市町村総合事務組合</t>
    <rPh sb="0" eb="3">
      <t>カゴシマ</t>
    </rPh>
    <rPh sb="3" eb="4">
      <t>ケン</t>
    </rPh>
    <rPh sb="4" eb="7">
      <t>シチョウソン</t>
    </rPh>
    <rPh sb="7" eb="9">
      <t>ソウゴウ</t>
    </rPh>
    <rPh sb="9" eb="11">
      <t>ジム</t>
    </rPh>
    <rPh sb="11" eb="13">
      <t>クミアイ</t>
    </rPh>
    <phoneticPr fontId="2"/>
  </si>
  <si>
    <t>伊佐北姶良環境管理組合</t>
    <rPh sb="0" eb="2">
      <t>イサ</t>
    </rPh>
    <rPh sb="2" eb="3">
      <t>キタ</t>
    </rPh>
    <rPh sb="3" eb="5">
      <t>アイラ</t>
    </rPh>
    <rPh sb="5" eb="7">
      <t>カンキョウ</t>
    </rPh>
    <rPh sb="7" eb="9">
      <t>カンリ</t>
    </rPh>
    <rPh sb="9" eb="11">
      <t>クミアイ</t>
    </rPh>
    <phoneticPr fontId="2"/>
  </si>
  <si>
    <t>伊佐北姶良火葬場管理組合</t>
    <rPh sb="0" eb="2">
      <t>イサ</t>
    </rPh>
    <rPh sb="2" eb="3">
      <t>キタ</t>
    </rPh>
    <rPh sb="3" eb="5">
      <t>アイラ</t>
    </rPh>
    <rPh sb="5" eb="8">
      <t>カソウバ</t>
    </rPh>
    <rPh sb="8" eb="10">
      <t>カンリ</t>
    </rPh>
    <rPh sb="10" eb="12">
      <t>クミアイ</t>
    </rPh>
    <phoneticPr fontId="2"/>
  </si>
  <si>
    <t>姶良・伊佐地区介護保険組合</t>
    <rPh sb="0" eb="2">
      <t>アイラ</t>
    </rPh>
    <rPh sb="3" eb="5">
      <t>イサ</t>
    </rPh>
    <rPh sb="5" eb="7">
      <t>チク</t>
    </rPh>
    <rPh sb="7" eb="9">
      <t>カイゴ</t>
    </rPh>
    <rPh sb="9" eb="11">
      <t>ホケン</t>
    </rPh>
    <rPh sb="11" eb="13">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</si>
  <si>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</si>
  <si>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2"/>
  </si>
  <si>
    <t>○</t>
  </si>
  <si>
    <t>霧島市土地開発公社</t>
  </si>
  <si>
    <t>霧島市施設管理公社</t>
  </si>
  <si>
    <t>霧島神話の里公園</t>
  </si>
  <si>
    <t>特定建設事業基金</t>
    <rPh sb="0" eb="8">
      <t>トクテイケンセツジギョウキキン</t>
    </rPh>
    <phoneticPr fontId="5"/>
  </si>
  <si>
    <t>ふるさときばいやんせ基金</t>
    <rPh sb="10" eb="12">
      <t>キキン</t>
    </rPh>
    <phoneticPr fontId="2"/>
  </si>
  <si>
    <t>地域福祉基金</t>
    <rPh sb="0" eb="6">
      <t>チイキフクシキキン</t>
    </rPh>
    <phoneticPr fontId="2"/>
  </si>
  <si>
    <t>衛生施設整備基金</t>
    <rPh sb="0" eb="2">
      <t>エイセイ</t>
    </rPh>
    <rPh sb="2" eb="8">
      <t>シセツセイビキキン</t>
    </rPh>
    <phoneticPr fontId="2"/>
  </si>
  <si>
    <t>まちづくり基金</t>
    <rPh sb="5" eb="7">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</si>
</sst>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43226</c:v>
                </c:pt>
                <c:pt idx="1">
                  <c:v>42836</c:v>
                </c:pt>
                <c:pt idx="2">
                  <c:v>44161</c:v>
                </c:pt>
                <c:pt idx="3">
                  <c:v>43955</c:v>
                </c:pt>
                <c:pt idx="4">
                  <c:v>41921</c:v>
                </c:pt>
              </c:numCache>
            </c:numRef>
          </c:val>
          <c:smooth val="0"/>
          <c:extLst>
            <c:ext xmlns:c16="http://schemas.microsoft.com/office/drawing/2014/chart" uri="{C3380CC4-5D6E-409C-BE32-E72D297353CC}">
              <c16:uniqueId val="{00000000-44C7-4DB8-9890-FD0D74E1456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52911</c:v>
                </c:pt>
                <c:pt idx="1">
                  <c:v>71121</c:v>
                </c:pt>
                <c:pt idx="2">
                  <c:v>76742</c:v>
                </c:pt>
                <c:pt idx="3">
                  <c:v>62927</c:v>
                </c:pt>
                <c:pt idx="4">
                  <c:v>57768</c:v>
                </c:pt>
              </c:numCache>
            </c:numRef>
          </c:val>
          <c:smooth val="0"/>
          <c:extLst>
            <c:ext xmlns:c16="http://schemas.microsoft.com/office/drawing/2014/chart" uri="{C3380CC4-5D6E-409C-BE32-E72D297353CC}">
              <c16:uniqueId val="{00000001-44C7-4DB8-9890-FD0D74E1456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6.85</c:v>
                </c:pt>
                <c:pt idx="1">
                  <c:v>5.83</c:v>
                </c:pt>
                <c:pt idx="2">
                  <c:v>7.9</c:v>
                </c:pt>
                <c:pt idx="3">
                  <c:v>8.86</c:v>
                </c:pt>
                <c:pt idx="4">
                  <c:v>10.16</c:v>
                </c:pt>
              </c:numCache>
            </c:numRef>
          </c:val>
          <c:extLst>
            <c:ext xmlns:c16="http://schemas.microsoft.com/office/drawing/2014/chart" uri="{C3380CC4-5D6E-409C-BE32-E72D297353CC}">
              <c16:uniqueId val="{00000000-AC14-4F9C-93CC-040430BD119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28.45</c:v>
                </c:pt>
                <c:pt idx="1">
                  <c:v>26.15</c:v>
                </c:pt>
                <c:pt idx="2">
                  <c:v>22.81</c:v>
                </c:pt>
                <c:pt idx="3">
                  <c:v>22</c:v>
                </c:pt>
                <c:pt idx="4">
                  <c:v>22.12</c:v>
                </c:pt>
              </c:numCache>
            </c:numRef>
          </c:val>
          <c:extLst>
            <c:ext xmlns:c16="http://schemas.microsoft.com/office/drawing/2014/chart" uri="{C3380CC4-5D6E-409C-BE32-E72D297353CC}">
              <c16:uniqueId val="{00000001-AC14-4F9C-93CC-040430BD119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-0.9</c:v>
                </c:pt>
                <c:pt idx="1">
                  <c:v>-3.51</c:v>
                </c:pt>
                <c:pt idx="2">
                  <c:v>-0.8</c:v>
                </c:pt>
                <c:pt idx="3">
                  <c:v>1.19</c:v>
                </c:pt>
                <c:pt idx="4">
                  <c:v>0.77</c:v>
                </c:pt>
              </c:numCache>
            </c:numRef>
          </c:val>
          <c:smooth val="0"/>
          <c:extLst>
            <c:ext xmlns:c16="http://schemas.microsoft.com/office/drawing/2014/chart" uri="{C3380CC4-5D6E-409C-BE32-E72D297353CC}">
              <c16:uniqueId val="{00000002-AC14-4F9C-93CC-040430BD119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0.59</c:v>
                </c:pt>
                <c:pt idx="2">
                  <c:v>#N/A</c:v>
                </c:pt>
                <c:pt idx="3">
                  <c:v>0.03</c:v>
                </c:pt>
                <c:pt idx="4">
                  <c:v>#N/A</c:v>
                </c:pt>
                <c:pt idx="5">
                  <c:v>0.03</c:v>
                </c:pt>
                <c:pt idx="6">
                  <c:v>#N/A</c:v>
                </c:pt>
                <c:pt idx="7">
                  <c:v>0.02</c:v>
                </c:pt>
                <c:pt idx="8">
                  <c:v>#N/A</c:v>
                </c:pt>
                <c:pt idx="9">
                  <c:v>0.02</c:v>
                </c:pt>
              </c:numCache>
            </c:numRef>
          </c:val>
          <c:extLst>
            <c:ext xmlns:c16="http://schemas.microsoft.com/office/drawing/2014/chart" uri="{C3380CC4-5D6E-409C-BE32-E72D297353CC}">
              <c16:uniqueId val="{00000000-A982-4452-BA3D-82A6192CF37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982-4452-BA3D-82A6192CF376}"/>
            </c:ext>
          </c:extLst>
        </c:ser>
        <c:ser>
          <c:idx val="2"/>
          <c:order val="2"/>
          <c:tx>
            <c:strRef>
              <c:f>データシート!$A$29</c:f>
              <c:strCache>
                <c:ptCount val="1"/>
                <c:pt idx="0">
                  <c:v>交通災害共済事業特別会計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0.02</c:v>
                </c:pt>
                <c:pt idx="2">
                  <c:v>#N/A</c:v>
                </c:pt>
                <c:pt idx="3">
                  <c:v>0.03</c:v>
                </c:pt>
                <c:pt idx="4">
                  <c:v>#N/A</c:v>
                </c:pt>
                <c:pt idx="5">
                  <c:v>0.04</c:v>
                </c:pt>
                <c:pt idx="6">
                  <c:v>#N/A</c:v>
                </c:pt>
                <c:pt idx="7">
                  <c:v>0.05</c:v>
                </c:pt>
                <c:pt idx="8">
                  <c:v>#N/A</c:v>
                </c:pt>
                <c:pt idx="9">
                  <c:v>0.06</c:v>
                </c:pt>
              </c:numCache>
            </c:numRef>
          </c:val>
          <c:extLst>
            <c:ext xmlns:c16="http://schemas.microsoft.com/office/drawing/2014/chart" uri="{C3380CC4-5D6E-409C-BE32-E72D297353CC}">
              <c16:uniqueId val="{00000002-A982-4452-BA3D-82A6192CF376}"/>
            </c:ext>
          </c:extLst>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0.12</c:v>
                </c:pt>
                <c:pt idx="2">
                  <c:v>#N/A</c:v>
                </c:pt>
                <c:pt idx="3">
                  <c:v>0.12</c:v>
                </c:pt>
                <c:pt idx="4">
                  <c:v>#N/A</c:v>
                </c:pt>
                <c:pt idx="5">
                  <c:v>0.13</c:v>
                </c:pt>
                <c:pt idx="6">
                  <c:v>#N/A</c:v>
                </c:pt>
                <c:pt idx="7">
                  <c:v>0.13</c:v>
                </c:pt>
                <c:pt idx="8">
                  <c:v>#N/A</c:v>
                </c:pt>
                <c:pt idx="9">
                  <c:v>0.15</c:v>
                </c:pt>
              </c:numCache>
            </c:numRef>
          </c:val>
          <c:extLst>
            <c:ext xmlns:c16="http://schemas.microsoft.com/office/drawing/2014/chart" uri="{C3380CC4-5D6E-409C-BE32-E72D297353CC}">
              <c16:uniqueId val="{00000003-A982-4452-BA3D-82A6192CF376}"/>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0.89</c:v>
                </c:pt>
                <c:pt idx="2">
                  <c:v>#N/A</c:v>
                </c:pt>
                <c:pt idx="3">
                  <c:v>0.93</c:v>
                </c:pt>
                <c:pt idx="4">
                  <c:v>#N/A</c:v>
                </c:pt>
                <c:pt idx="5">
                  <c:v>0.42</c:v>
                </c:pt>
                <c:pt idx="6">
                  <c:v>#N/A</c:v>
                </c:pt>
                <c:pt idx="7">
                  <c:v>0.27</c:v>
                </c:pt>
                <c:pt idx="8">
                  <c:v>#N/A</c:v>
                </c:pt>
                <c:pt idx="9">
                  <c:v>0.2</c:v>
                </c:pt>
              </c:numCache>
            </c:numRef>
          </c:val>
          <c:extLst>
            <c:ext xmlns:c16="http://schemas.microsoft.com/office/drawing/2014/chart" uri="{C3380CC4-5D6E-409C-BE32-E72D297353CC}">
              <c16:uniqueId val="{00000004-A982-4452-BA3D-82A6192CF376}"/>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#N/A</c:v>
                </c:pt>
                <c:pt idx="3">
                  <c:v>0.56999999999999995</c:v>
                </c:pt>
                <c:pt idx="4">
                  <c:v>#N/A</c:v>
                </c:pt>
                <c:pt idx="5">
                  <c:v>0.65</c:v>
                </c:pt>
                <c:pt idx="6">
                  <c:v>#N/A</c:v>
                </c:pt>
                <c:pt idx="7">
                  <c:v>0.92</c:v>
                </c:pt>
                <c:pt idx="8">
                  <c:v>#N/A</c:v>
                </c:pt>
                <c:pt idx="9">
                  <c:v>0.41</c:v>
                </c:pt>
              </c:numCache>
            </c:numRef>
          </c:val>
          <c:extLst>
            <c:ext xmlns:c16="http://schemas.microsoft.com/office/drawing/2014/chart" uri="{C3380CC4-5D6E-409C-BE32-E72D297353CC}">
              <c16:uniqueId val="{00000005-A982-4452-BA3D-82A6192CF376}"/>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1.1000000000000001</c:v>
                </c:pt>
                <c:pt idx="2">
                  <c:v>#N/A</c:v>
                </c:pt>
                <c:pt idx="3">
                  <c:v>0.83</c:v>
                </c:pt>
                <c:pt idx="4">
                  <c:v>#N/A</c:v>
                </c:pt>
                <c:pt idx="5">
                  <c:v>1.24</c:v>
                </c:pt>
                <c:pt idx="6">
                  <c:v>#N/A</c:v>
                </c:pt>
                <c:pt idx="7">
                  <c:v>1.48</c:v>
                </c:pt>
                <c:pt idx="8">
                  <c:v>#N/A</c:v>
                </c:pt>
                <c:pt idx="9">
                  <c:v>1.64</c:v>
                </c:pt>
              </c:numCache>
            </c:numRef>
          </c:val>
          <c:extLst>
            <c:ext xmlns:c16="http://schemas.microsoft.com/office/drawing/2014/chart" uri="{C3380CC4-5D6E-409C-BE32-E72D297353CC}">
              <c16:uniqueId val="{00000006-A982-4452-BA3D-82A6192CF376}"/>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7.57</c:v>
                </c:pt>
                <c:pt idx="2">
                  <c:v>#N/A</c:v>
                </c:pt>
                <c:pt idx="3">
                  <c:v>7.72</c:v>
                </c:pt>
                <c:pt idx="4">
                  <c:v>#N/A</c:v>
                </c:pt>
                <c:pt idx="5">
                  <c:v>7.39</c:v>
                </c:pt>
                <c:pt idx="6">
                  <c:v>#N/A</c:v>
                </c:pt>
                <c:pt idx="7">
                  <c:v>7.04</c:v>
                </c:pt>
                <c:pt idx="8">
                  <c:v>#N/A</c:v>
                </c:pt>
                <c:pt idx="9">
                  <c:v>5.61</c:v>
                </c:pt>
              </c:numCache>
            </c:numRef>
          </c:val>
          <c:extLst>
            <c:ext xmlns:c16="http://schemas.microsoft.com/office/drawing/2014/chart" uri="{C3380CC4-5D6E-409C-BE32-E72D297353CC}">
              <c16:uniqueId val="{00000007-A982-4452-BA3D-82A6192CF37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6.85</c:v>
                </c:pt>
                <c:pt idx="2">
                  <c:v>#N/A</c:v>
                </c:pt>
                <c:pt idx="3">
                  <c:v>5.82</c:v>
                </c:pt>
                <c:pt idx="4">
                  <c:v>#N/A</c:v>
                </c:pt>
                <c:pt idx="5">
                  <c:v>7.89</c:v>
                </c:pt>
                <c:pt idx="6">
                  <c:v>#N/A</c:v>
                </c:pt>
                <c:pt idx="7">
                  <c:v>8.85</c:v>
                </c:pt>
                <c:pt idx="8">
                  <c:v>#N/A</c:v>
                </c:pt>
                <c:pt idx="9">
                  <c:v>10.15</c:v>
                </c:pt>
              </c:numCache>
            </c:numRef>
          </c:val>
          <c:extLst>
            <c:ext xmlns:c16="http://schemas.microsoft.com/office/drawing/2014/chart" uri="{C3380CC4-5D6E-409C-BE32-E72D297353CC}">
              <c16:uniqueId val="{00000008-A982-4452-BA3D-82A6192CF37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10.14</c:v>
                </c:pt>
                <c:pt idx="2">
                  <c:v>#N/A</c:v>
                </c:pt>
                <c:pt idx="3">
                  <c:v>11.07</c:v>
                </c:pt>
                <c:pt idx="4">
                  <c:v>#N/A</c:v>
                </c:pt>
                <c:pt idx="5">
                  <c:v>11.15</c:v>
                </c:pt>
                <c:pt idx="6">
                  <c:v>#N/A</c:v>
                </c:pt>
                <c:pt idx="7">
                  <c:v>11.15</c:v>
                </c:pt>
                <c:pt idx="8">
                  <c:v>#N/A</c:v>
                </c:pt>
                <c:pt idx="9">
                  <c:v>11.43</c:v>
                </c:pt>
              </c:numCache>
            </c:numRef>
          </c:val>
          <c:extLst>
            <c:ext xmlns:c16="http://schemas.microsoft.com/office/drawing/2014/chart" uri="{C3380CC4-5D6E-409C-BE32-E72D297353CC}">
              <c16:uniqueId val="{00000009-A982-4452-BA3D-82A6192CF37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5798</c:v>
                </c:pt>
                <c:pt idx="5">
                  <c:v>5627</c:v>
                </c:pt>
                <c:pt idx="8">
                  <c:v>5598</c:v>
                </c:pt>
                <c:pt idx="11">
                  <c:v>5462</c:v>
                </c:pt>
                <c:pt idx="14">
                  <c:v>5392</c:v>
                </c:pt>
              </c:numCache>
            </c:numRef>
          </c:val>
          <c:extLst>
            <c:ext xmlns:c16="http://schemas.microsoft.com/office/drawing/2014/chart" uri="{C3380CC4-5D6E-409C-BE32-E72D297353CC}">
              <c16:uniqueId val="{00000000-DB77-41CA-BD81-4C950CFA008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B77-41CA-BD81-4C950CFA008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c:v>
                </c:pt>
                <c:pt idx="3">
                  <c:v>3</c:v>
                </c:pt>
                <c:pt idx="6">
                  <c:v>2</c:v>
                </c:pt>
                <c:pt idx="9">
                  <c:v>2</c:v>
                </c:pt>
                <c:pt idx="12">
                  <c:v>1</c:v>
                </c:pt>
              </c:numCache>
            </c:numRef>
          </c:val>
          <c:extLst>
            <c:ext xmlns:c16="http://schemas.microsoft.com/office/drawing/2014/chart" uri="{C3380CC4-5D6E-409C-BE32-E72D297353CC}">
              <c16:uniqueId val="{00000002-DB77-41CA-BD81-4C950CFA008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B77-41CA-BD81-4C950CFA008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734</c:v>
                </c:pt>
                <c:pt idx="3">
                  <c:v>752</c:v>
                </c:pt>
                <c:pt idx="6">
                  <c:v>744</c:v>
                </c:pt>
                <c:pt idx="9">
                  <c:v>702</c:v>
                </c:pt>
                <c:pt idx="12">
                  <c:v>634</c:v>
                </c:pt>
              </c:numCache>
            </c:numRef>
          </c:val>
          <c:extLst>
            <c:ext xmlns:c16="http://schemas.microsoft.com/office/drawing/2014/chart" uri="{C3380CC4-5D6E-409C-BE32-E72D297353CC}">
              <c16:uniqueId val="{00000004-DB77-41CA-BD81-4C950CFA008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B77-41CA-BD81-4C950CFA008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B77-41CA-BD81-4C950CFA008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6913</c:v>
                </c:pt>
                <c:pt idx="3">
                  <c:v>6690</c:v>
                </c:pt>
                <c:pt idx="6">
                  <c:v>6799</c:v>
                </c:pt>
                <c:pt idx="9">
                  <c:v>6839</c:v>
                </c:pt>
                <c:pt idx="12">
                  <c:v>6559</c:v>
                </c:pt>
              </c:numCache>
            </c:numRef>
          </c:val>
          <c:extLst>
            <c:ext xmlns:c16="http://schemas.microsoft.com/office/drawing/2014/chart" uri="{C3380CC4-5D6E-409C-BE32-E72D297353CC}">
              <c16:uniqueId val="{00000007-DB77-41CA-BD81-4C950CFA008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1852</c:v>
                </c:pt>
                <c:pt idx="2">
                  <c:v>#N/A</c:v>
                </c:pt>
                <c:pt idx="3">
                  <c:v>#N/A</c:v>
                </c:pt>
                <c:pt idx="4">
                  <c:v>1818</c:v>
                </c:pt>
                <c:pt idx="5">
                  <c:v>#N/A</c:v>
                </c:pt>
                <c:pt idx="6">
                  <c:v>#N/A</c:v>
                </c:pt>
                <c:pt idx="7">
                  <c:v>1947</c:v>
                </c:pt>
                <c:pt idx="8">
                  <c:v>#N/A</c:v>
                </c:pt>
                <c:pt idx="9">
                  <c:v>#N/A</c:v>
                </c:pt>
                <c:pt idx="10">
                  <c:v>2081</c:v>
                </c:pt>
                <c:pt idx="11">
                  <c:v>#N/A</c:v>
                </c:pt>
                <c:pt idx="12">
                  <c:v>#N/A</c:v>
                </c:pt>
                <c:pt idx="13">
                  <c:v>1802</c:v>
                </c:pt>
                <c:pt idx="14">
                  <c:v>#N/A</c:v>
                </c:pt>
              </c:numCache>
            </c:numRef>
          </c:val>
          <c:smooth val="0"/>
          <c:extLst>
            <c:ext xmlns:c16="http://schemas.microsoft.com/office/drawing/2014/chart" uri="{C3380CC4-5D6E-409C-BE32-E72D297353CC}">
              <c16:uniqueId val="{00000008-DB77-41CA-BD81-4C950CFA008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45713</c:v>
                </c:pt>
                <c:pt idx="5">
                  <c:v>44957</c:v>
                </c:pt>
                <c:pt idx="8">
                  <c:v>44902</c:v>
                </c:pt>
                <c:pt idx="11">
                  <c:v>42751</c:v>
                </c:pt>
                <c:pt idx="14">
                  <c:v>40390</c:v>
                </c:pt>
              </c:numCache>
            </c:numRef>
          </c:val>
          <c:extLst>
            <c:ext xmlns:c16="http://schemas.microsoft.com/office/drawing/2014/chart" uri="{C3380CC4-5D6E-409C-BE32-E72D297353CC}">
              <c16:uniqueId val="{00000000-6758-4268-BE0B-C9055F1F02E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4204</c:v>
                </c:pt>
                <c:pt idx="5">
                  <c:v>3976</c:v>
                </c:pt>
                <c:pt idx="8">
                  <c:v>3382</c:v>
                </c:pt>
                <c:pt idx="11">
                  <c:v>2960</c:v>
                </c:pt>
                <c:pt idx="14">
                  <c:v>2230</c:v>
                </c:pt>
              </c:numCache>
            </c:numRef>
          </c:val>
          <c:extLst>
            <c:ext xmlns:c16="http://schemas.microsoft.com/office/drawing/2014/chart" uri="{C3380CC4-5D6E-409C-BE32-E72D297353CC}">
              <c16:uniqueId val="{00000001-6758-4268-BE0B-C9055F1F02E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24231</c:v>
                </c:pt>
                <c:pt idx="5">
                  <c:v>24196</c:v>
                </c:pt>
                <c:pt idx="8">
                  <c:v>23886</c:v>
                </c:pt>
                <c:pt idx="11">
                  <c:v>26986</c:v>
                </c:pt>
                <c:pt idx="14">
                  <c:v>25818</c:v>
                </c:pt>
              </c:numCache>
            </c:numRef>
          </c:val>
          <c:extLst>
            <c:ext xmlns:c16="http://schemas.microsoft.com/office/drawing/2014/chart" uri="{C3380CC4-5D6E-409C-BE32-E72D297353CC}">
              <c16:uniqueId val="{00000002-6758-4268-BE0B-C9055F1F02E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758-4268-BE0B-C9055F1F02E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758-4268-BE0B-C9055F1F02E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758-4268-BE0B-C9055F1F02E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6371</c:v>
                </c:pt>
                <c:pt idx="3">
                  <c:v>6011</c:v>
                </c:pt>
                <c:pt idx="6">
                  <c:v>5840</c:v>
                </c:pt>
                <c:pt idx="9">
                  <c:v>5788</c:v>
                </c:pt>
                <c:pt idx="12">
                  <c:v>5805</c:v>
                </c:pt>
              </c:numCache>
            </c:numRef>
          </c:val>
          <c:extLst>
            <c:ext xmlns:c16="http://schemas.microsoft.com/office/drawing/2014/chart" uri="{C3380CC4-5D6E-409C-BE32-E72D297353CC}">
              <c16:uniqueId val="{00000006-6758-4268-BE0B-C9055F1F02E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6758-4268-BE0B-C9055F1F02E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6681</c:v>
                </c:pt>
                <c:pt idx="3">
                  <c:v>6387</c:v>
                </c:pt>
                <c:pt idx="6">
                  <c:v>5711</c:v>
                </c:pt>
                <c:pt idx="9">
                  <c:v>4834</c:v>
                </c:pt>
                <c:pt idx="12">
                  <c:v>4447</c:v>
                </c:pt>
              </c:numCache>
            </c:numRef>
          </c:val>
          <c:extLst>
            <c:ext xmlns:c16="http://schemas.microsoft.com/office/drawing/2014/chart" uri="{C3380CC4-5D6E-409C-BE32-E72D297353CC}">
              <c16:uniqueId val="{00000008-6758-4268-BE0B-C9055F1F02E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758-4268-BE0B-C9055F1F02E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55884</c:v>
                </c:pt>
                <c:pt idx="3">
                  <c:v>54302</c:v>
                </c:pt>
                <c:pt idx="6">
                  <c:v>52946</c:v>
                </c:pt>
                <c:pt idx="9">
                  <c:v>51601</c:v>
                </c:pt>
                <c:pt idx="12">
                  <c:v>48595</c:v>
                </c:pt>
              </c:numCache>
            </c:numRef>
          </c:val>
          <c:extLst>
            <c:ext xmlns:c16="http://schemas.microsoft.com/office/drawing/2014/chart" uri="{C3380CC4-5D6E-409C-BE32-E72D297353CC}">
              <c16:uniqueId val="{0000000A-6758-4268-BE0B-C9055F1F02E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758-4268-BE0B-C9055F1F02E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7802</c:v>
                </c:pt>
                <c:pt idx="1">
                  <c:v>7789</c:v>
                </c:pt>
                <c:pt idx="2">
                  <c:v>7670</c:v>
                </c:pt>
              </c:numCache>
            </c:numRef>
          </c:val>
          <c:extLst>
            <c:ext xmlns:c16="http://schemas.microsoft.com/office/drawing/2014/chart" uri="{C3380CC4-5D6E-409C-BE32-E72D297353CC}">
              <c16:uniqueId val="{00000000-1E5E-4CA2-86B1-9E2F18A5CFF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2595</c:v>
                </c:pt>
                <c:pt idx="1">
                  <c:v>3476</c:v>
                </c:pt>
                <c:pt idx="2">
                  <c:v>3477</c:v>
                </c:pt>
              </c:numCache>
            </c:numRef>
          </c:val>
          <c:extLst>
            <c:ext xmlns:c16="http://schemas.microsoft.com/office/drawing/2014/chart" uri="{C3380CC4-5D6E-409C-BE32-E72D297353CC}">
              <c16:uniqueId val="{00000001-1E5E-4CA2-86B1-9E2F18A5CFF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10843</c:v>
                </c:pt>
                <c:pt idx="1">
                  <c:v>12795</c:v>
                </c:pt>
                <c:pt idx="2">
                  <c:v>14191</c:v>
                </c:pt>
              </c:numCache>
            </c:numRef>
          </c:val>
          <c:extLst>
            <c:ext xmlns:c16="http://schemas.microsoft.com/office/drawing/2014/chart" uri="{C3380CC4-5D6E-409C-BE32-E72D297353CC}">
              <c16:uniqueId val="{00000002-1E5E-4CA2-86B1-9E2F18A5CFF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鹿児島県霧島市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単年度における地方債の借入額が償還額を上回らないように抑制してきたことから、地方債残高が年々減少して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いる。これに伴い、</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元利償還金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算入公債費等</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も減少傾向となっている。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今後も「経営健全化計画」に基づき、地方債残高や公債費の縮減を図り、健全な財政運営に努める。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　減債基金残高のうち満期一括地方債償還の財源として積み立てた額はない。</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鹿児島県霧島市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将来負担比率は、平成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年の合併以降減少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傾向となっている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これは、地方債の借入額の抑制や繰上償還の実施による地方債現在高の減少、公営企業における地方債残高の減少に伴う公営企業債等繰入見込額の減少、職員数の適正管理による退職手当負担額の減少によって、将来負担額が減少したため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また、充当可能財源等については、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地方債現在高の減少によって、基準財政需要額算入見込額が減少傾向となっている。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今後も後年度への負担を少しでも軽減するよう、公債費等義務的経費の削減を中心とする行財政改革を進め、財政の健全化に努める。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鹿児島県霧島市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単年度の大規模な建設事業等への活用や、地方債の償還等に伴い、</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3,574</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百万円を取り崩したものの、決算剰余金やふるさと納税寄附金等を</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4,852</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百万円積み立てたことから、基金全体としては</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1,278</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百万円の増となった。</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合併特例措置の終了に伴う年度間の財源調整や、大規模な普通建設事業費等への活用により、基金残高は大きく減少する見込みとなっている。しかし、引き続き健全な財政運営を行っていくため、事業の選択と集中により経費削減に取り組むとともに、基金確保に努め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・特定建設事業基金　　　　：道路整備や施設整備、都市計画事業等の建設事業に充当</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・ふるさときばいやんせ基金：霧島市きばいやんせ寄附金として寄附された寄附金（主にふるさと納税による）を積み立て、</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寄附者の意向を反映した施策の事業に充当</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・衛生施設整備基金　　　　：一般廃棄物処理施設及び火葬場の整備</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等</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に係る事業に充当</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・特定建設事業基金　　　　：橋梁長寿命化修繕等の特定建設のため</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476</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百万円を取り崩したが、今後の施設の長寿命化に対応するため、</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決算剰余金等を</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1,146</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百万円積み立てたことから、</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670</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百万円の増となった。</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・ふるさときばいやんせ基金：寄附者の意向を踏まえ、観光振興に関する施策や、子育て支援の充実に関する施策などの事業に活用</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するため、</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1,020</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百万円を取り崩したが、ふるさと納税等</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1,490</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百万円を積み立てたことから、</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470</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の増となった。</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・特定建設事業基金：今後見込まれる公共施設の整備等のため、引き続き、適切に活用していく。</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・ふるさときばいやんせ基金：寄附者の意向に沿えるよう、引き続き有効活用していく。</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・衛生施設整備基金：新清掃センターの建設に向けて、計画的に基金を積み立て、活用していく。</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当初予算時の財源不足（</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1,400</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百万円）、年度途中の事業執行に伴う財源不足（</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119</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百万円）に対応するため、繰入を行ったものの、令和３年度の決算剰余（</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1,300</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百万円）及び令和４年度の決算剰余見込み（</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100</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百万円）を年度末に積み立てたことにより、約</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119</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百万円の減額にとどまった。</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「経営健全化計画」に基づく財政運営上の数値目標としている財政調整基金の残高は、収支不足額への対応や新清掃センターの整備をはじめとする大規模な社会資本整備を控えていることから、令和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年度まで減少していく見込みである。したがって、健全な財政運営を行いながら、</a:t>
          </a:r>
          <a:r>
            <a:rPr lang="ja-JP" altLang="en-US" sz="1300" i="0">
              <a:solidFill>
                <a:schemeClr val="dk1"/>
              </a:solidFill>
              <a:effectLst/>
              <a:latin typeface="ＭＳ ゴシック" panose="020B0609070205080204" pitchFamily="49" charset="-128"/>
              <a:ea typeface="ＭＳ ゴシック" panose="020B0609070205080204" pitchFamily="49" charset="-128"/>
              <a:cs typeface="+mn-cs"/>
            </a:rPr>
            <a:t>収支不足額の改善を図り、毎年度の当初予算編成における財政調整基金繰入額の抑制に取り組むこととし、</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災害や経済状況の悪化等に対応するため、基金確保に努める。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当初予算時の財源不足（</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300</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百万円）による繰入額と同額を当該年度決算剰余見込みを用いて積み立てたことにより、利子分が増となった。</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新規の借入額を償還元金以内に抑制する方針の下、市債残高減少に取り組んでいるが、合併特例債の発行期限である令和７年度まで多くの大規模事業が予定されており、特に新清掃センターの建設事業費が多大な年度は新規借入額が償還元金を超過することが予想される。市債の発行額は、後年度の公債費に与える影響が大きいことから、今後の償還に対応するため基金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A254E8F3-073A-4593-81D7-60364CCF2F8C}"/>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E35C9B71-EDE3-4DC1-A6BE-FF55EE6240A1}"/>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206EC7B2-C708-4508-B42E-300F7F050E67}"/>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7E082438-D614-42B7-AB5D-999681BCF2CE}"/>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鹿児島県霧島市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F131A5B4-7AE7-4E40-8310-428ED85CE988}"/>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720578DC-3734-4AC1-A0DF-D025D46F917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5F45E100-8EDE-4F4A-B099-7D885C779933}"/>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A4DAA9DE-AC62-44F9-B499-5D6E2DC27D4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5C89BC89-B6EF-437D-B579-0090F22D9077}"/>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CB2B239C-2C1C-44D5-B210-CDB61B14631F}"/>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124,751
123,785
603.17
73,033,295
68,281,919
3,520,924
34,669,626
48,595,372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B04BE584-6141-4390-BC25-93AEDD486683}"/>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9514FF94-DE7D-46BD-9021-9D4E684FECBA}"/>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F8AE7C21-90AF-4BDB-8AD4-28E6318AADFF}"/>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FA82C72A-A3B0-41B0-BBEC-29BFB41E4654}"/>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6B04C24A-08E1-46DA-B024-BAE9A296BCFD}"/>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19414AFB-430D-47D1-9161-55AD6DD17303}"/>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756D8EBD-8ED1-4FF2-940C-062F84DB29FF}"/>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AE496C07-0816-4A8D-9EC2-0265CA066AE7}"/>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A8F0D7E3-A3DD-49CA-A869-FF5307C8591F}"/>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C68E4C22-5F7D-497B-84AC-6DAC884F409B}"/>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77A32E97-2FFB-4A45-AC3B-F4633A47CDB3}"/>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DD3A4F47-7826-490B-85A4-62892BE997E8}"/>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B2CA1175-8BD7-4334-863A-321B1076CE68}"/>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8369A4C-9E1F-4769-A55A-8C4D5B0BAC1E}"/>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34D2C5AA-B4D0-440B-B537-553B203533BE}"/>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FE93A021-4E5D-4341-909F-ACAB2F072C3D}"/>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6E5CAA22-7DDD-4E0D-A484-2A91B6DE74C2}"/>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9876C185-4657-4A09-AAB0-0086761EE4C5}"/>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B38FBC36-2EFA-43AE-B79B-64212F4C61C3}"/>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5740396A-D699-48A8-B4CA-E81A39EC779A}"/>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95F7EFAF-DC15-473F-8FE3-AFA058259822}"/>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B3364C58-29AE-4B82-9A49-0554F55FA648}"/>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39DB1FC5-05A2-4F48-AA6A-4EBEF9291CE5}"/>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9CDFFC5B-3FFA-4E99-B7C9-7F73A716990E}"/>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D95E704-E5B2-47CA-B802-F889FDBFB976}"/>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1AB95FE1-1E26-46BF-85B7-597A95322EC3}"/>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C2FE8EED-D4B2-440B-9B81-2999C5F8ECA7}"/>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25A26AF4-8B94-45F3-9C60-D629A3D30A8E}"/>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85602C0F-23AF-4711-83A4-C64F7C7C9BE3}"/>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BD6FC5C6-12B2-480B-B283-66E82B7EC607}"/>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5FCE36E0-B4C1-408B-86A3-A7DE7965C4AD}"/>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CA82DAC5-3069-441A-9264-3058C40197ED}"/>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1BCEFFEF-B4CB-4EA2-9408-E266E4392F89}"/>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485B0B9C-DC4A-40E8-98CA-AF4D01BE01E6}"/>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6C3C0A3-C872-4D94-8EE4-5376DA924B0B}"/>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CEE7B0F8-B4DF-4D8D-B46F-3DD58036A3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873C7B18-EC8E-4ED3-BF8A-7E8CA62C6369}"/>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地方交付税、国庫支出金等をはじめとする依存財源の比率が高く、依然として類似団体平均を下回る状況である。</a:t>
          </a:r>
          <a:endParaRPr lang="ja-JP" altLang="ja-JP" sz="1400">
            <a:effectLst/>
          </a:endParaRPr>
        </a:p>
        <a:p>
          <a:r>
            <a:rPr kumimoji="1" lang="ja-JP" altLang="ja-JP" sz="1100">
              <a:solidFill>
                <a:schemeClr val="dk1"/>
              </a:solidFill>
              <a:effectLst/>
              <a:latin typeface="+mn-lt"/>
              <a:ea typeface="+mn-ea"/>
              <a:cs typeface="+mn-cs"/>
            </a:rPr>
            <a:t>　引き続き、市税等の徴収強化や未利用財産の処分、</a:t>
          </a:r>
          <a:r>
            <a:rPr lang="ja-JP" altLang="ja-JP" sz="1100" i="0">
              <a:solidFill>
                <a:schemeClr val="dk1"/>
              </a:solidFill>
              <a:effectLst/>
              <a:latin typeface="+mn-lt"/>
              <a:ea typeface="+mn-ea"/>
              <a:cs typeface="+mn-cs"/>
            </a:rPr>
            <a:t>ふるさと納税や企業版ふるさと 納税を活用した歳入の確保、</a:t>
          </a:r>
          <a:r>
            <a:rPr kumimoji="1" lang="ja-JP" altLang="ja-JP" sz="1100">
              <a:solidFill>
                <a:schemeClr val="dk1"/>
              </a:solidFill>
              <a:effectLst/>
              <a:latin typeface="+mn-lt"/>
              <a:ea typeface="+mn-ea"/>
              <a:cs typeface="+mn-cs"/>
            </a:rPr>
            <a:t>公共施設におけるネーミングライツによる収入確保等を通じて自主財源の確保に努める。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B67D7971-F01D-4C8D-9AF7-74AB563532A8}"/>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E2A8D2CC-5EBC-40EB-9A31-C6C780139525}"/>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8622678C-02A1-4FD8-BB9F-7D8247D42CB2}"/>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5CE2895C-BF96-4483-9632-40114F2A02C3}"/>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43FC2149-D294-445C-9CF1-E4D9DC6B8DA9}"/>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B91D248-52CF-486C-BA66-934F4293F8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32C7FC69-A1A9-4578-98E9-B971A3541EEC}"/>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E0111CBE-B357-493E-B7EB-BCD3330F0C43}"/>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A54D8D25-CC5D-4219-A172-EA9ECFF7609C}"/>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D26C3B42-9C46-4FC5-B5FB-17A87C6C6DC5}"/>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20CBEC43-F354-4E90-AE38-DD93604E2F2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14EC9BC1-EA00-4ED4-BECE-9B2AA8E96B74}"/>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6D336AD8-343A-4E4D-8A25-316C7816F18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A398155-AD69-4EF2-9E2C-521D1562534E}"/>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CD979D52-334C-4110-9FA8-1AD8FB0D9ECA}"/>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70C86A85-D9E1-4032-9C3F-8919978BC025}"/>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B793B52A-959C-4B87-819F-5B1F1BDE3548}"/>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10885</xdr:rowOff>
    </xdr:to>
    <xdr:cxnSp macro="">
      <xdr:nvCxnSpPr>
        <xdr:cNvPr id="66" name="直線コネクタ 65">
          <a:extLst>
            <a:ext uri="{FF2B5EF4-FFF2-40B4-BE49-F238E27FC236}">
              <a16:creationId xmlns:a16="http://schemas.microsoft.com/office/drawing/2014/main" id="{2B1578FB-9472-4B01-8BD4-44253B80AF0D}"/>
            </a:ext>
          </a:extLst>
        </xdr:cNvPr>
        <xdr:cNvCxnSpPr/>
      </xdr:nvCxnSpPr>
      <xdr:spPr>
        <a:xfrm flipV="1">
          <a:off x="4953000" y="631280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154412</xdr:rowOff>
    </xdr:from>
    <xdr:ext cx="762000" cy="259045"/>
    <xdr:sp macro="" textlink="">
      <xdr:nvSpPr>
        <xdr:cNvPr id="67" name="財政力最小値テキスト">
          <a:extLst>
            <a:ext uri="{FF2B5EF4-FFF2-40B4-BE49-F238E27FC236}">
              <a16:creationId xmlns:a16="http://schemas.microsoft.com/office/drawing/2014/main" id="{9923472A-ABEF-4ABF-834E-26ED09F8DED8}"/>
            </a:ext>
          </a:extLst>
        </xdr:cNvPr>
        <xdr:cNvSpPr txBox="1"/>
      </xdr:nvSpPr>
      <xdr:spPr>
        <a:xfrm>
          <a:off x="5041900" y="769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10885</xdr:rowOff>
    </xdr:from>
    <xdr:to>
      <xdr:col>24</xdr:col>
      <xdr:colOff>12700</xdr:colOff>
      <xdr:row>45</xdr:row>
      <xdr:rowOff>10885</xdr:rowOff>
    </xdr:to>
    <xdr:cxnSp macro="">
      <xdr:nvCxnSpPr>
        <xdr:cNvPr id="68" name="直線コネクタ 67">
          <a:extLst>
            <a:ext uri="{FF2B5EF4-FFF2-40B4-BE49-F238E27FC236}">
              <a16:creationId xmlns:a16="http://schemas.microsoft.com/office/drawing/2014/main" id="{47059BFE-B6C4-476E-BFBD-020565EE3DDE}"/>
            </a:ext>
          </a:extLst>
        </xdr:cNvPr>
        <xdr:cNvCxnSpPr/>
      </xdr:nvCxnSpPr>
      <xdr:spPr>
        <a:xfrm>
          <a:off x="4864100" y="772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a:extLst>
            <a:ext uri="{FF2B5EF4-FFF2-40B4-BE49-F238E27FC236}">
              <a16:creationId xmlns:a16="http://schemas.microsoft.com/office/drawing/2014/main" id="{3DB39374-AB4D-4FFB-B4C2-C546FDA6517D}"/>
            </a:ext>
          </a:extLst>
        </xdr:cNvPr>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a:extLst>
            <a:ext uri="{FF2B5EF4-FFF2-40B4-BE49-F238E27FC236}">
              <a16:creationId xmlns:a16="http://schemas.microsoft.com/office/drawing/2014/main" id="{63DDC1A6-447B-4A56-B95C-EF5281098503}"/>
            </a:ext>
          </a:extLst>
        </xdr:cNvPr>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61685</xdr:rowOff>
    </xdr:to>
    <xdr:cxnSp macro="">
      <xdr:nvCxnSpPr>
        <xdr:cNvPr id="71" name="直線コネクタ 70">
          <a:extLst>
            <a:ext uri="{FF2B5EF4-FFF2-40B4-BE49-F238E27FC236}">
              <a16:creationId xmlns:a16="http://schemas.microsoft.com/office/drawing/2014/main" id="{CEE092E0-CB54-4325-9179-10117777B507}"/>
            </a:ext>
          </a:extLst>
        </xdr:cNvPr>
        <xdr:cNvCxnSpPr/>
      </xdr:nvCxnSpPr>
      <xdr:spPr>
        <a:xfrm>
          <a:off x="4114800" y="7605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8362</xdr:rowOff>
    </xdr:from>
    <xdr:ext cx="762000" cy="259045"/>
    <xdr:sp macro="" textlink="">
      <xdr:nvSpPr>
        <xdr:cNvPr id="72" name="財政力平均値テキスト">
          <a:extLst>
            <a:ext uri="{FF2B5EF4-FFF2-40B4-BE49-F238E27FC236}">
              <a16:creationId xmlns:a16="http://schemas.microsoft.com/office/drawing/2014/main" id="{7D161292-3C6E-418F-8242-D2D70CE520E8}"/>
            </a:ext>
          </a:extLst>
        </xdr:cNvPr>
        <xdr:cNvSpPr txBox="1"/>
      </xdr:nvSpPr>
      <xdr:spPr>
        <a:xfrm>
          <a:off x="5041900" y="70378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163285</xdr:rowOff>
    </xdr:from>
    <xdr:to>
      <xdr:col>23</xdr:col>
      <xdr:colOff>184150</xdr:colOff>
      <xdr:row>42</xdr:row>
      <xdr:rowOff>93435</xdr:rowOff>
    </xdr:to>
    <xdr:sp macro="" textlink="">
      <xdr:nvSpPr>
        <xdr:cNvPr id="73" name="フローチャート: 判断 72">
          <a:extLst>
            <a:ext uri="{FF2B5EF4-FFF2-40B4-BE49-F238E27FC236}">
              <a16:creationId xmlns:a16="http://schemas.microsoft.com/office/drawing/2014/main" id="{F91C930A-3DAF-41FD-B3A5-F831E5ED71DC}"/>
            </a:ext>
          </a:extLst>
        </xdr:cNvPr>
        <xdr:cNvSpPr/>
      </xdr:nvSpPr>
      <xdr:spPr>
        <a:xfrm>
          <a:off x="4902200" y="71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61685</xdr:rowOff>
    </xdr:to>
    <xdr:cxnSp macro="">
      <xdr:nvCxnSpPr>
        <xdr:cNvPr id="74" name="直線コネクタ 73">
          <a:extLst>
            <a:ext uri="{FF2B5EF4-FFF2-40B4-BE49-F238E27FC236}">
              <a16:creationId xmlns:a16="http://schemas.microsoft.com/office/drawing/2014/main" id="{1FB968E8-01CA-466E-9EDB-9466F8170A5A}"/>
            </a:ext>
          </a:extLst>
        </xdr:cNvPr>
        <xdr:cNvCxnSpPr/>
      </xdr:nvCxnSpPr>
      <xdr:spPr>
        <a:xfrm>
          <a:off x="3225800" y="75710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128815</xdr:rowOff>
    </xdr:from>
    <xdr:to>
      <xdr:col>19</xdr:col>
      <xdr:colOff>184150</xdr:colOff>
      <xdr:row>42</xdr:row>
      <xdr:rowOff>58965</xdr:rowOff>
    </xdr:to>
    <xdr:sp macro="" textlink="">
      <xdr:nvSpPr>
        <xdr:cNvPr id="75" name="フローチャート: 判断 74">
          <a:extLst>
            <a:ext uri="{FF2B5EF4-FFF2-40B4-BE49-F238E27FC236}">
              <a16:creationId xmlns:a16="http://schemas.microsoft.com/office/drawing/2014/main" id="{D6D624B1-6CA9-4044-BC59-304387496987}"/>
            </a:ext>
          </a:extLst>
        </xdr:cNvPr>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69142</xdr:rowOff>
    </xdr:from>
    <xdr:ext cx="736600" cy="259045"/>
    <xdr:sp macro="" textlink="">
      <xdr:nvSpPr>
        <xdr:cNvPr id="76" name="テキスト ボックス 75">
          <a:extLst>
            <a:ext uri="{FF2B5EF4-FFF2-40B4-BE49-F238E27FC236}">
              <a16:creationId xmlns:a16="http://schemas.microsoft.com/office/drawing/2014/main" id="{86C95C95-367C-4389-B9A5-84EFA6D07178}"/>
            </a:ext>
          </a:extLst>
        </xdr:cNvPr>
        <xdr:cNvSpPr txBox="1"/>
      </xdr:nvSpPr>
      <xdr:spPr>
        <a:xfrm>
          <a:off x="3733800" y="6927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27215</xdr:rowOff>
    </xdr:to>
    <xdr:cxnSp macro="">
      <xdr:nvCxnSpPr>
        <xdr:cNvPr id="77" name="直線コネクタ 76">
          <a:extLst>
            <a:ext uri="{FF2B5EF4-FFF2-40B4-BE49-F238E27FC236}">
              <a16:creationId xmlns:a16="http://schemas.microsoft.com/office/drawing/2014/main" id="{264F8385-95E8-4272-ABCA-1FF3D1CF02B0}"/>
            </a:ext>
          </a:extLst>
        </xdr:cNvPr>
        <xdr:cNvCxnSpPr/>
      </xdr:nvCxnSpPr>
      <xdr:spPr>
        <a:xfrm>
          <a:off x="2336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94343</xdr:rowOff>
    </xdr:from>
    <xdr:to>
      <xdr:col>15</xdr:col>
      <xdr:colOff>133350</xdr:colOff>
      <xdr:row>42</xdr:row>
      <xdr:rowOff>24493</xdr:rowOff>
    </xdr:to>
    <xdr:sp macro="" textlink="">
      <xdr:nvSpPr>
        <xdr:cNvPr id="78" name="フローチャート: 判断 77">
          <a:extLst>
            <a:ext uri="{FF2B5EF4-FFF2-40B4-BE49-F238E27FC236}">
              <a16:creationId xmlns:a16="http://schemas.microsoft.com/office/drawing/2014/main" id="{525F0197-F52A-4A91-B414-DC54DC6454A2}"/>
            </a:ext>
          </a:extLst>
        </xdr:cNvPr>
        <xdr:cNvSpPr/>
      </xdr:nvSpPr>
      <xdr:spPr>
        <a:xfrm>
          <a:off x="3175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34670</xdr:rowOff>
    </xdr:from>
    <xdr:ext cx="762000" cy="259045"/>
    <xdr:sp macro="" textlink="">
      <xdr:nvSpPr>
        <xdr:cNvPr id="79" name="テキスト ボックス 78">
          <a:extLst>
            <a:ext uri="{FF2B5EF4-FFF2-40B4-BE49-F238E27FC236}">
              <a16:creationId xmlns:a16="http://schemas.microsoft.com/office/drawing/2014/main" id="{C52F064F-EE7B-4528-A413-F320398ADB98}"/>
            </a:ext>
          </a:extLst>
        </xdr:cNvPr>
        <xdr:cNvSpPr txBox="1"/>
      </xdr:nvSpPr>
      <xdr:spPr>
        <a:xfrm>
          <a:off x="2844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27215</xdr:rowOff>
    </xdr:from>
    <xdr:to>
      <xdr:col>11</xdr:col>
      <xdr:colOff>31750</xdr:colOff>
      <xdr:row>44</xdr:row>
      <xdr:rowOff>44450</xdr:rowOff>
    </xdr:to>
    <xdr:cxnSp macro="">
      <xdr:nvCxnSpPr>
        <xdr:cNvPr id="80" name="直線コネクタ 79">
          <a:extLst>
            <a:ext uri="{FF2B5EF4-FFF2-40B4-BE49-F238E27FC236}">
              <a16:creationId xmlns:a16="http://schemas.microsoft.com/office/drawing/2014/main" id="{6DE370DD-ADD6-4B93-A13A-9E79D684168B}"/>
            </a:ext>
          </a:extLst>
        </xdr:cNvPr>
        <xdr:cNvCxnSpPr/>
      </xdr:nvCxnSpPr>
      <xdr:spPr>
        <a:xfrm flipV="1">
          <a:off x="1447800" y="75710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94343</xdr:rowOff>
    </xdr:from>
    <xdr:to>
      <xdr:col>11</xdr:col>
      <xdr:colOff>82550</xdr:colOff>
      <xdr:row>42</xdr:row>
      <xdr:rowOff>24493</xdr:rowOff>
    </xdr:to>
    <xdr:sp macro="" textlink="">
      <xdr:nvSpPr>
        <xdr:cNvPr id="81" name="フローチャート: 判断 80">
          <a:extLst>
            <a:ext uri="{FF2B5EF4-FFF2-40B4-BE49-F238E27FC236}">
              <a16:creationId xmlns:a16="http://schemas.microsoft.com/office/drawing/2014/main" id="{037C5FAC-A089-4AD4-802E-41CF4349701C}"/>
            </a:ext>
          </a:extLst>
        </xdr:cNvPr>
        <xdr:cNvSpPr/>
      </xdr:nvSpPr>
      <xdr:spPr>
        <a:xfrm>
          <a:off x="2286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34670</xdr:rowOff>
    </xdr:from>
    <xdr:ext cx="762000" cy="259045"/>
    <xdr:sp macro="" textlink="">
      <xdr:nvSpPr>
        <xdr:cNvPr id="82" name="テキスト ボックス 81">
          <a:extLst>
            <a:ext uri="{FF2B5EF4-FFF2-40B4-BE49-F238E27FC236}">
              <a16:creationId xmlns:a16="http://schemas.microsoft.com/office/drawing/2014/main" id="{D456F55D-FF4E-4F6A-91F5-34072DD06F03}"/>
            </a:ext>
          </a:extLst>
        </xdr:cNvPr>
        <xdr:cNvSpPr txBox="1"/>
      </xdr:nvSpPr>
      <xdr:spPr>
        <a:xfrm>
          <a:off x="1955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3" name="フローチャート: 判断 82">
          <a:extLst>
            <a:ext uri="{FF2B5EF4-FFF2-40B4-BE49-F238E27FC236}">
              <a16:creationId xmlns:a16="http://schemas.microsoft.com/office/drawing/2014/main" id="{56ED6F4B-9F58-4BDB-AF8E-5E3891291F99}"/>
            </a:ext>
          </a:extLst>
        </xdr:cNvPr>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34670</xdr:rowOff>
    </xdr:from>
    <xdr:ext cx="762000" cy="259045"/>
    <xdr:sp macro="" textlink="">
      <xdr:nvSpPr>
        <xdr:cNvPr id="84" name="テキスト ボックス 83">
          <a:extLst>
            <a:ext uri="{FF2B5EF4-FFF2-40B4-BE49-F238E27FC236}">
              <a16:creationId xmlns:a16="http://schemas.microsoft.com/office/drawing/2014/main" id="{78D44787-D642-4C2F-91BC-9EA3871E9049}"/>
            </a:ext>
          </a:extLst>
        </xdr:cNvPr>
        <xdr:cNvSpPr txBox="1"/>
      </xdr:nvSpPr>
      <xdr:spPr>
        <a:xfrm>
          <a:off x="1066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4B38EF4C-F466-4559-8312-06E44DBB6974}"/>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1120552F-2B1B-45DA-B7D9-65A22C110B66}"/>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273099A6-5439-48B8-992E-E3BBF6E4D93B}"/>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FB8BB13-3FB5-49BC-BD02-FBDD5FA364F2}"/>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811F195F-6025-4680-9765-05AE4F607586}"/>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90" name="楕円 89">
          <a:extLst>
            <a:ext uri="{FF2B5EF4-FFF2-40B4-BE49-F238E27FC236}">
              <a16:creationId xmlns:a16="http://schemas.microsoft.com/office/drawing/2014/main" id="{923C4E56-1162-4050-BD62-B5472DA33D72}"/>
            </a:ext>
          </a:extLst>
        </xdr:cNvPr>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78212</xdr:rowOff>
    </xdr:from>
    <xdr:ext cx="762000" cy="259045"/>
    <xdr:sp macro="" textlink="">
      <xdr:nvSpPr>
        <xdr:cNvPr id="91" name="財政力該当値テキスト">
          <a:extLst>
            <a:ext uri="{FF2B5EF4-FFF2-40B4-BE49-F238E27FC236}">
              <a16:creationId xmlns:a16="http://schemas.microsoft.com/office/drawing/2014/main" id="{5B97C173-6749-4E6C-B5AD-221EBD7C4429}"/>
            </a:ext>
          </a:extLst>
        </xdr:cNvPr>
        <xdr:cNvSpPr txBox="1"/>
      </xdr:nvSpPr>
      <xdr:spPr>
        <a:xfrm>
          <a:off x="5041900" y="74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10885</xdr:rowOff>
    </xdr:from>
    <xdr:to>
      <xdr:col>19</xdr:col>
      <xdr:colOff>184150</xdr:colOff>
      <xdr:row>44</xdr:row>
      <xdr:rowOff>112485</xdr:rowOff>
    </xdr:to>
    <xdr:sp macro="" textlink="">
      <xdr:nvSpPr>
        <xdr:cNvPr id="92" name="楕円 91">
          <a:extLst>
            <a:ext uri="{FF2B5EF4-FFF2-40B4-BE49-F238E27FC236}">
              <a16:creationId xmlns:a16="http://schemas.microsoft.com/office/drawing/2014/main" id="{3BA88469-B1E3-4131-BE72-620F931811B8}"/>
            </a:ext>
          </a:extLst>
        </xdr:cNvPr>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97262</xdr:rowOff>
    </xdr:from>
    <xdr:ext cx="736600" cy="259045"/>
    <xdr:sp macro="" textlink="">
      <xdr:nvSpPr>
        <xdr:cNvPr id="93" name="テキスト ボックス 92">
          <a:extLst>
            <a:ext uri="{FF2B5EF4-FFF2-40B4-BE49-F238E27FC236}">
              <a16:creationId xmlns:a16="http://schemas.microsoft.com/office/drawing/2014/main" id="{70D98A56-2DE0-4C60-8811-47360C1D2D1E}"/>
            </a:ext>
          </a:extLst>
        </xdr:cNvPr>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4" name="楕円 93">
          <a:extLst>
            <a:ext uri="{FF2B5EF4-FFF2-40B4-BE49-F238E27FC236}">
              <a16:creationId xmlns:a16="http://schemas.microsoft.com/office/drawing/2014/main" id="{1E574DFA-CEE0-438C-A72F-45BAF0E3A70C}"/>
            </a:ext>
          </a:extLst>
        </xdr:cNvPr>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95" name="テキスト ボックス 94">
          <a:extLst>
            <a:ext uri="{FF2B5EF4-FFF2-40B4-BE49-F238E27FC236}">
              <a16:creationId xmlns:a16="http://schemas.microsoft.com/office/drawing/2014/main" id="{200891D2-10B8-4576-9721-4DA6762305BA}"/>
            </a:ext>
          </a:extLst>
        </xdr:cNvPr>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147865</xdr:rowOff>
    </xdr:from>
    <xdr:to>
      <xdr:col>11</xdr:col>
      <xdr:colOff>82550</xdr:colOff>
      <xdr:row>44</xdr:row>
      <xdr:rowOff>78015</xdr:rowOff>
    </xdr:to>
    <xdr:sp macro="" textlink="">
      <xdr:nvSpPr>
        <xdr:cNvPr id="96" name="楕円 95">
          <a:extLst>
            <a:ext uri="{FF2B5EF4-FFF2-40B4-BE49-F238E27FC236}">
              <a16:creationId xmlns:a16="http://schemas.microsoft.com/office/drawing/2014/main" id="{222F3782-F28E-49E4-BC32-774842EDD215}"/>
            </a:ext>
          </a:extLst>
        </xdr:cNvPr>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62792</xdr:rowOff>
    </xdr:from>
    <xdr:ext cx="762000" cy="259045"/>
    <xdr:sp macro="" textlink="">
      <xdr:nvSpPr>
        <xdr:cNvPr id="97" name="テキスト ボックス 96">
          <a:extLst>
            <a:ext uri="{FF2B5EF4-FFF2-40B4-BE49-F238E27FC236}">
              <a16:creationId xmlns:a16="http://schemas.microsoft.com/office/drawing/2014/main" id="{1D9FF4FA-1BF6-4E50-9B01-D001E8295FE3}"/>
            </a:ext>
          </a:extLst>
        </xdr:cNvPr>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8" name="楕円 97">
          <a:extLst>
            <a:ext uri="{FF2B5EF4-FFF2-40B4-BE49-F238E27FC236}">
              <a16:creationId xmlns:a16="http://schemas.microsoft.com/office/drawing/2014/main" id="{A8D04DBC-4034-4A6F-A937-F41992A6180F}"/>
            </a:ext>
          </a:extLst>
        </xdr:cNvPr>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9" name="テキスト ボックス 98">
          <a:extLst>
            <a:ext uri="{FF2B5EF4-FFF2-40B4-BE49-F238E27FC236}">
              <a16:creationId xmlns:a16="http://schemas.microsoft.com/office/drawing/2014/main" id="{1020BB09-FC73-4C96-9E09-BD7AED4395DC}"/>
            </a:ext>
          </a:extLst>
        </xdr:cNvPr>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8868109A-A5CD-471D-8B5C-CD5A6D6AFAB8}"/>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6AE4ACD9-3578-4FAC-80C1-D707968453B4}"/>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D62FCB93-8174-4E58-A800-F677DFEA622E}"/>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7AB35E4F-1CCE-485E-971D-414D70172ECA}"/>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6D39357E-87C0-405A-99B4-FD8B0166633A}"/>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2B5D7139-C97D-4686-9024-44DA3B8BA8AE}"/>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9EDA5EEF-F5F3-4422-84FE-38E1BCFC3711}"/>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2149FBA4-A24E-432B-A570-67D6CE3023BA}"/>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3666FC00-A423-4C01-90C2-20018C8588DA}"/>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CDA01068-8298-4BF6-A375-1CA347117CDC}"/>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D3E0C27C-1BDB-43D2-82A4-40108FF23CD5}"/>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5142945D-057D-47FC-A5A8-74CA369B32BB}"/>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F0ADF43-6D77-4943-A387-38768F041187}"/>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類似団体平均、全国平均、県平均を下回ったものの、前年度と比較して</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ポイント上昇した。</a:t>
          </a:r>
          <a:endParaRPr lang="ja-JP" altLang="ja-JP" sz="1400">
            <a:effectLst/>
          </a:endParaRPr>
        </a:p>
        <a:p>
          <a:r>
            <a:rPr kumimoji="1" lang="ja-JP" altLang="ja-JP" sz="1100">
              <a:solidFill>
                <a:schemeClr val="dk1"/>
              </a:solidFill>
              <a:effectLst/>
              <a:latin typeface="+mn-lt"/>
              <a:ea typeface="+mn-ea"/>
              <a:cs typeface="+mn-cs"/>
            </a:rPr>
            <a:t>　これは、普通交付税の振替措置である臨時財政対策債が減少したことによるものである。</a:t>
          </a:r>
          <a:endParaRPr lang="ja-JP" altLang="ja-JP" sz="1400">
            <a:effectLst/>
          </a:endParaRPr>
        </a:p>
        <a:p>
          <a:r>
            <a:rPr kumimoji="1" lang="ja-JP" altLang="ja-JP" sz="1100">
              <a:solidFill>
                <a:schemeClr val="dk1"/>
              </a:solidFill>
              <a:effectLst/>
              <a:latin typeface="+mn-lt"/>
              <a:ea typeface="+mn-ea"/>
              <a:cs typeface="+mn-cs"/>
            </a:rPr>
            <a:t>　今後も公債費を中心に経常経費の削減に取り組むとともに、経常一般財源等の確保に努める。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50A85C23-FF04-4166-8E79-520B8A1CB103}"/>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5474F2A4-36EF-4FE9-BE06-BDEDF29F8B29}"/>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AEAB1E91-DDD0-4286-894B-8FAC87AD3024}"/>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F4819664-531D-4751-BCF3-AC54F7F53C4C}"/>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38BB9B57-D73D-41C8-848A-BF820D6F864F}"/>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77E5B3E6-2BF7-4FB6-A5F7-297D4D5B1D4C}"/>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431F85A9-10CA-40FB-84B2-CC20EE12E572}"/>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7E2353FB-8B49-4036-A49B-177286A219C5}"/>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372226FD-E746-4C95-822A-F24E3F19E779}"/>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FAAEB90F-64D9-488B-AA7F-E396E960A64C}"/>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F5B0E2D8-3D0B-404A-A625-643EA6A2AC11}"/>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C175DD53-233A-4071-A885-F31C1476F686}"/>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9C9DBED-7159-4EFA-8756-A03CE5A447E9}"/>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92B77B8E-AE85-4B6F-A42C-D7FAE345B334}"/>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20574</xdr:rowOff>
    </xdr:from>
    <xdr:to>
      <xdr:col>23</xdr:col>
      <xdr:colOff>133350</xdr:colOff>
      <xdr:row>65</xdr:row>
      <xdr:rowOff>104394</xdr:rowOff>
    </xdr:to>
    <xdr:cxnSp macro="">
      <xdr:nvCxnSpPr>
        <xdr:cNvPr id="127" name="直線コネクタ 126">
          <a:extLst>
            <a:ext uri="{FF2B5EF4-FFF2-40B4-BE49-F238E27FC236}">
              <a16:creationId xmlns:a16="http://schemas.microsoft.com/office/drawing/2014/main" id="{10C9A3DD-0570-441D-8649-D805E1B890F2}"/>
            </a:ext>
          </a:extLst>
        </xdr:cNvPr>
        <xdr:cNvCxnSpPr/>
      </xdr:nvCxnSpPr>
      <xdr:spPr>
        <a:xfrm flipV="1">
          <a:off x="4953000" y="10307574"/>
          <a:ext cx="0" cy="9410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76471</xdr:rowOff>
    </xdr:from>
    <xdr:ext cx="762000" cy="259045"/>
    <xdr:sp macro="" textlink="">
      <xdr:nvSpPr>
        <xdr:cNvPr id="128" name="財政構造の弾力性最小値テキスト">
          <a:extLst>
            <a:ext uri="{FF2B5EF4-FFF2-40B4-BE49-F238E27FC236}">
              <a16:creationId xmlns:a16="http://schemas.microsoft.com/office/drawing/2014/main" id="{01482C80-81B9-4604-B291-0494A097C9AB}"/>
            </a:ext>
          </a:extLst>
        </xdr:cNvPr>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104394</xdr:rowOff>
    </xdr:from>
    <xdr:to>
      <xdr:col>24</xdr:col>
      <xdr:colOff>12700</xdr:colOff>
      <xdr:row>65</xdr:row>
      <xdr:rowOff>104394</xdr:rowOff>
    </xdr:to>
    <xdr:cxnSp macro="">
      <xdr:nvCxnSpPr>
        <xdr:cNvPr id="129" name="直線コネクタ 128">
          <a:extLst>
            <a:ext uri="{FF2B5EF4-FFF2-40B4-BE49-F238E27FC236}">
              <a16:creationId xmlns:a16="http://schemas.microsoft.com/office/drawing/2014/main" id="{4E888972-F583-400A-839E-F30BD1AADBD2}"/>
            </a:ext>
          </a:extLst>
        </xdr:cNvPr>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106951</xdr:rowOff>
    </xdr:from>
    <xdr:ext cx="762000" cy="259045"/>
    <xdr:sp macro="" textlink="">
      <xdr:nvSpPr>
        <xdr:cNvPr id="130" name="財政構造の弾力性最大値テキスト">
          <a:extLst>
            <a:ext uri="{FF2B5EF4-FFF2-40B4-BE49-F238E27FC236}">
              <a16:creationId xmlns:a16="http://schemas.microsoft.com/office/drawing/2014/main" id="{DF0D524D-91C1-4521-80CC-5862364D3C9B}"/>
            </a:ext>
          </a:extLst>
        </xdr:cNvPr>
        <xdr:cNvSpPr txBox="1"/>
      </xdr:nvSpPr>
      <xdr:spPr>
        <a:xfrm>
          <a:off x="5041900" y="10051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20574</xdr:rowOff>
    </xdr:from>
    <xdr:to>
      <xdr:col>24</xdr:col>
      <xdr:colOff>12700</xdr:colOff>
      <xdr:row>60</xdr:row>
      <xdr:rowOff>20574</xdr:rowOff>
    </xdr:to>
    <xdr:cxnSp macro="">
      <xdr:nvCxnSpPr>
        <xdr:cNvPr id="131" name="直線コネクタ 130">
          <a:extLst>
            <a:ext uri="{FF2B5EF4-FFF2-40B4-BE49-F238E27FC236}">
              <a16:creationId xmlns:a16="http://schemas.microsoft.com/office/drawing/2014/main" id="{D27EC691-9CD7-447E-AA32-1D20B8B41423}"/>
            </a:ext>
          </a:extLst>
        </xdr:cNvPr>
        <xdr:cNvCxnSpPr/>
      </xdr:nvCxnSpPr>
      <xdr:spPr>
        <a:xfrm>
          <a:off x="4864100" y="1030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114808</xdr:rowOff>
    </xdr:from>
    <xdr:to>
      <xdr:col>23</xdr:col>
      <xdr:colOff>133350</xdr:colOff>
      <xdr:row>60</xdr:row>
      <xdr:rowOff>131572</xdr:rowOff>
    </xdr:to>
    <xdr:cxnSp macro="">
      <xdr:nvCxnSpPr>
        <xdr:cNvPr id="132" name="直線コネクタ 131">
          <a:extLst>
            <a:ext uri="{FF2B5EF4-FFF2-40B4-BE49-F238E27FC236}">
              <a16:creationId xmlns:a16="http://schemas.microsoft.com/office/drawing/2014/main" id="{E08F4F27-1B6F-4707-9D44-2524AA1B5191}"/>
            </a:ext>
          </a:extLst>
        </xdr:cNvPr>
        <xdr:cNvCxnSpPr/>
      </xdr:nvCxnSpPr>
      <xdr:spPr>
        <a:xfrm>
          <a:off x="4114800" y="10230358"/>
          <a:ext cx="8382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146829</xdr:rowOff>
    </xdr:from>
    <xdr:ext cx="762000" cy="259045"/>
    <xdr:sp macro="" textlink="">
      <xdr:nvSpPr>
        <xdr:cNvPr id="133" name="財政構造の弾力性平均値テキスト">
          <a:extLst>
            <a:ext uri="{FF2B5EF4-FFF2-40B4-BE49-F238E27FC236}">
              <a16:creationId xmlns:a16="http://schemas.microsoft.com/office/drawing/2014/main" id="{8BEDA411-8A8E-4EE5-9470-AC59D086AABD}"/>
            </a:ext>
          </a:extLst>
        </xdr:cNvPr>
        <xdr:cNvSpPr txBox="1"/>
      </xdr:nvSpPr>
      <xdr:spPr>
        <a:xfrm>
          <a:off x="5041900" y="106052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3302</xdr:rowOff>
    </xdr:from>
    <xdr:to>
      <xdr:col>23</xdr:col>
      <xdr:colOff>184150</xdr:colOff>
      <xdr:row>62</xdr:row>
      <xdr:rowOff>104902</xdr:rowOff>
    </xdr:to>
    <xdr:sp macro="" textlink="">
      <xdr:nvSpPr>
        <xdr:cNvPr id="134" name="フローチャート: 判断 133">
          <a:extLst>
            <a:ext uri="{FF2B5EF4-FFF2-40B4-BE49-F238E27FC236}">
              <a16:creationId xmlns:a16="http://schemas.microsoft.com/office/drawing/2014/main" id="{38622C4E-8E0A-4B66-A02D-0A1E1722B063}"/>
            </a:ext>
          </a:extLst>
        </xdr:cNvPr>
        <xdr:cNvSpPr/>
      </xdr:nvSpPr>
      <xdr:spPr>
        <a:xfrm>
          <a:off x="4902200" y="106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114808</xdr:rowOff>
    </xdr:from>
    <xdr:to>
      <xdr:col>19</xdr:col>
      <xdr:colOff>133350</xdr:colOff>
      <xdr:row>61</xdr:row>
      <xdr:rowOff>119380</xdr:rowOff>
    </xdr:to>
    <xdr:cxnSp macro="">
      <xdr:nvCxnSpPr>
        <xdr:cNvPr id="135" name="直線コネクタ 134">
          <a:extLst>
            <a:ext uri="{FF2B5EF4-FFF2-40B4-BE49-F238E27FC236}">
              <a16:creationId xmlns:a16="http://schemas.microsoft.com/office/drawing/2014/main" id="{17FA92B0-440B-4AC3-83CF-AEEED57EE7C2}"/>
            </a:ext>
          </a:extLst>
        </xdr:cNvPr>
        <xdr:cNvCxnSpPr/>
      </xdr:nvCxnSpPr>
      <xdr:spPr>
        <a:xfrm flipV="1">
          <a:off x="3225800" y="10230358"/>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25146</xdr:rowOff>
    </xdr:from>
    <xdr:to>
      <xdr:col>19</xdr:col>
      <xdr:colOff>184150</xdr:colOff>
      <xdr:row>61</xdr:row>
      <xdr:rowOff>126746</xdr:rowOff>
    </xdr:to>
    <xdr:sp macro="" textlink="">
      <xdr:nvSpPr>
        <xdr:cNvPr id="136" name="フローチャート: 判断 135">
          <a:extLst>
            <a:ext uri="{FF2B5EF4-FFF2-40B4-BE49-F238E27FC236}">
              <a16:creationId xmlns:a16="http://schemas.microsoft.com/office/drawing/2014/main" id="{26C6D2FA-C4A4-4D0F-9299-E9FFB190E0AE}"/>
            </a:ext>
          </a:extLst>
        </xdr:cNvPr>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111523</xdr:rowOff>
    </xdr:from>
    <xdr:ext cx="736600" cy="259045"/>
    <xdr:sp macro="" textlink="">
      <xdr:nvSpPr>
        <xdr:cNvPr id="137" name="テキスト ボックス 136">
          <a:extLst>
            <a:ext uri="{FF2B5EF4-FFF2-40B4-BE49-F238E27FC236}">
              <a16:creationId xmlns:a16="http://schemas.microsoft.com/office/drawing/2014/main" id="{7426D3BF-F78C-4001-A93C-023F6B1E8329}"/>
            </a:ext>
          </a:extLst>
        </xdr:cNvPr>
        <xdr:cNvSpPr txBox="1"/>
      </xdr:nvSpPr>
      <xdr:spPr>
        <a:xfrm>
          <a:off x="3733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119380</xdr:rowOff>
    </xdr:from>
    <xdr:to>
      <xdr:col>15</xdr:col>
      <xdr:colOff>82550</xdr:colOff>
      <xdr:row>62</xdr:row>
      <xdr:rowOff>20320</xdr:rowOff>
    </xdr:to>
    <xdr:cxnSp macro="">
      <xdr:nvCxnSpPr>
        <xdr:cNvPr id="138" name="直線コネクタ 137">
          <a:extLst>
            <a:ext uri="{FF2B5EF4-FFF2-40B4-BE49-F238E27FC236}">
              <a16:creationId xmlns:a16="http://schemas.microsoft.com/office/drawing/2014/main" id="{6AF29863-1BE7-4920-8FC5-349CB644102D}"/>
            </a:ext>
          </a:extLst>
        </xdr:cNvPr>
        <xdr:cNvCxnSpPr/>
      </xdr:nvCxnSpPr>
      <xdr:spPr>
        <a:xfrm flipV="1">
          <a:off x="2336800" y="105778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61214</xdr:rowOff>
    </xdr:from>
    <xdr:to>
      <xdr:col>15</xdr:col>
      <xdr:colOff>133350</xdr:colOff>
      <xdr:row>62</xdr:row>
      <xdr:rowOff>162814</xdr:rowOff>
    </xdr:to>
    <xdr:sp macro="" textlink="">
      <xdr:nvSpPr>
        <xdr:cNvPr id="139" name="フローチャート: 判断 138">
          <a:extLst>
            <a:ext uri="{FF2B5EF4-FFF2-40B4-BE49-F238E27FC236}">
              <a16:creationId xmlns:a16="http://schemas.microsoft.com/office/drawing/2014/main" id="{629D7B59-FF1F-45CD-9DC1-E98F1F3C8BD6}"/>
            </a:ext>
          </a:extLst>
        </xdr:cNvPr>
        <xdr:cNvSpPr/>
      </xdr:nvSpPr>
      <xdr:spPr>
        <a:xfrm>
          <a:off x="3175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147591</xdr:rowOff>
    </xdr:from>
    <xdr:ext cx="762000" cy="259045"/>
    <xdr:sp macro="" textlink="">
      <xdr:nvSpPr>
        <xdr:cNvPr id="140" name="テキスト ボックス 139">
          <a:extLst>
            <a:ext uri="{FF2B5EF4-FFF2-40B4-BE49-F238E27FC236}">
              <a16:creationId xmlns:a16="http://schemas.microsoft.com/office/drawing/2014/main" id="{8F553CB7-D07A-48F3-97A3-F453F93483B3}"/>
            </a:ext>
          </a:extLst>
        </xdr:cNvPr>
        <xdr:cNvSpPr txBox="1"/>
      </xdr:nvSpPr>
      <xdr:spPr>
        <a:xfrm>
          <a:off x="2844800" y="1077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119380</xdr:rowOff>
    </xdr:from>
    <xdr:to>
      <xdr:col>11</xdr:col>
      <xdr:colOff>31750</xdr:colOff>
      <xdr:row>62</xdr:row>
      <xdr:rowOff>20320</xdr:rowOff>
    </xdr:to>
    <xdr:cxnSp macro="">
      <xdr:nvCxnSpPr>
        <xdr:cNvPr id="141" name="直線コネクタ 140">
          <a:extLst>
            <a:ext uri="{FF2B5EF4-FFF2-40B4-BE49-F238E27FC236}">
              <a16:creationId xmlns:a16="http://schemas.microsoft.com/office/drawing/2014/main" id="{8FB929C9-FBBB-4CA1-81F0-7ACC6389332B}"/>
            </a:ext>
          </a:extLst>
        </xdr:cNvPr>
        <xdr:cNvCxnSpPr/>
      </xdr:nvCxnSpPr>
      <xdr:spPr>
        <a:xfrm>
          <a:off x="1447800" y="105778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80518</xdr:rowOff>
    </xdr:from>
    <xdr:to>
      <xdr:col>11</xdr:col>
      <xdr:colOff>82550</xdr:colOff>
      <xdr:row>63</xdr:row>
      <xdr:rowOff>10668</xdr:rowOff>
    </xdr:to>
    <xdr:sp macro="" textlink="">
      <xdr:nvSpPr>
        <xdr:cNvPr id="142" name="フローチャート: 判断 141">
          <a:extLst>
            <a:ext uri="{FF2B5EF4-FFF2-40B4-BE49-F238E27FC236}">
              <a16:creationId xmlns:a16="http://schemas.microsoft.com/office/drawing/2014/main" id="{A7EC63FA-139C-43B2-82FB-A408029B8368}"/>
            </a:ext>
          </a:extLst>
        </xdr:cNvPr>
        <xdr:cNvSpPr/>
      </xdr:nvSpPr>
      <xdr:spPr>
        <a:xfrm>
          <a:off x="2286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166895</xdr:rowOff>
    </xdr:from>
    <xdr:ext cx="762000" cy="259045"/>
    <xdr:sp macro="" textlink="">
      <xdr:nvSpPr>
        <xdr:cNvPr id="143" name="テキスト ボックス 142">
          <a:extLst>
            <a:ext uri="{FF2B5EF4-FFF2-40B4-BE49-F238E27FC236}">
              <a16:creationId xmlns:a16="http://schemas.microsoft.com/office/drawing/2014/main" id="{38D773B8-D8EA-463D-B6D8-40706AA814F5}"/>
            </a:ext>
          </a:extLst>
        </xdr:cNvPr>
        <xdr:cNvSpPr txBox="1"/>
      </xdr:nvSpPr>
      <xdr:spPr>
        <a:xfrm>
          <a:off x="1955800" y="1079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61214</xdr:rowOff>
    </xdr:from>
    <xdr:to>
      <xdr:col>7</xdr:col>
      <xdr:colOff>31750</xdr:colOff>
      <xdr:row>62</xdr:row>
      <xdr:rowOff>162814</xdr:rowOff>
    </xdr:to>
    <xdr:sp macro="" textlink="">
      <xdr:nvSpPr>
        <xdr:cNvPr id="144" name="フローチャート: 判断 143">
          <a:extLst>
            <a:ext uri="{FF2B5EF4-FFF2-40B4-BE49-F238E27FC236}">
              <a16:creationId xmlns:a16="http://schemas.microsoft.com/office/drawing/2014/main" id="{93E4F179-3CCA-4709-AF94-7B752DDFE78D}"/>
            </a:ext>
          </a:extLst>
        </xdr:cNvPr>
        <xdr:cNvSpPr/>
      </xdr:nvSpPr>
      <xdr:spPr>
        <a:xfrm>
          <a:off x="1397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147591</xdr:rowOff>
    </xdr:from>
    <xdr:ext cx="762000" cy="259045"/>
    <xdr:sp macro="" textlink="">
      <xdr:nvSpPr>
        <xdr:cNvPr id="145" name="テキスト ボックス 144">
          <a:extLst>
            <a:ext uri="{FF2B5EF4-FFF2-40B4-BE49-F238E27FC236}">
              <a16:creationId xmlns:a16="http://schemas.microsoft.com/office/drawing/2014/main" id="{A8836F6E-78A3-4E4A-B664-ACB38B013382}"/>
            </a:ext>
          </a:extLst>
        </xdr:cNvPr>
        <xdr:cNvSpPr txBox="1"/>
      </xdr:nvSpPr>
      <xdr:spPr>
        <a:xfrm>
          <a:off x="1066800" y="1077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746475E5-5755-43B4-93CC-C3E890B40A26}"/>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1E428082-33C7-434A-AD7A-08F8354335DC}"/>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AAF81EF4-FBA4-4CEA-AF34-2099CC29037B}"/>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7AA278D3-B743-4672-B4BB-CCEE6CCEDE13}"/>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549525DD-A134-489E-9511-8FB76D068798}"/>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80772</xdr:rowOff>
    </xdr:from>
    <xdr:to>
      <xdr:col>23</xdr:col>
      <xdr:colOff>184150</xdr:colOff>
      <xdr:row>61</xdr:row>
      <xdr:rowOff>10922</xdr:rowOff>
    </xdr:to>
    <xdr:sp macro="" textlink="">
      <xdr:nvSpPr>
        <xdr:cNvPr id="151" name="楕円 150">
          <a:extLst>
            <a:ext uri="{FF2B5EF4-FFF2-40B4-BE49-F238E27FC236}">
              <a16:creationId xmlns:a16="http://schemas.microsoft.com/office/drawing/2014/main" id="{41594A96-0DDB-4065-9378-8BCE5C77F29D}"/>
            </a:ext>
          </a:extLst>
        </xdr:cNvPr>
        <xdr:cNvSpPr/>
      </xdr:nvSpPr>
      <xdr:spPr>
        <a:xfrm>
          <a:off x="4902200" y="10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2049</xdr:rowOff>
    </xdr:from>
    <xdr:ext cx="762000" cy="259045"/>
    <xdr:sp macro="" textlink="">
      <xdr:nvSpPr>
        <xdr:cNvPr id="152" name="財政構造の弾力性該当値テキスト">
          <a:extLst>
            <a:ext uri="{FF2B5EF4-FFF2-40B4-BE49-F238E27FC236}">
              <a16:creationId xmlns:a16="http://schemas.microsoft.com/office/drawing/2014/main" id="{3CFD1C0C-97F9-41D1-989C-0298D7A50F48}"/>
            </a:ext>
          </a:extLst>
        </xdr:cNvPr>
        <xdr:cNvSpPr txBox="1"/>
      </xdr:nvSpPr>
      <xdr:spPr>
        <a:xfrm>
          <a:off x="5041900" y="1028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64008</xdr:rowOff>
    </xdr:from>
    <xdr:to>
      <xdr:col>19</xdr:col>
      <xdr:colOff>184150</xdr:colOff>
      <xdr:row>59</xdr:row>
      <xdr:rowOff>165608</xdr:rowOff>
    </xdr:to>
    <xdr:sp macro="" textlink="">
      <xdr:nvSpPr>
        <xdr:cNvPr id="153" name="楕円 152">
          <a:extLst>
            <a:ext uri="{FF2B5EF4-FFF2-40B4-BE49-F238E27FC236}">
              <a16:creationId xmlns:a16="http://schemas.microsoft.com/office/drawing/2014/main" id="{0A492DC0-56BC-4EBF-BB66-08277E269E2F}"/>
            </a:ext>
          </a:extLst>
        </xdr:cNvPr>
        <xdr:cNvSpPr/>
      </xdr:nvSpPr>
      <xdr:spPr>
        <a:xfrm>
          <a:off x="4064000" y="1017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4335</xdr:rowOff>
    </xdr:from>
    <xdr:ext cx="736600" cy="259045"/>
    <xdr:sp macro="" textlink="">
      <xdr:nvSpPr>
        <xdr:cNvPr id="154" name="テキスト ボックス 153">
          <a:extLst>
            <a:ext uri="{FF2B5EF4-FFF2-40B4-BE49-F238E27FC236}">
              <a16:creationId xmlns:a16="http://schemas.microsoft.com/office/drawing/2014/main" id="{332F3C63-A774-4F88-A5B0-A959A9225679}"/>
            </a:ext>
          </a:extLst>
        </xdr:cNvPr>
        <xdr:cNvSpPr txBox="1"/>
      </xdr:nvSpPr>
      <xdr:spPr>
        <a:xfrm>
          <a:off x="3733800" y="9948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68580</xdr:rowOff>
    </xdr:from>
    <xdr:to>
      <xdr:col>15</xdr:col>
      <xdr:colOff>133350</xdr:colOff>
      <xdr:row>61</xdr:row>
      <xdr:rowOff>170180</xdr:rowOff>
    </xdr:to>
    <xdr:sp macro="" textlink="">
      <xdr:nvSpPr>
        <xdr:cNvPr id="155" name="楕円 154">
          <a:extLst>
            <a:ext uri="{FF2B5EF4-FFF2-40B4-BE49-F238E27FC236}">
              <a16:creationId xmlns:a16="http://schemas.microsoft.com/office/drawing/2014/main" id="{65377581-F28E-4AF1-95D9-7658C5A9FAC0}"/>
            </a:ext>
          </a:extLst>
        </xdr:cNvPr>
        <xdr:cNvSpPr/>
      </xdr:nvSpPr>
      <xdr:spPr>
        <a:xfrm>
          <a:off x="3175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8907</xdr:rowOff>
    </xdr:from>
    <xdr:ext cx="762000" cy="259045"/>
    <xdr:sp macro="" textlink="">
      <xdr:nvSpPr>
        <xdr:cNvPr id="156" name="テキスト ボックス 155">
          <a:extLst>
            <a:ext uri="{FF2B5EF4-FFF2-40B4-BE49-F238E27FC236}">
              <a16:creationId xmlns:a16="http://schemas.microsoft.com/office/drawing/2014/main" id="{D20C490D-3823-42F3-904B-5F567892094B}"/>
            </a:ext>
          </a:extLst>
        </xdr:cNvPr>
        <xdr:cNvSpPr txBox="1"/>
      </xdr:nvSpPr>
      <xdr:spPr>
        <a:xfrm>
          <a:off x="2844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140970</xdr:rowOff>
    </xdr:from>
    <xdr:to>
      <xdr:col>11</xdr:col>
      <xdr:colOff>82550</xdr:colOff>
      <xdr:row>62</xdr:row>
      <xdr:rowOff>71120</xdr:rowOff>
    </xdr:to>
    <xdr:sp macro="" textlink="">
      <xdr:nvSpPr>
        <xdr:cNvPr id="157" name="楕円 156">
          <a:extLst>
            <a:ext uri="{FF2B5EF4-FFF2-40B4-BE49-F238E27FC236}">
              <a16:creationId xmlns:a16="http://schemas.microsoft.com/office/drawing/2014/main" id="{A94BC3D0-315A-48E8-B58B-C4AED26AB9A3}"/>
            </a:ext>
          </a:extLst>
        </xdr:cNvPr>
        <xdr:cNvSpPr/>
      </xdr:nvSpPr>
      <xdr:spPr>
        <a:xfrm>
          <a:off x="2286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81297</xdr:rowOff>
    </xdr:from>
    <xdr:ext cx="762000" cy="259045"/>
    <xdr:sp macro="" textlink="">
      <xdr:nvSpPr>
        <xdr:cNvPr id="158" name="テキスト ボックス 157">
          <a:extLst>
            <a:ext uri="{FF2B5EF4-FFF2-40B4-BE49-F238E27FC236}">
              <a16:creationId xmlns:a16="http://schemas.microsoft.com/office/drawing/2014/main" id="{DD58B772-4BD5-409A-AAE9-B7509A28A5FD}"/>
            </a:ext>
          </a:extLst>
        </xdr:cNvPr>
        <xdr:cNvSpPr txBox="1"/>
      </xdr:nvSpPr>
      <xdr:spPr>
        <a:xfrm>
          <a:off x="1955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68580</xdr:rowOff>
    </xdr:from>
    <xdr:to>
      <xdr:col>7</xdr:col>
      <xdr:colOff>31750</xdr:colOff>
      <xdr:row>61</xdr:row>
      <xdr:rowOff>170180</xdr:rowOff>
    </xdr:to>
    <xdr:sp macro="" textlink="">
      <xdr:nvSpPr>
        <xdr:cNvPr id="159" name="楕円 158">
          <a:extLst>
            <a:ext uri="{FF2B5EF4-FFF2-40B4-BE49-F238E27FC236}">
              <a16:creationId xmlns:a16="http://schemas.microsoft.com/office/drawing/2014/main" id="{022E4DDA-15B5-44F5-B2ED-9E1D2ACBB27B}"/>
            </a:ext>
          </a:extLst>
        </xdr:cNvPr>
        <xdr:cNvSpPr/>
      </xdr:nvSpPr>
      <xdr:spPr>
        <a:xfrm>
          <a:off x="1397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8907</xdr:rowOff>
    </xdr:from>
    <xdr:ext cx="762000" cy="259045"/>
    <xdr:sp macro="" textlink="">
      <xdr:nvSpPr>
        <xdr:cNvPr id="160" name="テキスト ボックス 159">
          <a:extLst>
            <a:ext uri="{FF2B5EF4-FFF2-40B4-BE49-F238E27FC236}">
              <a16:creationId xmlns:a16="http://schemas.microsoft.com/office/drawing/2014/main" id="{6DE94023-6B6A-461A-B3B8-684DBD9F26D6}"/>
            </a:ext>
          </a:extLst>
        </xdr:cNvPr>
        <xdr:cNvSpPr txBox="1"/>
      </xdr:nvSpPr>
      <xdr:spPr>
        <a:xfrm>
          <a:off x="1066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F970DABA-EBE1-4EA8-929E-B720C99410F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368A4919-D595-4BCB-B632-48A631B3EE34}"/>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2C5CBB63-6350-45FE-A466-B470C05CFA9A}"/>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BBD292B9-629D-4D85-9EF5-C9328E35BE07}"/>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244109BD-FA30-434D-9C95-C0A386DC9052}"/>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F6E4EC1A-5DD2-46F8-A25D-545085A4FCA9}"/>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5105DE61-E522-455C-AC78-D3E2C581510C}"/>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4B3627CB-CDA7-49E8-A032-2DCCA0F992B3}"/>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70D34C8F-A71A-4AE4-9345-E4453EC321AF}"/>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BC850972-554E-4310-9DBC-22FF875175E8}"/>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AED021D1-8B4B-43F9-BCB1-5A003E78E541}"/>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C6C1DAE9-A7EB-492F-8913-9AEC12E5DE87}"/>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8646CE52-1B78-4C90-A921-006BDC7D2091}"/>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lang="ja-JP" altLang="ja-JP" sz="1100" i="0">
              <a:solidFill>
                <a:schemeClr val="dk1"/>
              </a:solidFill>
              <a:effectLst/>
              <a:latin typeface="+mn-lt"/>
              <a:ea typeface="+mn-ea"/>
              <a:cs typeface="+mn-cs"/>
            </a:rPr>
            <a:t>新型コロナウイルス感染症、ロシアのウクライナ侵攻等による物価高騰</a:t>
          </a:r>
          <a:r>
            <a:rPr kumimoji="1" lang="ja-JP" altLang="ja-JP" sz="1100">
              <a:solidFill>
                <a:schemeClr val="dk1"/>
              </a:solidFill>
              <a:effectLst/>
              <a:latin typeface="+mn-lt"/>
              <a:ea typeface="+mn-ea"/>
              <a:cs typeface="+mn-cs"/>
            </a:rPr>
            <a:t>における物件費の増加により、前年度に比べ決算額が増加している。</a:t>
          </a:r>
          <a:endParaRPr lang="ja-JP" altLang="ja-JP" sz="1400">
            <a:effectLst/>
          </a:endParaRPr>
        </a:p>
        <a:p>
          <a:r>
            <a:rPr kumimoji="1" lang="ja-JP" altLang="ja-JP" sz="1100">
              <a:solidFill>
                <a:schemeClr val="dk1"/>
              </a:solidFill>
              <a:effectLst/>
              <a:latin typeface="+mn-lt"/>
              <a:ea typeface="+mn-ea"/>
              <a:cs typeface="+mn-cs"/>
            </a:rPr>
            <a:t>　また、人件費において、依然として類似団体平均に比べ高い水準にあるのは、人口当たりの職員数が多いことが要因に挙げられる。</a:t>
          </a:r>
          <a:endParaRPr lang="ja-JP" altLang="ja-JP" sz="1400">
            <a:effectLst/>
          </a:endParaRPr>
        </a:p>
        <a:p>
          <a:r>
            <a:rPr kumimoji="1" lang="ja-JP" altLang="ja-JP" sz="1100">
              <a:solidFill>
                <a:schemeClr val="dk1"/>
              </a:solidFill>
              <a:effectLst/>
              <a:latin typeface="+mn-lt"/>
              <a:ea typeface="+mn-ea"/>
              <a:cs typeface="+mn-cs"/>
            </a:rPr>
            <a:t>　今後も「定員管理計画」に基づき</a:t>
          </a:r>
          <a:r>
            <a:rPr lang="ja-JP" altLang="ja-JP" sz="1100">
              <a:solidFill>
                <a:schemeClr val="dk1"/>
              </a:solidFill>
              <a:effectLst/>
              <a:latin typeface="+mn-lt"/>
              <a:ea typeface="+mn-ea"/>
              <a:cs typeface="+mn-cs"/>
            </a:rPr>
            <a:t>限られた人材で効率的・効果的な行政経営を行っていく</a:t>
          </a:r>
          <a:r>
            <a:rPr kumimoji="1" lang="ja-JP" altLang="ja-JP" sz="1100">
              <a:solidFill>
                <a:schemeClr val="dk1"/>
              </a:solidFill>
              <a:effectLst/>
              <a:latin typeface="+mn-lt"/>
              <a:ea typeface="+mn-ea"/>
              <a:cs typeface="+mn-cs"/>
            </a:rPr>
            <a:t>とともに、「公共施設管理計画」に基づき公共施設の集約化・複合化を図ることで維持管理経費の縮減に努める。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8F832B42-B8BA-4E02-937B-4292EA8D41E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C4680DEB-3A45-4B65-B490-ADA6360BF685}"/>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966A8321-E665-42EE-A2AB-9D7BA652DB12}"/>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6FA97853-4ABE-4949-96B4-A73FFFD4D7C4}"/>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A2EAB631-2B6F-4AB7-A4AF-8E688618ED94}"/>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9F1E1144-F006-4B2E-8BF0-741FFBDF0CFE}"/>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B74CAD19-A3A1-4193-8D65-55CDCA079D6C}"/>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B4DE93B1-8093-4AEB-AD43-0E31486A9D7C}"/>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1D392762-AA65-4CC1-BE3C-7F9BC50C2BCB}"/>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80D48307-7108-4D65-A82E-B741CACD857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178489F2-5BA5-4B45-BBBC-CE761536415E}"/>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26A0BF0D-1746-4695-8356-DDE7F8D62645}"/>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13E8C210-FE6D-4234-880C-E89888372734}"/>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8A65B491-B767-48ED-9390-690592DC1BB5}"/>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4F1707F0-8706-43C3-83EC-D01BEC66DFA9}"/>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D844EF9D-5AB3-46CC-ACE3-5A1AAA1188FA}"/>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54625</xdr:rowOff>
    </xdr:from>
    <xdr:to>
      <xdr:col>23</xdr:col>
      <xdr:colOff>133350</xdr:colOff>
      <xdr:row>88</xdr:row>
      <xdr:rowOff>84576</xdr:rowOff>
    </xdr:to>
    <xdr:cxnSp macro="">
      <xdr:nvCxnSpPr>
        <xdr:cNvPr id="190" name="直線コネクタ 189">
          <a:extLst>
            <a:ext uri="{FF2B5EF4-FFF2-40B4-BE49-F238E27FC236}">
              <a16:creationId xmlns:a16="http://schemas.microsoft.com/office/drawing/2014/main" id="{162B8D95-C289-4257-8A2C-A5539DC2023B}"/>
            </a:ext>
          </a:extLst>
        </xdr:cNvPr>
        <xdr:cNvCxnSpPr/>
      </xdr:nvCxnSpPr>
      <xdr:spPr>
        <a:xfrm flipV="1">
          <a:off x="4953000" y="13770625"/>
          <a:ext cx="0" cy="14015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56653</xdr:rowOff>
    </xdr:from>
    <xdr:ext cx="762000" cy="259045"/>
    <xdr:sp macro="" textlink="">
      <xdr:nvSpPr>
        <xdr:cNvPr id="191" name="人件費・物件費等の状況最小値テキスト">
          <a:extLst>
            <a:ext uri="{FF2B5EF4-FFF2-40B4-BE49-F238E27FC236}">
              <a16:creationId xmlns:a16="http://schemas.microsoft.com/office/drawing/2014/main" id="{5753ADC1-E17A-463F-ACB0-0E5B250AD163}"/>
            </a:ext>
          </a:extLst>
        </xdr:cNvPr>
        <xdr:cNvSpPr txBox="1"/>
      </xdr:nvSpPr>
      <xdr:spPr>
        <a:xfrm>
          <a:off x="5041900" y="1514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84576</xdr:rowOff>
    </xdr:from>
    <xdr:to>
      <xdr:col>24</xdr:col>
      <xdr:colOff>12700</xdr:colOff>
      <xdr:row>88</xdr:row>
      <xdr:rowOff>84576</xdr:rowOff>
    </xdr:to>
    <xdr:cxnSp macro="">
      <xdr:nvCxnSpPr>
        <xdr:cNvPr id="192" name="直線コネクタ 191">
          <a:extLst>
            <a:ext uri="{FF2B5EF4-FFF2-40B4-BE49-F238E27FC236}">
              <a16:creationId xmlns:a16="http://schemas.microsoft.com/office/drawing/2014/main" id="{CACE6D1E-133F-4C0C-BC89-22A15A0F39C3}"/>
            </a:ext>
          </a:extLst>
        </xdr:cNvPr>
        <xdr:cNvCxnSpPr/>
      </xdr:nvCxnSpPr>
      <xdr:spPr>
        <a:xfrm>
          <a:off x="4864100" y="15172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141002</xdr:rowOff>
    </xdr:from>
    <xdr:ext cx="762000" cy="259045"/>
    <xdr:sp macro="" textlink="">
      <xdr:nvSpPr>
        <xdr:cNvPr id="193" name="人件費・物件費等の状況最大値テキスト">
          <a:extLst>
            <a:ext uri="{FF2B5EF4-FFF2-40B4-BE49-F238E27FC236}">
              <a16:creationId xmlns:a16="http://schemas.microsoft.com/office/drawing/2014/main" id="{B4BA0223-931D-4F45-B7C6-5C867600DF12}"/>
            </a:ext>
          </a:extLst>
        </xdr:cNvPr>
        <xdr:cNvSpPr txBox="1"/>
      </xdr:nvSpPr>
      <xdr:spPr>
        <a:xfrm>
          <a:off x="5041900" y="13514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54625</xdr:rowOff>
    </xdr:from>
    <xdr:to>
      <xdr:col>24</xdr:col>
      <xdr:colOff>12700</xdr:colOff>
      <xdr:row>80</xdr:row>
      <xdr:rowOff>54625</xdr:rowOff>
    </xdr:to>
    <xdr:cxnSp macro="">
      <xdr:nvCxnSpPr>
        <xdr:cNvPr id="194" name="直線コネクタ 193">
          <a:extLst>
            <a:ext uri="{FF2B5EF4-FFF2-40B4-BE49-F238E27FC236}">
              <a16:creationId xmlns:a16="http://schemas.microsoft.com/office/drawing/2014/main" id="{220BE298-276D-4255-89FC-4ABF196490FB}"/>
            </a:ext>
          </a:extLst>
        </xdr:cNvPr>
        <xdr:cNvCxnSpPr/>
      </xdr:nvCxnSpPr>
      <xdr:spPr>
        <a:xfrm>
          <a:off x="4864100" y="13770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118531</xdr:rowOff>
    </xdr:from>
    <xdr:to>
      <xdr:col>23</xdr:col>
      <xdr:colOff>133350</xdr:colOff>
      <xdr:row>84</xdr:row>
      <xdr:rowOff>121507</xdr:rowOff>
    </xdr:to>
    <xdr:cxnSp macro="">
      <xdr:nvCxnSpPr>
        <xdr:cNvPr id="195" name="直線コネクタ 194">
          <a:extLst>
            <a:ext uri="{FF2B5EF4-FFF2-40B4-BE49-F238E27FC236}">
              <a16:creationId xmlns:a16="http://schemas.microsoft.com/office/drawing/2014/main" id="{AB4FE83F-A0AC-4D8A-98D0-991F88573024}"/>
            </a:ext>
          </a:extLst>
        </xdr:cNvPr>
        <xdr:cNvCxnSpPr/>
      </xdr:nvCxnSpPr>
      <xdr:spPr>
        <a:xfrm>
          <a:off x="4114800" y="14520331"/>
          <a:ext cx="838200" cy="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99037</xdr:rowOff>
    </xdr:from>
    <xdr:ext cx="762000" cy="259045"/>
    <xdr:sp macro="" textlink="">
      <xdr:nvSpPr>
        <xdr:cNvPr id="196" name="人件費・物件費等の状況平均値テキスト">
          <a:extLst>
            <a:ext uri="{FF2B5EF4-FFF2-40B4-BE49-F238E27FC236}">
              <a16:creationId xmlns:a16="http://schemas.microsoft.com/office/drawing/2014/main" id="{8659577E-5C34-43F8-894A-953509EC9EC3}"/>
            </a:ext>
          </a:extLst>
        </xdr:cNvPr>
        <xdr:cNvSpPr txBox="1"/>
      </xdr:nvSpPr>
      <xdr:spPr>
        <a:xfrm>
          <a:off x="5041900" y="14157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82510</xdr:rowOff>
    </xdr:from>
    <xdr:to>
      <xdr:col>23</xdr:col>
      <xdr:colOff>184150</xdr:colOff>
      <xdr:row>84</xdr:row>
      <xdr:rowOff>12660</xdr:rowOff>
    </xdr:to>
    <xdr:sp macro="" textlink="">
      <xdr:nvSpPr>
        <xdr:cNvPr id="197" name="フローチャート: 判断 196">
          <a:extLst>
            <a:ext uri="{FF2B5EF4-FFF2-40B4-BE49-F238E27FC236}">
              <a16:creationId xmlns:a16="http://schemas.microsoft.com/office/drawing/2014/main" id="{09429514-A83F-43E2-B6EF-23C8931349EE}"/>
            </a:ext>
          </a:extLst>
        </xdr:cNvPr>
        <xdr:cNvSpPr/>
      </xdr:nvSpPr>
      <xdr:spPr>
        <a:xfrm>
          <a:off x="4902200" y="1431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78970</xdr:rowOff>
    </xdr:from>
    <xdr:to>
      <xdr:col>19</xdr:col>
      <xdr:colOff>133350</xdr:colOff>
      <xdr:row>84</xdr:row>
      <xdr:rowOff>118531</xdr:rowOff>
    </xdr:to>
    <xdr:cxnSp macro="">
      <xdr:nvCxnSpPr>
        <xdr:cNvPr id="198" name="直線コネクタ 197">
          <a:extLst>
            <a:ext uri="{FF2B5EF4-FFF2-40B4-BE49-F238E27FC236}">
              <a16:creationId xmlns:a16="http://schemas.microsoft.com/office/drawing/2014/main" id="{FB4A373C-E6E5-45D7-939E-942828108B04}"/>
            </a:ext>
          </a:extLst>
        </xdr:cNvPr>
        <xdr:cNvCxnSpPr/>
      </xdr:nvCxnSpPr>
      <xdr:spPr>
        <a:xfrm>
          <a:off x="3225800" y="14480770"/>
          <a:ext cx="889000" cy="3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20307</xdr:rowOff>
    </xdr:from>
    <xdr:to>
      <xdr:col>19</xdr:col>
      <xdr:colOff>184150</xdr:colOff>
      <xdr:row>83</xdr:row>
      <xdr:rowOff>121907</xdr:rowOff>
    </xdr:to>
    <xdr:sp macro="" textlink="">
      <xdr:nvSpPr>
        <xdr:cNvPr id="199" name="フローチャート: 判断 198">
          <a:extLst>
            <a:ext uri="{FF2B5EF4-FFF2-40B4-BE49-F238E27FC236}">
              <a16:creationId xmlns:a16="http://schemas.microsoft.com/office/drawing/2014/main" id="{FACC49BD-6786-49E4-9F3D-B753566DBB75}"/>
            </a:ext>
          </a:extLst>
        </xdr:cNvPr>
        <xdr:cNvSpPr/>
      </xdr:nvSpPr>
      <xdr:spPr>
        <a:xfrm>
          <a:off x="4064000" y="1425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132084</xdr:rowOff>
    </xdr:from>
    <xdr:ext cx="736600" cy="259045"/>
    <xdr:sp macro="" textlink="">
      <xdr:nvSpPr>
        <xdr:cNvPr id="200" name="テキスト ボックス 199">
          <a:extLst>
            <a:ext uri="{FF2B5EF4-FFF2-40B4-BE49-F238E27FC236}">
              <a16:creationId xmlns:a16="http://schemas.microsoft.com/office/drawing/2014/main" id="{8FDB3ACC-C267-4479-B750-A9A12CC55EAE}"/>
            </a:ext>
          </a:extLst>
        </xdr:cNvPr>
        <xdr:cNvSpPr txBox="1"/>
      </xdr:nvSpPr>
      <xdr:spPr>
        <a:xfrm>
          <a:off x="3733800" y="14019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90252</xdr:rowOff>
    </xdr:from>
    <xdr:to>
      <xdr:col>15</xdr:col>
      <xdr:colOff>82550</xdr:colOff>
      <xdr:row>84</xdr:row>
      <xdr:rowOff>78970</xdr:rowOff>
    </xdr:to>
    <xdr:cxnSp macro="">
      <xdr:nvCxnSpPr>
        <xdr:cNvPr id="201" name="直線コネクタ 200">
          <a:extLst>
            <a:ext uri="{FF2B5EF4-FFF2-40B4-BE49-F238E27FC236}">
              <a16:creationId xmlns:a16="http://schemas.microsoft.com/office/drawing/2014/main" id="{1C563B44-56F4-4257-A824-5B724BEEC617}"/>
            </a:ext>
          </a:extLst>
        </xdr:cNvPr>
        <xdr:cNvCxnSpPr/>
      </xdr:nvCxnSpPr>
      <xdr:spPr>
        <a:xfrm>
          <a:off x="2336800" y="14320602"/>
          <a:ext cx="889000" cy="16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89984</xdr:rowOff>
    </xdr:from>
    <xdr:to>
      <xdr:col>15</xdr:col>
      <xdr:colOff>133350</xdr:colOff>
      <xdr:row>83</xdr:row>
      <xdr:rowOff>20134</xdr:rowOff>
    </xdr:to>
    <xdr:sp macro="" textlink="">
      <xdr:nvSpPr>
        <xdr:cNvPr id="202" name="フローチャート: 判断 201">
          <a:extLst>
            <a:ext uri="{FF2B5EF4-FFF2-40B4-BE49-F238E27FC236}">
              <a16:creationId xmlns:a16="http://schemas.microsoft.com/office/drawing/2014/main" id="{BC527815-FC11-4DF7-B176-186450864A0E}"/>
            </a:ext>
          </a:extLst>
        </xdr:cNvPr>
        <xdr:cNvSpPr/>
      </xdr:nvSpPr>
      <xdr:spPr>
        <a:xfrm>
          <a:off x="3175000" y="1414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30311</xdr:rowOff>
    </xdr:from>
    <xdr:ext cx="762000" cy="259045"/>
    <xdr:sp macro="" textlink="">
      <xdr:nvSpPr>
        <xdr:cNvPr id="203" name="テキスト ボックス 202">
          <a:extLst>
            <a:ext uri="{FF2B5EF4-FFF2-40B4-BE49-F238E27FC236}">
              <a16:creationId xmlns:a16="http://schemas.microsoft.com/office/drawing/2014/main" id="{8CDFC343-EDD9-4611-A97E-64A15F798294}"/>
            </a:ext>
          </a:extLst>
        </xdr:cNvPr>
        <xdr:cNvSpPr txBox="1"/>
      </xdr:nvSpPr>
      <xdr:spPr>
        <a:xfrm>
          <a:off x="2844800" y="139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39202</xdr:rowOff>
    </xdr:from>
    <xdr:to>
      <xdr:col>11</xdr:col>
      <xdr:colOff>31750</xdr:colOff>
      <xdr:row>83</xdr:row>
      <xdr:rowOff>90252</xdr:rowOff>
    </xdr:to>
    <xdr:cxnSp macro="">
      <xdr:nvCxnSpPr>
        <xdr:cNvPr id="204" name="直線コネクタ 203">
          <a:extLst>
            <a:ext uri="{FF2B5EF4-FFF2-40B4-BE49-F238E27FC236}">
              <a16:creationId xmlns:a16="http://schemas.microsoft.com/office/drawing/2014/main" id="{F8E9957C-CD9E-43CC-B05D-70B818D738B1}"/>
            </a:ext>
          </a:extLst>
        </xdr:cNvPr>
        <xdr:cNvCxnSpPr/>
      </xdr:nvCxnSpPr>
      <xdr:spPr>
        <a:xfrm>
          <a:off x="1447800" y="14269552"/>
          <a:ext cx="889000" cy="5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4014</xdr:rowOff>
    </xdr:from>
    <xdr:to>
      <xdr:col>11</xdr:col>
      <xdr:colOff>82550</xdr:colOff>
      <xdr:row>82</xdr:row>
      <xdr:rowOff>105614</xdr:rowOff>
    </xdr:to>
    <xdr:sp macro="" textlink="">
      <xdr:nvSpPr>
        <xdr:cNvPr id="205" name="フローチャート: 判断 204">
          <a:extLst>
            <a:ext uri="{FF2B5EF4-FFF2-40B4-BE49-F238E27FC236}">
              <a16:creationId xmlns:a16="http://schemas.microsoft.com/office/drawing/2014/main" id="{7A596787-3D22-4865-99CF-D9A6EDB6634F}"/>
            </a:ext>
          </a:extLst>
        </xdr:cNvPr>
        <xdr:cNvSpPr/>
      </xdr:nvSpPr>
      <xdr:spPr>
        <a:xfrm>
          <a:off x="2286000" y="140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115791</xdr:rowOff>
    </xdr:from>
    <xdr:ext cx="762000" cy="259045"/>
    <xdr:sp macro="" textlink="">
      <xdr:nvSpPr>
        <xdr:cNvPr id="206" name="テキスト ボックス 205">
          <a:extLst>
            <a:ext uri="{FF2B5EF4-FFF2-40B4-BE49-F238E27FC236}">
              <a16:creationId xmlns:a16="http://schemas.microsoft.com/office/drawing/2014/main" id="{9E0287E3-4A73-41BE-A6E0-DEB4054A6ACA}"/>
            </a:ext>
          </a:extLst>
        </xdr:cNvPr>
        <xdr:cNvSpPr txBox="1"/>
      </xdr:nvSpPr>
      <xdr:spPr>
        <a:xfrm>
          <a:off x="1955800" y="1383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137874</xdr:rowOff>
    </xdr:from>
    <xdr:to>
      <xdr:col>7</xdr:col>
      <xdr:colOff>31750</xdr:colOff>
      <xdr:row>82</xdr:row>
      <xdr:rowOff>68024</xdr:rowOff>
    </xdr:to>
    <xdr:sp macro="" textlink="">
      <xdr:nvSpPr>
        <xdr:cNvPr id="207" name="フローチャート: 判断 206">
          <a:extLst>
            <a:ext uri="{FF2B5EF4-FFF2-40B4-BE49-F238E27FC236}">
              <a16:creationId xmlns:a16="http://schemas.microsoft.com/office/drawing/2014/main" id="{88452110-7BA1-4189-9146-1B3EEB474799}"/>
            </a:ext>
          </a:extLst>
        </xdr:cNvPr>
        <xdr:cNvSpPr/>
      </xdr:nvSpPr>
      <xdr:spPr>
        <a:xfrm>
          <a:off x="1397000" y="1402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78201</xdr:rowOff>
    </xdr:from>
    <xdr:ext cx="762000" cy="259045"/>
    <xdr:sp macro="" textlink="">
      <xdr:nvSpPr>
        <xdr:cNvPr id="208" name="テキスト ボックス 207">
          <a:extLst>
            <a:ext uri="{FF2B5EF4-FFF2-40B4-BE49-F238E27FC236}">
              <a16:creationId xmlns:a16="http://schemas.microsoft.com/office/drawing/2014/main" id="{095F046C-D7CC-4788-97E6-C8F2A615BF1F}"/>
            </a:ext>
          </a:extLst>
        </xdr:cNvPr>
        <xdr:cNvSpPr txBox="1"/>
      </xdr:nvSpPr>
      <xdr:spPr>
        <a:xfrm>
          <a:off x="1066800" y="1379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C600A5F-55AF-45AE-80B8-9900DBEC3476}"/>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7727E2DD-15CB-46BC-A692-8F480C70A363}"/>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24E1A2D0-9DAA-49E8-8D1C-15F364ADE3A1}"/>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14BAAEA7-0AC3-4CFC-96A4-BF344DFBBD0B}"/>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DC167E9F-4DC8-45DE-8A7B-588D01240AC7}"/>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70707</xdr:rowOff>
    </xdr:from>
    <xdr:to>
      <xdr:col>23</xdr:col>
      <xdr:colOff>184150</xdr:colOff>
      <xdr:row>85</xdr:row>
      <xdr:rowOff>857</xdr:rowOff>
    </xdr:to>
    <xdr:sp macro="" textlink="">
      <xdr:nvSpPr>
        <xdr:cNvPr id="214" name="楕円 213">
          <a:extLst>
            <a:ext uri="{FF2B5EF4-FFF2-40B4-BE49-F238E27FC236}">
              <a16:creationId xmlns:a16="http://schemas.microsoft.com/office/drawing/2014/main" id="{CF55DDC0-0F7D-4094-B247-AADFDC69A480}"/>
            </a:ext>
          </a:extLst>
        </xdr:cNvPr>
        <xdr:cNvSpPr/>
      </xdr:nvSpPr>
      <xdr:spPr>
        <a:xfrm>
          <a:off x="4902200" y="1447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42784</xdr:rowOff>
    </xdr:from>
    <xdr:ext cx="762000" cy="259045"/>
    <xdr:sp macro="" textlink="">
      <xdr:nvSpPr>
        <xdr:cNvPr id="215" name="人件費・物件費等の状況該当値テキスト">
          <a:extLst>
            <a:ext uri="{FF2B5EF4-FFF2-40B4-BE49-F238E27FC236}">
              <a16:creationId xmlns:a16="http://schemas.microsoft.com/office/drawing/2014/main" id="{4A9EAAFE-0D2B-4674-96AD-0ED41367DCF4}"/>
            </a:ext>
          </a:extLst>
        </xdr:cNvPr>
        <xdr:cNvSpPr txBox="1"/>
      </xdr:nvSpPr>
      <xdr:spPr>
        <a:xfrm>
          <a:off x="5041900" y="14444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67731</xdr:rowOff>
    </xdr:from>
    <xdr:to>
      <xdr:col>19</xdr:col>
      <xdr:colOff>184150</xdr:colOff>
      <xdr:row>84</xdr:row>
      <xdr:rowOff>169331</xdr:rowOff>
    </xdr:to>
    <xdr:sp macro="" textlink="">
      <xdr:nvSpPr>
        <xdr:cNvPr id="216" name="楕円 215">
          <a:extLst>
            <a:ext uri="{FF2B5EF4-FFF2-40B4-BE49-F238E27FC236}">
              <a16:creationId xmlns:a16="http://schemas.microsoft.com/office/drawing/2014/main" id="{DB2A77D0-9AD9-4D44-8BE1-2589A137FCBF}"/>
            </a:ext>
          </a:extLst>
        </xdr:cNvPr>
        <xdr:cNvSpPr/>
      </xdr:nvSpPr>
      <xdr:spPr>
        <a:xfrm>
          <a:off x="4064000" y="1446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154108</xdr:rowOff>
    </xdr:from>
    <xdr:ext cx="736600" cy="259045"/>
    <xdr:sp macro="" textlink="">
      <xdr:nvSpPr>
        <xdr:cNvPr id="217" name="テキスト ボックス 216">
          <a:extLst>
            <a:ext uri="{FF2B5EF4-FFF2-40B4-BE49-F238E27FC236}">
              <a16:creationId xmlns:a16="http://schemas.microsoft.com/office/drawing/2014/main" id="{BCD27930-2BEB-42E9-B962-70C7C7DCFE93}"/>
            </a:ext>
          </a:extLst>
        </xdr:cNvPr>
        <xdr:cNvSpPr txBox="1"/>
      </xdr:nvSpPr>
      <xdr:spPr>
        <a:xfrm>
          <a:off x="3733800" y="14555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28170</xdr:rowOff>
    </xdr:from>
    <xdr:to>
      <xdr:col>15</xdr:col>
      <xdr:colOff>133350</xdr:colOff>
      <xdr:row>84</xdr:row>
      <xdr:rowOff>129770</xdr:rowOff>
    </xdr:to>
    <xdr:sp macro="" textlink="">
      <xdr:nvSpPr>
        <xdr:cNvPr id="218" name="楕円 217">
          <a:extLst>
            <a:ext uri="{FF2B5EF4-FFF2-40B4-BE49-F238E27FC236}">
              <a16:creationId xmlns:a16="http://schemas.microsoft.com/office/drawing/2014/main" id="{50923F60-7692-4A33-8188-CE6717F8FD8A}"/>
            </a:ext>
          </a:extLst>
        </xdr:cNvPr>
        <xdr:cNvSpPr/>
      </xdr:nvSpPr>
      <xdr:spPr>
        <a:xfrm>
          <a:off x="3175000" y="1442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114547</xdr:rowOff>
    </xdr:from>
    <xdr:ext cx="762000" cy="259045"/>
    <xdr:sp macro="" textlink="">
      <xdr:nvSpPr>
        <xdr:cNvPr id="219" name="テキスト ボックス 218">
          <a:extLst>
            <a:ext uri="{FF2B5EF4-FFF2-40B4-BE49-F238E27FC236}">
              <a16:creationId xmlns:a16="http://schemas.microsoft.com/office/drawing/2014/main" id="{89102F81-87F7-4837-AFBF-0FBC75BE5C53}"/>
            </a:ext>
          </a:extLst>
        </xdr:cNvPr>
        <xdr:cNvSpPr txBox="1"/>
      </xdr:nvSpPr>
      <xdr:spPr>
        <a:xfrm>
          <a:off x="2844800" y="1451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39452</xdr:rowOff>
    </xdr:from>
    <xdr:to>
      <xdr:col>11</xdr:col>
      <xdr:colOff>82550</xdr:colOff>
      <xdr:row>83</xdr:row>
      <xdr:rowOff>141052</xdr:rowOff>
    </xdr:to>
    <xdr:sp macro="" textlink="">
      <xdr:nvSpPr>
        <xdr:cNvPr id="220" name="楕円 219">
          <a:extLst>
            <a:ext uri="{FF2B5EF4-FFF2-40B4-BE49-F238E27FC236}">
              <a16:creationId xmlns:a16="http://schemas.microsoft.com/office/drawing/2014/main" id="{1136E786-5BF3-4E41-A98B-E7EE3915F9D2}"/>
            </a:ext>
          </a:extLst>
        </xdr:cNvPr>
        <xdr:cNvSpPr/>
      </xdr:nvSpPr>
      <xdr:spPr>
        <a:xfrm>
          <a:off x="2286000" y="1426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125829</xdr:rowOff>
    </xdr:from>
    <xdr:ext cx="762000" cy="259045"/>
    <xdr:sp macro="" textlink="">
      <xdr:nvSpPr>
        <xdr:cNvPr id="221" name="テキスト ボックス 220">
          <a:extLst>
            <a:ext uri="{FF2B5EF4-FFF2-40B4-BE49-F238E27FC236}">
              <a16:creationId xmlns:a16="http://schemas.microsoft.com/office/drawing/2014/main" id="{542DC6A0-9EEC-4C19-A888-C2542D1453A7}"/>
            </a:ext>
          </a:extLst>
        </xdr:cNvPr>
        <xdr:cNvSpPr txBox="1"/>
      </xdr:nvSpPr>
      <xdr:spPr>
        <a:xfrm>
          <a:off x="1955800" y="14356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159852</xdr:rowOff>
    </xdr:from>
    <xdr:to>
      <xdr:col>7</xdr:col>
      <xdr:colOff>31750</xdr:colOff>
      <xdr:row>83</xdr:row>
      <xdr:rowOff>90002</xdr:rowOff>
    </xdr:to>
    <xdr:sp macro="" textlink="">
      <xdr:nvSpPr>
        <xdr:cNvPr id="222" name="楕円 221">
          <a:extLst>
            <a:ext uri="{FF2B5EF4-FFF2-40B4-BE49-F238E27FC236}">
              <a16:creationId xmlns:a16="http://schemas.microsoft.com/office/drawing/2014/main" id="{90F9A36A-48B4-44A9-8B31-E2EF29612167}"/>
            </a:ext>
          </a:extLst>
        </xdr:cNvPr>
        <xdr:cNvSpPr/>
      </xdr:nvSpPr>
      <xdr:spPr>
        <a:xfrm>
          <a:off x="1397000" y="1421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74779</xdr:rowOff>
    </xdr:from>
    <xdr:ext cx="762000" cy="259045"/>
    <xdr:sp macro="" textlink="">
      <xdr:nvSpPr>
        <xdr:cNvPr id="223" name="テキスト ボックス 222">
          <a:extLst>
            <a:ext uri="{FF2B5EF4-FFF2-40B4-BE49-F238E27FC236}">
              <a16:creationId xmlns:a16="http://schemas.microsoft.com/office/drawing/2014/main" id="{8546947A-948A-430A-8350-B1F24E9A92C9}"/>
            </a:ext>
          </a:extLst>
        </xdr:cNvPr>
        <xdr:cNvSpPr txBox="1"/>
      </xdr:nvSpPr>
      <xdr:spPr>
        <a:xfrm>
          <a:off x="1066800" y="143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2D7550DE-1EBD-4A96-89F2-CB2686EB255B}"/>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75093560-93D5-4AE1-B33F-2D5DD31B88F7}"/>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1F6804C1-4087-4AB0-B9B8-4A294F1D43B2}"/>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D7E8B73A-3D05-4B3A-BEE6-01168712C9A1}"/>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250E0B0F-AEC1-4999-8703-2FB152F588A6}"/>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92013D6-1731-49EE-8166-E171130BAC1A}"/>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8C8FF6D8-216A-4BA4-9970-45E1D55DF11D}"/>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D028331-EC94-4ACF-9CF5-8427E91AE247}"/>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31BF8BB9-14C5-4E68-9AB9-2DC22B0317B9}"/>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73B44C48-83E5-489B-8250-C57FD8DBC17B}"/>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4C019AD5-9512-445B-845C-FEF015386995}"/>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190A5393-90AA-4899-A547-F243B64B413A}"/>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1BB60925-0BB7-4F46-BA2A-FED5BFFC257D}"/>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a:solidFill>
                <a:schemeClr val="dk1"/>
              </a:solidFill>
              <a:effectLst/>
              <a:latin typeface="+mn-lt"/>
              <a:ea typeface="+mn-ea"/>
              <a:cs typeface="+mn-cs"/>
            </a:rPr>
            <a:t>職員構成の変動により、前年度比で</a:t>
          </a:r>
          <a:r>
            <a:rPr lang="en-US" altLang="ja-JP" sz="1100" b="0" i="0">
              <a:solidFill>
                <a:schemeClr val="dk1"/>
              </a:solidFill>
              <a:effectLst/>
              <a:latin typeface="+mn-lt"/>
              <a:ea typeface="+mn-ea"/>
              <a:cs typeface="+mn-cs"/>
            </a:rPr>
            <a:t>0.1</a:t>
          </a:r>
          <a:r>
            <a:rPr lang="ja-JP" altLang="ja-JP" sz="1100" b="0" i="0">
              <a:solidFill>
                <a:schemeClr val="dk1"/>
              </a:solidFill>
              <a:effectLst/>
              <a:latin typeface="+mn-lt"/>
              <a:ea typeface="+mn-ea"/>
              <a:cs typeface="+mn-cs"/>
            </a:rPr>
            <a:t>ポイント増加した。</a:t>
          </a:r>
          <a:endParaRPr lang="ja-JP" altLang="ja-JP" sz="1400">
            <a:effectLst/>
          </a:endParaRPr>
        </a:p>
        <a:p>
          <a:r>
            <a:rPr kumimoji="1" lang="ja-JP" altLang="ja-JP" sz="1100" b="0">
              <a:solidFill>
                <a:schemeClr val="dk1"/>
              </a:solidFill>
              <a:effectLst/>
              <a:latin typeface="+mn-lt"/>
              <a:ea typeface="+mn-ea"/>
              <a:cs typeface="+mn-cs"/>
            </a:rPr>
            <a:t>今後も職務・職責に応じた給料制度を運用し、国の指数を上回らないよう努める。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298F512-354E-40D6-A48D-19EDC1148F3A}"/>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1F86713F-E864-42BC-B066-9FED77E7DC5E}"/>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8CA48D09-28D5-404B-B4BD-4FB856972F7A}"/>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D07AE39B-A0D7-42C0-8093-29010B9BD223}"/>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CB17430A-0389-4C07-8DFC-C1B4CCB51D12}"/>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999E499A-3330-4E7B-BB20-B19266322573}"/>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BF662EB1-F713-4EB3-8D7A-1C331405579A}"/>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66C1F35A-276D-41B0-95F1-AF25085DC8BD}"/>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3388ACD3-0245-4145-8CB2-4FB3379C5125}"/>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8832C26C-E099-4CD7-81C7-CE4E496D7F82}"/>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77FBE189-D5C2-422A-8784-8471F3F8A283}"/>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3EB837A5-C01C-474C-9AEB-878F87A6F13F}"/>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FA66E234-D82B-4799-A2BC-5DF91B605D9A}"/>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1FE2BE66-E453-4CE0-9017-087EBC77F132}"/>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28A17221-2643-4A4C-951B-41521FCCD319}"/>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F89D971B-2247-4469-A920-911BB253A89E}"/>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4B1BF6F0-2D37-4739-B7A5-A1D0E0FD3B1A}"/>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35379</xdr:rowOff>
    </xdr:to>
    <xdr:cxnSp macro="">
      <xdr:nvCxnSpPr>
        <xdr:cNvPr id="254" name="直線コネクタ 253">
          <a:extLst>
            <a:ext uri="{FF2B5EF4-FFF2-40B4-BE49-F238E27FC236}">
              <a16:creationId xmlns:a16="http://schemas.microsoft.com/office/drawing/2014/main" id="{2AB1E313-DA75-43C6-8A16-EEAFBB743938}"/>
            </a:ext>
          </a:extLst>
        </xdr:cNvPr>
        <xdr:cNvCxnSpPr/>
      </xdr:nvCxnSpPr>
      <xdr:spPr>
        <a:xfrm flipV="1">
          <a:off x="17018000" y="13794921"/>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5" name="給与水準   （国との比較）最小値テキスト">
          <a:extLst>
            <a:ext uri="{FF2B5EF4-FFF2-40B4-BE49-F238E27FC236}">
              <a16:creationId xmlns:a16="http://schemas.microsoft.com/office/drawing/2014/main" id="{8B6C35B5-A0B5-4825-8626-F9138611729A}"/>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6" name="直線コネクタ 255">
          <a:extLst>
            <a:ext uri="{FF2B5EF4-FFF2-40B4-BE49-F238E27FC236}">
              <a16:creationId xmlns:a16="http://schemas.microsoft.com/office/drawing/2014/main" id="{3879B737-D65F-4DCB-97DB-D0EA30BA8728}"/>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7" name="給与水準   （国との比較）最大値テキスト">
          <a:extLst>
            <a:ext uri="{FF2B5EF4-FFF2-40B4-BE49-F238E27FC236}">
              <a16:creationId xmlns:a16="http://schemas.microsoft.com/office/drawing/2014/main" id="{F14784B2-D90B-426F-90D4-9AA007AF25A2}"/>
            </a:ext>
          </a:extLst>
        </xdr:cNvPr>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58" name="直線コネクタ 257">
          <a:extLst>
            <a:ext uri="{FF2B5EF4-FFF2-40B4-BE49-F238E27FC236}">
              <a16:creationId xmlns:a16="http://schemas.microsoft.com/office/drawing/2014/main" id="{6DB8BC34-B46B-43FB-A440-7D39EBD4293D}"/>
            </a:ext>
          </a:extLst>
        </xdr:cNvPr>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167821</xdr:rowOff>
    </xdr:from>
    <xdr:to>
      <xdr:col>81</xdr:col>
      <xdr:colOff>44450</xdr:colOff>
      <xdr:row>84</xdr:row>
      <xdr:rowOff>13607</xdr:rowOff>
    </xdr:to>
    <xdr:cxnSp macro="">
      <xdr:nvCxnSpPr>
        <xdr:cNvPr id="259" name="直線コネクタ 258">
          <a:extLst>
            <a:ext uri="{FF2B5EF4-FFF2-40B4-BE49-F238E27FC236}">
              <a16:creationId xmlns:a16="http://schemas.microsoft.com/office/drawing/2014/main" id="{C3D7CB52-CF63-4B16-BFF6-38CE91C1C63C}"/>
            </a:ext>
          </a:extLst>
        </xdr:cNvPr>
        <xdr:cNvCxnSpPr/>
      </xdr:nvCxnSpPr>
      <xdr:spPr>
        <a:xfrm>
          <a:off x="16179800" y="14398171"/>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107241</xdr:rowOff>
    </xdr:from>
    <xdr:ext cx="762000" cy="259045"/>
    <xdr:sp macro="" textlink="">
      <xdr:nvSpPr>
        <xdr:cNvPr id="260" name="給与水準   （国との比較）平均値テキスト">
          <a:extLst>
            <a:ext uri="{FF2B5EF4-FFF2-40B4-BE49-F238E27FC236}">
              <a16:creationId xmlns:a16="http://schemas.microsoft.com/office/drawing/2014/main" id="{93012B81-D8E2-4374-882B-0B62282AB84C}"/>
            </a:ext>
          </a:extLst>
        </xdr:cNvPr>
        <xdr:cNvSpPr txBox="1"/>
      </xdr:nvSpPr>
      <xdr:spPr>
        <a:xfrm>
          <a:off x="17106900" y="14509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135164</xdr:rowOff>
    </xdr:from>
    <xdr:to>
      <xdr:col>81</xdr:col>
      <xdr:colOff>95250</xdr:colOff>
      <xdr:row>85</xdr:row>
      <xdr:rowOff>65314</xdr:rowOff>
    </xdr:to>
    <xdr:sp macro="" textlink="">
      <xdr:nvSpPr>
        <xdr:cNvPr id="261" name="フローチャート: 判断 260">
          <a:extLst>
            <a:ext uri="{FF2B5EF4-FFF2-40B4-BE49-F238E27FC236}">
              <a16:creationId xmlns:a16="http://schemas.microsoft.com/office/drawing/2014/main" id="{4FFA4336-71BC-43E2-B710-735081806A2C}"/>
            </a:ext>
          </a:extLst>
        </xdr:cNvPr>
        <xdr:cNvSpPr/>
      </xdr:nvSpPr>
      <xdr:spPr>
        <a:xfrm>
          <a:off x="169672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167821</xdr:rowOff>
    </xdr:from>
    <xdr:to>
      <xdr:col>77</xdr:col>
      <xdr:colOff>44450</xdr:colOff>
      <xdr:row>84</xdr:row>
      <xdr:rowOff>13607</xdr:rowOff>
    </xdr:to>
    <xdr:cxnSp macro="">
      <xdr:nvCxnSpPr>
        <xdr:cNvPr id="262" name="直線コネクタ 261">
          <a:extLst>
            <a:ext uri="{FF2B5EF4-FFF2-40B4-BE49-F238E27FC236}">
              <a16:creationId xmlns:a16="http://schemas.microsoft.com/office/drawing/2014/main" id="{044A233C-717F-4A59-923B-17181C27E929}"/>
            </a:ext>
          </a:extLst>
        </xdr:cNvPr>
        <xdr:cNvCxnSpPr/>
      </xdr:nvCxnSpPr>
      <xdr:spPr>
        <a:xfrm flipV="1">
          <a:off x="15290800" y="143981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3" name="フローチャート: 判断 262">
          <a:extLst>
            <a:ext uri="{FF2B5EF4-FFF2-40B4-BE49-F238E27FC236}">
              <a16:creationId xmlns:a16="http://schemas.microsoft.com/office/drawing/2014/main" id="{BF1093CE-165E-41EF-8AF8-097B45128C82}"/>
            </a:ext>
          </a:extLst>
        </xdr:cNvPr>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64" name="テキスト ボックス 263">
          <a:extLst>
            <a:ext uri="{FF2B5EF4-FFF2-40B4-BE49-F238E27FC236}">
              <a16:creationId xmlns:a16="http://schemas.microsoft.com/office/drawing/2014/main" id="{EE589CC3-4CEB-42D9-BEE6-16CF64950DC2}"/>
            </a:ext>
          </a:extLst>
        </xdr:cNvPr>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150586</xdr:rowOff>
    </xdr:from>
    <xdr:to>
      <xdr:col>72</xdr:col>
      <xdr:colOff>203200</xdr:colOff>
      <xdr:row>84</xdr:row>
      <xdr:rowOff>13607</xdr:rowOff>
    </xdr:to>
    <xdr:cxnSp macro="">
      <xdr:nvCxnSpPr>
        <xdr:cNvPr id="265" name="直線コネクタ 264">
          <a:extLst>
            <a:ext uri="{FF2B5EF4-FFF2-40B4-BE49-F238E27FC236}">
              <a16:creationId xmlns:a16="http://schemas.microsoft.com/office/drawing/2014/main" id="{156D1FBA-616C-4D79-B81E-F4BF6341B612}"/>
            </a:ext>
          </a:extLst>
        </xdr:cNvPr>
        <xdr:cNvCxnSpPr/>
      </xdr:nvCxnSpPr>
      <xdr:spPr>
        <a:xfrm>
          <a:off x="14401800" y="1438093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6" name="フローチャート: 判断 265">
          <a:extLst>
            <a:ext uri="{FF2B5EF4-FFF2-40B4-BE49-F238E27FC236}">
              <a16:creationId xmlns:a16="http://schemas.microsoft.com/office/drawing/2014/main" id="{B0A9D4F0-6C62-481E-9F89-098BEBD0B01E}"/>
            </a:ext>
          </a:extLst>
        </xdr:cNvPr>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67" name="テキスト ボックス 266">
          <a:extLst>
            <a:ext uri="{FF2B5EF4-FFF2-40B4-BE49-F238E27FC236}">
              <a16:creationId xmlns:a16="http://schemas.microsoft.com/office/drawing/2014/main" id="{11439BE9-E980-4525-A794-BB0A7FA5A002}"/>
            </a:ext>
          </a:extLst>
        </xdr:cNvPr>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150586</xdr:rowOff>
    </xdr:from>
    <xdr:to>
      <xdr:col>68</xdr:col>
      <xdr:colOff>152400</xdr:colOff>
      <xdr:row>84</xdr:row>
      <xdr:rowOff>65314</xdr:rowOff>
    </xdr:to>
    <xdr:cxnSp macro="">
      <xdr:nvCxnSpPr>
        <xdr:cNvPr id="268" name="直線コネクタ 267">
          <a:extLst>
            <a:ext uri="{FF2B5EF4-FFF2-40B4-BE49-F238E27FC236}">
              <a16:creationId xmlns:a16="http://schemas.microsoft.com/office/drawing/2014/main" id="{A8938E59-4256-4994-BC8E-0236B88F2672}"/>
            </a:ext>
          </a:extLst>
        </xdr:cNvPr>
        <xdr:cNvCxnSpPr/>
      </xdr:nvCxnSpPr>
      <xdr:spPr>
        <a:xfrm flipV="1">
          <a:off x="13512800" y="14380936"/>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67129</xdr:rowOff>
    </xdr:from>
    <xdr:to>
      <xdr:col>68</xdr:col>
      <xdr:colOff>203200</xdr:colOff>
      <xdr:row>85</xdr:row>
      <xdr:rowOff>168729</xdr:rowOff>
    </xdr:to>
    <xdr:sp macro="" textlink="">
      <xdr:nvSpPr>
        <xdr:cNvPr id="269" name="フローチャート: 判断 268">
          <a:extLst>
            <a:ext uri="{FF2B5EF4-FFF2-40B4-BE49-F238E27FC236}">
              <a16:creationId xmlns:a16="http://schemas.microsoft.com/office/drawing/2014/main" id="{BAD7B34D-D3C2-4257-9E80-9E88826B3877}"/>
            </a:ext>
          </a:extLst>
        </xdr:cNvPr>
        <xdr:cNvSpPr/>
      </xdr:nvSpPr>
      <xdr:spPr>
        <a:xfrm>
          <a:off x="14351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153506</xdr:rowOff>
    </xdr:from>
    <xdr:ext cx="762000" cy="259045"/>
    <xdr:sp macro="" textlink="">
      <xdr:nvSpPr>
        <xdr:cNvPr id="270" name="テキスト ボックス 269">
          <a:extLst>
            <a:ext uri="{FF2B5EF4-FFF2-40B4-BE49-F238E27FC236}">
              <a16:creationId xmlns:a16="http://schemas.microsoft.com/office/drawing/2014/main" id="{2210D2FE-6634-4594-8C4E-0CC433A10D7A}"/>
            </a:ext>
          </a:extLst>
        </xdr:cNvPr>
        <xdr:cNvSpPr txBox="1"/>
      </xdr:nvSpPr>
      <xdr:spPr>
        <a:xfrm>
          <a:off x="14020800" y="1472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71" name="フローチャート: 判断 270">
          <a:extLst>
            <a:ext uri="{FF2B5EF4-FFF2-40B4-BE49-F238E27FC236}">
              <a16:creationId xmlns:a16="http://schemas.microsoft.com/office/drawing/2014/main" id="{AA10775D-FB54-456F-B112-3B7767214867}"/>
            </a:ext>
          </a:extLst>
        </xdr:cNvPr>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33763</xdr:rowOff>
    </xdr:from>
    <xdr:ext cx="762000" cy="259045"/>
    <xdr:sp macro="" textlink="">
      <xdr:nvSpPr>
        <xdr:cNvPr id="272" name="テキスト ボックス 271">
          <a:extLst>
            <a:ext uri="{FF2B5EF4-FFF2-40B4-BE49-F238E27FC236}">
              <a16:creationId xmlns:a16="http://schemas.microsoft.com/office/drawing/2014/main" id="{07056C2E-368B-47AE-A69E-25B978472950}"/>
            </a:ext>
          </a:extLst>
        </xdr:cNvPr>
        <xdr:cNvSpPr txBox="1"/>
      </xdr:nvSpPr>
      <xdr:spPr>
        <a:xfrm>
          <a:off x="13131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7B79E26C-4953-4520-86BC-A65494014783}"/>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92F2B60-03C8-4AE2-868E-D63B93BCD302}"/>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119067AA-D5C1-485B-97E7-FE648F0C1193}"/>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67A37F8A-6AE8-4EAE-93CE-C12106B55A4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8A2B58FC-DF20-47BE-9359-587F52C0679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134257</xdr:rowOff>
    </xdr:from>
    <xdr:to>
      <xdr:col>81</xdr:col>
      <xdr:colOff>95250</xdr:colOff>
      <xdr:row>84</xdr:row>
      <xdr:rowOff>64407</xdr:rowOff>
    </xdr:to>
    <xdr:sp macro="" textlink="">
      <xdr:nvSpPr>
        <xdr:cNvPr id="278" name="楕円 277">
          <a:extLst>
            <a:ext uri="{FF2B5EF4-FFF2-40B4-BE49-F238E27FC236}">
              <a16:creationId xmlns:a16="http://schemas.microsoft.com/office/drawing/2014/main" id="{780BA8AF-C4F1-4180-8145-77C1D99CE24B}"/>
            </a:ext>
          </a:extLst>
        </xdr:cNvPr>
        <xdr:cNvSpPr/>
      </xdr:nvSpPr>
      <xdr:spPr>
        <a:xfrm>
          <a:off x="169672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150784</xdr:rowOff>
    </xdr:from>
    <xdr:ext cx="762000" cy="259045"/>
    <xdr:sp macro="" textlink="">
      <xdr:nvSpPr>
        <xdr:cNvPr id="279" name="給与水準   （国との比較）該当値テキスト">
          <a:extLst>
            <a:ext uri="{FF2B5EF4-FFF2-40B4-BE49-F238E27FC236}">
              <a16:creationId xmlns:a16="http://schemas.microsoft.com/office/drawing/2014/main" id="{BBEC8A6C-0D77-4D82-9426-A9D6F659615D}"/>
            </a:ext>
          </a:extLst>
        </xdr:cNvPr>
        <xdr:cNvSpPr txBox="1"/>
      </xdr:nvSpPr>
      <xdr:spPr>
        <a:xfrm>
          <a:off x="17106900" y="1420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117021</xdr:rowOff>
    </xdr:from>
    <xdr:to>
      <xdr:col>77</xdr:col>
      <xdr:colOff>95250</xdr:colOff>
      <xdr:row>84</xdr:row>
      <xdr:rowOff>47171</xdr:rowOff>
    </xdr:to>
    <xdr:sp macro="" textlink="">
      <xdr:nvSpPr>
        <xdr:cNvPr id="280" name="楕円 279">
          <a:extLst>
            <a:ext uri="{FF2B5EF4-FFF2-40B4-BE49-F238E27FC236}">
              <a16:creationId xmlns:a16="http://schemas.microsoft.com/office/drawing/2014/main" id="{A161870E-9C1D-4EAF-B264-0FA781FC4398}"/>
            </a:ext>
          </a:extLst>
        </xdr:cNvPr>
        <xdr:cNvSpPr/>
      </xdr:nvSpPr>
      <xdr:spPr>
        <a:xfrm>
          <a:off x="16129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57348</xdr:rowOff>
    </xdr:from>
    <xdr:ext cx="736600" cy="259045"/>
    <xdr:sp macro="" textlink="">
      <xdr:nvSpPr>
        <xdr:cNvPr id="281" name="テキスト ボックス 280">
          <a:extLst>
            <a:ext uri="{FF2B5EF4-FFF2-40B4-BE49-F238E27FC236}">
              <a16:creationId xmlns:a16="http://schemas.microsoft.com/office/drawing/2014/main" id="{43D72CA3-D866-4230-AAF4-3AF005DB4506}"/>
            </a:ext>
          </a:extLst>
        </xdr:cNvPr>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134257</xdr:rowOff>
    </xdr:from>
    <xdr:to>
      <xdr:col>73</xdr:col>
      <xdr:colOff>44450</xdr:colOff>
      <xdr:row>84</xdr:row>
      <xdr:rowOff>64407</xdr:rowOff>
    </xdr:to>
    <xdr:sp macro="" textlink="">
      <xdr:nvSpPr>
        <xdr:cNvPr id="282" name="楕円 281">
          <a:extLst>
            <a:ext uri="{FF2B5EF4-FFF2-40B4-BE49-F238E27FC236}">
              <a16:creationId xmlns:a16="http://schemas.microsoft.com/office/drawing/2014/main" id="{9334EBC6-8B96-4CF6-869E-941D9BC84E4E}"/>
            </a:ext>
          </a:extLst>
        </xdr:cNvPr>
        <xdr:cNvSpPr/>
      </xdr:nvSpPr>
      <xdr:spPr>
        <a:xfrm>
          <a:off x="15240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74584</xdr:rowOff>
    </xdr:from>
    <xdr:ext cx="762000" cy="259045"/>
    <xdr:sp macro="" textlink="">
      <xdr:nvSpPr>
        <xdr:cNvPr id="283" name="テキスト ボックス 282">
          <a:extLst>
            <a:ext uri="{FF2B5EF4-FFF2-40B4-BE49-F238E27FC236}">
              <a16:creationId xmlns:a16="http://schemas.microsoft.com/office/drawing/2014/main" id="{AD39D9C3-2B05-4B72-8D5F-2FE13A4FD374}"/>
            </a:ext>
          </a:extLst>
        </xdr:cNvPr>
        <xdr:cNvSpPr txBox="1"/>
      </xdr:nvSpPr>
      <xdr:spPr>
        <a:xfrm>
          <a:off x="14909800" y="1413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99786</xdr:rowOff>
    </xdr:from>
    <xdr:to>
      <xdr:col>68</xdr:col>
      <xdr:colOff>203200</xdr:colOff>
      <xdr:row>84</xdr:row>
      <xdr:rowOff>29936</xdr:rowOff>
    </xdr:to>
    <xdr:sp macro="" textlink="">
      <xdr:nvSpPr>
        <xdr:cNvPr id="284" name="楕円 283">
          <a:extLst>
            <a:ext uri="{FF2B5EF4-FFF2-40B4-BE49-F238E27FC236}">
              <a16:creationId xmlns:a16="http://schemas.microsoft.com/office/drawing/2014/main" id="{0F1538E0-0DCC-41F2-A2D4-842E3DFF0A17}"/>
            </a:ext>
          </a:extLst>
        </xdr:cNvPr>
        <xdr:cNvSpPr/>
      </xdr:nvSpPr>
      <xdr:spPr>
        <a:xfrm>
          <a:off x="14351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40113</xdr:rowOff>
    </xdr:from>
    <xdr:ext cx="762000" cy="259045"/>
    <xdr:sp macro="" textlink="">
      <xdr:nvSpPr>
        <xdr:cNvPr id="285" name="テキスト ボックス 284">
          <a:extLst>
            <a:ext uri="{FF2B5EF4-FFF2-40B4-BE49-F238E27FC236}">
              <a16:creationId xmlns:a16="http://schemas.microsoft.com/office/drawing/2014/main" id="{0381D01F-7F4A-46A5-87F5-0551DA717475}"/>
            </a:ext>
          </a:extLst>
        </xdr:cNvPr>
        <xdr:cNvSpPr txBox="1"/>
      </xdr:nvSpPr>
      <xdr:spPr>
        <a:xfrm>
          <a:off x="14020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14514</xdr:rowOff>
    </xdr:from>
    <xdr:to>
      <xdr:col>64</xdr:col>
      <xdr:colOff>152400</xdr:colOff>
      <xdr:row>84</xdr:row>
      <xdr:rowOff>116114</xdr:rowOff>
    </xdr:to>
    <xdr:sp macro="" textlink="">
      <xdr:nvSpPr>
        <xdr:cNvPr id="286" name="楕円 285">
          <a:extLst>
            <a:ext uri="{FF2B5EF4-FFF2-40B4-BE49-F238E27FC236}">
              <a16:creationId xmlns:a16="http://schemas.microsoft.com/office/drawing/2014/main" id="{62DB45C4-6CCF-4F20-B4DD-D1099860817D}"/>
            </a:ext>
          </a:extLst>
        </xdr:cNvPr>
        <xdr:cNvSpPr/>
      </xdr:nvSpPr>
      <xdr:spPr>
        <a:xfrm>
          <a:off x="13462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126291</xdr:rowOff>
    </xdr:from>
    <xdr:ext cx="762000" cy="259045"/>
    <xdr:sp macro="" textlink="">
      <xdr:nvSpPr>
        <xdr:cNvPr id="287" name="テキスト ボックス 286">
          <a:extLst>
            <a:ext uri="{FF2B5EF4-FFF2-40B4-BE49-F238E27FC236}">
              <a16:creationId xmlns:a16="http://schemas.microsoft.com/office/drawing/2014/main" id="{E96EF553-C0D9-4B52-BF18-FA95F6810155}"/>
            </a:ext>
          </a:extLst>
        </xdr:cNvPr>
        <xdr:cNvSpPr txBox="1"/>
      </xdr:nvSpPr>
      <xdr:spPr>
        <a:xfrm>
          <a:off x="13131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52E4ECC6-072E-4FC4-9844-9498F66CFC1C}"/>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49AB0DF0-705E-41A0-887C-D9CC8EFD577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177DA655-8744-4E8B-AB58-3AFFD7296CDD}"/>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F5DE948F-B159-445D-99EA-8526AC833CE6}"/>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7E5FE91F-25BC-4BAA-B062-16E1E2A11A5B}"/>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23079643-30FA-4807-B741-636B06DBB69E}"/>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52C5CCD-5A4C-46A6-96E7-BAD92F2439EF}"/>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BF9E2F3F-0789-435F-8B84-109E0D1F565A}"/>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CDC5EACB-89F8-4B59-927E-79AC5CA1DBC8}"/>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45A114AE-C4BE-40D3-9153-D9C9146A5D2F}"/>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B7D7FA40-001A-4524-8F01-BDAE4095363F}"/>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B1787793-386A-466E-85FA-4DCAC4F916A8}"/>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19722035-430F-4027-9764-03BA45803966}"/>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職員数は、令和５年４月１日現在で</a:t>
          </a:r>
          <a:r>
            <a:rPr kumimoji="1" lang="en-US" altLang="ja-JP" sz="1100">
              <a:solidFill>
                <a:schemeClr val="dk1"/>
              </a:solidFill>
              <a:effectLst/>
              <a:latin typeface="+mn-lt"/>
              <a:ea typeface="+mn-ea"/>
              <a:cs typeface="+mn-cs"/>
            </a:rPr>
            <a:t>1,068</a:t>
          </a:r>
          <a:r>
            <a:rPr kumimoji="1" lang="ja-JP" altLang="ja-JP" sz="1100">
              <a:solidFill>
                <a:schemeClr val="dk1"/>
              </a:solidFill>
              <a:effectLst/>
              <a:latin typeface="+mn-lt"/>
              <a:ea typeface="+mn-ea"/>
              <a:cs typeface="+mn-cs"/>
            </a:rPr>
            <a:t>名となった。</a:t>
          </a:r>
          <a:endParaRPr lang="ja-JP" altLang="ja-JP" sz="1400">
            <a:effectLst/>
          </a:endParaRPr>
        </a:p>
        <a:p>
          <a:r>
            <a:rPr kumimoji="1" lang="ja-JP" altLang="ja-JP" sz="1100">
              <a:solidFill>
                <a:schemeClr val="dk1"/>
              </a:solidFill>
              <a:effectLst/>
              <a:latin typeface="+mn-lt"/>
              <a:ea typeface="+mn-ea"/>
              <a:cs typeface="+mn-cs"/>
            </a:rPr>
            <a:t>　類似団体との比較においては、人口千人当たり職員数の全国平均を上回る結果となっているものの、本市職員数には常備消防職員及び市立高校職員が含まれていることから、一般行政部門職員数に限定して類似団体と比較した場合は、適正化は図られている。</a:t>
          </a:r>
          <a:endParaRPr lang="ja-JP" altLang="ja-JP" sz="1400">
            <a:effectLst/>
          </a:endParaRPr>
        </a:p>
        <a:p>
          <a:r>
            <a:rPr kumimoji="1" lang="ja-JP" altLang="ja-JP" sz="1100">
              <a:solidFill>
                <a:schemeClr val="dk1"/>
              </a:solidFill>
              <a:effectLst/>
              <a:latin typeface="+mn-lt"/>
              <a:ea typeface="+mn-ea"/>
              <a:cs typeface="+mn-cs"/>
            </a:rPr>
            <a:t>　今後も「定員管理計画」に基づき、限られた人材で効率的、効果的な行政経営を行っていく。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2B7EEEAF-8247-4D77-84B5-6ADB84CE53CD}"/>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29BE1D4D-5F8A-46B8-AB37-03DECF130D59}"/>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A83C64DC-658C-4173-BCA4-602590DCC0F6}"/>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180A2633-9808-4282-8622-F74CC5BD10BA}"/>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9DE40E65-20FD-490C-8DBA-F9973E7ED058}"/>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13B430B-A993-4443-8E4F-DF7A63C06BBC}"/>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57BE5F18-4DA5-4B17-9AA4-9D5DD011011A}"/>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144FA78C-3A0C-4C64-8E82-DD218BC6A704}"/>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3CF3D932-C644-4CB1-A102-9AAC588CA6A9}"/>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DFE33334-D421-400C-8979-DD0389BE942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768CF038-CC67-4141-8F84-226E5678369B}"/>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A42ACFDD-F68A-482C-A5C2-B0E73ABB2F8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B0016028-744D-445C-8981-CAFDBCA690B2}"/>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8F77CC17-E300-4840-86FD-CD03B51634E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39BA5E6E-D939-4239-9DAB-2ED0E7632663}"/>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35C15318-8654-4916-B698-058AF2C86E22}"/>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67</xdr:row>
      <xdr:rowOff>13653</xdr:rowOff>
    </xdr:to>
    <xdr:cxnSp macro="">
      <xdr:nvCxnSpPr>
        <xdr:cNvPr id="317" name="直線コネクタ 316">
          <a:extLst>
            <a:ext uri="{FF2B5EF4-FFF2-40B4-BE49-F238E27FC236}">
              <a16:creationId xmlns:a16="http://schemas.microsoft.com/office/drawing/2014/main" id="{67A11552-706D-4416-BFFC-CFF0A2B18096}"/>
            </a:ext>
          </a:extLst>
        </xdr:cNvPr>
        <xdr:cNvCxnSpPr/>
      </xdr:nvCxnSpPr>
      <xdr:spPr>
        <a:xfrm flipV="1">
          <a:off x="17018000" y="10223923"/>
          <a:ext cx="0" cy="12768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157180</xdr:rowOff>
    </xdr:from>
    <xdr:ext cx="762000" cy="259045"/>
    <xdr:sp macro="" textlink="">
      <xdr:nvSpPr>
        <xdr:cNvPr id="318" name="定員管理の状況最小値テキスト">
          <a:extLst>
            <a:ext uri="{FF2B5EF4-FFF2-40B4-BE49-F238E27FC236}">
              <a16:creationId xmlns:a16="http://schemas.microsoft.com/office/drawing/2014/main" id="{054257B1-6775-4106-AFF7-ACFC5757F3C5}"/>
            </a:ext>
          </a:extLst>
        </xdr:cNvPr>
        <xdr:cNvSpPr txBox="1"/>
      </xdr:nvSpPr>
      <xdr:spPr>
        <a:xfrm>
          <a:off x="17106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13653</xdr:rowOff>
    </xdr:from>
    <xdr:to>
      <xdr:col>81</xdr:col>
      <xdr:colOff>133350</xdr:colOff>
      <xdr:row>67</xdr:row>
      <xdr:rowOff>13653</xdr:rowOff>
    </xdr:to>
    <xdr:cxnSp macro="">
      <xdr:nvCxnSpPr>
        <xdr:cNvPr id="319" name="直線コネクタ 318">
          <a:extLst>
            <a:ext uri="{FF2B5EF4-FFF2-40B4-BE49-F238E27FC236}">
              <a16:creationId xmlns:a16="http://schemas.microsoft.com/office/drawing/2014/main" id="{EE1B2265-13D9-409B-AC62-3B81EE3DA518}"/>
            </a:ext>
          </a:extLst>
        </xdr:cNvPr>
        <xdr:cNvCxnSpPr/>
      </xdr:nvCxnSpPr>
      <xdr:spPr>
        <a:xfrm>
          <a:off x="16929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0" name="定員管理の状況最大値テキスト">
          <a:extLst>
            <a:ext uri="{FF2B5EF4-FFF2-40B4-BE49-F238E27FC236}">
              <a16:creationId xmlns:a16="http://schemas.microsoft.com/office/drawing/2014/main" id="{F8973055-14CB-4478-A440-A409204B3DB0}"/>
            </a:ext>
          </a:extLst>
        </xdr:cNvPr>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1" name="直線コネクタ 320">
          <a:extLst>
            <a:ext uri="{FF2B5EF4-FFF2-40B4-BE49-F238E27FC236}">
              <a16:creationId xmlns:a16="http://schemas.microsoft.com/office/drawing/2014/main" id="{51F76430-CF5D-4556-82A6-73D8E2086834}"/>
            </a:ext>
          </a:extLst>
        </xdr:cNvPr>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75036</xdr:rowOff>
    </xdr:from>
    <xdr:to>
      <xdr:col>81</xdr:col>
      <xdr:colOff>44450</xdr:colOff>
      <xdr:row>65</xdr:row>
      <xdr:rowOff>101177</xdr:rowOff>
    </xdr:to>
    <xdr:cxnSp macro="">
      <xdr:nvCxnSpPr>
        <xdr:cNvPr id="322" name="直線コネクタ 321">
          <a:extLst>
            <a:ext uri="{FF2B5EF4-FFF2-40B4-BE49-F238E27FC236}">
              <a16:creationId xmlns:a16="http://schemas.microsoft.com/office/drawing/2014/main" id="{7920530D-A8E1-4F0B-947F-2DB602EB5BF4}"/>
            </a:ext>
          </a:extLst>
        </xdr:cNvPr>
        <xdr:cNvCxnSpPr/>
      </xdr:nvCxnSpPr>
      <xdr:spPr>
        <a:xfrm flipV="1">
          <a:off x="16179800" y="11219286"/>
          <a:ext cx="8382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163000</xdr:rowOff>
    </xdr:from>
    <xdr:ext cx="762000" cy="259045"/>
    <xdr:sp macro="" textlink="">
      <xdr:nvSpPr>
        <xdr:cNvPr id="323" name="定員管理の状況平均値テキスト">
          <a:extLst>
            <a:ext uri="{FF2B5EF4-FFF2-40B4-BE49-F238E27FC236}">
              <a16:creationId xmlns:a16="http://schemas.microsoft.com/office/drawing/2014/main" id="{30C66672-F0E3-4AB5-96ED-11759DB6D8F1}"/>
            </a:ext>
          </a:extLst>
        </xdr:cNvPr>
        <xdr:cNvSpPr txBox="1"/>
      </xdr:nvSpPr>
      <xdr:spPr>
        <a:xfrm>
          <a:off x="17106900" y="1062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146473</xdr:rowOff>
    </xdr:from>
    <xdr:to>
      <xdr:col>81</xdr:col>
      <xdr:colOff>95250</xdr:colOff>
      <xdr:row>63</xdr:row>
      <xdr:rowOff>76623</xdr:rowOff>
    </xdr:to>
    <xdr:sp macro="" textlink="">
      <xdr:nvSpPr>
        <xdr:cNvPr id="324" name="フローチャート: 判断 323">
          <a:extLst>
            <a:ext uri="{FF2B5EF4-FFF2-40B4-BE49-F238E27FC236}">
              <a16:creationId xmlns:a16="http://schemas.microsoft.com/office/drawing/2014/main" id="{9E625F39-57DB-4758-892E-9B92E641998D}"/>
            </a:ext>
          </a:extLst>
        </xdr:cNvPr>
        <xdr:cNvSpPr/>
      </xdr:nvSpPr>
      <xdr:spPr>
        <a:xfrm>
          <a:off x="16967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99166</xdr:rowOff>
    </xdr:from>
    <xdr:to>
      <xdr:col>77</xdr:col>
      <xdr:colOff>44450</xdr:colOff>
      <xdr:row>65</xdr:row>
      <xdr:rowOff>101177</xdr:rowOff>
    </xdr:to>
    <xdr:cxnSp macro="">
      <xdr:nvCxnSpPr>
        <xdr:cNvPr id="325" name="直線コネクタ 324">
          <a:extLst>
            <a:ext uri="{FF2B5EF4-FFF2-40B4-BE49-F238E27FC236}">
              <a16:creationId xmlns:a16="http://schemas.microsoft.com/office/drawing/2014/main" id="{BADCB95B-861B-4CA4-85AD-B44C11B3A2B7}"/>
            </a:ext>
          </a:extLst>
        </xdr:cNvPr>
        <xdr:cNvCxnSpPr/>
      </xdr:nvCxnSpPr>
      <xdr:spPr>
        <a:xfrm>
          <a:off x="15290800" y="11243416"/>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134408</xdr:rowOff>
    </xdr:from>
    <xdr:to>
      <xdr:col>77</xdr:col>
      <xdr:colOff>95250</xdr:colOff>
      <xdr:row>63</xdr:row>
      <xdr:rowOff>64558</xdr:rowOff>
    </xdr:to>
    <xdr:sp macro="" textlink="">
      <xdr:nvSpPr>
        <xdr:cNvPr id="326" name="フローチャート: 判断 325">
          <a:extLst>
            <a:ext uri="{FF2B5EF4-FFF2-40B4-BE49-F238E27FC236}">
              <a16:creationId xmlns:a16="http://schemas.microsoft.com/office/drawing/2014/main" id="{1984EE38-AFE3-4E1F-B4CE-40A6377764D7}"/>
            </a:ext>
          </a:extLst>
        </xdr:cNvPr>
        <xdr:cNvSpPr/>
      </xdr:nvSpPr>
      <xdr:spPr>
        <a:xfrm>
          <a:off x="161290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74735</xdr:rowOff>
    </xdr:from>
    <xdr:ext cx="736600" cy="259045"/>
    <xdr:sp macro="" textlink="">
      <xdr:nvSpPr>
        <xdr:cNvPr id="327" name="テキスト ボックス 326">
          <a:extLst>
            <a:ext uri="{FF2B5EF4-FFF2-40B4-BE49-F238E27FC236}">
              <a16:creationId xmlns:a16="http://schemas.microsoft.com/office/drawing/2014/main" id="{52D6E290-49FD-487F-B640-516E1603D6F4}"/>
            </a:ext>
          </a:extLst>
        </xdr:cNvPr>
        <xdr:cNvSpPr txBox="1"/>
      </xdr:nvSpPr>
      <xdr:spPr>
        <a:xfrm>
          <a:off x="15798800" y="1053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99166</xdr:rowOff>
    </xdr:from>
    <xdr:to>
      <xdr:col>72</xdr:col>
      <xdr:colOff>203200</xdr:colOff>
      <xdr:row>65</xdr:row>
      <xdr:rowOff>107209</xdr:rowOff>
    </xdr:to>
    <xdr:cxnSp macro="">
      <xdr:nvCxnSpPr>
        <xdr:cNvPr id="328" name="直線コネクタ 327">
          <a:extLst>
            <a:ext uri="{FF2B5EF4-FFF2-40B4-BE49-F238E27FC236}">
              <a16:creationId xmlns:a16="http://schemas.microsoft.com/office/drawing/2014/main" id="{06F2FE88-6321-4B3D-BF34-B2337EC109FC}"/>
            </a:ext>
          </a:extLst>
        </xdr:cNvPr>
        <xdr:cNvCxnSpPr/>
      </xdr:nvCxnSpPr>
      <xdr:spPr>
        <a:xfrm flipV="1">
          <a:off x="14401800" y="1124341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126365</xdr:rowOff>
    </xdr:from>
    <xdr:to>
      <xdr:col>73</xdr:col>
      <xdr:colOff>44450</xdr:colOff>
      <xdr:row>63</xdr:row>
      <xdr:rowOff>56515</xdr:rowOff>
    </xdr:to>
    <xdr:sp macro="" textlink="">
      <xdr:nvSpPr>
        <xdr:cNvPr id="329" name="フローチャート: 判断 328">
          <a:extLst>
            <a:ext uri="{FF2B5EF4-FFF2-40B4-BE49-F238E27FC236}">
              <a16:creationId xmlns:a16="http://schemas.microsoft.com/office/drawing/2014/main" id="{4F660A58-2262-488A-A80C-D524A248F2AF}"/>
            </a:ext>
          </a:extLst>
        </xdr:cNvPr>
        <xdr:cNvSpPr/>
      </xdr:nvSpPr>
      <xdr:spPr>
        <a:xfrm>
          <a:off x="15240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66692</xdr:rowOff>
    </xdr:from>
    <xdr:ext cx="762000" cy="259045"/>
    <xdr:sp macro="" textlink="">
      <xdr:nvSpPr>
        <xdr:cNvPr id="330" name="テキスト ボックス 329">
          <a:extLst>
            <a:ext uri="{FF2B5EF4-FFF2-40B4-BE49-F238E27FC236}">
              <a16:creationId xmlns:a16="http://schemas.microsoft.com/office/drawing/2014/main" id="{4E2412FD-90A2-4A5D-A13C-495499529B49}"/>
            </a:ext>
          </a:extLst>
        </xdr:cNvPr>
        <xdr:cNvSpPr txBox="1"/>
      </xdr:nvSpPr>
      <xdr:spPr>
        <a:xfrm>
          <a:off x="14909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99166</xdr:rowOff>
    </xdr:from>
    <xdr:to>
      <xdr:col>68</xdr:col>
      <xdr:colOff>152400</xdr:colOff>
      <xdr:row>65</xdr:row>
      <xdr:rowOff>107209</xdr:rowOff>
    </xdr:to>
    <xdr:cxnSp macro="">
      <xdr:nvCxnSpPr>
        <xdr:cNvPr id="331" name="直線コネクタ 330">
          <a:extLst>
            <a:ext uri="{FF2B5EF4-FFF2-40B4-BE49-F238E27FC236}">
              <a16:creationId xmlns:a16="http://schemas.microsoft.com/office/drawing/2014/main" id="{48009AF3-6FE7-479D-8D8F-AA483628F03E}"/>
            </a:ext>
          </a:extLst>
        </xdr:cNvPr>
        <xdr:cNvCxnSpPr/>
      </xdr:nvCxnSpPr>
      <xdr:spPr>
        <a:xfrm>
          <a:off x="13512800" y="1124341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124354</xdr:rowOff>
    </xdr:from>
    <xdr:to>
      <xdr:col>68</xdr:col>
      <xdr:colOff>203200</xdr:colOff>
      <xdr:row>63</xdr:row>
      <xdr:rowOff>54504</xdr:rowOff>
    </xdr:to>
    <xdr:sp macro="" textlink="">
      <xdr:nvSpPr>
        <xdr:cNvPr id="332" name="フローチャート: 判断 331">
          <a:extLst>
            <a:ext uri="{FF2B5EF4-FFF2-40B4-BE49-F238E27FC236}">
              <a16:creationId xmlns:a16="http://schemas.microsoft.com/office/drawing/2014/main" id="{976025C2-C8DD-44F6-9951-1B677FB8AAE7}"/>
            </a:ext>
          </a:extLst>
        </xdr:cNvPr>
        <xdr:cNvSpPr/>
      </xdr:nvSpPr>
      <xdr:spPr>
        <a:xfrm>
          <a:off x="14351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64681</xdr:rowOff>
    </xdr:from>
    <xdr:ext cx="762000" cy="259045"/>
    <xdr:sp macro="" textlink="">
      <xdr:nvSpPr>
        <xdr:cNvPr id="333" name="テキスト ボックス 332">
          <a:extLst>
            <a:ext uri="{FF2B5EF4-FFF2-40B4-BE49-F238E27FC236}">
              <a16:creationId xmlns:a16="http://schemas.microsoft.com/office/drawing/2014/main" id="{6B6DD28B-2A99-4CD8-BD9B-CB4A3EEE3544}"/>
            </a:ext>
          </a:extLst>
        </xdr:cNvPr>
        <xdr:cNvSpPr txBox="1"/>
      </xdr:nvSpPr>
      <xdr:spPr>
        <a:xfrm>
          <a:off x="14020800" y="1052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114300</xdr:rowOff>
    </xdr:from>
    <xdr:to>
      <xdr:col>64</xdr:col>
      <xdr:colOff>152400</xdr:colOff>
      <xdr:row>63</xdr:row>
      <xdr:rowOff>44450</xdr:rowOff>
    </xdr:to>
    <xdr:sp macro="" textlink="">
      <xdr:nvSpPr>
        <xdr:cNvPr id="334" name="フローチャート: 判断 333">
          <a:extLst>
            <a:ext uri="{FF2B5EF4-FFF2-40B4-BE49-F238E27FC236}">
              <a16:creationId xmlns:a16="http://schemas.microsoft.com/office/drawing/2014/main" id="{428BCC8E-1E29-41BA-9885-BE546BDFDA1F}"/>
            </a:ext>
          </a:extLst>
        </xdr:cNvPr>
        <xdr:cNvSpPr/>
      </xdr:nvSpPr>
      <xdr:spPr>
        <a:xfrm>
          <a:off x="13462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54627</xdr:rowOff>
    </xdr:from>
    <xdr:ext cx="762000" cy="259045"/>
    <xdr:sp macro="" textlink="">
      <xdr:nvSpPr>
        <xdr:cNvPr id="335" name="テキスト ボックス 334">
          <a:extLst>
            <a:ext uri="{FF2B5EF4-FFF2-40B4-BE49-F238E27FC236}">
              <a16:creationId xmlns:a16="http://schemas.microsoft.com/office/drawing/2014/main" id="{837B5DC4-06B1-4692-AD7E-4163E7A7E85F}"/>
            </a:ext>
          </a:extLst>
        </xdr:cNvPr>
        <xdr:cNvSpPr txBox="1"/>
      </xdr:nvSpPr>
      <xdr:spPr>
        <a:xfrm>
          <a:off x="13131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792F2FFB-698F-4EB1-9771-B38E9C2EF37E}"/>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60768B5-1612-4B3F-9E47-42827726AF5C}"/>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DAEACEB4-DC69-4C43-921C-14F15E8985B1}"/>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570DCCBE-5645-441E-AEEC-508AA60EE4BA}"/>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6C8886B5-3536-43A5-9F46-FEFBDAC16C45}"/>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24236</xdr:rowOff>
    </xdr:from>
    <xdr:to>
      <xdr:col>81</xdr:col>
      <xdr:colOff>95250</xdr:colOff>
      <xdr:row>65</xdr:row>
      <xdr:rowOff>125836</xdr:rowOff>
    </xdr:to>
    <xdr:sp macro="" textlink="">
      <xdr:nvSpPr>
        <xdr:cNvPr id="341" name="楕円 340">
          <a:extLst>
            <a:ext uri="{FF2B5EF4-FFF2-40B4-BE49-F238E27FC236}">
              <a16:creationId xmlns:a16="http://schemas.microsoft.com/office/drawing/2014/main" id="{1713E2B0-9A9F-4225-A048-EF879CDF3C53}"/>
            </a:ext>
          </a:extLst>
        </xdr:cNvPr>
        <xdr:cNvSpPr/>
      </xdr:nvSpPr>
      <xdr:spPr>
        <a:xfrm>
          <a:off x="16967200" y="1116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167763</xdr:rowOff>
    </xdr:from>
    <xdr:ext cx="762000" cy="259045"/>
    <xdr:sp macro="" textlink="">
      <xdr:nvSpPr>
        <xdr:cNvPr id="342" name="定員管理の状況該当値テキスト">
          <a:extLst>
            <a:ext uri="{FF2B5EF4-FFF2-40B4-BE49-F238E27FC236}">
              <a16:creationId xmlns:a16="http://schemas.microsoft.com/office/drawing/2014/main" id="{914C35B7-B828-42C4-B196-B8D74B72E75D}"/>
            </a:ext>
          </a:extLst>
        </xdr:cNvPr>
        <xdr:cNvSpPr txBox="1"/>
      </xdr:nvSpPr>
      <xdr:spPr>
        <a:xfrm>
          <a:off x="17106900" y="11140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50377</xdr:rowOff>
    </xdr:from>
    <xdr:to>
      <xdr:col>77</xdr:col>
      <xdr:colOff>95250</xdr:colOff>
      <xdr:row>65</xdr:row>
      <xdr:rowOff>151977</xdr:rowOff>
    </xdr:to>
    <xdr:sp macro="" textlink="">
      <xdr:nvSpPr>
        <xdr:cNvPr id="343" name="楕円 342">
          <a:extLst>
            <a:ext uri="{FF2B5EF4-FFF2-40B4-BE49-F238E27FC236}">
              <a16:creationId xmlns:a16="http://schemas.microsoft.com/office/drawing/2014/main" id="{43386398-136C-44E1-B330-C03FA174C8E8}"/>
            </a:ext>
          </a:extLst>
        </xdr:cNvPr>
        <xdr:cNvSpPr/>
      </xdr:nvSpPr>
      <xdr:spPr>
        <a:xfrm>
          <a:off x="161290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136754</xdr:rowOff>
    </xdr:from>
    <xdr:ext cx="736600" cy="259045"/>
    <xdr:sp macro="" textlink="">
      <xdr:nvSpPr>
        <xdr:cNvPr id="344" name="テキスト ボックス 343">
          <a:extLst>
            <a:ext uri="{FF2B5EF4-FFF2-40B4-BE49-F238E27FC236}">
              <a16:creationId xmlns:a16="http://schemas.microsoft.com/office/drawing/2014/main" id="{26E1EF2D-3092-4339-849A-9F20538970B6}"/>
            </a:ext>
          </a:extLst>
        </xdr:cNvPr>
        <xdr:cNvSpPr txBox="1"/>
      </xdr:nvSpPr>
      <xdr:spPr>
        <a:xfrm>
          <a:off x="15798800" y="1128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48366</xdr:rowOff>
    </xdr:from>
    <xdr:to>
      <xdr:col>73</xdr:col>
      <xdr:colOff>44450</xdr:colOff>
      <xdr:row>65</xdr:row>
      <xdr:rowOff>149966</xdr:rowOff>
    </xdr:to>
    <xdr:sp macro="" textlink="">
      <xdr:nvSpPr>
        <xdr:cNvPr id="345" name="楕円 344">
          <a:extLst>
            <a:ext uri="{FF2B5EF4-FFF2-40B4-BE49-F238E27FC236}">
              <a16:creationId xmlns:a16="http://schemas.microsoft.com/office/drawing/2014/main" id="{DCE8CC08-639F-4A11-AAFD-B6EDED441887}"/>
            </a:ext>
          </a:extLst>
        </xdr:cNvPr>
        <xdr:cNvSpPr/>
      </xdr:nvSpPr>
      <xdr:spPr>
        <a:xfrm>
          <a:off x="15240000" y="1119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134743</xdr:rowOff>
    </xdr:from>
    <xdr:ext cx="762000" cy="259045"/>
    <xdr:sp macro="" textlink="">
      <xdr:nvSpPr>
        <xdr:cNvPr id="346" name="テキスト ボックス 345">
          <a:extLst>
            <a:ext uri="{FF2B5EF4-FFF2-40B4-BE49-F238E27FC236}">
              <a16:creationId xmlns:a16="http://schemas.microsoft.com/office/drawing/2014/main" id="{B9CE6264-FC6C-4A4C-9AA4-C43C760A68BC}"/>
            </a:ext>
          </a:extLst>
        </xdr:cNvPr>
        <xdr:cNvSpPr txBox="1"/>
      </xdr:nvSpPr>
      <xdr:spPr>
        <a:xfrm>
          <a:off x="14909800" y="1127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56409</xdr:rowOff>
    </xdr:from>
    <xdr:to>
      <xdr:col>68</xdr:col>
      <xdr:colOff>203200</xdr:colOff>
      <xdr:row>65</xdr:row>
      <xdr:rowOff>158009</xdr:rowOff>
    </xdr:to>
    <xdr:sp macro="" textlink="">
      <xdr:nvSpPr>
        <xdr:cNvPr id="347" name="楕円 346">
          <a:extLst>
            <a:ext uri="{FF2B5EF4-FFF2-40B4-BE49-F238E27FC236}">
              <a16:creationId xmlns:a16="http://schemas.microsoft.com/office/drawing/2014/main" id="{891A9446-D0CD-4795-97CC-E4BABB6FA935}"/>
            </a:ext>
          </a:extLst>
        </xdr:cNvPr>
        <xdr:cNvSpPr/>
      </xdr:nvSpPr>
      <xdr:spPr>
        <a:xfrm>
          <a:off x="14351000" y="1120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142786</xdr:rowOff>
    </xdr:from>
    <xdr:ext cx="762000" cy="259045"/>
    <xdr:sp macro="" textlink="">
      <xdr:nvSpPr>
        <xdr:cNvPr id="348" name="テキスト ボックス 347">
          <a:extLst>
            <a:ext uri="{FF2B5EF4-FFF2-40B4-BE49-F238E27FC236}">
              <a16:creationId xmlns:a16="http://schemas.microsoft.com/office/drawing/2014/main" id="{82FF3333-4838-451F-99DB-6DECDB2B3007}"/>
            </a:ext>
          </a:extLst>
        </xdr:cNvPr>
        <xdr:cNvSpPr txBox="1"/>
      </xdr:nvSpPr>
      <xdr:spPr>
        <a:xfrm>
          <a:off x="14020800" y="11287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48366</xdr:rowOff>
    </xdr:from>
    <xdr:to>
      <xdr:col>64</xdr:col>
      <xdr:colOff>152400</xdr:colOff>
      <xdr:row>65</xdr:row>
      <xdr:rowOff>149966</xdr:rowOff>
    </xdr:to>
    <xdr:sp macro="" textlink="">
      <xdr:nvSpPr>
        <xdr:cNvPr id="349" name="楕円 348">
          <a:extLst>
            <a:ext uri="{FF2B5EF4-FFF2-40B4-BE49-F238E27FC236}">
              <a16:creationId xmlns:a16="http://schemas.microsoft.com/office/drawing/2014/main" id="{8EBB8280-717D-4691-AC14-AA3D23E34AE8}"/>
            </a:ext>
          </a:extLst>
        </xdr:cNvPr>
        <xdr:cNvSpPr/>
      </xdr:nvSpPr>
      <xdr:spPr>
        <a:xfrm>
          <a:off x="13462000" y="1119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134743</xdr:rowOff>
    </xdr:from>
    <xdr:ext cx="762000" cy="259045"/>
    <xdr:sp macro="" textlink="">
      <xdr:nvSpPr>
        <xdr:cNvPr id="350" name="テキスト ボックス 349">
          <a:extLst>
            <a:ext uri="{FF2B5EF4-FFF2-40B4-BE49-F238E27FC236}">
              <a16:creationId xmlns:a16="http://schemas.microsoft.com/office/drawing/2014/main" id="{898045FB-9567-455A-A6F8-FFBCBD1B9D43}"/>
            </a:ext>
          </a:extLst>
        </xdr:cNvPr>
        <xdr:cNvSpPr txBox="1"/>
      </xdr:nvSpPr>
      <xdr:spPr>
        <a:xfrm>
          <a:off x="13131800" y="1127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36604651-4861-4EAC-8E5D-7E31850C96DC}"/>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719504A7-B4E0-4234-8255-DF43B37796A9}"/>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6A9DD6B0-B008-4700-BD08-25D822EABC3B}"/>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57B95FF4-5E4A-4484-BCFC-A63CF9ADEC53}"/>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27321A79-9989-4D49-8B76-4893847D429C}"/>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572FEB5-2C1F-41FD-9CDB-5CB482841588}"/>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1EF174B0-599F-43B7-AF59-B9B053155845}"/>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673E7716-6D5F-4447-B81F-BEB001FD14A6}"/>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AA521954-E2C3-4B74-89FF-994FDD89C7AE}"/>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46D2D771-87C3-4822-9804-9296504D2656}"/>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642EB1E2-1590-4907-87FC-61431CFBC63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DD20AD3F-2913-47E4-A541-C7CD820178A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45CD0AA9-1D39-4550-8B88-9B635A3E46EF}"/>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実質公債比率は、年々減少傾向にあり、令和４年度決算は前年度から</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ポイント改善した。全国平均や類似団体平均も依然として上回っている。</a:t>
          </a:r>
          <a:endParaRPr lang="ja-JP" altLang="ja-JP" sz="1400">
            <a:effectLst/>
          </a:endParaRPr>
        </a:p>
        <a:p>
          <a:r>
            <a:rPr kumimoji="1" lang="ja-JP" altLang="ja-JP" sz="1100">
              <a:solidFill>
                <a:schemeClr val="dk1"/>
              </a:solidFill>
              <a:effectLst/>
              <a:latin typeface="+mn-lt"/>
              <a:ea typeface="+mn-ea"/>
              <a:cs typeface="+mn-cs"/>
            </a:rPr>
            <a:t>　「経営健全化計画」に基づき、後年度の財源見通しや財政負担の限度を考慮しつつ、今後控えている大規模な事業に備え、活用事業の整理・縮小を図り、地方債残高及び公債費の縮減に取り組む。</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D15848AE-8793-4FA1-9FBC-7442A5CD4F09}"/>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525369DB-4013-461B-984E-46CEA53550D6}"/>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D3393943-92AC-4874-86FB-08229831874A}"/>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27B1334D-8A26-40D0-A959-98FBA68FE9E9}"/>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8B5EDA23-8051-4574-8B9C-625A5AC0FA7C}"/>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4454C7BE-75D4-407F-B75C-7953926FD879}"/>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DFC9C720-813C-4BFA-A6E3-CFD944B88285}"/>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53127C21-3ABE-4801-9872-0C22B8890648}"/>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59663E1A-0E0C-4A61-A4FB-6DA3033597CB}"/>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7BBF0C1A-D285-4562-B5D8-53D8285F2776}"/>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DEBAAE8B-9229-4372-AFF8-CD56554E2C78}"/>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A980E019-156C-41BF-BAA3-C1664B51E49C}"/>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853618E9-9E83-47B6-AA87-F35214AE97B1}"/>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91EA68E7-96FC-439E-9080-C4323C84FD4F}"/>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2D9058AF-9FB4-4E0E-9022-3DC3CF062641}"/>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9FFB523E-B24C-4DE3-81BF-76478562302E}"/>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44</xdr:row>
      <xdr:rowOff>73176</xdr:rowOff>
    </xdr:to>
    <xdr:cxnSp macro="">
      <xdr:nvCxnSpPr>
        <xdr:cNvPr id="380" name="直線コネクタ 379">
          <a:extLst>
            <a:ext uri="{FF2B5EF4-FFF2-40B4-BE49-F238E27FC236}">
              <a16:creationId xmlns:a16="http://schemas.microsoft.com/office/drawing/2014/main" id="{33DE2C3F-6A75-4158-93B4-DB645C18F0C1}"/>
            </a:ext>
          </a:extLst>
        </xdr:cNvPr>
        <xdr:cNvCxnSpPr/>
      </xdr:nvCxnSpPr>
      <xdr:spPr>
        <a:xfrm flipV="1">
          <a:off x="17018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45253</xdr:rowOff>
    </xdr:from>
    <xdr:ext cx="762000" cy="259045"/>
    <xdr:sp macro="" textlink="">
      <xdr:nvSpPr>
        <xdr:cNvPr id="381" name="公債費負担の状況最小値テキスト">
          <a:extLst>
            <a:ext uri="{FF2B5EF4-FFF2-40B4-BE49-F238E27FC236}">
              <a16:creationId xmlns:a16="http://schemas.microsoft.com/office/drawing/2014/main" id="{6CB41F3E-42AD-4F44-AB90-B9FD181FB06C}"/>
            </a:ext>
          </a:extLst>
        </xdr:cNvPr>
        <xdr:cNvSpPr txBox="1"/>
      </xdr:nvSpPr>
      <xdr:spPr>
        <a:xfrm>
          <a:off x="17106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73176</xdr:rowOff>
    </xdr:from>
    <xdr:to>
      <xdr:col>81</xdr:col>
      <xdr:colOff>133350</xdr:colOff>
      <xdr:row>44</xdr:row>
      <xdr:rowOff>73176</xdr:rowOff>
    </xdr:to>
    <xdr:cxnSp macro="">
      <xdr:nvCxnSpPr>
        <xdr:cNvPr id="382" name="直線コネクタ 381">
          <a:extLst>
            <a:ext uri="{FF2B5EF4-FFF2-40B4-BE49-F238E27FC236}">
              <a16:creationId xmlns:a16="http://schemas.microsoft.com/office/drawing/2014/main" id="{A4621433-F262-41C6-91A7-407B19265399}"/>
            </a:ext>
          </a:extLst>
        </xdr:cNvPr>
        <xdr:cNvCxnSpPr/>
      </xdr:nvCxnSpPr>
      <xdr:spPr>
        <a:xfrm>
          <a:off x="16929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3" name="公債費負担の状況最大値テキスト">
          <a:extLst>
            <a:ext uri="{FF2B5EF4-FFF2-40B4-BE49-F238E27FC236}">
              <a16:creationId xmlns:a16="http://schemas.microsoft.com/office/drawing/2014/main" id="{9F3674A0-1F7E-422A-8BAF-2B9EB8803A17}"/>
            </a:ext>
          </a:extLst>
        </xdr:cNvPr>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4" name="直線コネクタ 383">
          <a:extLst>
            <a:ext uri="{FF2B5EF4-FFF2-40B4-BE49-F238E27FC236}">
              <a16:creationId xmlns:a16="http://schemas.microsoft.com/office/drawing/2014/main" id="{25F8C262-972F-4EDC-AA55-640AAFD487EE}"/>
            </a:ext>
          </a:extLst>
        </xdr:cNvPr>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13909</xdr:rowOff>
    </xdr:from>
    <xdr:to>
      <xdr:col>81</xdr:col>
      <xdr:colOff>44450</xdr:colOff>
      <xdr:row>42</xdr:row>
      <xdr:rowOff>25400</xdr:rowOff>
    </xdr:to>
    <xdr:cxnSp macro="">
      <xdr:nvCxnSpPr>
        <xdr:cNvPr id="385" name="直線コネクタ 384">
          <a:extLst>
            <a:ext uri="{FF2B5EF4-FFF2-40B4-BE49-F238E27FC236}">
              <a16:creationId xmlns:a16="http://schemas.microsoft.com/office/drawing/2014/main" id="{1862C2BF-4DC1-46BA-A854-CA7FECE8F76C}"/>
            </a:ext>
          </a:extLst>
        </xdr:cNvPr>
        <xdr:cNvCxnSpPr/>
      </xdr:nvCxnSpPr>
      <xdr:spPr>
        <a:xfrm flipV="1">
          <a:off x="16179800" y="7214809"/>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104218</xdr:rowOff>
    </xdr:from>
    <xdr:ext cx="762000" cy="259045"/>
    <xdr:sp macro="" textlink="">
      <xdr:nvSpPr>
        <xdr:cNvPr id="386" name="公債費負担の状況平均値テキスト">
          <a:extLst>
            <a:ext uri="{FF2B5EF4-FFF2-40B4-BE49-F238E27FC236}">
              <a16:creationId xmlns:a16="http://schemas.microsoft.com/office/drawing/2014/main" id="{CC0B3CA3-2A9C-4B3E-A74E-B425D241C96E}"/>
            </a:ext>
          </a:extLst>
        </xdr:cNvPr>
        <xdr:cNvSpPr txBox="1"/>
      </xdr:nvSpPr>
      <xdr:spPr>
        <a:xfrm>
          <a:off x="17106900" y="679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87691</xdr:rowOff>
    </xdr:from>
    <xdr:to>
      <xdr:col>81</xdr:col>
      <xdr:colOff>95250</xdr:colOff>
      <xdr:row>41</xdr:row>
      <xdr:rowOff>17841</xdr:rowOff>
    </xdr:to>
    <xdr:sp macro="" textlink="">
      <xdr:nvSpPr>
        <xdr:cNvPr id="387" name="フローチャート: 判断 386">
          <a:extLst>
            <a:ext uri="{FF2B5EF4-FFF2-40B4-BE49-F238E27FC236}">
              <a16:creationId xmlns:a16="http://schemas.microsoft.com/office/drawing/2014/main" id="{5BC06CE6-211E-465A-A65E-B87699040001}"/>
            </a:ext>
          </a:extLst>
        </xdr:cNvPr>
        <xdr:cNvSpPr/>
      </xdr:nvSpPr>
      <xdr:spPr>
        <a:xfrm>
          <a:off x="16967200" y="694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13909</xdr:rowOff>
    </xdr:from>
    <xdr:to>
      <xdr:col>77</xdr:col>
      <xdr:colOff>44450</xdr:colOff>
      <xdr:row>42</xdr:row>
      <xdr:rowOff>25400</xdr:rowOff>
    </xdr:to>
    <xdr:cxnSp macro="">
      <xdr:nvCxnSpPr>
        <xdr:cNvPr id="388" name="直線コネクタ 387">
          <a:extLst>
            <a:ext uri="{FF2B5EF4-FFF2-40B4-BE49-F238E27FC236}">
              <a16:creationId xmlns:a16="http://schemas.microsoft.com/office/drawing/2014/main" id="{7BB03273-1AEB-4E67-8ED1-B7618EAB0D48}"/>
            </a:ext>
          </a:extLst>
        </xdr:cNvPr>
        <xdr:cNvCxnSpPr/>
      </xdr:nvCxnSpPr>
      <xdr:spPr>
        <a:xfrm>
          <a:off x="15290800" y="72148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9" name="フローチャート: 判断 388">
          <a:extLst>
            <a:ext uri="{FF2B5EF4-FFF2-40B4-BE49-F238E27FC236}">
              <a16:creationId xmlns:a16="http://schemas.microsoft.com/office/drawing/2014/main" id="{B5BA9F8D-C299-4EF8-942E-CD1DEEDBA015}"/>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90" name="テキスト ボックス 389">
          <a:extLst>
            <a:ext uri="{FF2B5EF4-FFF2-40B4-BE49-F238E27FC236}">
              <a16:creationId xmlns:a16="http://schemas.microsoft.com/office/drawing/2014/main" id="{B93DC4AE-D0E2-464B-874A-BA1EC989A6B1}"/>
            </a:ext>
          </a:extLst>
        </xdr:cNvPr>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13909</xdr:rowOff>
    </xdr:from>
    <xdr:to>
      <xdr:col>72</xdr:col>
      <xdr:colOff>203200</xdr:colOff>
      <xdr:row>42</xdr:row>
      <xdr:rowOff>36891</xdr:rowOff>
    </xdr:to>
    <xdr:cxnSp macro="">
      <xdr:nvCxnSpPr>
        <xdr:cNvPr id="391" name="直線コネクタ 390">
          <a:extLst>
            <a:ext uri="{FF2B5EF4-FFF2-40B4-BE49-F238E27FC236}">
              <a16:creationId xmlns:a16="http://schemas.microsoft.com/office/drawing/2014/main" id="{05118F56-4232-49BA-99C7-264BF3F564A9}"/>
            </a:ext>
          </a:extLst>
        </xdr:cNvPr>
        <xdr:cNvCxnSpPr/>
      </xdr:nvCxnSpPr>
      <xdr:spPr>
        <a:xfrm flipV="1">
          <a:off x="14401800" y="7214809"/>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41728</xdr:rowOff>
    </xdr:from>
    <xdr:to>
      <xdr:col>73</xdr:col>
      <xdr:colOff>44450</xdr:colOff>
      <xdr:row>40</xdr:row>
      <xdr:rowOff>143328</xdr:rowOff>
    </xdr:to>
    <xdr:sp macro="" textlink="">
      <xdr:nvSpPr>
        <xdr:cNvPr id="392" name="フローチャート: 判断 391">
          <a:extLst>
            <a:ext uri="{FF2B5EF4-FFF2-40B4-BE49-F238E27FC236}">
              <a16:creationId xmlns:a16="http://schemas.microsoft.com/office/drawing/2014/main" id="{81D31466-70E6-427D-B7EE-107023D5705D}"/>
            </a:ext>
          </a:extLst>
        </xdr:cNvPr>
        <xdr:cNvSpPr/>
      </xdr:nvSpPr>
      <xdr:spPr>
        <a:xfrm>
          <a:off x="15240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153505</xdr:rowOff>
    </xdr:from>
    <xdr:ext cx="762000" cy="259045"/>
    <xdr:sp macro="" textlink="">
      <xdr:nvSpPr>
        <xdr:cNvPr id="393" name="テキスト ボックス 392">
          <a:extLst>
            <a:ext uri="{FF2B5EF4-FFF2-40B4-BE49-F238E27FC236}">
              <a16:creationId xmlns:a16="http://schemas.microsoft.com/office/drawing/2014/main" id="{12B60286-79AE-480F-9458-4746920DFEE4}"/>
            </a:ext>
          </a:extLst>
        </xdr:cNvPr>
        <xdr:cNvSpPr txBox="1"/>
      </xdr:nvSpPr>
      <xdr:spPr>
        <a:xfrm>
          <a:off x="14909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36891</xdr:rowOff>
    </xdr:from>
    <xdr:to>
      <xdr:col>68</xdr:col>
      <xdr:colOff>152400</xdr:colOff>
      <xdr:row>42</xdr:row>
      <xdr:rowOff>105833</xdr:rowOff>
    </xdr:to>
    <xdr:cxnSp macro="">
      <xdr:nvCxnSpPr>
        <xdr:cNvPr id="394" name="直線コネクタ 393">
          <a:extLst>
            <a:ext uri="{FF2B5EF4-FFF2-40B4-BE49-F238E27FC236}">
              <a16:creationId xmlns:a16="http://schemas.microsoft.com/office/drawing/2014/main" id="{E53E42B5-B4AD-4F94-8390-1F757A3DBE8F}"/>
            </a:ext>
          </a:extLst>
        </xdr:cNvPr>
        <xdr:cNvCxnSpPr/>
      </xdr:nvCxnSpPr>
      <xdr:spPr>
        <a:xfrm flipV="1">
          <a:off x="13512800" y="7237791"/>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41728</xdr:rowOff>
    </xdr:from>
    <xdr:to>
      <xdr:col>68</xdr:col>
      <xdr:colOff>203200</xdr:colOff>
      <xdr:row>40</xdr:row>
      <xdr:rowOff>143328</xdr:rowOff>
    </xdr:to>
    <xdr:sp macro="" textlink="">
      <xdr:nvSpPr>
        <xdr:cNvPr id="395" name="フローチャート: 判断 394">
          <a:extLst>
            <a:ext uri="{FF2B5EF4-FFF2-40B4-BE49-F238E27FC236}">
              <a16:creationId xmlns:a16="http://schemas.microsoft.com/office/drawing/2014/main" id="{A9146CFE-5D47-4FC8-8461-18632033A442}"/>
            </a:ext>
          </a:extLst>
        </xdr:cNvPr>
        <xdr:cNvSpPr/>
      </xdr:nvSpPr>
      <xdr:spPr>
        <a:xfrm>
          <a:off x="14351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153505</xdr:rowOff>
    </xdr:from>
    <xdr:ext cx="762000" cy="259045"/>
    <xdr:sp macro="" textlink="">
      <xdr:nvSpPr>
        <xdr:cNvPr id="396" name="テキスト ボックス 395">
          <a:extLst>
            <a:ext uri="{FF2B5EF4-FFF2-40B4-BE49-F238E27FC236}">
              <a16:creationId xmlns:a16="http://schemas.microsoft.com/office/drawing/2014/main" id="{D550C43B-6FC6-42BC-BE03-A9805599C9EE}"/>
            </a:ext>
          </a:extLst>
        </xdr:cNvPr>
        <xdr:cNvSpPr txBox="1"/>
      </xdr:nvSpPr>
      <xdr:spPr>
        <a:xfrm>
          <a:off x="14020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7" name="フローチャート: 判断 396">
          <a:extLst>
            <a:ext uri="{FF2B5EF4-FFF2-40B4-BE49-F238E27FC236}">
              <a16:creationId xmlns:a16="http://schemas.microsoft.com/office/drawing/2014/main" id="{CC43C6B1-018C-4512-AB7B-74EA11BCCAF6}"/>
            </a:ext>
          </a:extLst>
        </xdr:cNvPr>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398" name="テキスト ボックス 397">
          <a:extLst>
            <a:ext uri="{FF2B5EF4-FFF2-40B4-BE49-F238E27FC236}">
              <a16:creationId xmlns:a16="http://schemas.microsoft.com/office/drawing/2014/main" id="{05A06C81-3E52-43A6-A5AC-7C65E304EBDF}"/>
            </a:ext>
          </a:extLst>
        </xdr:cNvPr>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83BC7DB-CFF1-417E-83D1-8F8E91F72492}"/>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22D92756-DBF8-4641-AAF9-B9B637C598AA}"/>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DB9D2F75-9DF4-459F-99DD-ACE53D2941EB}"/>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F16D65A6-B875-4358-82C1-03CA2283E56A}"/>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6362ADC9-B7BF-486C-947D-AC382120F096}"/>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134559</xdr:rowOff>
    </xdr:from>
    <xdr:to>
      <xdr:col>81</xdr:col>
      <xdr:colOff>95250</xdr:colOff>
      <xdr:row>42</xdr:row>
      <xdr:rowOff>64709</xdr:rowOff>
    </xdr:to>
    <xdr:sp macro="" textlink="">
      <xdr:nvSpPr>
        <xdr:cNvPr id="404" name="楕円 403">
          <a:extLst>
            <a:ext uri="{FF2B5EF4-FFF2-40B4-BE49-F238E27FC236}">
              <a16:creationId xmlns:a16="http://schemas.microsoft.com/office/drawing/2014/main" id="{3ABF8545-AD7F-4B39-8F38-36160FF31D16}"/>
            </a:ext>
          </a:extLst>
        </xdr:cNvPr>
        <xdr:cNvSpPr/>
      </xdr:nvSpPr>
      <xdr:spPr>
        <a:xfrm>
          <a:off x="169672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106636</xdr:rowOff>
    </xdr:from>
    <xdr:ext cx="762000" cy="259045"/>
    <xdr:sp macro="" textlink="">
      <xdr:nvSpPr>
        <xdr:cNvPr id="405" name="公債費負担の状況該当値テキスト">
          <a:extLst>
            <a:ext uri="{FF2B5EF4-FFF2-40B4-BE49-F238E27FC236}">
              <a16:creationId xmlns:a16="http://schemas.microsoft.com/office/drawing/2014/main" id="{D2B8EE24-E15C-4631-9FF7-E6FAE00A3300}"/>
            </a:ext>
          </a:extLst>
        </xdr:cNvPr>
        <xdr:cNvSpPr txBox="1"/>
      </xdr:nvSpPr>
      <xdr:spPr>
        <a:xfrm>
          <a:off x="17106900" y="7136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146050</xdr:rowOff>
    </xdr:from>
    <xdr:to>
      <xdr:col>77</xdr:col>
      <xdr:colOff>95250</xdr:colOff>
      <xdr:row>42</xdr:row>
      <xdr:rowOff>76200</xdr:rowOff>
    </xdr:to>
    <xdr:sp macro="" textlink="">
      <xdr:nvSpPr>
        <xdr:cNvPr id="406" name="楕円 405">
          <a:extLst>
            <a:ext uri="{FF2B5EF4-FFF2-40B4-BE49-F238E27FC236}">
              <a16:creationId xmlns:a16="http://schemas.microsoft.com/office/drawing/2014/main" id="{51B2DEC1-83BB-442A-81B6-876F483D4831}"/>
            </a:ext>
          </a:extLst>
        </xdr:cNvPr>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407" name="テキスト ボックス 406">
          <a:extLst>
            <a:ext uri="{FF2B5EF4-FFF2-40B4-BE49-F238E27FC236}">
              <a16:creationId xmlns:a16="http://schemas.microsoft.com/office/drawing/2014/main" id="{703C285C-B477-4E00-9BC9-091AB4F453E6}"/>
            </a:ext>
          </a:extLst>
        </xdr:cNvPr>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134559</xdr:rowOff>
    </xdr:from>
    <xdr:to>
      <xdr:col>73</xdr:col>
      <xdr:colOff>44450</xdr:colOff>
      <xdr:row>42</xdr:row>
      <xdr:rowOff>64709</xdr:rowOff>
    </xdr:to>
    <xdr:sp macro="" textlink="">
      <xdr:nvSpPr>
        <xdr:cNvPr id="408" name="楕円 407">
          <a:extLst>
            <a:ext uri="{FF2B5EF4-FFF2-40B4-BE49-F238E27FC236}">
              <a16:creationId xmlns:a16="http://schemas.microsoft.com/office/drawing/2014/main" id="{FBCA0C59-4DBF-4A7C-8535-1071FCBB0ED9}"/>
            </a:ext>
          </a:extLst>
        </xdr:cNvPr>
        <xdr:cNvSpPr/>
      </xdr:nvSpPr>
      <xdr:spPr>
        <a:xfrm>
          <a:off x="15240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49486</xdr:rowOff>
    </xdr:from>
    <xdr:ext cx="762000" cy="259045"/>
    <xdr:sp macro="" textlink="">
      <xdr:nvSpPr>
        <xdr:cNvPr id="409" name="テキスト ボックス 408">
          <a:extLst>
            <a:ext uri="{FF2B5EF4-FFF2-40B4-BE49-F238E27FC236}">
              <a16:creationId xmlns:a16="http://schemas.microsoft.com/office/drawing/2014/main" id="{64F4697C-1DDA-4BFF-A688-365331BC3A6E}"/>
            </a:ext>
          </a:extLst>
        </xdr:cNvPr>
        <xdr:cNvSpPr txBox="1"/>
      </xdr:nvSpPr>
      <xdr:spPr>
        <a:xfrm>
          <a:off x="14909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157541</xdr:rowOff>
    </xdr:from>
    <xdr:to>
      <xdr:col>68</xdr:col>
      <xdr:colOff>203200</xdr:colOff>
      <xdr:row>42</xdr:row>
      <xdr:rowOff>87691</xdr:rowOff>
    </xdr:to>
    <xdr:sp macro="" textlink="">
      <xdr:nvSpPr>
        <xdr:cNvPr id="410" name="楕円 409">
          <a:extLst>
            <a:ext uri="{FF2B5EF4-FFF2-40B4-BE49-F238E27FC236}">
              <a16:creationId xmlns:a16="http://schemas.microsoft.com/office/drawing/2014/main" id="{54035A7A-F8BD-4A57-AC9F-136DA6080EAF}"/>
            </a:ext>
          </a:extLst>
        </xdr:cNvPr>
        <xdr:cNvSpPr/>
      </xdr:nvSpPr>
      <xdr:spPr>
        <a:xfrm>
          <a:off x="14351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72468</xdr:rowOff>
    </xdr:from>
    <xdr:ext cx="762000" cy="259045"/>
    <xdr:sp macro="" textlink="">
      <xdr:nvSpPr>
        <xdr:cNvPr id="411" name="テキスト ボックス 410">
          <a:extLst>
            <a:ext uri="{FF2B5EF4-FFF2-40B4-BE49-F238E27FC236}">
              <a16:creationId xmlns:a16="http://schemas.microsoft.com/office/drawing/2014/main" id="{0CBFFBD9-B03B-415C-A7DD-BDF2CCAEFE90}"/>
            </a:ext>
          </a:extLst>
        </xdr:cNvPr>
        <xdr:cNvSpPr txBox="1"/>
      </xdr:nvSpPr>
      <xdr:spPr>
        <a:xfrm>
          <a:off x="14020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55033</xdr:rowOff>
    </xdr:from>
    <xdr:to>
      <xdr:col>64</xdr:col>
      <xdr:colOff>152400</xdr:colOff>
      <xdr:row>42</xdr:row>
      <xdr:rowOff>156633</xdr:rowOff>
    </xdr:to>
    <xdr:sp macro="" textlink="">
      <xdr:nvSpPr>
        <xdr:cNvPr id="412" name="楕円 411">
          <a:extLst>
            <a:ext uri="{FF2B5EF4-FFF2-40B4-BE49-F238E27FC236}">
              <a16:creationId xmlns:a16="http://schemas.microsoft.com/office/drawing/2014/main" id="{FF26AF5C-6600-4B22-ADDF-3BDB193E68FE}"/>
            </a:ext>
          </a:extLst>
        </xdr:cNvPr>
        <xdr:cNvSpPr/>
      </xdr:nvSpPr>
      <xdr:spPr>
        <a:xfrm>
          <a:off x="13462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141410</xdr:rowOff>
    </xdr:from>
    <xdr:ext cx="762000" cy="259045"/>
    <xdr:sp macro="" textlink="">
      <xdr:nvSpPr>
        <xdr:cNvPr id="413" name="テキスト ボックス 412">
          <a:extLst>
            <a:ext uri="{FF2B5EF4-FFF2-40B4-BE49-F238E27FC236}">
              <a16:creationId xmlns:a16="http://schemas.microsoft.com/office/drawing/2014/main" id="{FA6EB2A1-14C6-4B4C-88DE-4F33C8F4B79B}"/>
            </a:ext>
          </a:extLst>
        </xdr:cNvPr>
        <xdr:cNvSpPr txBox="1"/>
      </xdr:nvSpPr>
      <xdr:spPr>
        <a:xfrm>
          <a:off x="13131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90ADF815-5A09-4DC2-927D-D03EDEB6DCDE}"/>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4B1E0B45-27C6-4937-B2A1-B1CBA5A28F2D}"/>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1B139F85-2DC6-428C-9126-3A34A9E68FB3}"/>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5FE5400F-563B-4255-A933-B70C9B1D71F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29FC6A47-D6E0-4B7F-A868-0FB30F6B5B8C}"/>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1FF4A31D-EA85-4304-AC47-D4F51AB23DDE}"/>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279D0B28-8C57-437C-ABCD-843134801AC7}"/>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D48A60A8-B90F-40A4-BAA8-58D587CBA43D}"/>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74FD1E56-80DA-4CEF-BB35-DE7241ABCA0F}"/>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DCF5C74E-FB92-45D5-A5C6-77075B3067AD}"/>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163BEBF6-CD98-4F58-AC61-1CC0335B1B8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E16C4298-861F-4B35-B836-1C0ACE280531}"/>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B1B98ECB-641C-4D83-93DF-5E2732A46C78}"/>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年度の合併以降年々減少し、平成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年度から充当可能財源等が将来負担額を上回っている。これは、地方債残高借入れの抑制に伴い地方債残高が減少したことによるものである。</a:t>
          </a:r>
          <a:endParaRPr lang="ja-JP" altLang="ja-JP" sz="1400">
            <a:effectLst/>
          </a:endParaRPr>
        </a:p>
        <a:p>
          <a:r>
            <a:rPr kumimoji="1" lang="ja-JP" altLang="ja-JP" sz="1100">
              <a:solidFill>
                <a:schemeClr val="dk1"/>
              </a:solidFill>
              <a:effectLst/>
              <a:latin typeface="+mn-lt"/>
              <a:ea typeface="+mn-ea"/>
              <a:cs typeface="+mn-cs"/>
            </a:rPr>
            <a:t>　今後も「経営健全化計画」を踏まえ、持続可能な健全財政を図り、将来負担の軽減に努める。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624B79D5-0F0A-4F95-B346-91D80AF0FE61}"/>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7EFAD465-9086-4292-8688-C7E7D40A66C9}"/>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628AEDFB-7453-48E2-93BC-EE21669F9A72}"/>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FF3CDC1D-BEF7-40F4-88F3-82A61026C53A}"/>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56E3C08A-8B7A-4BFC-AADA-09ED00B2AA71}"/>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0C9F0A6C-6B72-47DF-8351-C03DB5730FD1}"/>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741AF140-B446-454F-9AAC-5DD11DADDD6E}"/>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B4B7438A-280B-4459-BBC3-9D465AD50237}"/>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35A0BCF4-806E-45C2-946A-7EEBEE3A29A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BBF805D2-B387-4E1D-81B4-5AFCA8340CA2}"/>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7E2EA0DA-3BAB-4568-BD3F-4BD31EDD458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4C402AF6-E7BE-4BB4-BD60-3C49A673E985}"/>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AC552847-BA39-4DB0-A012-9F6EF5C86CA2}"/>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8FD73E55-AA1C-4DC4-B252-C978266492CB}"/>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215FBAC6-6CEB-44A0-81C3-05C2F0DC3BD3}"/>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D6E38F9D-99CD-436B-AF2E-F41D0DA85A53}"/>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7816AED9-7FB8-4150-86E8-3EC4BE116FE1}"/>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94252</xdr:rowOff>
    </xdr:to>
    <xdr:cxnSp macro="">
      <xdr:nvCxnSpPr>
        <xdr:cNvPr id="444" name="直線コネクタ 443">
          <a:extLst>
            <a:ext uri="{FF2B5EF4-FFF2-40B4-BE49-F238E27FC236}">
              <a16:creationId xmlns:a16="http://schemas.microsoft.com/office/drawing/2014/main" id="{0278F9F0-7820-4451-A563-809896741534}"/>
            </a:ext>
          </a:extLst>
        </xdr:cNvPr>
        <xdr:cNvCxnSpPr/>
      </xdr:nvCxnSpPr>
      <xdr:spPr>
        <a:xfrm flipV="1">
          <a:off x="17018000" y="2313214"/>
          <a:ext cx="0" cy="1552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66329</xdr:rowOff>
    </xdr:from>
    <xdr:ext cx="762000" cy="259045"/>
    <xdr:sp macro="" textlink="">
      <xdr:nvSpPr>
        <xdr:cNvPr id="445" name="将来負担の状況最小値テキスト">
          <a:extLst>
            <a:ext uri="{FF2B5EF4-FFF2-40B4-BE49-F238E27FC236}">
              <a16:creationId xmlns:a16="http://schemas.microsoft.com/office/drawing/2014/main" id="{D8059509-E21B-4DD6-A3FB-4B5949B952B4}"/>
            </a:ext>
          </a:extLst>
        </xdr:cNvPr>
        <xdr:cNvSpPr txBox="1"/>
      </xdr:nvSpPr>
      <xdr:spPr>
        <a:xfrm>
          <a:off x="17106900" y="383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94252</xdr:rowOff>
    </xdr:from>
    <xdr:to>
      <xdr:col>81</xdr:col>
      <xdr:colOff>133350</xdr:colOff>
      <xdr:row>22</xdr:row>
      <xdr:rowOff>94252</xdr:rowOff>
    </xdr:to>
    <xdr:cxnSp macro="">
      <xdr:nvCxnSpPr>
        <xdr:cNvPr id="446" name="直線コネクタ 445">
          <a:extLst>
            <a:ext uri="{FF2B5EF4-FFF2-40B4-BE49-F238E27FC236}">
              <a16:creationId xmlns:a16="http://schemas.microsoft.com/office/drawing/2014/main" id="{8A7F0290-6B18-49E7-B3B0-D519AF5D91AF}"/>
            </a:ext>
          </a:extLst>
        </xdr:cNvPr>
        <xdr:cNvCxnSpPr/>
      </xdr:nvCxnSpPr>
      <xdr:spPr>
        <a:xfrm>
          <a:off x="16929100" y="38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7" name="将来負担の状況最大値テキスト">
          <a:extLst>
            <a:ext uri="{FF2B5EF4-FFF2-40B4-BE49-F238E27FC236}">
              <a16:creationId xmlns:a16="http://schemas.microsoft.com/office/drawing/2014/main" id="{EA3C0FFC-C17C-4FA4-9C23-6A3CDE1DFE98}"/>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5DAACDB0-005A-4760-BEC6-89A93237B6BF}"/>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9" name="将来負担の状況平均値テキスト">
          <a:extLst>
            <a:ext uri="{FF2B5EF4-FFF2-40B4-BE49-F238E27FC236}">
              <a16:creationId xmlns:a16="http://schemas.microsoft.com/office/drawing/2014/main" id="{34D3BCD3-FAC5-46CE-974D-DC75D985C1D3}"/>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0" name="フローチャート: 判断 449">
          <a:extLst>
            <a:ext uri="{FF2B5EF4-FFF2-40B4-BE49-F238E27FC236}">
              <a16:creationId xmlns:a16="http://schemas.microsoft.com/office/drawing/2014/main" id="{9B7E710F-DBAA-4A36-992C-A19E1A10B36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51" name="フローチャート: 判断 450">
          <a:extLst>
            <a:ext uri="{FF2B5EF4-FFF2-40B4-BE49-F238E27FC236}">
              <a16:creationId xmlns:a16="http://schemas.microsoft.com/office/drawing/2014/main" id="{E4C29128-6803-464B-880E-739DCFEEC877}"/>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2" name="テキスト ボックス 451">
          <a:extLst>
            <a:ext uri="{FF2B5EF4-FFF2-40B4-BE49-F238E27FC236}">
              <a16:creationId xmlns:a16="http://schemas.microsoft.com/office/drawing/2014/main" id="{21DECABF-9BBA-4231-A853-50C1A0103B92}"/>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100784</xdr:rowOff>
    </xdr:from>
    <xdr:to>
      <xdr:col>73</xdr:col>
      <xdr:colOff>44450</xdr:colOff>
      <xdr:row>14</xdr:row>
      <xdr:rowOff>30934</xdr:rowOff>
    </xdr:to>
    <xdr:sp macro="" textlink="">
      <xdr:nvSpPr>
        <xdr:cNvPr id="453" name="フローチャート: 判断 452">
          <a:extLst>
            <a:ext uri="{FF2B5EF4-FFF2-40B4-BE49-F238E27FC236}">
              <a16:creationId xmlns:a16="http://schemas.microsoft.com/office/drawing/2014/main" id="{17AA3833-87C0-41EA-810A-73EF9879DAD3}"/>
            </a:ext>
          </a:extLst>
        </xdr:cNvPr>
        <xdr:cNvSpPr/>
      </xdr:nvSpPr>
      <xdr:spPr>
        <a:xfrm>
          <a:off x="15240000" y="232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41111</xdr:rowOff>
    </xdr:from>
    <xdr:ext cx="762000" cy="259045"/>
    <xdr:sp macro="" textlink="">
      <xdr:nvSpPr>
        <xdr:cNvPr id="454" name="テキスト ボックス 453">
          <a:extLst>
            <a:ext uri="{FF2B5EF4-FFF2-40B4-BE49-F238E27FC236}">
              <a16:creationId xmlns:a16="http://schemas.microsoft.com/office/drawing/2014/main" id="{0CB948FC-748E-4714-9FB1-8685F1DF2F84}"/>
            </a:ext>
          </a:extLst>
        </xdr:cNvPr>
        <xdr:cNvSpPr txBox="1"/>
      </xdr:nvSpPr>
      <xdr:spPr>
        <a:xfrm>
          <a:off x="14909800" y="209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126637</xdr:rowOff>
    </xdr:from>
    <xdr:to>
      <xdr:col>68</xdr:col>
      <xdr:colOff>203200</xdr:colOff>
      <xdr:row>14</xdr:row>
      <xdr:rowOff>56787</xdr:rowOff>
    </xdr:to>
    <xdr:sp macro="" textlink="">
      <xdr:nvSpPr>
        <xdr:cNvPr id="455" name="フローチャート: 判断 454">
          <a:extLst>
            <a:ext uri="{FF2B5EF4-FFF2-40B4-BE49-F238E27FC236}">
              <a16:creationId xmlns:a16="http://schemas.microsoft.com/office/drawing/2014/main" id="{77A65B92-A643-4560-A07E-F13D32136F23}"/>
            </a:ext>
          </a:extLst>
        </xdr:cNvPr>
        <xdr:cNvSpPr/>
      </xdr:nvSpPr>
      <xdr:spPr>
        <a:xfrm>
          <a:off x="143510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66964</xdr:rowOff>
    </xdr:from>
    <xdr:ext cx="762000" cy="259045"/>
    <xdr:sp macro="" textlink="">
      <xdr:nvSpPr>
        <xdr:cNvPr id="456" name="テキスト ボックス 455">
          <a:extLst>
            <a:ext uri="{FF2B5EF4-FFF2-40B4-BE49-F238E27FC236}">
              <a16:creationId xmlns:a16="http://schemas.microsoft.com/office/drawing/2014/main" id="{D5086EE8-3542-4622-8670-790F75FB3779}"/>
            </a:ext>
          </a:extLst>
        </xdr:cNvPr>
        <xdr:cNvSpPr txBox="1"/>
      </xdr:nvSpPr>
      <xdr:spPr>
        <a:xfrm>
          <a:off x="14020800" y="212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119743</xdr:rowOff>
    </xdr:from>
    <xdr:to>
      <xdr:col>64</xdr:col>
      <xdr:colOff>152400</xdr:colOff>
      <xdr:row>14</xdr:row>
      <xdr:rowOff>49893</xdr:rowOff>
    </xdr:to>
    <xdr:sp macro="" textlink="">
      <xdr:nvSpPr>
        <xdr:cNvPr id="457" name="フローチャート: 判断 456">
          <a:extLst>
            <a:ext uri="{FF2B5EF4-FFF2-40B4-BE49-F238E27FC236}">
              <a16:creationId xmlns:a16="http://schemas.microsoft.com/office/drawing/2014/main" id="{14E7E349-E06F-4994-91C4-69464A6F6A89}"/>
            </a:ext>
          </a:extLst>
        </xdr:cNvPr>
        <xdr:cNvSpPr/>
      </xdr:nvSpPr>
      <xdr:spPr>
        <a:xfrm>
          <a:off x="13462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60070</xdr:rowOff>
    </xdr:from>
    <xdr:ext cx="762000" cy="259045"/>
    <xdr:sp macro="" textlink="">
      <xdr:nvSpPr>
        <xdr:cNvPr id="458" name="テキスト ボックス 457">
          <a:extLst>
            <a:ext uri="{FF2B5EF4-FFF2-40B4-BE49-F238E27FC236}">
              <a16:creationId xmlns:a16="http://schemas.microsoft.com/office/drawing/2014/main" id="{3F0334F6-C3E2-403E-9110-72965E05960F}"/>
            </a:ext>
          </a:extLst>
        </xdr:cNvPr>
        <xdr:cNvSpPr txBox="1"/>
      </xdr:nvSpPr>
      <xdr:spPr>
        <a:xfrm>
          <a:off x="13131800" y="211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76936188-ACA7-47F8-B9A2-32D9D56471B2}"/>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C8050CD0-0ED0-43F8-BF1B-B1E08D9CE3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FC3C96BE-39E4-4B17-B539-E0C953F9963E}"/>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23B691C0-8865-400A-8739-8BE271F79731}"/>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FB14B84C-AC51-49EF-8D02-ECBF6E7C36CA}"/>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鹿児島県霧島市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124,751
123,785
603.17
73,033,295
68,281,919
3,520,924
34,669,626
48,595,372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市の面積が広く、市立高校を有するほか、単独で消防本部を設置しているなど、都市構造の違いにより、人口当たりの職員数が類似団体平均より多いため、経常経費における人件費の割合も上回っている。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今後も、市民サービスの低下を招くことがないよう留意しながら、職員定数の管理に努める。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24130</xdr:rowOff>
    </xdr:from>
    <xdr:to>
      <xdr:col>24</xdr:col>
      <xdr:colOff>25400</xdr:colOff>
      <xdr:row>41</xdr:row>
      <xdr:rowOff>124714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81980"/>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110507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2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24130</xdr:rowOff>
    </xdr:from>
    <xdr:to>
      <xdr:col>24</xdr:col>
      <xdr:colOff>114300</xdr:colOff>
      <xdr:row>33</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154432</xdr:rowOff>
    </xdr:from>
    <xdr:to>
      <xdr:col>24</xdr:col>
      <xdr:colOff>25400</xdr:colOff>
      <xdr:row>39</xdr:row>
      <xdr:rowOff>46990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66953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163593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357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147066</xdr:rowOff>
    </xdr:from>
    <xdr:to>
      <xdr:col>24</xdr:col>
      <xdr:colOff>76200</xdr:colOff>
      <xdr:row>38</xdr:row>
      <xdr:rowOff>77215</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154432</xdr:rowOff>
    </xdr:from>
    <xdr:to>
      <xdr:col>19</xdr:col>
      <xdr:colOff>187325</xdr:colOff>
      <xdr:row>40</xdr:row>
      <xdr:rowOff>30988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669532"/>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110490</xdr:rowOff>
    </xdr:from>
    <xdr:to>
      <xdr:col>20</xdr:col>
      <xdr:colOff>38100</xdr:colOff>
      <xdr:row>38</xdr:row>
      <xdr:rowOff>40640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50817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22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163576</xdr:rowOff>
    </xdr:from>
    <xdr:to>
      <xdr:col>15</xdr:col>
      <xdr:colOff>98425</xdr:colOff>
      <xdr:row>40</xdr:row>
      <xdr:rowOff>30988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678676"/>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94488</xdr:rowOff>
    </xdr:from>
    <xdr:to>
      <xdr:col>15</xdr:col>
      <xdr:colOff>149225</xdr:colOff>
      <xdr:row>39</xdr:row>
      <xdr:rowOff>24638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60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34815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7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117856</xdr:rowOff>
    </xdr:from>
    <xdr:to>
      <xdr:col>11</xdr:col>
      <xdr:colOff>9525</xdr:colOff>
      <xdr:row>38</xdr:row>
      <xdr:rowOff>163576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6329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147066</xdr:rowOff>
    </xdr:from>
    <xdr:to>
      <xdr:col>11</xdr:col>
      <xdr:colOff>60325</xdr:colOff>
      <xdr:row>38</xdr:row>
      <xdr:rowOff>77215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87393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25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165354</xdr:rowOff>
    </xdr:from>
    <xdr:to>
      <xdr:col>6</xdr:col>
      <xdr:colOff>171450</xdr:colOff>
      <xdr:row>38</xdr:row>
      <xdr:rowOff>95504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5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105681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277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167640</xdr:rowOff>
    </xdr:from>
    <xdr:to>
      <xdr:col>24</xdr:col>
      <xdr:colOff>76200</xdr:colOff>
      <xdr:row>39</xdr:row>
      <xdr:rowOff>97790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139717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103632</xdr:rowOff>
    </xdr:from>
    <xdr:to>
      <xdr:col>20</xdr:col>
      <xdr:colOff>38100</xdr:colOff>
      <xdr:row>39</xdr:row>
      <xdr:rowOff>33782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18559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705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151638</xdr:rowOff>
    </xdr:from>
    <xdr:to>
      <xdr:col>15</xdr:col>
      <xdr:colOff>149225</xdr:colOff>
      <xdr:row>40</xdr:row>
      <xdr:rowOff>81788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8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66565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92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112776</xdr:rowOff>
    </xdr:from>
    <xdr:to>
      <xdr:col>11</xdr:col>
      <xdr:colOff>60325</xdr:colOff>
      <xdr:row>39</xdr:row>
      <xdr:rowOff>42926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27703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67056</xdr:rowOff>
    </xdr:from>
    <xdr:to>
      <xdr:col>6</xdr:col>
      <xdr:colOff>171450</xdr:colOff>
      <xdr:row>38</xdr:row>
      <xdr:rowOff>168656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153433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類似団体平均、全国平均を下回っ</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たものの</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、前年度に比べ</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1.5</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している。</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要因として</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200" i="0">
              <a:solidFill>
                <a:sysClr val="windowText" lastClr="000000"/>
              </a:solidFill>
              <a:effectLst/>
              <a:latin typeface="ＭＳ ゴシック" panose="020B0609070205080204" pitchFamily="49" charset="-128"/>
              <a:ea typeface="ＭＳ ゴシック" panose="020B0609070205080204" pitchFamily="49" charset="-128"/>
              <a:cs typeface="+mn-cs"/>
            </a:rPr>
            <a:t>臨時財政対策債の減額</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が</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挙げられる</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今後も「公共施設管理計画」に基づき施設運営の見直しを行うことで運営コストを縮減するとともに、施設の維持管理業務の効率化に取り組み、財政負担の縮減や平準化を図る。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22</xdr:row>
      <xdr:rowOff>72572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55157"/>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50800</xdr:rowOff>
    </xdr:from>
    <xdr:to>
      <xdr:col>82</xdr:col>
      <xdr:colOff>107950</xdr:colOff>
      <xdr:row>15</xdr:row>
      <xdr:rowOff>42636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451100"/>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34670</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4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50800</xdr:rowOff>
    </xdr:from>
    <xdr:to>
      <xdr:col>78</xdr:col>
      <xdr:colOff>69850</xdr:colOff>
      <xdr:row>14</xdr:row>
      <xdr:rowOff>170543</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451100"/>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170543</xdr:rowOff>
    </xdr:from>
    <xdr:to>
      <xdr:col>73</xdr:col>
      <xdr:colOff>180975</xdr:colOff>
      <xdr:row>16</xdr:row>
      <xdr:rowOff>154214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570843"/>
          <a:ext cx="8890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110671</xdr:rowOff>
    </xdr:from>
    <xdr:to>
      <xdr:col>69</xdr:col>
      <xdr:colOff>92075</xdr:colOff>
      <xdr:row>16</xdr:row>
      <xdr:rowOff>154214</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8538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117021</xdr:rowOff>
    </xdr:from>
    <xdr:to>
      <xdr:col>69</xdr:col>
      <xdr:colOff>142875</xdr:colOff>
      <xdr:row>18</xdr:row>
      <xdr:rowOff>47171</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31948</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163286</xdr:rowOff>
    </xdr:from>
    <xdr:to>
      <xdr:col>82</xdr:col>
      <xdr:colOff>158750</xdr:colOff>
      <xdr:row>15</xdr:row>
      <xdr:rowOff>93436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8363</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0</xdr:rowOff>
    </xdr:from>
    <xdr:to>
      <xdr:col>78</xdr:col>
      <xdr:colOff>120650</xdr:colOff>
      <xdr:row>14</xdr:row>
      <xdr:rowOff>101600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111777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119743</xdr:rowOff>
    </xdr:from>
    <xdr:to>
      <xdr:col>74</xdr:col>
      <xdr:colOff>31750</xdr:colOff>
      <xdr:row>15</xdr:row>
      <xdr:rowOff>49893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60070</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103414</xdr:rowOff>
    </xdr:from>
    <xdr:to>
      <xdr:col>69</xdr:col>
      <xdr:colOff>142875</xdr:colOff>
      <xdr:row>17</xdr:row>
      <xdr:rowOff>33564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43741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59871</xdr:rowOff>
    </xdr:from>
    <xdr:to>
      <xdr:col>65</xdr:col>
      <xdr:colOff>53975</xdr:colOff>
      <xdr:row>16</xdr:row>
      <xdr:rowOff>161471</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198</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全国平均、県平均を上回っており、合併以降、経常経費における扶助費の割合は増加傾向である。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社会保障関係費は全国的に増加傾向にあり、国の政策に左右される部分が大きいが、単独事業の見直しを行うなど、引き続き適正な執行に努める。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92710</xdr:rowOff>
    </xdr:from>
    <xdr:to>
      <xdr:col>24</xdr:col>
      <xdr:colOff>25400</xdr:colOff>
      <xdr:row>61</xdr:row>
      <xdr:rowOff>115570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795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7637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92710</xdr:rowOff>
    </xdr:from>
    <xdr:to>
      <xdr:col>24</xdr:col>
      <xdr:colOff>114300</xdr:colOff>
      <xdr:row>53</xdr:row>
      <xdr:rowOff>92710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119380</xdr:rowOff>
    </xdr:from>
    <xdr:to>
      <xdr:col>24</xdr:col>
      <xdr:colOff>25400</xdr:colOff>
      <xdr:row>57</xdr:row>
      <xdr:rowOff>16510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7205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146067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75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129540</xdr:rowOff>
    </xdr:from>
    <xdr:to>
      <xdr:col>24</xdr:col>
      <xdr:colOff>76200</xdr:colOff>
      <xdr:row>57</xdr:row>
      <xdr:rowOff>59690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119380</xdr:rowOff>
    </xdr:from>
    <xdr:to>
      <xdr:col>19</xdr:col>
      <xdr:colOff>187325</xdr:colOff>
      <xdr:row>57</xdr:row>
      <xdr:rowOff>46990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7205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6367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46990</xdr:rowOff>
    </xdr:from>
    <xdr:to>
      <xdr:col>15</xdr:col>
      <xdr:colOff>98425</xdr:colOff>
      <xdr:row>57</xdr:row>
      <xdr:rowOff>46990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819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91440</xdr:rowOff>
    </xdr:from>
    <xdr:to>
      <xdr:col>15</xdr:col>
      <xdr:colOff>149225</xdr:colOff>
      <xdr:row>57</xdr:row>
      <xdr:rowOff>21590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31767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31750</xdr:rowOff>
    </xdr:from>
    <xdr:to>
      <xdr:col>11</xdr:col>
      <xdr:colOff>9525</xdr:colOff>
      <xdr:row>57</xdr:row>
      <xdr:rowOff>46990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804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137160</xdr:rowOff>
    </xdr:from>
    <xdr:to>
      <xdr:col>24</xdr:col>
      <xdr:colOff>76200</xdr:colOff>
      <xdr:row>57</xdr:row>
      <xdr:rowOff>67310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109237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68580</xdr:rowOff>
    </xdr:from>
    <xdr:to>
      <xdr:col>20</xdr:col>
      <xdr:colOff>38100</xdr:colOff>
      <xdr:row>56</xdr:row>
      <xdr:rowOff>170180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8907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43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167640</xdr:rowOff>
    </xdr:from>
    <xdr:to>
      <xdr:col>15</xdr:col>
      <xdr:colOff>149225</xdr:colOff>
      <xdr:row>57</xdr:row>
      <xdr:rowOff>97790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82567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167640</xdr:rowOff>
    </xdr:from>
    <xdr:to>
      <xdr:col>11</xdr:col>
      <xdr:colOff>60325</xdr:colOff>
      <xdr:row>57</xdr:row>
      <xdr:rowOff>97790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82567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67327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前年度に比べ</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0.3</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上昇</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し</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たものの</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、類似団体平均、全国平均、県平均を下回っている。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今後も、公共施設等の適正な維持管理や、特別会計や公営企業会計の経営健全化に努め、より一層の経費節減を図る。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893898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162378</xdr:rowOff>
    </xdr:from>
    <xdr:to>
      <xdr:col>82</xdr:col>
      <xdr:colOff>107950</xdr:colOff>
      <xdr:row>56</xdr:row>
      <xdr:rowOff>23585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5921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129920</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731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162378</xdr:rowOff>
    </xdr:from>
    <xdr:to>
      <xdr:col>78</xdr:col>
      <xdr:colOff>69850</xdr:colOff>
      <xdr:row>56</xdr:row>
      <xdr:rowOff>121557</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5921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81643</xdr:rowOff>
    </xdr:from>
    <xdr:to>
      <xdr:col>78</xdr:col>
      <xdr:colOff>120650</xdr:colOff>
      <xdr:row>57</xdr:row>
      <xdr:rowOff>11793</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168020</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6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110672</xdr:rowOff>
    </xdr:from>
    <xdr:to>
      <xdr:col>73</xdr:col>
      <xdr:colOff>180975</xdr:colOff>
      <xdr:row>56</xdr:row>
      <xdr:rowOff>121557</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7118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110672</xdr:rowOff>
    </xdr:from>
    <xdr:to>
      <xdr:col>69</xdr:col>
      <xdr:colOff>92075</xdr:colOff>
      <xdr:row>57</xdr:row>
      <xdr:rowOff>15422</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7118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21062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21062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144235</xdr:rowOff>
    </xdr:from>
    <xdr:to>
      <xdr:col>82</xdr:col>
      <xdr:colOff>158750</xdr:colOff>
      <xdr:row>56</xdr:row>
      <xdr:rowOff>74385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160762</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111578</xdr:rowOff>
    </xdr:from>
    <xdr:to>
      <xdr:col>78</xdr:col>
      <xdr:colOff>120650</xdr:colOff>
      <xdr:row>56</xdr:row>
      <xdr:rowOff>41728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51905</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31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70757</xdr:rowOff>
    </xdr:from>
    <xdr:to>
      <xdr:col>74</xdr:col>
      <xdr:colOff>31750</xdr:colOff>
      <xdr:row>57</xdr:row>
      <xdr:rowOff>907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11084</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59872</xdr:rowOff>
    </xdr:from>
    <xdr:to>
      <xdr:col>69</xdr:col>
      <xdr:colOff>142875</xdr:colOff>
      <xdr:row>56</xdr:row>
      <xdr:rowOff>161472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199</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136072</xdr:rowOff>
    </xdr:from>
    <xdr:to>
      <xdr:col>65</xdr:col>
      <xdr:colOff>53975</xdr:colOff>
      <xdr:row>57</xdr:row>
      <xdr:rowOff>66222</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76399</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類似団体平均、全国平均、県平均を大きく下回っている。要因として、一部事務組合に対する負担金が少ないことが挙げられる。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前年度に比べ</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ポイント上昇した</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これは、経常的経費における下水道事業会計及び病院事業会計への補助金は増加</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したためである</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。今後も「経営健全化計画」及び「補助金等交付指針」に基づき、費用対効果や負担のあり方を精査して補助金の見直しに取り組み、経費の縮減に努める。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41</xdr:row>
      <xdr:rowOff>168910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5630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140987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717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168910</xdr:rowOff>
    </xdr:from>
    <xdr:to>
      <xdr:col>82</xdr:col>
      <xdr:colOff>196850</xdr:colOff>
      <xdr:row>41</xdr:row>
      <xdr:rowOff>168910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719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88900</xdr:rowOff>
    </xdr:from>
    <xdr:to>
      <xdr:col>82</xdr:col>
      <xdr:colOff>107950</xdr:colOff>
      <xdr:row>34</xdr:row>
      <xdr:rowOff>127000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5918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21607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365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49530</xdr:rowOff>
    </xdr:from>
    <xdr:to>
      <xdr:col>82</xdr:col>
      <xdr:colOff>158750</xdr:colOff>
      <xdr:row>37</xdr:row>
      <xdr:rowOff>151130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88900</xdr:rowOff>
    </xdr:from>
    <xdr:to>
      <xdr:col>78</xdr:col>
      <xdr:colOff>69850</xdr:colOff>
      <xdr:row>34</xdr:row>
      <xdr:rowOff>88900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591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41910</xdr:rowOff>
    </xdr:from>
    <xdr:to>
      <xdr:col>78</xdr:col>
      <xdr:colOff>120650</xdr:colOff>
      <xdr:row>37</xdr:row>
      <xdr:rowOff>143510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128287</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88900</xdr:rowOff>
    </xdr:from>
    <xdr:to>
      <xdr:col>73</xdr:col>
      <xdr:colOff>180975</xdr:colOff>
      <xdr:row>34</xdr:row>
      <xdr:rowOff>157480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5918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72390</xdr:rowOff>
    </xdr:from>
    <xdr:to>
      <xdr:col>74</xdr:col>
      <xdr:colOff>31750</xdr:colOff>
      <xdr:row>38</xdr:row>
      <xdr:rowOff>2540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158767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58420</xdr:rowOff>
    </xdr:from>
    <xdr:to>
      <xdr:col>69</xdr:col>
      <xdr:colOff>92075</xdr:colOff>
      <xdr:row>34</xdr:row>
      <xdr:rowOff>157480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58877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3810</xdr:rowOff>
    </xdr:from>
    <xdr:to>
      <xdr:col>65</xdr:col>
      <xdr:colOff>53975</xdr:colOff>
      <xdr:row>37</xdr:row>
      <xdr:rowOff>105410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90187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76200</xdr:rowOff>
    </xdr:from>
    <xdr:to>
      <xdr:col>82</xdr:col>
      <xdr:colOff>158750</xdr:colOff>
      <xdr:row>35</xdr:row>
      <xdr:rowOff>6350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156227</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81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38100</xdr:rowOff>
    </xdr:from>
    <xdr:to>
      <xdr:col>78</xdr:col>
      <xdr:colOff>120650</xdr:colOff>
      <xdr:row>34</xdr:row>
      <xdr:rowOff>139700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149877</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63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38100</xdr:rowOff>
    </xdr:from>
    <xdr:to>
      <xdr:col>74</xdr:col>
      <xdr:colOff>31750</xdr:colOff>
      <xdr:row>34</xdr:row>
      <xdr:rowOff>139700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149877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106680</xdr:rowOff>
    </xdr:from>
    <xdr:to>
      <xdr:col>69</xdr:col>
      <xdr:colOff>142875</xdr:colOff>
      <xdr:row>35</xdr:row>
      <xdr:rowOff>36830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47007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7620</xdr:rowOff>
    </xdr:from>
    <xdr:to>
      <xdr:col>65</xdr:col>
      <xdr:colOff>53975</xdr:colOff>
      <xdr:row>34</xdr:row>
      <xdr:rowOff>109220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119397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地方債の償還金は、類似団体平均に比べ多くなっているものの、地方債借入額を抑制していることなどから、地方債残高は合併以降大幅に減少している。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今後も、持続可能な健全財政を確立するため、「経営健全化計画」に基づき、公債費の縮減に努める。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85090</xdr:rowOff>
    </xdr:from>
    <xdr:to>
      <xdr:col>24</xdr:col>
      <xdr:colOff>25400</xdr:colOff>
      <xdr:row>80</xdr:row>
      <xdr:rowOff>149861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600940"/>
          <a:ext cx="0" cy="126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85090</xdr:rowOff>
    </xdr:from>
    <xdr:to>
      <xdr:col>24</xdr:col>
      <xdr:colOff>114300</xdr:colOff>
      <xdr:row>73</xdr:row>
      <xdr:rowOff>85090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149861</xdr:rowOff>
    </xdr:from>
    <xdr:to>
      <xdr:col>24</xdr:col>
      <xdr:colOff>25400</xdr:colOff>
      <xdr:row>78</xdr:row>
      <xdr:rowOff>149861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987800" y="135229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138447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149861</xdr:rowOff>
    </xdr:from>
    <xdr:to>
      <xdr:col>19</xdr:col>
      <xdr:colOff>187325</xdr:colOff>
      <xdr:row>79</xdr:row>
      <xdr:rowOff>69850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098800" y="135229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69850</xdr:rowOff>
    </xdr:from>
    <xdr:to>
      <xdr:col>15</xdr:col>
      <xdr:colOff>98425</xdr:colOff>
      <xdr:row>79</xdr:row>
      <xdr:rowOff>69850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2209800" y="13614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137161</xdr:rowOff>
    </xdr:from>
    <xdr:to>
      <xdr:col>15</xdr:col>
      <xdr:colOff>149225</xdr:colOff>
      <xdr:row>77</xdr:row>
      <xdr:rowOff>67311</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77487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69850</xdr:rowOff>
    </xdr:from>
    <xdr:to>
      <xdr:col>11</xdr:col>
      <xdr:colOff>9525</xdr:colOff>
      <xdr:row>79</xdr:row>
      <xdr:rowOff>85089</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1320800" y="136144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129539</xdr:rowOff>
    </xdr:from>
    <xdr:to>
      <xdr:col>11</xdr:col>
      <xdr:colOff>60325</xdr:colOff>
      <xdr:row>77</xdr:row>
      <xdr:rowOff>59689</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69867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92727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99061</xdr:rowOff>
    </xdr:from>
    <xdr:to>
      <xdr:col>24</xdr:col>
      <xdr:colOff>76200</xdr:colOff>
      <xdr:row>79</xdr:row>
      <xdr:rowOff>29211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71138</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99061</xdr:rowOff>
    </xdr:from>
    <xdr:to>
      <xdr:col>20</xdr:col>
      <xdr:colOff>38100</xdr:colOff>
      <xdr:row>79</xdr:row>
      <xdr:rowOff>29211</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13988</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19050</xdr:rowOff>
    </xdr:from>
    <xdr:to>
      <xdr:col>15</xdr:col>
      <xdr:colOff>149225</xdr:colOff>
      <xdr:row>79</xdr:row>
      <xdr:rowOff>120650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105427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19050</xdr:rowOff>
    </xdr:from>
    <xdr:to>
      <xdr:col>11</xdr:col>
      <xdr:colOff>60325</xdr:colOff>
      <xdr:row>79</xdr:row>
      <xdr:rowOff>120650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105427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34289</xdr:rowOff>
    </xdr:from>
    <xdr:to>
      <xdr:col>6</xdr:col>
      <xdr:colOff>171450</xdr:colOff>
      <xdr:row>79</xdr:row>
      <xdr:rowOff>135889</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120666</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類似団体に比べ、経常収支比率における公債費の割合が高いため、同団体平均を</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9.7</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ポイント下回っている。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今後も「経営健全化計画」に基づき、各経費の削減に係る取組を進める。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133858</xdr:rowOff>
    </xdr:from>
    <xdr:to>
      <xdr:col>82</xdr:col>
      <xdr:colOff>107950</xdr:colOff>
      <xdr:row>81</xdr:row>
      <xdr:rowOff>14987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992608"/>
          <a:ext cx="0" cy="909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48785</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73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133858</xdr:rowOff>
    </xdr:from>
    <xdr:to>
      <xdr:col>82</xdr:col>
      <xdr:colOff>196850</xdr:colOff>
      <xdr:row>75</xdr:row>
      <xdr:rowOff>133858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99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127000</xdr:rowOff>
    </xdr:from>
    <xdr:to>
      <xdr:col>82</xdr:col>
      <xdr:colOff>107950</xdr:colOff>
      <xdr:row>75</xdr:row>
      <xdr:rowOff>133858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2814300"/>
          <a:ext cx="8382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155719</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357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12192</xdr:rowOff>
    </xdr:from>
    <xdr:to>
      <xdr:col>82</xdr:col>
      <xdr:colOff>158750</xdr:colOff>
      <xdr:row>78</xdr:row>
      <xdr:rowOff>113792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127000</xdr:rowOff>
    </xdr:from>
    <xdr:to>
      <xdr:col>78</xdr:col>
      <xdr:colOff>69850</xdr:colOff>
      <xdr:row>76</xdr:row>
      <xdr:rowOff>58420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782800" y="1281430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55626</xdr:rowOff>
    </xdr:from>
    <xdr:to>
      <xdr:col>78</xdr:col>
      <xdr:colOff>120650</xdr:colOff>
      <xdr:row>77</xdr:row>
      <xdr:rowOff>157226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142003</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58420</xdr:rowOff>
    </xdr:from>
    <xdr:to>
      <xdr:col>73</xdr:col>
      <xdr:colOff>180975</xdr:colOff>
      <xdr:row>76</xdr:row>
      <xdr:rowOff>127000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893800" y="130886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57913</xdr:rowOff>
    </xdr:from>
    <xdr:to>
      <xdr:col>74</xdr:col>
      <xdr:colOff>31750</xdr:colOff>
      <xdr:row>78</xdr:row>
      <xdr:rowOff>159513</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43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144290</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49276</xdr:rowOff>
    </xdr:from>
    <xdr:to>
      <xdr:col>69</xdr:col>
      <xdr:colOff>92075</xdr:colOff>
      <xdr:row>76</xdr:row>
      <xdr:rowOff>127000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307947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80772</xdr:rowOff>
    </xdr:from>
    <xdr:to>
      <xdr:col>69</xdr:col>
      <xdr:colOff>142875</xdr:colOff>
      <xdr:row>79</xdr:row>
      <xdr:rowOff>10922</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167149</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48768</xdr:rowOff>
    </xdr:from>
    <xdr:to>
      <xdr:col>65</xdr:col>
      <xdr:colOff>53975</xdr:colOff>
      <xdr:row>78</xdr:row>
      <xdr:rowOff>150368</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135145</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83058</xdr:rowOff>
    </xdr:from>
    <xdr:to>
      <xdr:col>82</xdr:col>
      <xdr:colOff>158750</xdr:colOff>
      <xdr:row>76</xdr:row>
      <xdr:rowOff>13208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163085</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285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76200</xdr:rowOff>
    </xdr:from>
    <xdr:to>
      <xdr:col>78</xdr:col>
      <xdr:colOff>120650</xdr:colOff>
      <xdr:row>75</xdr:row>
      <xdr:rowOff>6350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16527</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7620</xdr:rowOff>
    </xdr:from>
    <xdr:to>
      <xdr:col>74</xdr:col>
      <xdr:colOff>31750</xdr:colOff>
      <xdr:row>76</xdr:row>
      <xdr:rowOff>109220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76200</xdr:rowOff>
    </xdr:from>
    <xdr:to>
      <xdr:col>69</xdr:col>
      <xdr:colOff>142875</xdr:colOff>
      <xdr:row>77</xdr:row>
      <xdr:rowOff>6350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169926</xdr:rowOff>
    </xdr:from>
    <xdr:to>
      <xdr:col>65</xdr:col>
      <xdr:colOff>53975</xdr:colOff>
      <xdr:row>76</xdr:row>
      <xdr:rowOff>100076</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110253</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鹿児島県霧島市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78087</xdr:rowOff>
    </xdr:from>
    <xdr:to>
      <xdr:col>29</xdr:col>
      <xdr:colOff>127000</xdr:colOff>
      <xdr:row>19</xdr:row>
      <xdr:rowOff>50267</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83112"/>
          <a:ext cx="0" cy="11723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22344</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32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50267</xdr:rowOff>
    </xdr:from>
    <xdr:to>
      <xdr:col>30</xdr:col>
      <xdr:colOff>25400</xdr:colOff>
      <xdr:row>19</xdr:row>
      <xdr:rowOff>50267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355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164464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92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78087</xdr:rowOff>
    </xdr:from>
    <xdr:to>
      <xdr:col>30</xdr:col>
      <xdr:colOff>25400</xdr:colOff>
      <xdr:row>12</xdr:row>
      <xdr:rowOff>78087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83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92443</xdr:rowOff>
    </xdr:from>
    <xdr:to>
      <xdr:col>29</xdr:col>
      <xdr:colOff>127000</xdr:colOff>
      <xdr:row>14</xdr:row>
      <xdr:rowOff>110137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2540368"/>
          <a:ext cx="647700" cy="176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166677</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86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23150</xdr:rowOff>
    </xdr:from>
    <xdr:to>
      <xdr:col>29</xdr:col>
      <xdr:colOff>177800</xdr:colOff>
      <xdr:row>16</xdr:row>
      <xdr:rowOff>124750</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813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92443</xdr:rowOff>
    </xdr:from>
    <xdr:to>
      <xdr:col>26</xdr:col>
      <xdr:colOff>50800</xdr:colOff>
      <xdr:row>14</xdr:row>
      <xdr:rowOff>94523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540368"/>
          <a:ext cx="698500" cy="2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33780</xdr:rowOff>
    </xdr:from>
    <xdr:to>
      <xdr:col>26</xdr:col>
      <xdr:colOff>101600</xdr:colOff>
      <xdr:row>16</xdr:row>
      <xdr:rowOff>135380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2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120157</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910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94523</xdr:rowOff>
    </xdr:from>
    <xdr:to>
      <xdr:col>22</xdr:col>
      <xdr:colOff>114300</xdr:colOff>
      <xdr:row>15</xdr:row>
      <xdr:rowOff>17097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542448"/>
          <a:ext cx="698500" cy="94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57485</xdr:rowOff>
    </xdr:from>
    <xdr:to>
      <xdr:col>22</xdr:col>
      <xdr:colOff>165100</xdr:colOff>
      <xdr:row>16</xdr:row>
      <xdr:rowOff>159085</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483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143862</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93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17097</xdr:rowOff>
    </xdr:from>
    <xdr:to>
      <xdr:col>18</xdr:col>
      <xdr:colOff>177800</xdr:colOff>
      <xdr:row>15</xdr:row>
      <xdr:rowOff>38059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636472"/>
          <a:ext cx="698500" cy="20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96301</xdr:rowOff>
    </xdr:from>
    <xdr:to>
      <xdr:col>19</xdr:col>
      <xdr:colOff>38100</xdr:colOff>
      <xdr:row>17</xdr:row>
      <xdr:rowOff>26451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871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11228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973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109172</xdr:rowOff>
    </xdr:from>
    <xdr:to>
      <xdr:col>15</xdr:col>
      <xdr:colOff>101600</xdr:colOff>
      <xdr:row>17</xdr:row>
      <xdr:rowOff>39322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8999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24099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986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59337</xdr:rowOff>
    </xdr:from>
    <xdr:to>
      <xdr:col>29</xdr:col>
      <xdr:colOff>177800</xdr:colOff>
      <xdr:row>14</xdr:row>
      <xdr:rowOff>160937</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507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75864</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352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41643</xdr:rowOff>
    </xdr:from>
    <xdr:to>
      <xdr:col>26</xdr:col>
      <xdr:colOff>101600</xdr:colOff>
      <xdr:row>14</xdr:row>
      <xdr:rowOff>143243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489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153420</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258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43723</xdr:rowOff>
    </xdr:from>
    <xdr:to>
      <xdr:col>22</xdr:col>
      <xdr:colOff>165100</xdr:colOff>
      <xdr:row>14</xdr:row>
      <xdr:rowOff>145323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491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155500</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260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137747</xdr:rowOff>
    </xdr:from>
    <xdr:to>
      <xdr:col>19</xdr:col>
      <xdr:colOff>38100</xdr:colOff>
      <xdr:row>15</xdr:row>
      <xdr:rowOff>67897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585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78074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3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158709</xdr:rowOff>
    </xdr:from>
    <xdr:to>
      <xdr:col>15</xdr:col>
      <xdr:colOff>101600</xdr:colOff>
      <xdr:row>15</xdr:row>
      <xdr:rowOff>88859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606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99036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375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195351</xdr:rowOff>
    </xdr:from>
    <xdr:to>
      <xdr:col>29</xdr:col>
      <xdr:colOff>127000</xdr:colOff>
      <xdr:row>37</xdr:row>
      <xdr:rowOff>223507</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19901"/>
          <a:ext cx="0" cy="1228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195584</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2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223507</xdr:rowOff>
    </xdr:from>
    <xdr:to>
      <xdr:col>30</xdr:col>
      <xdr:colOff>25400</xdr:colOff>
      <xdr:row>37</xdr:row>
      <xdr:rowOff>223507</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482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110278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63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195351</xdr:rowOff>
    </xdr:from>
    <xdr:to>
      <xdr:col>30</xdr:col>
      <xdr:colOff>25400</xdr:colOff>
      <xdr:row>33</xdr:row>
      <xdr:rowOff>195351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199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272999</xdr:rowOff>
    </xdr:from>
    <xdr:to>
      <xdr:col>29</xdr:col>
      <xdr:colOff>127000</xdr:colOff>
      <xdr:row>35</xdr:row>
      <xdr:rowOff>14795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6540449"/>
          <a:ext cx="647700" cy="84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120514</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7308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148437</xdr:rowOff>
    </xdr:from>
    <xdr:to>
      <xdr:col>29</xdr:col>
      <xdr:colOff>177800</xdr:colOff>
      <xdr:row>35</xdr:row>
      <xdr:rowOff>250037</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58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272999</xdr:rowOff>
    </xdr:from>
    <xdr:to>
      <xdr:col>26</xdr:col>
      <xdr:colOff>50800</xdr:colOff>
      <xdr:row>34</xdr:row>
      <xdr:rowOff>314528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540449"/>
          <a:ext cx="698500" cy="41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166574</xdr:rowOff>
    </xdr:from>
    <xdr:to>
      <xdr:col>26</xdr:col>
      <xdr:colOff>101600</xdr:colOff>
      <xdr:row>35</xdr:row>
      <xdr:rowOff>268174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769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252951</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63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314528</xdr:rowOff>
    </xdr:from>
    <xdr:to>
      <xdr:col>22</xdr:col>
      <xdr:colOff>114300</xdr:colOff>
      <xdr:row>35</xdr:row>
      <xdr:rowOff>12967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581978"/>
          <a:ext cx="698500" cy="41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220866</xdr:rowOff>
    </xdr:from>
    <xdr:to>
      <xdr:col>22</xdr:col>
      <xdr:colOff>165100</xdr:colOff>
      <xdr:row>35</xdr:row>
      <xdr:rowOff>322466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83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307243</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91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4242</xdr:rowOff>
    </xdr:from>
    <xdr:to>
      <xdr:col>18</xdr:col>
      <xdr:colOff>177800</xdr:colOff>
      <xdr:row>35</xdr:row>
      <xdr:rowOff>12967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614592"/>
          <a:ext cx="698500" cy="8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229400</xdr:rowOff>
    </xdr:from>
    <xdr:to>
      <xdr:col>19</xdr:col>
      <xdr:colOff>38100</xdr:colOff>
      <xdr:row>35</xdr:row>
      <xdr:rowOff>331000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839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315777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9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212179</xdr:rowOff>
    </xdr:from>
    <xdr:to>
      <xdr:col>15</xdr:col>
      <xdr:colOff>101600</xdr:colOff>
      <xdr:row>35</xdr:row>
      <xdr:rowOff>313779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298556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908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306895</xdr:rowOff>
    </xdr:from>
    <xdr:to>
      <xdr:col>29</xdr:col>
      <xdr:colOff>177800</xdr:colOff>
      <xdr:row>35</xdr:row>
      <xdr:rowOff>65595</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574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151973</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419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222199</xdr:rowOff>
    </xdr:from>
    <xdr:to>
      <xdr:col>26</xdr:col>
      <xdr:colOff>101600</xdr:colOff>
      <xdr:row>34</xdr:row>
      <xdr:rowOff>323799</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489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333976</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258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263728</xdr:rowOff>
    </xdr:from>
    <xdr:to>
      <xdr:col>22</xdr:col>
      <xdr:colOff>165100</xdr:colOff>
      <xdr:row>35</xdr:row>
      <xdr:rowOff>22428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531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32605</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300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305067</xdr:rowOff>
    </xdr:from>
    <xdr:to>
      <xdr:col>19</xdr:col>
      <xdr:colOff>38100</xdr:colOff>
      <xdr:row>35</xdr:row>
      <xdr:rowOff>63767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572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73944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341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296342</xdr:rowOff>
    </xdr:from>
    <xdr:to>
      <xdr:col>15</xdr:col>
      <xdr:colOff>101600</xdr:colOff>
      <xdr:row>35</xdr:row>
      <xdr:rowOff>55042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563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65219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33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鹿児島県霧島市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124,751
123,785
603.17
73,033,295
68,281,919
3,520,924
34,669,626
48,595,372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160937</xdr:rowOff>
    </xdr:from>
    <xdr:to>
      <xdr:col>24</xdr:col>
      <xdr:colOff>62865</xdr:colOff>
      <xdr:row>38</xdr:row>
      <xdr:rowOff>163292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04437"/>
          <a:ext cx="1270" cy="137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167119</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8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163292</xdr:rowOff>
    </xdr:from>
    <xdr:to>
      <xdr:col>24</xdr:col>
      <xdr:colOff>152400</xdr:colOff>
      <xdr:row>38</xdr:row>
      <xdr:rowOff>163292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7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107614</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7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160937</xdr:rowOff>
    </xdr:from>
    <xdr:to>
      <xdr:col>24</xdr:col>
      <xdr:colOff>152400</xdr:colOff>
      <xdr:row>30</xdr:row>
      <xdr:rowOff>160937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0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56032</xdr:rowOff>
    </xdr:from>
    <xdr:to>
      <xdr:col>24</xdr:col>
      <xdr:colOff>63500</xdr:colOff>
      <xdr:row>33</xdr:row>
      <xdr:rowOff>73063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3797300" y="5713882"/>
          <a:ext cx="838200" cy="1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70207</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070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91780</xdr:rowOff>
    </xdr:from>
    <xdr:to>
      <xdr:col>24</xdr:col>
      <xdr:colOff>114300</xdr:colOff>
      <xdr:row>36</xdr:row>
      <xdr:rowOff>21930</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09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27960</xdr:rowOff>
    </xdr:from>
    <xdr:to>
      <xdr:col>19</xdr:col>
      <xdr:colOff>177800</xdr:colOff>
      <xdr:row>33</xdr:row>
      <xdr:rowOff>56032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2908300" y="5685810"/>
          <a:ext cx="889000" cy="2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99850</xdr:rowOff>
    </xdr:from>
    <xdr:to>
      <xdr:col>20</xdr:col>
      <xdr:colOff>38100</xdr:colOff>
      <xdr:row>36</xdr:row>
      <xdr:rowOff>30000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21127</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19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27960</xdr:rowOff>
    </xdr:from>
    <xdr:to>
      <xdr:col>15</xdr:col>
      <xdr:colOff>50800</xdr:colOff>
      <xdr:row>34</xdr:row>
      <xdr:rowOff>74938</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5685810"/>
          <a:ext cx="889000" cy="21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116698</xdr:rowOff>
    </xdr:from>
    <xdr:to>
      <xdr:col>15</xdr:col>
      <xdr:colOff>101600</xdr:colOff>
      <xdr:row>36</xdr:row>
      <xdr:rowOff>46848</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1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37975</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21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74938</xdr:rowOff>
    </xdr:from>
    <xdr:to>
      <xdr:col>10</xdr:col>
      <xdr:colOff>114300</xdr:colOff>
      <xdr:row>34</xdr:row>
      <xdr:rowOff>92402</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5904238"/>
          <a:ext cx="889000" cy="1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46198</xdr:rowOff>
    </xdr:from>
    <xdr:to>
      <xdr:col>10</xdr:col>
      <xdr:colOff>165100</xdr:colOff>
      <xdr:row>36</xdr:row>
      <xdr:rowOff>147798</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1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138925</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31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49147</xdr:rowOff>
    </xdr:from>
    <xdr:to>
      <xdr:col>6</xdr:col>
      <xdr:colOff>38100</xdr:colOff>
      <xdr:row>36</xdr:row>
      <xdr:rowOff>150747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2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141874</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31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22263</xdr:rowOff>
    </xdr:from>
    <xdr:to>
      <xdr:col>24</xdr:col>
      <xdr:colOff>114300</xdr:colOff>
      <xdr:row>33</xdr:row>
      <xdr:rowOff>123863</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68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45140</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53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5232</xdr:rowOff>
    </xdr:from>
    <xdr:to>
      <xdr:col>20</xdr:col>
      <xdr:colOff>38100</xdr:colOff>
      <xdr:row>33</xdr:row>
      <xdr:rowOff>106832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66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123359</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543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148610</xdr:rowOff>
    </xdr:from>
    <xdr:to>
      <xdr:col>15</xdr:col>
      <xdr:colOff>101600</xdr:colOff>
      <xdr:row>33</xdr:row>
      <xdr:rowOff>78760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63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95287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541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24138</xdr:rowOff>
    </xdr:from>
    <xdr:to>
      <xdr:col>10</xdr:col>
      <xdr:colOff>165100</xdr:colOff>
      <xdr:row>34</xdr:row>
      <xdr:rowOff>125738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585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142265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562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41602</xdr:rowOff>
    </xdr:from>
    <xdr:to>
      <xdr:col>6</xdr:col>
      <xdr:colOff>38100</xdr:colOff>
      <xdr:row>34</xdr:row>
      <xdr:rowOff>143202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587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159729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564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129446</xdr:rowOff>
    </xdr:from>
    <xdr:to>
      <xdr:col>24</xdr:col>
      <xdr:colOff>62865</xdr:colOff>
      <xdr:row>59</xdr:row>
      <xdr:rowOff>22102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01946"/>
          <a:ext cx="1270" cy="143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25929</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4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22102</xdr:rowOff>
    </xdr:from>
    <xdr:to>
      <xdr:col>24</xdr:col>
      <xdr:colOff>152400</xdr:colOff>
      <xdr:row>59</xdr:row>
      <xdr:rowOff>22102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3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76123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7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129446</xdr:rowOff>
    </xdr:from>
    <xdr:to>
      <xdr:col>24</xdr:col>
      <xdr:colOff>152400</xdr:colOff>
      <xdr:row>50</xdr:row>
      <xdr:rowOff>129446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0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110113</xdr:rowOff>
    </xdr:from>
    <xdr:to>
      <xdr:col>24</xdr:col>
      <xdr:colOff>63500</xdr:colOff>
      <xdr:row>57</xdr:row>
      <xdr:rowOff>126066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82763"/>
          <a:ext cx="838200" cy="1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119288</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49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96411</xdr:rowOff>
    </xdr:from>
    <xdr:to>
      <xdr:col>24</xdr:col>
      <xdr:colOff>114300</xdr:colOff>
      <xdr:row>57</xdr:row>
      <xdr:rowOff>26561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126066</xdr:rowOff>
    </xdr:from>
    <xdr:to>
      <xdr:col>19</xdr:col>
      <xdr:colOff>177800</xdr:colOff>
      <xdr:row>58</xdr:row>
      <xdr:rowOff>564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98716"/>
          <a:ext cx="889000" cy="4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162966</xdr:rowOff>
    </xdr:from>
    <xdr:to>
      <xdr:col>20</xdr:col>
      <xdr:colOff>38100</xdr:colOff>
      <xdr:row>57</xdr:row>
      <xdr:rowOff>93116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6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109643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3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564</xdr:rowOff>
    </xdr:from>
    <xdr:to>
      <xdr:col>15</xdr:col>
      <xdr:colOff>50800</xdr:colOff>
      <xdr:row>58</xdr:row>
      <xdr:rowOff>35507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44664"/>
          <a:ext cx="889000" cy="3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97521</xdr:rowOff>
    </xdr:from>
    <xdr:to>
      <xdr:col>15</xdr:col>
      <xdr:colOff>101600</xdr:colOff>
      <xdr:row>58</xdr:row>
      <xdr:rowOff>27671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7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44198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64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35507</xdr:rowOff>
    </xdr:from>
    <xdr:to>
      <xdr:col>10</xdr:col>
      <xdr:colOff>114300</xdr:colOff>
      <xdr:row>58</xdr:row>
      <xdr:rowOff>73945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79607"/>
          <a:ext cx="889000" cy="3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122994</xdr:rowOff>
    </xdr:from>
    <xdr:to>
      <xdr:col>10</xdr:col>
      <xdr:colOff>165100</xdr:colOff>
      <xdr:row>58</xdr:row>
      <xdr:rowOff>53144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69671</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67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164795</xdr:rowOff>
    </xdr:from>
    <xdr:to>
      <xdr:col>6</xdr:col>
      <xdr:colOff>38100</xdr:colOff>
      <xdr:row>58</xdr:row>
      <xdr:rowOff>94945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111472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71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59313</xdr:rowOff>
    </xdr:from>
    <xdr:to>
      <xdr:col>24</xdr:col>
      <xdr:colOff>114300</xdr:colOff>
      <xdr:row>57</xdr:row>
      <xdr:rowOff>160913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3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37740</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1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75266</xdr:rowOff>
    </xdr:from>
    <xdr:to>
      <xdr:col>20</xdr:col>
      <xdr:colOff>38100</xdr:colOff>
      <xdr:row>58</xdr:row>
      <xdr:rowOff>5416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4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167993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94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121214</xdr:rowOff>
    </xdr:from>
    <xdr:to>
      <xdr:col>15</xdr:col>
      <xdr:colOff>101600</xdr:colOff>
      <xdr:row>58</xdr:row>
      <xdr:rowOff>51364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9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42491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8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156157</xdr:rowOff>
    </xdr:from>
    <xdr:to>
      <xdr:col>10</xdr:col>
      <xdr:colOff>165100</xdr:colOff>
      <xdr:row>58</xdr:row>
      <xdr:rowOff>86307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2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77434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02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23145</xdr:rowOff>
    </xdr:from>
    <xdr:to>
      <xdr:col>6</xdr:col>
      <xdr:colOff>38100</xdr:colOff>
      <xdr:row>58</xdr:row>
      <xdr:rowOff>124745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6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115872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05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104313</xdr:rowOff>
    </xdr:from>
    <xdr:to>
      <xdr:col>24</xdr:col>
      <xdr:colOff>62865</xdr:colOff>
      <xdr:row>78</xdr:row>
      <xdr:rowOff>96814</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48713"/>
          <a:ext cx="1270" cy="1021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100641</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73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96814</xdr:rowOff>
    </xdr:from>
    <xdr:to>
      <xdr:col>24</xdr:col>
      <xdr:colOff>152400</xdr:colOff>
      <xdr:row>78</xdr:row>
      <xdr:rowOff>96814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69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50990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104313</xdr:rowOff>
    </xdr:from>
    <xdr:to>
      <xdr:col>24</xdr:col>
      <xdr:colOff>152400</xdr:colOff>
      <xdr:row>72</xdr:row>
      <xdr:rowOff>104313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4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71211</xdr:rowOff>
    </xdr:from>
    <xdr:to>
      <xdr:col>24</xdr:col>
      <xdr:colOff>63500</xdr:colOff>
      <xdr:row>77</xdr:row>
      <xdr:rowOff>72309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272861"/>
          <a:ext cx="8382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57909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59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79482</xdr:rowOff>
    </xdr:from>
    <xdr:to>
      <xdr:col>24</xdr:col>
      <xdr:colOff>114300</xdr:colOff>
      <xdr:row>78</xdr:row>
      <xdr:rowOff>9632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71211</xdr:rowOff>
    </xdr:from>
    <xdr:to>
      <xdr:col>19</xdr:col>
      <xdr:colOff>177800</xdr:colOff>
      <xdr:row>77</xdr:row>
      <xdr:rowOff>96038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272861"/>
          <a:ext cx="889000" cy="2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82545</xdr:rowOff>
    </xdr:from>
    <xdr:to>
      <xdr:col>20</xdr:col>
      <xdr:colOff>38100</xdr:colOff>
      <xdr:row>78</xdr:row>
      <xdr:rowOff>12695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8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3822</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376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64536</xdr:rowOff>
    </xdr:from>
    <xdr:to>
      <xdr:col>15</xdr:col>
      <xdr:colOff>50800</xdr:colOff>
      <xdr:row>77</xdr:row>
      <xdr:rowOff>96038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266186"/>
          <a:ext cx="889000" cy="3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96673</xdr:rowOff>
    </xdr:from>
    <xdr:to>
      <xdr:col>15</xdr:col>
      <xdr:colOff>101600</xdr:colOff>
      <xdr:row>78</xdr:row>
      <xdr:rowOff>26823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17950</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391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64536</xdr:rowOff>
    </xdr:from>
    <xdr:to>
      <xdr:col>10</xdr:col>
      <xdr:colOff>114300</xdr:colOff>
      <xdr:row>77</xdr:row>
      <xdr:rowOff>84745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266186"/>
          <a:ext cx="889000" cy="2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105953</xdr:rowOff>
    </xdr:from>
    <xdr:to>
      <xdr:col>10</xdr:col>
      <xdr:colOff>165100</xdr:colOff>
      <xdr:row>78</xdr:row>
      <xdr:rowOff>36103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27230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400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102388</xdr:rowOff>
    </xdr:from>
    <xdr:to>
      <xdr:col>6</xdr:col>
      <xdr:colOff>38100</xdr:colOff>
      <xdr:row>78</xdr:row>
      <xdr:rowOff>32538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23665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396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21509</xdr:rowOff>
    </xdr:from>
    <xdr:to>
      <xdr:col>24</xdr:col>
      <xdr:colOff>114300</xdr:colOff>
      <xdr:row>77</xdr:row>
      <xdr:rowOff>123109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2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44386</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074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20411</xdr:rowOff>
    </xdr:from>
    <xdr:to>
      <xdr:col>20</xdr:col>
      <xdr:colOff>38100</xdr:colOff>
      <xdr:row>77</xdr:row>
      <xdr:rowOff>122011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2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138538</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2997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45238</xdr:rowOff>
    </xdr:from>
    <xdr:to>
      <xdr:col>15</xdr:col>
      <xdr:colOff>101600</xdr:colOff>
      <xdr:row>77</xdr:row>
      <xdr:rowOff>146838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4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163365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022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13736</xdr:rowOff>
    </xdr:from>
    <xdr:to>
      <xdr:col>10</xdr:col>
      <xdr:colOff>165100</xdr:colOff>
      <xdr:row>77</xdr:row>
      <xdr:rowOff>115336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1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131863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299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33945</xdr:rowOff>
    </xdr:from>
    <xdr:to>
      <xdr:col>6</xdr:col>
      <xdr:colOff>38100</xdr:colOff>
      <xdr:row>77</xdr:row>
      <xdr:rowOff>135545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3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152072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01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12385</xdr:rowOff>
    </xdr:from>
    <xdr:to>
      <xdr:col>24</xdr:col>
      <xdr:colOff>62865</xdr:colOff>
      <xdr:row>97</xdr:row>
      <xdr:rowOff>169585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14335"/>
          <a:ext cx="1270" cy="11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1962</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80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169585</xdr:rowOff>
    </xdr:from>
    <xdr:to>
      <xdr:col>24</xdr:col>
      <xdr:colOff>152400</xdr:colOff>
      <xdr:row>97</xdr:row>
      <xdr:rowOff>169585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80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130512</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8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12385</xdr:rowOff>
    </xdr:from>
    <xdr:to>
      <xdr:col>24</xdr:col>
      <xdr:colOff>152400</xdr:colOff>
      <xdr:row>91</xdr:row>
      <xdr:rowOff>12385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14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151465</xdr:rowOff>
    </xdr:from>
    <xdr:to>
      <xdr:col>24</xdr:col>
      <xdr:colOff>63500</xdr:colOff>
      <xdr:row>94</xdr:row>
      <xdr:rowOff>120520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096315"/>
          <a:ext cx="838200" cy="14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61634</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49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83207</xdr:rowOff>
    </xdr:from>
    <xdr:to>
      <xdr:col>24</xdr:col>
      <xdr:colOff>114300</xdr:colOff>
      <xdr:row>96</xdr:row>
      <xdr:rowOff>13357</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7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151465</xdr:rowOff>
    </xdr:from>
    <xdr:to>
      <xdr:col>19</xdr:col>
      <xdr:colOff>177800</xdr:colOff>
      <xdr:row>95</xdr:row>
      <xdr:rowOff>55857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096315"/>
          <a:ext cx="889000" cy="24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3130</xdr:rowOff>
    </xdr:from>
    <xdr:to>
      <xdr:col>20</xdr:col>
      <xdr:colOff>38100</xdr:colOff>
      <xdr:row>95</xdr:row>
      <xdr:rowOff>104730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2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95857</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383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55857</xdr:rowOff>
    </xdr:from>
    <xdr:to>
      <xdr:col>15</xdr:col>
      <xdr:colOff>50800</xdr:colOff>
      <xdr:row>95</xdr:row>
      <xdr:rowOff>126236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343607"/>
          <a:ext cx="8890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57521</xdr:rowOff>
    </xdr:from>
    <xdr:to>
      <xdr:col>15</xdr:col>
      <xdr:colOff>101600</xdr:colOff>
      <xdr:row>96</xdr:row>
      <xdr:rowOff>159121</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16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150248</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08795" y="16609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126236</xdr:rowOff>
    </xdr:from>
    <xdr:to>
      <xdr:col>10</xdr:col>
      <xdr:colOff>114300</xdr:colOff>
      <xdr:row>96</xdr:row>
      <xdr:rowOff>3942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413986"/>
          <a:ext cx="889000" cy="4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73371</xdr:rowOff>
    </xdr:from>
    <xdr:to>
      <xdr:col>10</xdr:col>
      <xdr:colOff>165100</xdr:colOff>
      <xdr:row>97</xdr:row>
      <xdr:rowOff>3521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53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166098</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19795" y="16625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114085</xdr:rowOff>
    </xdr:from>
    <xdr:to>
      <xdr:col>6</xdr:col>
      <xdr:colOff>38100</xdr:colOff>
      <xdr:row>97</xdr:row>
      <xdr:rowOff>44235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7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35362</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30795" y="1666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69720</xdr:rowOff>
    </xdr:from>
    <xdr:to>
      <xdr:col>24</xdr:col>
      <xdr:colOff>114300</xdr:colOff>
      <xdr:row>94</xdr:row>
      <xdr:rowOff>171320</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18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92597</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03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100665</xdr:rowOff>
    </xdr:from>
    <xdr:to>
      <xdr:col>20</xdr:col>
      <xdr:colOff>38100</xdr:colOff>
      <xdr:row>94</xdr:row>
      <xdr:rowOff>30815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04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47342</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5820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5057</xdr:rowOff>
    </xdr:from>
    <xdr:to>
      <xdr:col>15</xdr:col>
      <xdr:colOff>101600</xdr:colOff>
      <xdr:row>95</xdr:row>
      <xdr:rowOff>106657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29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123184</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08795" y="16068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75436</xdr:rowOff>
    </xdr:from>
    <xdr:to>
      <xdr:col>10</xdr:col>
      <xdr:colOff>165100</xdr:colOff>
      <xdr:row>96</xdr:row>
      <xdr:rowOff>5586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36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22113</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19795" y="16138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124592</xdr:rowOff>
    </xdr:from>
    <xdr:to>
      <xdr:col>6</xdr:col>
      <xdr:colOff>38100</xdr:colOff>
      <xdr:row>96</xdr:row>
      <xdr:rowOff>54742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41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71269</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30795" y="16187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21035</xdr:rowOff>
    </xdr:from>
    <xdr:to>
      <xdr:col>54</xdr:col>
      <xdr:colOff>189865</xdr:colOff>
      <xdr:row>38</xdr:row>
      <xdr:rowOff>50840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35985"/>
          <a:ext cx="1270" cy="122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54667</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6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50840</xdr:rowOff>
    </xdr:from>
    <xdr:to>
      <xdr:col>55</xdr:col>
      <xdr:colOff>88900</xdr:colOff>
      <xdr:row>38</xdr:row>
      <xdr:rowOff>50840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6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139162</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111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21035</xdr:rowOff>
    </xdr:from>
    <xdr:to>
      <xdr:col>55</xdr:col>
      <xdr:colOff>88900</xdr:colOff>
      <xdr:row>31</xdr:row>
      <xdr:rowOff>21035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3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89996</xdr:rowOff>
    </xdr:from>
    <xdr:to>
      <xdr:col>55</xdr:col>
      <xdr:colOff>0</xdr:colOff>
      <xdr:row>36</xdr:row>
      <xdr:rowOff>125004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262196"/>
          <a:ext cx="838200" cy="3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58491</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59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35614</xdr:rowOff>
    </xdr:from>
    <xdr:to>
      <xdr:col>55</xdr:col>
      <xdr:colOff>50800</xdr:colOff>
      <xdr:row>36</xdr:row>
      <xdr:rowOff>137214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07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81559</xdr:rowOff>
    </xdr:from>
    <xdr:to>
      <xdr:col>50</xdr:col>
      <xdr:colOff>114300</xdr:colOff>
      <xdr:row>36</xdr:row>
      <xdr:rowOff>125004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225059"/>
          <a:ext cx="889000" cy="107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73714</xdr:rowOff>
    </xdr:from>
    <xdr:to>
      <xdr:col>50</xdr:col>
      <xdr:colOff>165100</xdr:colOff>
      <xdr:row>37</xdr:row>
      <xdr:rowOff>3864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4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20391</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02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81559</xdr:rowOff>
    </xdr:from>
    <xdr:to>
      <xdr:col>45</xdr:col>
      <xdr:colOff>177800</xdr:colOff>
      <xdr:row>37</xdr:row>
      <xdr:rowOff>52222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225059"/>
          <a:ext cx="889000" cy="117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13527</xdr:rowOff>
    </xdr:from>
    <xdr:to>
      <xdr:col>46</xdr:col>
      <xdr:colOff>38100</xdr:colOff>
      <xdr:row>30</xdr:row>
      <xdr:rowOff>115127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51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131654</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4932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52222</xdr:rowOff>
    </xdr:from>
    <xdr:to>
      <xdr:col>41</xdr:col>
      <xdr:colOff>50800</xdr:colOff>
      <xdr:row>38</xdr:row>
      <xdr:rowOff>28513</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395872"/>
          <a:ext cx="889000" cy="14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147574</xdr:rowOff>
    </xdr:from>
    <xdr:to>
      <xdr:col>41</xdr:col>
      <xdr:colOff>101600</xdr:colOff>
      <xdr:row>37</xdr:row>
      <xdr:rowOff>77724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31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94251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9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3284</xdr:rowOff>
    </xdr:from>
    <xdr:to>
      <xdr:col>36</xdr:col>
      <xdr:colOff>165100</xdr:colOff>
      <xdr:row>37</xdr:row>
      <xdr:rowOff>104884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34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121411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12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39196</xdr:rowOff>
    </xdr:from>
    <xdr:to>
      <xdr:col>55</xdr:col>
      <xdr:colOff>50800</xdr:colOff>
      <xdr:row>36</xdr:row>
      <xdr:rowOff>140796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21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17623</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18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74204</xdr:rowOff>
    </xdr:from>
    <xdr:to>
      <xdr:col>50</xdr:col>
      <xdr:colOff>165100</xdr:colOff>
      <xdr:row>37</xdr:row>
      <xdr:rowOff>4354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24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166931</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3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30759</xdr:rowOff>
    </xdr:from>
    <xdr:to>
      <xdr:col>46</xdr:col>
      <xdr:colOff>38100</xdr:colOff>
      <xdr:row>30</xdr:row>
      <xdr:rowOff>132359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17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123486</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5266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1422</xdr:rowOff>
    </xdr:from>
    <xdr:to>
      <xdr:col>41</xdr:col>
      <xdr:colOff>101600</xdr:colOff>
      <xdr:row>37</xdr:row>
      <xdr:rowOff>103022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3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94149</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43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149163</xdr:rowOff>
    </xdr:from>
    <xdr:to>
      <xdr:col>36</xdr:col>
      <xdr:colOff>165100</xdr:colOff>
      <xdr:row>38</xdr:row>
      <xdr:rowOff>79313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49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70440</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58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86398</xdr:rowOff>
    </xdr:from>
    <xdr:to>
      <xdr:col>54</xdr:col>
      <xdr:colOff>189865</xdr:colOff>
      <xdr:row>58</xdr:row>
      <xdr:rowOff>67348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58898"/>
          <a:ext cx="127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71175</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01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67348</xdr:rowOff>
    </xdr:from>
    <xdr:to>
      <xdr:col>55</xdr:col>
      <xdr:colOff>88900</xdr:colOff>
      <xdr:row>58</xdr:row>
      <xdr:rowOff>67348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0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33075</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34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86398</xdr:rowOff>
    </xdr:from>
    <xdr:to>
      <xdr:col>55</xdr:col>
      <xdr:colOff>88900</xdr:colOff>
      <xdr:row>50</xdr:row>
      <xdr:rowOff>86398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58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102527</xdr:rowOff>
    </xdr:from>
    <xdr:to>
      <xdr:col>55</xdr:col>
      <xdr:colOff>0</xdr:colOff>
      <xdr:row>54</xdr:row>
      <xdr:rowOff>168046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360827"/>
          <a:ext cx="838200" cy="6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125480</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555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147053</xdr:rowOff>
    </xdr:from>
    <xdr:to>
      <xdr:col>55</xdr:col>
      <xdr:colOff>50800</xdr:colOff>
      <xdr:row>56</xdr:row>
      <xdr:rowOff>77203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57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98527</xdr:rowOff>
    </xdr:from>
    <xdr:to>
      <xdr:col>50</xdr:col>
      <xdr:colOff>114300</xdr:colOff>
      <xdr:row>54</xdr:row>
      <xdr:rowOff>102527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185377"/>
          <a:ext cx="889000" cy="17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121221</xdr:rowOff>
    </xdr:from>
    <xdr:to>
      <xdr:col>50</xdr:col>
      <xdr:colOff>165100</xdr:colOff>
      <xdr:row>56</xdr:row>
      <xdr:rowOff>51371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55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42498</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64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98527</xdr:rowOff>
    </xdr:from>
    <xdr:to>
      <xdr:col>45</xdr:col>
      <xdr:colOff>177800</xdr:colOff>
      <xdr:row>53</xdr:row>
      <xdr:rowOff>169914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185377"/>
          <a:ext cx="889000" cy="7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118605</xdr:rowOff>
    </xdr:from>
    <xdr:to>
      <xdr:col>46</xdr:col>
      <xdr:colOff>38100</xdr:colOff>
      <xdr:row>56</xdr:row>
      <xdr:rowOff>48755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54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39882</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64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169914</xdr:rowOff>
    </xdr:from>
    <xdr:to>
      <xdr:col>41</xdr:col>
      <xdr:colOff>50800</xdr:colOff>
      <xdr:row>55</xdr:row>
      <xdr:rowOff>58280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256764"/>
          <a:ext cx="889000" cy="23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135433</xdr:rowOff>
    </xdr:from>
    <xdr:to>
      <xdr:col>41</xdr:col>
      <xdr:colOff>101600</xdr:colOff>
      <xdr:row>56</xdr:row>
      <xdr:rowOff>65583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565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56710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65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130480</xdr:rowOff>
    </xdr:from>
    <xdr:to>
      <xdr:col>36</xdr:col>
      <xdr:colOff>165100</xdr:colOff>
      <xdr:row>56</xdr:row>
      <xdr:rowOff>60630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5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51757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65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117246</xdr:rowOff>
    </xdr:from>
    <xdr:to>
      <xdr:col>55</xdr:col>
      <xdr:colOff>50800</xdr:colOff>
      <xdr:row>55</xdr:row>
      <xdr:rowOff>47396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37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140123</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22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51727</xdr:rowOff>
    </xdr:from>
    <xdr:to>
      <xdr:col>50</xdr:col>
      <xdr:colOff>165100</xdr:colOff>
      <xdr:row>54</xdr:row>
      <xdr:rowOff>153327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31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169854</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08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47727</xdr:rowOff>
    </xdr:from>
    <xdr:to>
      <xdr:col>46</xdr:col>
      <xdr:colOff>38100</xdr:colOff>
      <xdr:row>53</xdr:row>
      <xdr:rowOff>149327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13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165854</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89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119114</xdr:rowOff>
    </xdr:from>
    <xdr:to>
      <xdr:col>41</xdr:col>
      <xdr:colOff>101600</xdr:colOff>
      <xdr:row>54</xdr:row>
      <xdr:rowOff>49264</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20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65791</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898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7480</xdr:rowOff>
    </xdr:from>
    <xdr:to>
      <xdr:col>36</xdr:col>
      <xdr:colOff>165100</xdr:colOff>
      <xdr:row>55</xdr:row>
      <xdr:rowOff>109080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43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125607</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21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113754</xdr:rowOff>
    </xdr:from>
    <xdr:to>
      <xdr:col>54</xdr:col>
      <xdr:colOff>189865</xdr:colOff>
      <xdr:row>78</xdr:row>
      <xdr:rowOff>139402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286704"/>
          <a:ext cx="1270" cy="1225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143229</xdr:rowOff>
    </xdr:from>
    <xdr:ext cx="313932"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163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139402</xdr:rowOff>
    </xdr:from>
    <xdr:to>
      <xdr:col>55</xdr:col>
      <xdr:colOff>88900</xdr:colOff>
      <xdr:row>78</xdr:row>
      <xdr:rowOff>139402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1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60431</xdr:rowOff>
    </xdr:from>
    <xdr:ext cx="534377"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206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113754</xdr:rowOff>
    </xdr:from>
    <xdr:to>
      <xdr:col>55</xdr:col>
      <xdr:colOff>88900</xdr:colOff>
      <xdr:row>71</xdr:row>
      <xdr:rowOff>113754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28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54683</xdr:rowOff>
    </xdr:from>
    <xdr:to>
      <xdr:col>55</xdr:col>
      <xdr:colOff>0</xdr:colOff>
      <xdr:row>76</xdr:row>
      <xdr:rowOff>170721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3084883"/>
          <a:ext cx="838200" cy="11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149531</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179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171104</xdr:rowOff>
    </xdr:from>
    <xdr:to>
      <xdr:col>55</xdr:col>
      <xdr:colOff>50800</xdr:colOff>
      <xdr:row>77</xdr:row>
      <xdr:rowOff>101254</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2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10313</xdr:rowOff>
    </xdr:from>
    <xdr:to>
      <xdr:col>50</xdr:col>
      <xdr:colOff>114300</xdr:colOff>
      <xdr:row>76</xdr:row>
      <xdr:rowOff>170721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040513"/>
          <a:ext cx="889000" cy="16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14788</xdr:rowOff>
    </xdr:from>
    <xdr:to>
      <xdr:col>50</xdr:col>
      <xdr:colOff>165100</xdr:colOff>
      <xdr:row>77</xdr:row>
      <xdr:rowOff>116388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2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107515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30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10313</xdr:rowOff>
    </xdr:from>
    <xdr:to>
      <xdr:col>45</xdr:col>
      <xdr:colOff>177800</xdr:colOff>
      <xdr:row>76</xdr:row>
      <xdr:rowOff>115057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040513"/>
          <a:ext cx="889000" cy="10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114412</xdr:rowOff>
    </xdr:from>
    <xdr:to>
      <xdr:col>46</xdr:col>
      <xdr:colOff>38100</xdr:colOff>
      <xdr:row>77</xdr:row>
      <xdr:rowOff>44562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14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35689</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23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115057</xdr:rowOff>
    </xdr:from>
    <xdr:to>
      <xdr:col>41</xdr:col>
      <xdr:colOff>50800</xdr:colOff>
      <xdr:row>76</xdr:row>
      <xdr:rowOff>133276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3145257"/>
          <a:ext cx="889000" cy="1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159606</xdr:rowOff>
    </xdr:from>
    <xdr:to>
      <xdr:col>41</xdr:col>
      <xdr:colOff>101600</xdr:colOff>
      <xdr:row>77</xdr:row>
      <xdr:rowOff>89756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18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80883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28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12114</xdr:rowOff>
    </xdr:from>
    <xdr:to>
      <xdr:col>36</xdr:col>
      <xdr:colOff>165100</xdr:colOff>
      <xdr:row>77</xdr:row>
      <xdr:rowOff>113714</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2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104841</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30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3883</xdr:rowOff>
    </xdr:from>
    <xdr:to>
      <xdr:col>55</xdr:col>
      <xdr:colOff>50800</xdr:colOff>
      <xdr:row>76</xdr:row>
      <xdr:rowOff>105483</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03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26760</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288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119921</xdr:rowOff>
    </xdr:from>
    <xdr:to>
      <xdr:col>50</xdr:col>
      <xdr:colOff>165100</xdr:colOff>
      <xdr:row>77</xdr:row>
      <xdr:rowOff>50071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15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66598</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292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130963</xdr:rowOff>
    </xdr:from>
    <xdr:to>
      <xdr:col>46</xdr:col>
      <xdr:colOff>38100</xdr:colOff>
      <xdr:row>76</xdr:row>
      <xdr:rowOff>61113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298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77640</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276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64257</xdr:rowOff>
    </xdr:from>
    <xdr:to>
      <xdr:col>41</xdr:col>
      <xdr:colOff>101600</xdr:colOff>
      <xdr:row>76</xdr:row>
      <xdr:rowOff>165857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09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10934</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286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82476</xdr:rowOff>
    </xdr:from>
    <xdr:to>
      <xdr:col>36</xdr:col>
      <xdr:colOff>165100</xdr:colOff>
      <xdr:row>77</xdr:row>
      <xdr:rowOff>12626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11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29153</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288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78572</xdr:rowOff>
    </xdr:from>
    <xdr:to>
      <xdr:col>54</xdr:col>
      <xdr:colOff>189865</xdr:colOff>
      <xdr:row>98</xdr:row>
      <xdr:rowOff>40396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509072"/>
          <a:ext cx="1270" cy="1333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44223</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84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40396</xdr:rowOff>
    </xdr:from>
    <xdr:to>
      <xdr:col>55</xdr:col>
      <xdr:colOff>88900</xdr:colOff>
      <xdr:row>98</xdr:row>
      <xdr:rowOff>40396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842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25249</xdr:rowOff>
    </xdr:from>
    <xdr:ext cx="534377"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28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78572</xdr:rowOff>
    </xdr:from>
    <xdr:to>
      <xdr:col>55</xdr:col>
      <xdr:colOff>88900</xdr:colOff>
      <xdr:row>90</xdr:row>
      <xdr:rowOff>78572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509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83052</xdr:rowOff>
    </xdr:from>
    <xdr:to>
      <xdr:col>55</xdr:col>
      <xdr:colOff>0</xdr:colOff>
      <xdr:row>94</xdr:row>
      <xdr:rowOff>149873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9639300" y="16199352"/>
          <a:ext cx="838200" cy="6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77591</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365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99164</xdr:rowOff>
    </xdr:from>
    <xdr:to>
      <xdr:col>55</xdr:col>
      <xdr:colOff>50800</xdr:colOff>
      <xdr:row>96</xdr:row>
      <xdr:rowOff>29314</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38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18588</xdr:rowOff>
    </xdr:from>
    <xdr:to>
      <xdr:col>50</xdr:col>
      <xdr:colOff>114300</xdr:colOff>
      <xdr:row>94</xdr:row>
      <xdr:rowOff>83052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6134888"/>
          <a:ext cx="889000" cy="6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82224</xdr:rowOff>
    </xdr:from>
    <xdr:to>
      <xdr:col>50</xdr:col>
      <xdr:colOff>165100</xdr:colOff>
      <xdr:row>96</xdr:row>
      <xdr:rowOff>12374</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36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3501</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46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18588</xdr:rowOff>
    </xdr:from>
    <xdr:to>
      <xdr:col>45</xdr:col>
      <xdr:colOff>177800</xdr:colOff>
      <xdr:row>94</xdr:row>
      <xdr:rowOff>39505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6134888"/>
          <a:ext cx="889000" cy="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99850</xdr:rowOff>
    </xdr:from>
    <xdr:to>
      <xdr:col>46</xdr:col>
      <xdr:colOff>38100</xdr:colOff>
      <xdr:row>96</xdr:row>
      <xdr:rowOff>30000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21127</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48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39505</xdr:rowOff>
    </xdr:from>
    <xdr:to>
      <xdr:col>41</xdr:col>
      <xdr:colOff>50800</xdr:colOff>
      <xdr:row>95</xdr:row>
      <xdr:rowOff>97227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6972300" y="16155805"/>
          <a:ext cx="889000" cy="22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118252</xdr:rowOff>
    </xdr:from>
    <xdr:to>
      <xdr:col>41</xdr:col>
      <xdr:colOff>101600</xdr:colOff>
      <xdr:row>96</xdr:row>
      <xdr:rowOff>48402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40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39529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49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92055</xdr:rowOff>
    </xdr:from>
    <xdr:to>
      <xdr:col>36</xdr:col>
      <xdr:colOff>165100</xdr:colOff>
      <xdr:row>96</xdr:row>
      <xdr:rowOff>22205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37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13332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47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99073</xdr:rowOff>
    </xdr:from>
    <xdr:to>
      <xdr:col>55</xdr:col>
      <xdr:colOff>50800</xdr:colOff>
      <xdr:row>95</xdr:row>
      <xdr:rowOff>29223</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21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121950</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06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32252</xdr:rowOff>
    </xdr:from>
    <xdr:to>
      <xdr:col>50</xdr:col>
      <xdr:colOff>165100</xdr:colOff>
      <xdr:row>94</xdr:row>
      <xdr:rowOff>133852</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14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150379</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5923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139238</xdr:rowOff>
    </xdr:from>
    <xdr:to>
      <xdr:col>46</xdr:col>
      <xdr:colOff>38100</xdr:colOff>
      <xdr:row>94</xdr:row>
      <xdr:rowOff>69388</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08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85915</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585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160155</xdr:rowOff>
    </xdr:from>
    <xdr:to>
      <xdr:col>41</xdr:col>
      <xdr:colOff>101600</xdr:colOff>
      <xdr:row>94</xdr:row>
      <xdr:rowOff>90305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10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106832</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588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46427</xdr:rowOff>
    </xdr:from>
    <xdr:to>
      <xdr:col>36</xdr:col>
      <xdr:colOff>165100</xdr:colOff>
      <xdr:row>95</xdr:row>
      <xdr:rowOff>148027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33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164554</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10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48006</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362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166133</xdr:rowOff>
    </xdr:from>
    <xdr:ext cx="534377"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13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48006</xdr:rowOff>
    </xdr:from>
    <xdr:to>
      <xdr:col>86</xdr:col>
      <xdr:colOff>25400</xdr:colOff>
      <xdr:row>31</xdr:row>
      <xdr:rowOff>48006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362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48006</xdr:rowOff>
    </xdr:from>
    <xdr:to>
      <xdr:col>85</xdr:col>
      <xdr:colOff>127000</xdr:colOff>
      <xdr:row>34</xdr:row>
      <xdr:rowOff>66294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5481300" y="5362956"/>
          <a:ext cx="838200" cy="53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54373</xdr:rowOff>
    </xdr:from>
    <xdr:ext cx="378565"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569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75946</xdr:rowOff>
    </xdr:from>
    <xdr:to>
      <xdr:col>85</xdr:col>
      <xdr:colOff>177800</xdr:colOff>
      <xdr:row>39</xdr:row>
      <xdr:rowOff>6096</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5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66294</xdr:rowOff>
    </xdr:from>
    <xdr:to>
      <xdr:col>81</xdr:col>
      <xdr:colOff>50800</xdr:colOff>
      <xdr:row>34</xdr:row>
      <xdr:rowOff>137160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4592300" y="5895594"/>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75692</xdr:rowOff>
    </xdr:from>
    <xdr:to>
      <xdr:col>81</xdr:col>
      <xdr:colOff>101600</xdr:colOff>
      <xdr:row>39</xdr:row>
      <xdr:rowOff>5842</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168419</xdr:rowOff>
    </xdr:from>
    <xdr:ext cx="378565"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92017" y="6683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137160</xdr:rowOff>
    </xdr:from>
    <xdr:to>
      <xdr:col>76</xdr:col>
      <xdr:colOff>114300</xdr:colOff>
      <xdr:row>36</xdr:row>
      <xdr:rowOff>24511</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3703300" y="5966460"/>
          <a:ext cx="889000" cy="23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33528</xdr:rowOff>
    </xdr:from>
    <xdr:to>
      <xdr:col>76</xdr:col>
      <xdr:colOff>165100</xdr:colOff>
      <xdr:row>38</xdr:row>
      <xdr:rowOff>135128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54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126255</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57428" y="664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24511</xdr:rowOff>
    </xdr:from>
    <xdr:to>
      <xdr:col>71</xdr:col>
      <xdr:colOff>177800</xdr:colOff>
      <xdr:row>37</xdr:row>
      <xdr:rowOff>48514</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2814300" y="6196711"/>
          <a:ext cx="889000" cy="19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5715</xdr:rowOff>
    </xdr:from>
    <xdr:to>
      <xdr:col>72</xdr:col>
      <xdr:colOff>38100</xdr:colOff>
      <xdr:row>38</xdr:row>
      <xdr:rowOff>107315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5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98442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613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157734</xdr:rowOff>
    </xdr:from>
    <xdr:to>
      <xdr:col>67</xdr:col>
      <xdr:colOff>101600</xdr:colOff>
      <xdr:row>38</xdr:row>
      <xdr:rowOff>87885</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501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79011</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79428" y="6594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168656</xdr:rowOff>
    </xdr:from>
    <xdr:to>
      <xdr:col>85</xdr:col>
      <xdr:colOff>177800</xdr:colOff>
      <xdr:row>31</xdr:row>
      <xdr:rowOff>98806</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531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121683</xdr:rowOff>
    </xdr:from>
    <xdr:ext cx="534377"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526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15494</xdr:rowOff>
    </xdr:from>
    <xdr:to>
      <xdr:col>81</xdr:col>
      <xdr:colOff>101600</xdr:colOff>
      <xdr:row>34</xdr:row>
      <xdr:rowOff>117094</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584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32</xdr:row>
      <xdr:rowOff>133621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46428" y="562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86360</xdr:rowOff>
    </xdr:from>
    <xdr:to>
      <xdr:col>76</xdr:col>
      <xdr:colOff>165100</xdr:colOff>
      <xdr:row>35</xdr:row>
      <xdr:rowOff>16510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591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33</xdr:row>
      <xdr:rowOff>33037</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357428" y="569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145161</xdr:rowOff>
    </xdr:from>
    <xdr:to>
      <xdr:col>72</xdr:col>
      <xdr:colOff>38100</xdr:colOff>
      <xdr:row>36</xdr:row>
      <xdr:rowOff>75311</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14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91838</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68428" y="5921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169164</xdr:rowOff>
    </xdr:from>
    <xdr:to>
      <xdr:col>67</xdr:col>
      <xdr:colOff>101600</xdr:colOff>
      <xdr:row>37</xdr:row>
      <xdr:rowOff>99314</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34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115841</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116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26505</xdr:rowOff>
    </xdr:from>
    <xdr:to>
      <xdr:col>85</xdr:col>
      <xdr:colOff>126364</xdr:colOff>
      <xdr:row>77</xdr:row>
      <xdr:rowOff>112497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028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116324</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31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112497</xdr:rowOff>
    </xdr:from>
    <xdr:to>
      <xdr:col>86</xdr:col>
      <xdr:colOff>25400</xdr:colOff>
      <xdr:row>77</xdr:row>
      <xdr:rowOff>112497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31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144632</xdr:rowOff>
    </xdr:from>
    <xdr:ext cx="534377"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80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26505</xdr:rowOff>
    </xdr:from>
    <xdr:to>
      <xdr:col>86</xdr:col>
      <xdr:colOff>25400</xdr:colOff>
      <xdr:row>70</xdr:row>
      <xdr:rowOff>26505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028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28619</xdr:rowOff>
    </xdr:from>
    <xdr:to>
      <xdr:col>85</xdr:col>
      <xdr:colOff>127000</xdr:colOff>
      <xdr:row>73</xdr:row>
      <xdr:rowOff>71082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5481300" y="12544469"/>
          <a:ext cx="838200" cy="4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170330</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857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20453</xdr:rowOff>
    </xdr:from>
    <xdr:to>
      <xdr:col>85</xdr:col>
      <xdr:colOff>177800</xdr:colOff>
      <xdr:row>75</xdr:row>
      <xdr:rowOff>122053</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287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28619</xdr:rowOff>
    </xdr:from>
    <xdr:to>
      <xdr:col>81</xdr:col>
      <xdr:colOff>50800</xdr:colOff>
      <xdr:row>73</xdr:row>
      <xdr:rowOff>35725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2544469"/>
          <a:ext cx="889000" cy="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30797</xdr:rowOff>
    </xdr:from>
    <xdr:to>
      <xdr:col>81</xdr:col>
      <xdr:colOff>101600</xdr:colOff>
      <xdr:row>75</xdr:row>
      <xdr:rowOff>132397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123525</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98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35725</xdr:rowOff>
    </xdr:from>
    <xdr:to>
      <xdr:col>76</xdr:col>
      <xdr:colOff>114300</xdr:colOff>
      <xdr:row>73</xdr:row>
      <xdr:rowOff>55690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2551575"/>
          <a:ext cx="889000" cy="1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67240</xdr:rowOff>
    </xdr:from>
    <xdr:to>
      <xdr:col>76</xdr:col>
      <xdr:colOff>165100</xdr:colOff>
      <xdr:row>75</xdr:row>
      <xdr:rowOff>168839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2925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159968</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301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24181</xdr:rowOff>
    </xdr:from>
    <xdr:to>
      <xdr:col>71</xdr:col>
      <xdr:colOff>177800</xdr:colOff>
      <xdr:row>73</xdr:row>
      <xdr:rowOff>55690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814300" y="12540031"/>
          <a:ext cx="889000" cy="3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74308</xdr:rowOff>
    </xdr:from>
    <xdr:to>
      <xdr:col>72</xdr:col>
      <xdr:colOff>38100</xdr:colOff>
      <xdr:row>76</xdr:row>
      <xdr:rowOff>4459</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29330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167034</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302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55525</xdr:rowOff>
    </xdr:from>
    <xdr:to>
      <xdr:col>67</xdr:col>
      <xdr:colOff>101600</xdr:colOff>
      <xdr:row>75</xdr:row>
      <xdr:rowOff>157125</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148251</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300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20282</xdr:rowOff>
    </xdr:from>
    <xdr:to>
      <xdr:col>85</xdr:col>
      <xdr:colOff>177800</xdr:colOff>
      <xdr:row>73</xdr:row>
      <xdr:rowOff>121882</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253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43159</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238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149269</xdr:rowOff>
    </xdr:from>
    <xdr:to>
      <xdr:col>81</xdr:col>
      <xdr:colOff>101600</xdr:colOff>
      <xdr:row>73</xdr:row>
      <xdr:rowOff>79419</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249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95946</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226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156375</xdr:rowOff>
    </xdr:from>
    <xdr:to>
      <xdr:col>76</xdr:col>
      <xdr:colOff>165100</xdr:colOff>
      <xdr:row>73</xdr:row>
      <xdr:rowOff>86525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250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103052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227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4890</xdr:rowOff>
    </xdr:from>
    <xdr:to>
      <xdr:col>72</xdr:col>
      <xdr:colOff>38100</xdr:colOff>
      <xdr:row>73</xdr:row>
      <xdr:rowOff>106490</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25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123017</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29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144831</xdr:rowOff>
    </xdr:from>
    <xdr:to>
      <xdr:col>67</xdr:col>
      <xdr:colOff>101600</xdr:colOff>
      <xdr:row>73</xdr:row>
      <xdr:rowOff>74981</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248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91508</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26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81429</xdr:rowOff>
    </xdr:from>
    <xdr:to>
      <xdr:col>85</xdr:col>
      <xdr:colOff>126364</xdr:colOff>
      <xdr:row>99</xdr:row>
      <xdr:rowOff>90377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511929"/>
          <a:ext cx="1269" cy="1551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94204</xdr:rowOff>
    </xdr:from>
    <xdr:ext cx="378565"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7067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90377</xdr:rowOff>
    </xdr:from>
    <xdr:to>
      <xdr:col>86</xdr:col>
      <xdr:colOff>25400</xdr:colOff>
      <xdr:row>99</xdr:row>
      <xdr:rowOff>90377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7063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28106</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28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81429</xdr:rowOff>
    </xdr:from>
    <xdr:to>
      <xdr:col>86</xdr:col>
      <xdr:colOff>25400</xdr:colOff>
      <xdr:row>90</xdr:row>
      <xdr:rowOff>81429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51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76357</xdr:rowOff>
    </xdr:from>
    <xdr:to>
      <xdr:col>85</xdr:col>
      <xdr:colOff>127000</xdr:colOff>
      <xdr:row>97</xdr:row>
      <xdr:rowOff>18368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5481300" y="16535557"/>
          <a:ext cx="838200" cy="11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131847</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762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153420</xdr:rowOff>
    </xdr:from>
    <xdr:to>
      <xdr:col>85</xdr:col>
      <xdr:colOff>177800</xdr:colOff>
      <xdr:row>98</xdr:row>
      <xdr:rowOff>83570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78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76357</xdr:rowOff>
    </xdr:from>
    <xdr:to>
      <xdr:col>81</xdr:col>
      <xdr:colOff>50800</xdr:colOff>
      <xdr:row>98</xdr:row>
      <xdr:rowOff>22799</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535557"/>
          <a:ext cx="889000" cy="28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155434</xdr:rowOff>
    </xdr:from>
    <xdr:to>
      <xdr:col>81</xdr:col>
      <xdr:colOff>101600</xdr:colOff>
      <xdr:row>98</xdr:row>
      <xdr:rowOff>85584</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8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76711</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87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22799</xdr:rowOff>
    </xdr:from>
    <xdr:to>
      <xdr:col>76</xdr:col>
      <xdr:colOff>114300</xdr:colOff>
      <xdr:row>98</xdr:row>
      <xdr:rowOff>60311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703300" y="16824899"/>
          <a:ext cx="889000" cy="3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73203</xdr:rowOff>
    </xdr:from>
    <xdr:to>
      <xdr:col>76</xdr:col>
      <xdr:colOff>165100</xdr:colOff>
      <xdr:row>99</xdr:row>
      <xdr:rowOff>3353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87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165930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96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60311</xdr:rowOff>
    </xdr:from>
    <xdr:to>
      <xdr:col>71</xdr:col>
      <xdr:colOff>177800</xdr:colOff>
      <xdr:row>98</xdr:row>
      <xdr:rowOff>122805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2814300" y="16862411"/>
          <a:ext cx="889000" cy="6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72343</xdr:rowOff>
    </xdr:from>
    <xdr:to>
      <xdr:col>72</xdr:col>
      <xdr:colOff>38100</xdr:colOff>
      <xdr:row>99</xdr:row>
      <xdr:rowOff>2493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87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165070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96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8911</xdr:rowOff>
    </xdr:from>
    <xdr:to>
      <xdr:col>67</xdr:col>
      <xdr:colOff>101600</xdr:colOff>
      <xdr:row>98</xdr:row>
      <xdr:rowOff>110511</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81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127038</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58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139018</xdr:rowOff>
    </xdr:from>
    <xdr:to>
      <xdr:col>85</xdr:col>
      <xdr:colOff>177800</xdr:colOff>
      <xdr:row>97</xdr:row>
      <xdr:rowOff>69168</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59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161895</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44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25557</xdr:rowOff>
    </xdr:from>
    <xdr:to>
      <xdr:col>81</xdr:col>
      <xdr:colOff>101600</xdr:colOff>
      <xdr:row>96</xdr:row>
      <xdr:rowOff>127157</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48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143684</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25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143449</xdr:rowOff>
    </xdr:from>
    <xdr:to>
      <xdr:col>76</xdr:col>
      <xdr:colOff>165100</xdr:colOff>
      <xdr:row>98</xdr:row>
      <xdr:rowOff>73599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77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90126</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54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9511</xdr:rowOff>
    </xdr:from>
    <xdr:to>
      <xdr:col>72</xdr:col>
      <xdr:colOff>38100</xdr:colOff>
      <xdr:row>98</xdr:row>
      <xdr:rowOff>111111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81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127638</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58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72005</xdr:rowOff>
    </xdr:from>
    <xdr:to>
      <xdr:col>67</xdr:col>
      <xdr:colOff>101600</xdr:colOff>
      <xdr:row>99</xdr:row>
      <xdr:rowOff>2155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87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164732</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96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83312</xdr:rowOff>
    </xdr:from>
    <xdr:to>
      <xdr:col>116</xdr:col>
      <xdr:colOff>62864</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226812"/>
          <a:ext cx="1269"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29989</xdr:rowOff>
    </xdr:from>
    <xdr:ext cx="469744"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00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83312</xdr:rowOff>
    </xdr:from>
    <xdr:to>
      <xdr:col>116</xdr:col>
      <xdr:colOff>152400</xdr:colOff>
      <xdr:row>30</xdr:row>
      <xdr:rowOff>83312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22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136271</xdr:rowOff>
    </xdr:from>
    <xdr:to>
      <xdr:col>116</xdr:col>
      <xdr:colOff>63500</xdr:colOff>
      <xdr:row>38</xdr:row>
      <xdr:rowOff>138176</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1323300" y="6651371"/>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30053</xdr:rowOff>
    </xdr:from>
    <xdr:ext cx="378565"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3737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7176</xdr:rowOff>
    </xdr:from>
    <xdr:to>
      <xdr:col>116</xdr:col>
      <xdr:colOff>114300</xdr:colOff>
      <xdr:row>38</xdr:row>
      <xdr:rowOff>108776</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52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138176</xdr:rowOff>
    </xdr:from>
    <xdr:to>
      <xdr:col>111</xdr:col>
      <xdr:colOff>177800</xdr:colOff>
      <xdr:row>38</xdr:row>
      <xdr:rowOff>140081</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0434300" y="6653276"/>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154432</xdr:rowOff>
    </xdr:from>
    <xdr:to>
      <xdr:col>112</xdr:col>
      <xdr:colOff>38100</xdr:colOff>
      <xdr:row>38</xdr:row>
      <xdr:rowOff>84582</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101109</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34017" y="6273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139129</xdr:rowOff>
    </xdr:from>
    <xdr:to>
      <xdr:col>107</xdr:col>
      <xdr:colOff>50800</xdr:colOff>
      <xdr:row>38</xdr:row>
      <xdr:rowOff>140081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9545300" y="6654229"/>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137287</xdr:rowOff>
    </xdr:from>
    <xdr:to>
      <xdr:col>107</xdr:col>
      <xdr:colOff>101600</xdr:colOff>
      <xdr:row>38</xdr:row>
      <xdr:rowOff>67437</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83964</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25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136271</xdr:rowOff>
    </xdr:from>
    <xdr:to>
      <xdr:col>102</xdr:col>
      <xdr:colOff>114300</xdr:colOff>
      <xdr:row>38</xdr:row>
      <xdr:rowOff>139129</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6651371"/>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12319</xdr:rowOff>
    </xdr:from>
    <xdr:to>
      <xdr:col>102</xdr:col>
      <xdr:colOff>165100</xdr:colOff>
      <xdr:row>38</xdr:row>
      <xdr:rowOff>113919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130446</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6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148146</xdr:rowOff>
    </xdr:from>
    <xdr:to>
      <xdr:col>98</xdr:col>
      <xdr:colOff>38100</xdr:colOff>
      <xdr:row>38</xdr:row>
      <xdr:rowOff>78296</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94823</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7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85471</xdr:rowOff>
    </xdr:from>
    <xdr:to>
      <xdr:col>116</xdr:col>
      <xdr:colOff>114300</xdr:colOff>
      <xdr:row>39</xdr:row>
      <xdr:rowOff>15621</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60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398</xdr:rowOff>
    </xdr:from>
    <xdr:ext cx="378565"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515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87376</xdr:rowOff>
    </xdr:from>
    <xdr:to>
      <xdr:col>112</xdr:col>
      <xdr:colOff>38100</xdr:colOff>
      <xdr:row>39</xdr:row>
      <xdr:rowOff>17526</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60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8653</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4017" y="6695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89281</xdr:rowOff>
    </xdr:from>
    <xdr:to>
      <xdr:col>107</xdr:col>
      <xdr:colOff>101600</xdr:colOff>
      <xdr:row>39</xdr:row>
      <xdr:rowOff>19431</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60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10558</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5017" y="6697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88329</xdr:rowOff>
    </xdr:from>
    <xdr:to>
      <xdr:col>102</xdr:col>
      <xdr:colOff>165100</xdr:colOff>
      <xdr:row>39</xdr:row>
      <xdr:rowOff>18479</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60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9606</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6017" y="66961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85471</xdr:rowOff>
    </xdr:from>
    <xdr:to>
      <xdr:col>98</xdr:col>
      <xdr:colOff>38100</xdr:colOff>
      <xdr:row>39</xdr:row>
      <xdr:rowOff>15621</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60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6748</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67017" y="6693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164865</xdr:rowOff>
    </xdr:from>
    <xdr:to>
      <xdr:col>116</xdr:col>
      <xdr:colOff>62864</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737365"/>
          <a:ext cx="1269" cy="142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111542</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51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164865</xdr:rowOff>
    </xdr:from>
    <xdr:to>
      <xdr:col>116</xdr:col>
      <xdr:colOff>152400</xdr:colOff>
      <xdr:row>50</xdr:row>
      <xdr:rowOff>164865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737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33477</xdr:rowOff>
    </xdr:from>
    <xdr:to>
      <xdr:col>116</xdr:col>
      <xdr:colOff>63500</xdr:colOff>
      <xdr:row>59</xdr:row>
      <xdr:rowOff>35878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10149027"/>
          <a:ext cx="838200" cy="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109682</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882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86805</xdr:rowOff>
    </xdr:from>
    <xdr:to>
      <xdr:col>116</xdr:col>
      <xdr:colOff>114300</xdr:colOff>
      <xdr:row>59</xdr:row>
      <xdr:rowOff>16955</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1003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35401</xdr:rowOff>
    </xdr:from>
    <xdr:to>
      <xdr:col>111</xdr:col>
      <xdr:colOff>177800</xdr:colOff>
      <xdr:row>59</xdr:row>
      <xdr:rowOff>35878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10150951"/>
          <a:ext cx="889000" cy="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80804</xdr:rowOff>
    </xdr:from>
    <xdr:to>
      <xdr:col>112</xdr:col>
      <xdr:colOff>38100</xdr:colOff>
      <xdr:row>59</xdr:row>
      <xdr:rowOff>10954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27481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80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33306</xdr:rowOff>
    </xdr:from>
    <xdr:to>
      <xdr:col>107</xdr:col>
      <xdr:colOff>50800</xdr:colOff>
      <xdr:row>59</xdr:row>
      <xdr:rowOff>35401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10148856"/>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61525</xdr:rowOff>
    </xdr:from>
    <xdr:to>
      <xdr:col>107</xdr:col>
      <xdr:colOff>101600</xdr:colOff>
      <xdr:row>58</xdr:row>
      <xdr:rowOff>163125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8202</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78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33306</xdr:rowOff>
    </xdr:from>
    <xdr:to>
      <xdr:col>102</xdr:col>
      <xdr:colOff>114300</xdr:colOff>
      <xdr:row>59</xdr:row>
      <xdr:rowOff>34277</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8656300" y="10148856"/>
          <a:ext cx="889000" cy="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82499</xdr:rowOff>
    </xdr:from>
    <xdr:to>
      <xdr:col>102</xdr:col>
      <xdr:colOff>165100</xdr:colOff>
      <xdr:row>59</xdr:row>
      <xdr:rowOff>12649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29176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80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92539</xdr:rowOff>
    </xdr:from>
    <xdr:to>
      <xdr:col>98</xdr:col>
      <xdr:colOff>38100</xdr:colOff>
      <xdr:row>59</xdr:row>
      <xdr:rowOff>22689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39216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8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154127</xdr:rowOff>
    </xdr:from>
    <xdr:to>
      <xdr:col>116</xdr:col>
      <xdr:colOff>114300</xdr:colOff>
      <xdr:row>59</xdr:row>
      <xdr:rowOff>84277</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1009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69054</xdr:rowOff>
    </xdr:from>
    <xdr:ext cx="378565"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10013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156528</xdr:rowOff>
    </xdr:from>
    <xdr:to>
      <xdr:col>112</xdr:col>
      <xdr:colOff>38100</xdr:colOff>
      <xdr:row>59</xdr:row>
      <xdr:rowOff>86678</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1010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77805</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4017" y="10193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156051</xdr:rowOff>
    </xdr:from>
    <xdr:to>
      <xdr:col>107</xdr:col>
      <xdr:colOff>101600</xdr:colOff>
      <xdr:row>59</xdr:row>
      <xdr:rowOff>86201</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1010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77328</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5017" y="101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153956</xdr:rowOff>
    </xdr:from>
    <xdr:to>
      <xdr:col>102</xdr:col>
      <xdr:colOff>165100</xdr:colOff>
      <xdr:row>59</xdr:row>
      <xdr:rowOff>84106</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1009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75233</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6017" y="10190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154927</xdr:rowOff>
    </xdr:from>
    <xdr:to>
      <xdr:col>98</xdr:col>
      <xdr:colOff>38100</xdr:colOff>
      <xdr:row>59</xdr:row>
      <xdr:rowOff>85077</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1009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76204</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7017" y="10191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114859</xdr:rowOff>
    </xdr:from>
    <xdr:to>
      <xdr:col>116</xdr:col>
      <xdr:colOff>62864</xdr:colOff>
      <xdr:row>79</xdr:row>
      <xdr:rowOff>24028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116359"/>
          <a:ext cx="1269" cy="145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27855</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7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24028</xdr:rowOff>
    </xdr:from>
    <xdr:to>
      <xdr:col>116</xdr:col>
      <xdr:colOff>152400</xdr:colOff>
      <xdr:row>79</xdr:row>
      <xdr:rowOff>24028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6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61536</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9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114859</xdr:rowOff>
    </xdr:from>
    <xdr:to>
      <xdr:col>116</xdr:col>
      <xdr:colOff>152400</xdr:colOff>
      <xdr:row>70</xdr:row>
      <xdr:rowOff>114859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11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147701</xdr:rowOff>
    </xdr:from>
    <xdr:to>
      <xdr:col>116</xdr:col>
      <xdr:colOff>63500</xdr:colOff>
      <xdr:row>74</xdr:row>
      <xdr:rowOff>148158</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2835001"/>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170502</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57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20625</xdr:rowOff>
    </xdr:from>
    <xdr:to>
      <xdr:col>116</xdr:col>
      <xdr:colOff>114300</xdr:colOff>
      <xdr:row>75</xdr:row>
      <xdr:rowOff>122225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87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130823</xdr:rowOff>
    </xdr:from>
    <xdr:to>
      <xdr:col>111</xdr:col>
      <xdr:colOff>177800</xdr:colOff>
      <xdr:row>74</xdr:row>
      <xdr:rowOff>147701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2818123"/>
          <a:ext cx="889000" cy="1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67602</xdr:rowOff>
    </xdr:from>
    <xdr:to>
      <xdr:col>112</xdr:col>
      <xdr:colOff>38100</xdr:colOff>
      <xdr:row>75</xdr:row>
      <xdr:rowOff>169202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160329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01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130823</xdr:rowOff>
    </xdr:from>
    <xdr:to>
      <xdr:col>107</xdr:col>
      <xdr:colOff>50800</xdr:colOff>
      <xdr:row>75</xdr:row>
      <xdr:rowOff>4216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818123"/>
          <a:ext cx="889000" cy="4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69850</xdr:rowOff>
    </xdr:from>
    <xdr:to>
      <xdr:col>107</xdr:col>
      <xdr:colOff>101600</xdr:colOff>
      <xdr:row>76</xdr:row>
      <xdr:rowOff>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162577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02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132156</xdr:rowOff>
    </xdr:from>
    <xdr:to>
      <xdr:col>102</xdr:col>
      <xdr:colOff>114300</xdr:colOff>
      <xdr:row>75</xdr:row>
      <xdr:rowOff>4216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2476556"/>
          <a:ext cx="889000" cy="38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149975</xdr:rowOff>
    </xdr:from>
    <xdr:to>
      <xdr:col>102</xdr:col>
      <xdr:colOff>165100</xdr:colOff>
      <xdr:row>75</xdr:row>
      <xdr:rowOff>80125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71252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93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164338</xdr:rowOff>
    </xdr:from>
    <xdr:to>
      <xdr:col>98</xdr:col>
      <xdr:colOff>38100</xdr:colOff>
      <xdr:row>75</xdr:row>
      <xdr:rowOff>94488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85615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94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97358</xdr:rowOff>
    </xdr:from>
    <xdr:to>
      <xdr:col>116</xdr:col>
      <xdr:colOff>114300</xdr:colOff>
      <xdr:row>75</xdr:row>
      <xdr:rowOff>27508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78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120235</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63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96901</xdr:rowOff>
    </xdr:from>
    <xdr:to>
      <xdr:col>112</xdr:col>
      <xdr:colOff>38100</xdr:colOff>
      <xdr:row>75</xdr:row>
      <xdr:rowOff>27051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78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43578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55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80023</xdr:rowOff>
    </xdr:from>
    <xdr:to>
      <xdr:col>107</xdr:col>
      <xdr:colOff>101600</xdr:colOff>
      <xdr:row>75</xdr:row>
      <xdr:rowOff>10173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76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26700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54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124866</xdr:rowOff>
    </xdr:from>
    <xdr:to>
      <xdr:col>102</xdr:col>
      <xdr:colOff>165100</xdr:colOff>
      <xdr:row>75</xdr:row>
      <xdr:rowOff>55016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81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71543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58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81356</xdr:rowOff>
    </xdr:from>
    <xdr:to>
      <xdr:col>98</xdr:col>
      <xdr:colOff>38100</xdr:colOff>
      <xdr:row>73</xdr:row>
      <xdr:rowOff>11506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42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28033</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20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歳出総額は、住民一人当たり</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547,346</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円となっている。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主な構成費目である人件費は、住民一人当たり</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80,415</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円となっており、前年度より減少した。また、都市構造の違い等により、類似団体に比べ職員数が多いことから、依然として同団体平均を上回っている状態である。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義務的経費は、前年度と比較して人件費</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扶助費、公債費ともに</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した。扶助費</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主な減少理由としては、住民税非課税世帯等臨時特別給付金給付事業、子育て世帯臨時特別給付金給付事業の減少が挙げられる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。扶助費は</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住民一人当たり</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152,517</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円であり、類似団体平均より高い水準にある。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投資的経費</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も</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前年度と比べて減少している。普通建設事業費が減少したことが要因である。主な減少理由としては、</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ブロードバンド</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整備事業や</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国分運動公園陸上競技場改修工事</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が終了したことが挙げられる。普通建設事業費（新規整備及び更新整備）は、住民一人当たり</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48,274</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円であり、類似団体平均を上回っている。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鹿児島県霧島市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124,751
123,785
603.17
73,033,295
68,281,919
3,520,924
34,669,626
48,595,372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134801</xdr:rowOff>
    </xdr:from>
    <xdr:to>
      <xdr:col>24</xdr:col>
      <xdr:colOff>62865</xdr:colOff>
      <xdr:row>38</xdr:row>
      <xdr:rowOff>142966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06851"/>
          <a:ext cx="127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146793</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6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142966</xdr:rowOff>
    </xdr:from>
    <xdr:to>
      <xdr:col>24</xdr:col>
      <xdr:colOff>152400</xdr:colOff>
      <xdr:row>38</xdr:row>
      <xdr:rowOff>142966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5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81478</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88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134801</xdr:rowOff>
    </xdr:from>
    <xdr:to>
      <xdr:col>24</xdr:col>
      <xdr:colOff>152400</xdr:colOff>
      <xdr:row>29</xdr:row>
      <xdr:rowOff>134801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0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169636</xdr:rowOff>
    </xdr:from>
    <xdr:to>
      <xdr:col>24</xdr:col>
      <xdr:colOff>63500</xdr:colOff>
      <xdr:row>36</xdr:row>
      <xdr:rowOff>82006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170386"/>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112866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770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89989</xdr:rowOff>
    </xdr:from>
    <xdr:to>
      <xdr:col>24</xdr:col>
      <xdr:colOff>114300</xdr:colOff>
      <xdr:row>35</xdr:row>
      <xdr:rowOff>20139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1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136978</xdr:rowOff>
    </xdr:from>
    <xdr:to>
      <xdr:col>19</xdr:col>
      <xdr:colOff>177800</xdr:colOff>
      <xdr:row>36</xdr:row>
      <xdr:rowOff>82006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137728"/>
          <a:ext cx="889000" cy="11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70394</xdr:rowOff>
    </xdr:from>
    <xdr:to>
      <xdr:col>20</xdr:col>
      <xdr:colOff>38100</xdr:colOff>
      <xdr:row>35</xdr:row>
      <xdr:rowOff>544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89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17071</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67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136978</xdr:rowOff>
    </xdr:from>
    <xdr:to>
      <xdr:col>15</xdr:col>
      <xdr:colOff>50800</xdr:colOff>
      <xdr:row>35</xdr:row>
      <xdr:rowOff>146776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137728"/>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80192</xdr:rowOff>
    </xdr:from>
    <xdr:to>
      <xdr:col>15</xdr:col>
      <xdr:colOff>101600</xdr:colOff>
      <xdr:row>35</xdr:row>
      <xdr:rowOff>10342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0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26869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68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80373</xdr:rowOff>
    </xdr:from>
    <xdr:to>
      <xdr:col>10</xdr:col>
      <xdr:colOff>114300</xdr:colOff>
      <xdr:row>35</xdr:row>
      <xdr:rowOff>146776</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081123"/>
          <a:ext cx="889000" cy="6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18143</xdr:rowOff>
    </xdr:from>
    <xdr:to>
      <xdr:col>10</xdr:col>
      <xdr:colOff>165100</xdr:colOff>
      <xdr:row>34</xdr:row>
      <xdr:rowOff>119743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4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136270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62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148227</xdr:rowOff>
    </xdr:from>
    <xdr:to>
      <xdr:col>6</xdr:col>
      <xdr:colOff>38100</xdr:colOff>
      <xdr:row>34</xdr:row>
      <xdr:rowOff>78377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94904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58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118836</xdr:rowOff>
    </xdr:from>
    <xdr:to>
      <xdr:col>24</xdr:col>
      <xdr:colOff>114300</xdr:colOff>
      <xdr:row>36</xdr:row>
      <xdr:rowOff>48986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11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97263</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09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31206</xdr:rowOff>
    </xdr:from>
    <xdr:to>
      <xdr:col>20</xdr:col>
      <xdr:colOff>38100</xdr:colOff>
      <xdr:row>36</xdr:row>
      <xdr:rowOff>132806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20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123933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29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86178</xdr:rowOff>
    </xdr:from>
    <xdr:to>
      <xdr:col>15</xdr:col>
      <xdr:colOff>101600</xdr:colOff>
      <xdr:row>36</xdr:row>
      <xdr:rowOff>16328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08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7455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17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95976</xdr:rowOff>
    </xdr:from>
    <xdr:to>
      <xdr:col>10</xdr:col>
      <xdr:colOff>165100</xdr:colOff>
      <xdr:row>36</xdr:row>
      <xdr:rowOff>26126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09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17253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18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29573</xdr:rowOff>
    </xdr:from>
    <xdr:to>
      <xdr:col>6</xdr:col>
      <xdr:colOff>38100</xdr:colOff>
      <xdr:row>35</xdr:row>
      <xdr:rowOff>131173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03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122300</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12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79277</xdr:rowOff>
    </xdr:from>
    <xdr:to>
      <xdr:col>24</xdr:col>
      <xdr:colOff>62865</xdr:colOff>
      <xdr:row>57</xdr:row>
      <xdr:rowOff>164704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23227"/>
          <a:ext cx="1270" cy="1114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168531</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4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164704</xdr:rowOff>
    </xdr:from>
    <xdr:to>
      <xdr:col>24</xdr:col>
      <xdr:colOff>152400</xdr:colOff>
      <xdr:row>57</xdr:row>
      <xdr:rowOff>164704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3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25954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9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275,716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79277</xdr:rowOff>
    </xdr:from>
    <xdr:to>
      <xdr:col>24</xdr:col>
      <xdr:colOff>152400</xdr:colOff>
      <xdr:row>51</xdr:row>
      <xdr:rowOff>79277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2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28244</xdr:rowOff>
    </xdr:from>
    <xdr:to>
      <xdr:col>24</xdr:col>
      <xdr:colOff>63500</xdr:colOff>
      <xdr:row>56</xdr:row>
      <xdr:rowOff>79871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629444"/>
          <a:ext cx="838200" cy="5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129337</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30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150910</xdr:rowOff>
    </xdr:from>
    <xdr:to>
      <xdr:col>24</xdr:col>
      <xdr:colOff>114300</xdr:colOff>
      <xdr:row>57</xdr:row>
      <xdr:rowOff>81060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5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16041</xdr:rowOff>
    </xdr:from>
    <xdr:to>
      <xdr:col>19</xdr:col>
      <xdr:colOff>177800</xdr:colOff>
      <xdr:row>56</xdr:row>
      <xdr:rowOff>28244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274341"/>
          <a:ext cx="889000" cy="35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158015</xdr:rowOff>
    </xdr:from>
    <xdr:to>
      <xdr:col>20</xdr:col>
      <xdr:colOff>38100</xdr:colOff>
      <xdr:row>57</xdr:row>
      <xdr:rowOff>88165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79292</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85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16041</xdr:rowOff>
    </xdr:from>
    <xdr:to>
      <xdr:col>15</xdr:col>
      <xdr:colOff>50800</xdr:colOff>
      <xdr:row>56</xdr:row>
      <xdr:rowOff>152826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274341"/>
          <a:ext cx="889000" cy="47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89856</xdr:rowOff>
    </xdr:from>
    <xdr:to>
      <xdr:col>15</xdr:col>
      <xdr:colOff>101600</xdr:colOff>
      <xdr:row>55</xdr:row>
      <xdr:rowOff>20006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34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11133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44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152826</xdr:rowOff>
    </xdr:from>
    <xdr:to>
      <xdr:col>10</xdr:col>
      <xdr:colOff>114300</xdr:colOff>
      <xdr:row>57</xdr:row>
      <xdr:rowOff>50670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754026"/>
          <a:ext cx="889000" cy="6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22670</xdr:rowOff>
    </xdr:from>
    <xdr:to>
      <xdr:col>10</xdr:col>
      <xdr:colOff>165100</xdr:colOff>
      <xdr:row>57</xdr:row>
      <xdr:rowOff>124270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115397</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88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5187</xdr:rowOff>
    </xdr:from>
    <xdr:to>
      <xdr:col>6</xdr:col>
      <xdr:colOff>38100</xdr:colOff>
      <xdr:row>57</xdr:row>
      <xdr:rowOff>106787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7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97914</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87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29071</xdr:rowOff>
    </xdr:from>
    <xdr:to>
      <xdr:col>24</xdr:col>
      <xdr:colOff>114300</xdr:colOff>
      <xdr:row>56</xdr:row>
      <xdr:rowOff>130671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63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51948</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48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148894</xdr:rowOff>
    </xdr:from>
    <xdr:to>
      <xdr:col>20</xdr:col>
      <xdr:colOff>38100</xdr:colOff>
      <xdr:row>56</xdr:row>
      <xdr:rowOff>79044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57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95571</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35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136691</xdr:rowOff>
    </xdr:from>
    <xdr:to>
      <xdr:col>15</xdr:col>
      <xdr:colOff>101600</xdr:colOff>
      <xdr:row>54</xdr:row>
      <xdr:rowOff>66841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22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83368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899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102026</xdr:rowOff>
    </xdr:from>
    <xdr:to>
      <xdr:col>10</xdr:col>
      <xdr:colOff>165100</xdr:colOff>
      <xdr:row>57</xdr:row>
      <xdr:rowOff>32176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70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48703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47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171320</xdr:rowOff>
    </xdr:from>
    <xdr:to>
      <xdr:col>6</xdr:col>
      <xdr:colOff>38100</xdr:colOff>
      <xdr:row>57</xdr:row>
      <xdr:rowOff>101470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77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117997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54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140081</xdr:rowOff>
    </xdr:from>
    <xdr:to>
      <xdr:col>24</xdr:col>
      <xdr:colOff>62865</xdr:colOff>
      <xdr:row>77</xdr:row>
      <xdr:rowOff>137857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70131"/>
          <a:ext cx="1270" cy="1369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141684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137857</xdr:rowOff>
    </xdr:from>
    <xdr:to>
      <xdr:col>24</xdr:col>
      <xdr:colOff>152400</xdr:colOff>
      <xdr:row>77</xdr:row>
      <xdr:rowOff>137857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39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86758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45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312,450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140081</xdr:rowOff>
    </xdr:from>
    <xdr:to>
      <xdr:col>24</xdr:col>
      <xdr:colOff>152400</xdr:colOff>
      <xdr:row>69</xdr:row>
      <xdr:rowOff>140081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70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147130</xdr:rowOff>
    </xdr:from>
    <xdr:to>
      <xdr:col>24</xdr:col>
      <xdr:colOff>63500</xdr:colOff>
      <xdr:row>74</xdr:row>
      <xdr:rowOff>117099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662980"/>
          <a:ext cx="838200" cy="14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111127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98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132700</xdr:rowOff>
    </xdr:from>
    <xdr:to>
      <xdr:col>24</xdr:col>
      <xdr:colOff>114300</xdr:colOff>
      <xdr:row>75</xdr:row>
      <xdr:rowOff>62850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147130</xdr:rowOff>
    </xdr:from>
    <xdr:to>
      <xdr:col>19</xdr:col>
      <xdr:colOff>177800</xdr:colOff>
      <xdr:row>75</xdr:row>
      <xdr:rowOff>51926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662980"/>
          <a:ext cx="889000" cy="24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84130</xdr:rowOff>
    </xdr:from>
    <xdr:to>
      <xdr:col>20</xdr:col>
      <xdr:colOff>38100</xdr:colOff>
      <xdr:row>75</xdr:row>
      <xdr:rowOff>14280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7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5407</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64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51926</xdr:rowOff>
    </xdr:from>
    <xdr:to>
      <xdr:col>15</xdr:col>
      <xdr:colOff>50800</xdr:colOff>
      <xdr:row>75</xdr:row>
      <xdr:rowOff>133307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910676"/>
          <a:ext cx="889000" cy="8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159736</xdr:rowOff>
    </xdr:from>
    <xdr:to>
      <xdr:col>15</xdr:col>
      <xdr:colOff>101600</xdr:colOff>
      <xdr:row>76</xdr:row>
      <xdr:rowOff>89886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1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81013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11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133307</xdr:rowOff>
    </xdr:from>
    <xdr:to>
      <xdr:col>10</xdr:col>
      <xdr:colOff>114300</xdr:colOff>
      <xdr:row>76</xdr:row>
      <xdr:rowOff>11912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992057"/>
          <a:ext cx="889000" cy="5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4035</xdr:rowOff>
    </xdr:from>
    <xdr:to>
      <xdr:col>10</xdr:col>
      <xdr:colOff>165100</xdr:colOff>
      <xdr:row>76</xdr:row>
      <xdr:rowOff>105635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96762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2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57262</xdr:rowOff>
    </xdr:from>
    <xdr:to>
      <xdr:col>6</xdr:col>
      <xdr:colOff>38100</xdr:colOff>
      <xdr:row>76</xdr:row>
      <xdr:rowOff>158862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8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149989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80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66299</xdr:rowOff>
    </xdr:from>
    <xdr:to>
      <xdr:col>24</xdr:col>
      <xdr:colOff>114300</xdr:colOff>
      <xdr:row>74</xdr:row>
      <xdr:rowOff>167899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75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89176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60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96330</xdr:rowOff>
    </xdr:from>
    <xdr:to>
      <xdr:col>20</xdr:col>
      <xdr:colOff>38100</xdr:colOff>
      <xdr:row>74</xdr:row>
      <xdr:rowOff>26480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6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43007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38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1126</xdr:rowOff>
    </xdr:from>
    <xdr:to>
      <xdr:col>15</xdr:col>
      <xdr:colOff>101600</xdr:colOff>
      <xdr:row>75</xdr:row>
      <xdr:rowOff>102726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85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119253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63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82507</xdr:rowOff>
    </xdr:from>
    <xdr:to>
      <xdr:col>10</xdr:col>
      <xdr:colOff>165100</xdr:colOff>
      <xdr:row>76</xdr:row>
      <xdr:rowOff>12657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94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29184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716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132562</xdr:rowOff>
    </xdr:from>
    <xdr:to>
      <xdr:col>6</xdr:col>
      <xdr:colOff>38100</xdr:colOff>
      <xdr:row>76</xdr:row>
      <xdr:rowOff>62712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9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79239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766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164046</xdr:rowOff>
    </xdr:from>
    <xdr:to>
      <xdr:col>24</xdr:col>
      <xdr:colOff>62865</xdr:colOff>
      <xdr:row>97</xdr:row>
      <xdr:rowOff>160023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94546"/>
          <a:ext cx="1270" cy="119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163850</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79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160023</xdr:rowOff>
    </xdr:from>
    <xdr:to>
      <xdr:col>24</xdr:col>
      <xdr:colOff>152400</xdr:colOff>
      <xdr:row>97</xdr:row>
      <xdr:rowOff>160023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790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110723</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36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164046</xdr:rowOff>
    </xdr:from>
    <xdr:to>
      <xdr:col>24</xdr:col>
      <xdr:colOff>152400</xdr:colOff>
      <xdr:row>90</xdr:row>
      <xdr:rowOff>164046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94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74938</xdr:rowOff>
    </xdr:from>
    <xdr:to>
      <xdr:col>24</xdr:col>
      <xdr:colOff>63500</xdr:colOff>
      <xdr:row>95</xdr:row>
      <xdr:rowOff>95489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362688"/>
          <a:ext cx="838200" cy="2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71488</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359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93061</xdr:rowOff>
    </xdr:from>
    <xdr:to>
      <xdr:col>24</xdr:col>
      <xdr:colOff>114300</xdr:colOff>
      <xdr:row>96</xdr:row>
      <xdr:rowOff>23211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38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74938</xdr:rowOff>
    </xdr:from>
    <xdr:to>
      <xdr:col>19</xdr:col>
      <xdr:colOff>177800</xdr:colOff>
      <xdr:row>96</xdr:row>
      <xdr:rowOff>163337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362688"/>
          <a:ext cx="889000" cy="25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119853</xdr:rowOff>
    </xdr:from>
    <xdr:to>
      <xdr:col>20</xdr:col>
      <xdr:colOff>38100</xdr:colOff>
      <xdr:row>96</xdr:row>
      <xdr:rowOff>50003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41130</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50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163337</xdr:rowOff>
    </xdr:from>
    <xdr:to>
      <xdr:col>15</xdr:col>
      <xdr:colOff>50800</xdr:colOff>
      <xdr:row>97</xdr:row>
      <xdr:rowOff>60696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622537"/>
          <a:ext cx="889000" cy="6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120447</xdr:rowOff>
    </xdr:from>
    <xdr:to>
      <xdr:col>15</xdr:col>
      <xdr:colOff>101600</xdr:colOff>
      <xdr:row>97</xdr:row>
      <xdr:rowOff>50597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41724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67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60696</xdr:rowOff>
    </xdr:from>
    <xdr:to>
      <xdr:col>10</xdr:col>
      <xdr:colOff>114300</xdr:colOff>
      <xdr:row>97</xdr:row>
      <xdr:rowOff>80995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691346"/>
          <a:ext cx="889000" cy="2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145112</xdr:rowOff>
    </xdr:from>
    <xdr:to>
      <xdr:col>10</xdr:col>
      <xdr:colOff>165100</xdr:colOff>
      <xdr:row>97</xdr:row>
      <xdr:rowOff>75262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91789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7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80807</xdr:rowOff>
    </xdr:from>
    <xdr:to>
      <xdr:col>6</xdr:col>
      <xdr:colOff>38100</xdr:colOff>
      <xdr:row>97</xdr:row>
      <xdr:rowOff>10957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27484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3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44689</xdr:rowOff>
    </xdr:from>
    <xdr:to>
      <xdr:col>24</xdr:col>
      <xdr:colOff>114300</xdr:colOff>
      <xdr:row>95</xdr:row>
      <xdr:rowOff>146289</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33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67566</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18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24138</xdr:rowOff>
    </xdr:from>
    <xdr:to>
      <xdr:col>20</xdr:col>
      <xdr:colOff>38100</xdr:colOff>
      <xdr:row>95</xdr:row>
      <xdr:rowOff>125738</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31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142265</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08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112537</xdr:rowOff>
    </xdr:from>
    <xdr:to>
      <xdr:col>15</xdr:col>
      <xdr:colOff>101600</xdr:colOff>
      <xdr:row>97</xdr:row>
      <xdr:rowOff>42687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57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59214</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34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9896</xdr:rowOff>
    </xdr:from>
    <xdr:to>
      <xdr:col>10</xdr:col>
      <xdr:colOff>165100</xdr:colOff>
      <xdr:row>97</xdr:row>
      <xdr:rowOff>111496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64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102623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73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30195</xdr:rowOff>
    </xdr:from>
    <xdr:to>
      <xdr:col>6</xdr:col>
      <xdr:colOff>38100</xdr:colOff>
      <xdr:row>97</xdr:row>
      <xdr:rowOff>131795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66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122922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75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134366</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49316"/>
          <a:ext cx="1270" cy="1281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81043</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2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134366</xdr:rowOff>
    </xdr:from>
    <xdr:to>
      <xdr:col>55</xdr:col>
      <xdr:colOff>88900</xdr:colOff>
      <xdr:row>31</xdr:row>
      <xdr:rowOff>134366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49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169799</xdr:rowOff>
    </xdr:from>
    <xdr:to>
      <xdr:col>55</xdr:col>
      <xdr:colOff>0</xdr:colOff>
      <xdr:row>38</xdr:row>
      <xdr:rowOff>68453</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513449"/>
          <a:ext cx="838200" cy="7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66438</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23863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43561</xdr:rowOff>
    </xdr:from>
    <xdr:to>
      <xdr:col>55</xdr:col>
      <xdr:colOff>50800</xdr:colOff>
      <xdr:row>37</xdr:row>
      <xdr:rowOff>145161</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38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54737</xdr:rowOff>
    </xdr:from>
    <xdr:to>
      <xdr:col>50</xdr:col>
      <xdr:colOff>114300</xdr:colOff>
      <xdr:row>38</xdr:row>
      <xdr:rowOff>68453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569837"/>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44704</xdr:rowOff>
    </xdr:from>
    <xdr:to>
      <xdr:col>50</xdr:col>
      <xdr:colOff>165100</xdr:colOff>
      <xdr:row>37</xdr:row>
      <xdr:rowOff>146304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38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162831</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163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54737</xdr:rowOff>
    </xdr:from>
    <xdr:to>
      <xdr:col>45</xdr:col>
      <xdr:colOff>177800</xdr:colOff>
      <xdr:row>38</xdr:row>
      <xdr:rowOff>82169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569837"/>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43942</xdr:rowOff>
    </xdr:from>
    <xdr:to>
      <xdr:col>46</xdr:col>
      <xdr:colOff>38100</xdr:colOff>
      <xdr:row>37</xdr:row>
      <xdr:rowOff>145542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38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162069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162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82169</xdr:rowOff>
    </xdr:from>
    <xdr:to>
      <xdr:col>41</xdr:col>
      <xdr:colOff>50800</xdr:colOff>
      <xdr:row>38</xdr:row>
      <xdr:rowOff>82169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5972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29083</xdr:rowOff>
    </xdr:from>
    <xdr:to>
      <xdr:col>41</xdr:col>
      <xdr:colOff>101600</xdr:colOff>
      <xdr:row>37</xdr:row>
      <xdr:rowOff>130683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37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147210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147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19939</xdr:rowOff>
    </xdr:from>
    <xdr:to>
      <xdr:col>36</xdr:col>
      <xdr:colOff>165100</xdr:colOff>
      <xdr:row>37</xdr:row>
      <xdr:rowOff>121539</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3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138066</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138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118999</xdr:rowOff>
    </xdr:from>
    <xdr:to>
      <xdr:col>55</xdr:col>
      <xdr:colOff>50800</xdr:colOff>
      <xdr:row>38</xdr:row>
      <xdr:rowOff>49149</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46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97426</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441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17653</xdr:rowOff>
    </xdr:from>
    <xdr:to>
      <xdr:col>50</xdr:col>
      <xdr:colOff>165100</xdr:colOff>
      <xdr:row>38</xdr:row>
      <xdr:rowOff>119253</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53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110380</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625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3937</xdr:rowOff>
    </xdr:from>
    <xdr:to>
      <xdr:col>46</xdr:col>
      <xdr:colOff>38100</xdr:colOff>
      <xdr:row>38</xdr:row>
      <xdr:rowOff>105537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51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96664</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611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31369</xdr:rowOff>
    </xdr:from>
    <xdr:to>
      <xdr:col>41</xdr:col>
      <xdr:colOff>101600</xdr:colOff>
      <xdr:row>38</xdr:row>
      <xdr:rowOff>132969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54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124096</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639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31369</xdr:rowOff>
    </xdr:from>
    <xdr:to>
      <xdr:col>36</xdr:col>
      <xdr:colOff>165100</xdr:colOff>
      <xdr:row>38</xdr:row>
      <xdr:rowOff>132969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54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124096</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639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140249</xdr:rowOff>
    </xdr:from>
    <xdr:to>
      <xdr:col>54</xdr:col>
      <xdr:colOff>189865</xdr:colOff>
      <xdr:row>58</xdr:row>
      <xdr:rowOff>138100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12749"/>
          <a:ext cx="1270" cy="136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141927</xdr:rowOff>
    </xdr:from>
    <xdr:ext cx="313932"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086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138100</xdr:rowOff>
    </xdr:from>
    <xdr:to>
      <xdr:col>55</xdr:col>
      <xdr:colOff>88900</xdr:colOff>
      <xdr:row>58</xdr:row>
      <xdr:rowOff>138100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08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86926</xdr:rowOff>
    </xdr:from>
    <xdr:ext cx="534377"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4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140249</xdr:rowOff>
    </xdr:from>
    <xdr:to>
      <xdr:col>55</xdr:col>
      <xdr:colOff>88900</xdr:colOff>
      <xdr:row>50</xdr:row>
      <xdr:rowOff>140249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12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124475</xdr:rowOff>
    </xdr:from>
    <xdr:to>
      <xdr:col>55</xdr:col>
      <xdr:colOff>0</xdr:colOff>
      <xdr:row>54</xdr:row>
      <xdr:rowOff>150261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9639300" y="9382775"/>
          <a:ext cx="838200" cy="2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36558</xdr:rowOff>
    </xdr:from>
    <xdr:ext cx="469744"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8092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58131</xdr:rowOff>
    </xdr:from>
    <xdr:to>
      <xdr:col>55</xdr:col>
      <xdr:colOff>50800</xdr:colOff>
      <xdr:row>57</xdr:row>
      <xdr:rowOff>159731</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83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80127</xdr:rowOff>
    </xdr:from>
    <xdr:to>
      <xdr:col>50</xdr:col>
      <xdr:colOff>114300</xdr:colOff>
      <xdr:row>54</xdr:row>
      <xdr:rowOff>124475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8750300" y="9166977"/>
          <a:ext cx="889000" cy="21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66818</xdr:rowOff>
    </xdr:from>
    <xdr:to>
      <xdr:col>50</xdr:col>
      <xdr:colOff>165100</xdr:colOff>
      <xdr:row>57</xdr:row>
      <xdr:rowOff>168418</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8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159545</xdr:rowOff>
    </xdr:from>
    <xdr:ext cx="469744"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404428" y="9932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80127</xdr:rowOff>
    </xdr:from>
    <xdr:to>
      <xdr:col>45</xdr:col>
      <xdr:colOff>177800</xdr:colOff>
      <xdr:row>54</xdr:row>
      <xdr:rowOff>109662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7861300" y="9166977"/>
          <a:ext cx="889000" cy="20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65949</xdr:rowOff>
    </xdr:from>
    <xdr:to>
      <xdr:col>46</xdr:col>
      <xdr:colOff>38100</xdr:colOff>
      <xdr:row>57</xdr:row>
      <xdr:rowOff>167549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83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158676</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515428" y="993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34498</xdr:rowOff>
    </xdr:from>
    <xdr:to>
      <xdr:col>41</xdr:col>
      <xdr:colOff>50800</xdr:colOff>
      <xdr:row>54</xdr:row>
      <xdr:rowOff>109662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6972300" y="9292798"/>
          <a:ext cx="889000" cy="7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80350</xdr:rowOff>
    </xdr:from>
    <xdr:to>
      <xdr:col>41</xdr:col>
      <xdr:colOff>101600</xdr:colOff>
      <xdr:row>58</xdr:row>
      <xdr:rowOff>10500</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1627</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626428" y="99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78659</xdr:rowOff>
    </xdr:from>
    <xdr:to>
      <xdr:col>36</xdr:col>
      <xdr:colOff>165100</xdr:colOff>
      <xdr:row>58</xdr:row>
      <xdr:rowOff>8809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171386</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37428" y="994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99461</xdr:rowOff>
    </xdr:from>
    <xdr:to>
      <xdr:col>55</xdr:col>
      <xdr:colOff>50800</xdr:colOff>
      <xdr:row>55</xdr:row>
      <xdr:rowOff>29611</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35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122338</xdr:rowOff>
    </xdr:from>
    <xdr:ext cx="534377"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20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73675</xdr:rowOff>
    </xdr:from>
    <xdr:to>
      <xdr:col>50</xdr:col>
      <xdr:colOff>165100</xdr:colOff>
      <xdr:row>55</xdr:row>
      <xdr:rowOff>3825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3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20352</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372111" y="910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29327</xdr:rowOff>
    </xdr:from>
    <xdr:to>
      <xdr:col>46</xdr:col>
      <xdr:colOff>38100</xdr:colOff>
      <xdr:row>53</xdr:row>
      <xdr:rowOff>130927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11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147454</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483111" y="889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58862</xdr:rowOff>
    </xdr:from>
    <xdr:to>
      <xdr:col>41</xdr:col>
      <xdr:colOff>101600</xdr:colOff>
      <xdr:row>54</xdr:row>
      <xdr:rowOff>160462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31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5539</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594111" y="909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155148</xdr:rowOff>
    </xdr:from>
    <xdr:to>
      <xdr:col>36</xdr:col>
      <xdr:colOff>165100</xdr:colOff>
      <xdr:row>54</xdr:row>
      <xdr:rowOff>85298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24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101825</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05111" y="901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57127</xdr:rowOff>
    </xdr:from>
    <xdr:to>
      <xdr:col>54</xdr:col>
      <xdr:colOff>189865</xdr:colOff>
      <xdr:row>79</xdr:row>
      <xdr:rowOff>71872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30077"/>
          <a:ext cx="1270" cy="138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75699</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62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71872</xdr:rowOff>
    </xdr:from>
    <xdr:to>
      <xdr:col>55</xdr:col>
      <xdr:colOff>88900</xdr:colOff>
      <xdr:row>79</xdr:row>
      <xdr:rowOff>71872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61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3804</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0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57127</xdr:rowOff>
    </xdr:from>
    <xdr:to>
      <xdr:col>55</xdr:col>
      <xdr:colOff>88900</xdr:colOff>
      <xdr:row>71</xdr:row>
      <xdr:rowOff>57127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3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165695</xdr:rowOff>
    </xdr:from>
    <xdr:to>
      <xdr:col>55</xdr:col>
      <xdr:colOff>0</xdr:colOff>
      <xdr:row>78</xdr:row>
      <xdr:rowOff>56882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367345"/>
          <a:ext cx="838200" cy="6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3923</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377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25496</xdr:rowOff>
    </xdr:from>
    <xdr:to>
      <xdr:col>55</xdr:col>
      <xdr:colOff>50800</xdr:colOff>
      <xdr:row>78</xdr:row>
      <xdr:rowOff>127096</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14150</xdr:rowOff>
    </xdr:from>
    <xdr:to>
      <xdr:col>50</xdr:col>
      <xdr:colOff>114300</xdr:colOff>
      <xdr:row>78</xdr:row>
      <xdr:rowOff>56882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387250"/>
          <a:ext cx="889000" cy="4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8922</xdr:rowOff>
    </xdr:from>
    <xdr:to>
      <xdr:col>50</xdr:col>
      <xdr:colOff>165100</xdr:colOff>
      <xdr:row>78</xdr:row>
      <xdr:rowOff>110522</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101649</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47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14150</xdr:rowOff>
    </xdr:from>
    <xdr:to>
      <xdr:col>45</xdr:col>
      <xdr:colOff>177800</xdr:colOff>
      <xdr:row>78</xdr:row>
      <xdr:rowOff>119011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387250"/>
          <a:ext cx="889000" cy="10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167963</xdr:rowOff>
    </xdr:from>
    <xdr:to>
      <xdr:col>46</xdr:col>
      <xdr:colOff>38100</xdr:colOff>
      <xdr:row>78</xdr:row>
      <xdr:rowOff>98113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89240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46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113999</xdr:rowOff>
    </xdr:from>
    <xdr:to>
      <xdr:col>41</xdr:col>
      <xdr:colOff>50800</xdr:colOff>
      <xdr:row>78</xdr:row>
      <xdr:rowOff>119011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487099"/>
          <a:ext cx="889000" cy="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104853</xdr:rowOff>
    </xdr:from>
    <xdr:to>
      <xdr:col>41</xdr:col>
      <xdr:colOff>101600</xdr:colOff>
      <xdr:row>79</xdr:row>
      <xdr:rowOff>35003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26130</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26428" y="13570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110421</xdr:rowOff>
    </xdr:from>
    <xdr:to>
      <xdr:col>36</xdr:col>
      <xdr:colOff>165100</xdr:colOff>
      <xdr:row>79</xdr:row>
      <xdr:rowOff>40571</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31698</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37428" y="13576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114895</xdr:rowOff>
    </xdr:from>
    <xdr:to>
      <xdr:col>55</xdr:col>
      <xdr:colOff>50800</xdr:colOff>
      <xdr:row>78</xdr:row>
      <xdr:rowOff>45045</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31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137772</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16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6082</xdr:rowOff>
    </xdr:from>
    <xdr:to>
      <xdr:col>50</xdr:col>
      <xdr:colOff>165100</xdr:colOff>
      <xdr:row>78</xdr:row>
      <xdr:rowOff>107682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37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124209</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15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134800</xdr:rowOff>
    </xdr:from>
    <xdr:to>
      <xdr:col>46</xdr:col>
      <xdr:colOff>38100</xdr:colOff>
      <xdr:row>78</xdr:row>
      <xdr:rowOff>64950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33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81477</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11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68211</xdr:rowOff>
    </xdr:from>
    <xdr:to>
      <xdr:col>41</xdr:col>
      <xdr:colOff>101600</xdr:colOff>
      <xdr:row>78</xdr:row>
      <xdr:rowOff>169811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44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14888</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21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63199</xdr:rowOff>
    </xdr:from>
    <xdr:to>
      <xdr:col>36</xdr:col>
      <xdr:colOff>165100</xdr:colOff>
      <xdr:row>78</xdr:row>
      <xdr:rowOff>164799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43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9876</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211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85424</xdr:rowOff>
    </xdr:from>
    <xdr:to>
      <xdr:col>54</xdr:col>
      <xdr:colOff>189865</xdr:colOff>
      <xdr:row>99</xdr:row>
      <xdr:rowOff>143749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515924"/>
          <a:ext cx="1270" cy="1601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147576</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712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143749</xdr:rowOff>
    </xdr:from>
    <xdr:to>
      <xdr:col>55</xdr:col>
      <xdr:colOff>88900</xdr:colOff>
      <xdr:row>99</xdr:row>
      <xdr:rowOff>143749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71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32101</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9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115,324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85424</xdr:rowOff>
    </xdr:from>
    <xdr:to>
      <xdr:col>55</xdr:col>
      <xdr:colOff>88900</xdr:colOff>
      <xdr:row>90</xdr:row>
      <xdr:rowOff>85424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51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156240</xdr:rowOff>
    </xdr:from>
    <xdr:to>
      <xdr:col>55</xdr:col>
      <xdr:colOff>0</xdr:colOff>
      <xdr:row>98</xdr:row>
      <xdr:rowOff>5789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786890"/>
          <a:ext cx="838200" cy="2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95269</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554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72392</xdr:rowOff>
    </xdr:from>
    <xdr:to>
      <xdr:col>55</xdr:col>
      <xdr:colOff>50800</xdr:colOff>
      <xdr:row>98</xdr:row>
      <xdr:rowOff>2542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70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53028</xdr:rowOff>
    </xdr:from>
    <xdr:to>
      <xdr:col>50</xdr:col>
      <xdr:colOff>114300</xdr:colOff>
      <xdr:row>97</xdr:row>
      <xdr:rowOff>156240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683678"/>
          <a:ext cx="889000" cy="10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65027</xdr:rowOff>
    </xdr:from>
    <xdr:to>
      <xdr:col>50</xdr:col>
      <xdr:colOff>165100</xdr:colOff>
      <xdr:row>97</xdr:row>
      <xdr:rowOff>166627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95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11704</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47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53028</xdr:rowOff>
    </xdr:from>
    <xdr:to>
      <xdr:col>45</xdr:col>
      <xdr:colOff>177800</xdr:colOff>
      <xdr:row>98</xdr:row>
      <xdr:rowOff>56604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683678"/>
          <a:ext cx="889000" cy="175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89847</xdr:rowOff>
    </xdr:from>
    <xdr:to>
      <xdr:col>46</xdr:col>
      <xdr:colOff>38100</xdr:colOff>
      <xdr:row>98</xdr:row>
      <xdr:rowOff>19997</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72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11124</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81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164161</xdr:rowOff>
    </xdr:from>
    <xdr:to>
      <xdr:col>41</xdr:col>
      <xdr:colOff>50800</xdr:colOff>
      <xdr:row>98</xdr:row>
      <xdr:rowOff>56604</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794811"/>
          <a:ext cx="889000" cy="6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100118</xdr:rowOff>
    </xdr:from>
    <xdr:to>
      <xdr:col>41</xdr:col>
      <xdr:colOff>101600</xdr:colOff>
      <xdr:row>98</xdr:row>
      <xdr:rowOff>30268</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73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46795</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50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84034</xdr:rowOff>
    </xdr:from>
    <xdr:to>
      <xdr:col>36</xdr:col>
      <xdr:colOff>165100</xdr:colOff>
      <xdr:row>98</xdr:row>
      <xdr:rowOff>14184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71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30711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48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126439</xdr:rowOff>
    </xdr:from>
    <xdr:to>
      <xdr:col>55</xdr:col>
      <xdr:colOff>50800</xdr:colOff>
      <xdr:row>98</xdr:row>
      <xdr:rowOff>56589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75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104866</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73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105440</xdr:rowOff>
    </xdr:from>
    <xdr:to>
      <xdr:col>50</xdr:col>
      <xdr:colOff>165100</xdr:colOff>
      <xdr:row>98</xdr:row>
      <xdr:rowOff>35590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3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26717</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82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2228</xdr:rowOff>
    </xdr:from>
    <xdr:to>
      <xdr:col>46</xdr:col>
      <xdr:colOff>38100</xdr:colOff>
      <xdr:row>97</xdr:row>
      <xdr:rowOff>103828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63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120355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408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5804</xdr:rowOff>
    </xdr:from>
    <xdr:to>
      <xdr:col>41</xdr:col>
      <xdr:colOff>101600</xdr:colOff>
      <xdr:row>98</xdr:row>
      <xdr:rowOff>107404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8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98531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90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113361</xdr:rowOff>
    </xdr:from>
    <xdr:to>
      <xdr:col>36</xdr:col>
      <xdr:colOff>165100</xdr:colOff>
      <xdr:row>98</xdr:row>
      <xdr:rowOff>43511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4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34638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83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37</xdr:row>
      <xdr:rowOff>54627</xdr:rowOff>
    </xdr:from>
    <xdr:ext cx="46717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78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156940</xdr:rowOff>
    </xdr:from>
    <xdr:to>
      <xdr:col>85</xdr:col>
      <xdr:colOff>126364</xdr:colOff>
      <xdr:row>38</xdr:row>
      <xdr:rowOff>131223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300440"/>
          <a:ext cx="1269" cy="1345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135050</xdr:rowOff>
    </xdr:from>
    <xdr:ext cx="469744"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65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131223</xdr:rowOff>
    </xdr:from>
    <xdr:to>
      <xdr:col>86</xdr:col>
      <xdr:colOff>25400</xdr:colOff>
      <xdr:row>38</xdr:row>
      <xdr:rowOff>131223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64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103617</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7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156940</xdr:rowOff>
    </xdr:from>
    <xdr:to>
      <xdr:col>86</xdr:col>
      <xdr:colOff>25400</xdr:colOff>
      <xdr:row>30</xdr:row>
      <xdr:rowOff>156940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30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114173</xdr:rowOff>
    </xdr:from>
    <xdr:to>
      <xdr:col>85</xdr:col>
      <xdr:colOff>127000</xdr:colOff>
      <xdr:row>34</xdr:row>
      <xdr:rowOff>85503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5481300" y="5772023"/>
          <a:ext cx="838200" cy="14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17511</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018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39084</xdr:rowOff>
    </xdr:from>
    <xdr:to>
      <xdr:col>85</xdr:col>
      <xdr:colOff>177800</xdr:colOff>
      <xdr:row>35</xdr:row>
      <xdr:rowOff>140684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03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152654</xdr:rowOff>
    </xdr:from>
    <xdr:to>
      <xdr:col>81</xdr:col>
      <xdr:colOff>50800</xdr:colOff>
      <xdr:row>34</xdr:row>
      <xdr:rowOff>85503</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4592300" y="5810504"/>
          <a:ext cx="889000" cy="10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35655</xdr:rowOff>
    </xdr:from>
    <xdr:to>
      <xdr:col>81</xdr:col>
      <xdr:colOff>101600</xdr:colOff>
      <xdr:row>35</xdr:row>
      <xdr:rowOff>137255</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03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128382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12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152654</xdr:rowOff>
    </xdr:from>
    <xdr:to>
      <xdr:col>76</xdr:col>
      <xdr:colOff>114300</xdr:colOff>
      <xdr:row>34</xdr:row>
      <xdr:rowOff>104172</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3703300" y="5810504"/>
          <a:ext cx="889000" cy="12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142335</xdr:rowOff>
    </xdr:from>
    <xdr:to>
      <xdr:col>76</xdr:col>
      <xdr:colOff>165100</xdr:colOff>
      <xdr:row>35</xdr:row>
      <xdr:rowOff>72485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597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63612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06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104172</xdr:rowOff>
    </xdr:from>
    <xdr:to>
      <xdr:col>71</xdr:col>
      <xdr:colOff>177800</xdr:colOff>
      <xdr:row>35</xdr:row>
      <xdr:rowOff>11398</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2814300" y="5933472"/>
          <a:ext cx="889000" cy="7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162338</xdr:rowOff>
    </xdr:from>
    <xdr:to>
      <xdr:col>72</xdr:col>
      <xdr:colOff>38100</xdr:colOff>
      <xdr:row>35</xdr:row>
      <xdr:rowOff>92488</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599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83615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08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42132</xdr:rowOff>
    </xdr:from>
    <xdr:to>
      <xdr:col>67</xdr:col>
      <xdr:colOff>101600</xdr:colOff>
      <xdr:row>35</xdr:row>
      <xdr:rowOff>143732</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04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134859</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13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63373</xdr:rowOff>
    </xdr:from>
    <xdr:to>
      <xdr:col>85</xdr:col>
      <xdr:colOff>177800</xdr:colOff>
      <xdr:row>33</xdr:row>
      <xdr:rowOff>164973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572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86250</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557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34703</xdr:rowOff>
    </xdr:from>
    <xdr:to>
      <xdr:col>81</xdr:col>
      <xdr:colOff>101600</xdr:colOff>
      <xdr:row>34</xdr:row>
      <xdr:rowOff>136303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586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152830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5639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101854</xdr:rowOff>
    </xdr:from>
    <xdr:to>
      <xdr:col>76</xdr:col>
      <xdr:colOff>165100</xdr:colOff>
      <xdr:row>34</xdr:row>
      <xdr:rowOff>32004</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575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48531</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553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53372</xdr:rowOff>
    </xdr:from>
    <xdr:to>
      <xdr:col>72</xdr:col>
      <xdr:colOff>38100</xdr:colOff>
      <xdr:row>34</xdr:row>
      <xdr:rowOff>154972</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588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49</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565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132048</xdr:rowOff>
    </xdr:from>
    <xdr:to>
      <xdr:col>67</xdr:col>
      <xdr:colOff>101600</xdr:colOff>
      <xdr:row>35</xdr:row>
      <xdr:rowOff>62198</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596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78725</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573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165235</xdr:rowOff>
    </xdr:from>
    <xdr:to>
      <xdr:col>85</xdr:col>
      <xdr:colOff>126364</xdr:colOff>
      <xdr:row>57</xdr:row>
      <xdr:rowOff>152593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37735"/>
          <a:ext cx="1269" cy="118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156420</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2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152593</xdr:rowOff>
    </xdr:from>
    <xdr:to>
      <xdr:col>86</xdr:col>
      <xdr:colOff>25400</xdr:colOff>
      <xdr:row>57</xdr:row>
      <xdr:rowOff>152593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2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111912</xdr:rowOff>
    </xdr:from>
    <xdr:ext cx="534377"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51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165235</xdr:rowOff>
    </xdr:from>
    <xdr:to>
      <xdr:col>86</xdr:col>
      <xdr:colOff>25400</xdr:colOff>
      <xdr:row>50</xdr:row>
      <xdr:rowOff>165235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3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160937</xdr:rowOff>
    </xdr:from>
    <xdr:to>
      <xdr:col>85</xdr:col>
      <xdr:colOff>127000</xdr:colOff>
      <xdr:row>53</xdr:row>
      <xdr:rowOff>68766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076337"/>
          <a:ext cx="838200" cy="7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148709</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407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170282</xdr:rowOff>
    </xdr:from>
    <xdr:to>
      <xdr:col>85</xdr:col>
      <xdr:colOff>177800</xdr:colOff>
      <xdr:row>55</xdr:row>
      <xdr:rowOff>100432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42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94414</xdr:rowOff>
    </xdr:from>
    <xdr:to>
      <xdr:col>81</xdr:col>
      <xdr:colOff>50800</xdr:colOff>
      <xdr:row>52</xdr:row>
      <xdr:rowOff>160937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009814"/>
          <a:ext cx="889000" cy="6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29235</xdr:rowOff>
    </xdr:from>
    <xdr:to>
      <xdr:col>81</xdr:col>
      <xdr:colOff>101600</xdr:colOff>
      <xdr:row>55</xdr:row>
      <xdr:rowOff>130835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45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121962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55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12370</xdr:rowOff>
    </xdr:from>
    <xdr:to>
      <xdr:col>76</xdr:col>
      <xdr:colOff>114300</xdr:colOff>
      <xdr:row>52</xdr:row>
      <xdr:rowOff>94414</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8927770"/>
          <a:ext cx="889000" cy="8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62177</xdr:rowOff>
    </xdr:from>
    <xdr:to>
      <xdr:col>76</xdr:col>
      <xdr:colOff>165100</xdr:colOff>
      <xdr:row>54</xdr:row>
      <xdr:rowOff>163777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3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154904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41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12370</xdr:rowOff>
    </xdr:from>
    <xdr:to>
      <xdr:col>71</xdr:col>
      <xdr:colOff>177800</xdr:colOff>
      <xdr:row>54</xdr:row>
      <xdr:rowOff>124658</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8927770"/>
          <a:ext cx="889000" cy="45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41374</xdr:rowOff>
    </xdr:from>
    <xdr:to>
      <xdr:col>72</xdr:col>
      <xdr:colOff>38100</xdr:colOff>
      <xdr:row>55</xdr:row>
      <xdr:rowOff>142974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4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134101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56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152314</xdr:rowOff>
    </xdr:from>
    <xdr:to>
      <xdr:col>67</xdr:col>
      <xdr:colOff>101600</xdr:colOff>
      <xdr:row>56</xdr:row>
      <xdr:rowOff>82464</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58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73591</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67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17966</xdr:rowOff>
    </xdr:from>
    <xdr:to>
      <xdr:col>85</xdr:col>
      <xdr:colOff>177800</xdr:colOff>
      <xdr:row>53</xdr:row>
      <xdr:rowOff>119566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10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40843</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895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110137</xdr:rowOff>
    </xdr:from>
    <xdr:to>
      <xdr:col>81</xdr:col>
      <xdr:colOff>101600</xdr:colOff>
      <xdr:row>53</xdr:row>
      <xdr:rowOff>40287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02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56814</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8800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43614</xdr:rowOff>
    </xdr:from>
    <xdr:to>
      <xdr:col>76</xdr:col>
      <xdr:colOff>165100</xdr:colOff>
      <xdr:row>52</xdr:row>
      <xdr:rowOff>145214</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895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161741</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873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133020</xdr:rowOff>
    </xdr:from>
    <xdr:to>
      <xdr:col>72</xdr:col>
      <xdr:colOff>38100</xdr:colOff>
      <xdr:row>52</xdr:row>
      <xdr:rowOff>63170</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887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50</xdr:row>
      <xdr:rowOff>79697</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865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73858</xdr:rowOff>
    </xdr:from>
    <xdr:to>
      <xdr:col>67</xdr:col>
      <xdr:colOff>101600</xdr:colOff>
      <xdr:row>55</xdr:row>
      <xdr:rowOff>4008</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33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20535</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10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48006</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220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166133</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99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48006</xdr:rowOff>
    </xdr:from>
    <xdr:to>
      <xdr:col>86</xdr:col>
      <xdr:colOff>25400</xdr:colOff>
      <xdr:row>71</xdr:row>
      <xdr:rowOff>48006</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220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48006</xdr:rowOff>
    </xdr:from>
    <xdr:to>
      <xdr:col>85</xdr:col>
      <xdr:colOff>127000</xdr:colOff>
      <xdr:row>74</xdr:row>
      <xdr:rowOff>66294</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481300" y="12220956"/>
          <a:ext cx="838200" cy="53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54373</xdr:rowOff>
    </xdr:from>
    <xdr:ext cx="378565"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427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75946</xdr:rowOff>
    </xdr:from>
    <xdr:to>
      <xdr:col>85</xdr:col>
      <xdr:colOff>177800</xdr:colOff>
      <xdr:row>79</xdr:row>
      <xdr:rowOff>6096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4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66294</xdr:rowOff>
    </xdr:from>
    <xdr:to>
      <xdr:col>81</xdr:col>
      <xdr:colOff>50800</xdr:colOff>
      <xdr:row>74</xdr:row>
      <xdr:rowOff>137160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4592300" y="12753594"/>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75692</xdr:rowOff>
    </xdr:from>
    <xdr:to>
      <xdr:col>81</xdr:col>
      <xdr:colOff>101600</xdr:colOff>
      <xdr:row>79</xdr:row>
      <xdr:rowOff>5842</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168419</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2017" y="13541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137160</xdr:rowOff>
    </xdr:from>
    <xdr:to>
      <xdr:col>76</xdr:col>
      <xdr:colOff>114300</xdr:colOff>
      <xdr:row>76</xdr:row>
      <xdr:rowOff>24512</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2824460"/>
          <a:ext cx="889000" cy="23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33401</xdr:rowOff>
    </xdr:from>
    <xdr:to>
      <xdr:col>76</xdr:col>
      <xdr:colOff>165100</xdr:colOff>
      <xdr:row>78</xdr:row>
      <xdr:rowOff>135001</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40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126128</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499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24512</xdr:rowOff>
    </xdr:from>
    <xdr:to>
      <xdr:col>71</xdr:col>
      <xdr:colOff>177800</xdr:colOff>
      <xdr:row>77</xdr:row>
      <xdr:rowOff>48513</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054712"/>
          <a:ext cx="889000" cy="19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5714</xdr:rowOff>
    </xdr:from>
    <xdr:to>
      <xdr:col>72</xdr:col>
      <xdr:colOff>38100</xdr:colOff>
      <xdr:row>78</xdr:row>
      <xdr:rowOff>107314</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3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98441</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47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157735</xdr:rowOff>
    </xdr:from>
    <xdr:to>
      <xdr:col>67</xdr:col>
      <xdr:colOff>101600</xdr:colOff>
      <xdr:row>78</xdr:row>
      <xdr:rowOff>87885</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35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79012</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45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168656</xdr:rowOff>
    </xdr:from>
    <xdr:to>
      <xdr:col>85</xdr:col>
      <xdr:colOff>177800</xdr:colOff>
      <xdr:row>71</xdr:row>
      <xdr:rowOff>98806</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217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121683</xdr:rowOff>
    </xdr:from>
    <xdr:ext cx="534377"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212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15494</xdr:rowOff>
    </xdr:from>
    <xdr:to>
      <xdr:col>81</xdr:col>
      <xdr:colOff>101600</xdr:colOff>
      <xdr:row>74</xdr:row>
      <xdr:rowOff>117094</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270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72</xdr:row>
      <xdr:rowOff>133621</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46428" y="1247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86360</xdr:rowOff>
    </xdr:from>
    <xdr:to>
      <xdr:col>76</xdr:col>
      <xdr:colOff>165100</xdr:colOff>
      <xdr:row>75</xdr:row>
      <xdr:rowOff>16510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277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33037</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57428" y="12548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145161</xdr:rowOff>
    </xdr:from>
    <xdr:to>
      <xdr:col>72</xdr:col>
      <xdr:colOff>38100</xdr:colOff>
      <xdr:row>76</xdr:row>
      <xdr:rowOff>75310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0039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91838</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68428" y="1277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169163</xdr:rowOff>
    </xdr:from>
    <xdr:to>
      <xdr:col>67</xdr:col>
      <xdr:colOff>101600</xdr:colOff>
      <xdr:row>77</xdr:row>
      <xdr:rowOff>99313</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19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115840</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79428" y="1297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26505</xdr:rowOff>
    </xdr:from>
    <xdr:to>
      <xdr:col>85</xdr:col>
      <xdr:colOff>126364</xdr:colOff>
      <xdr:row>97</xdr:row>
      <xdr:rowOff>112497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457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116324</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74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112497</xdr:rowOff>
    </xdr:from>
    <xdr:to>
      <xdr:col>86</xdr:col>
      <xdr:colOff>25400</xdr:colOff>
      <xdr:row>97</xdr:row>
      <xdr:rowOff>112497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74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144632</xdr:rowOff>
    </xdr:from>
    <xdr:ext cx="534377"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3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26505</xdr:rowOff>
    </xdr:from>
    <xdr:to>
      <xdr:col>86</xdr:col>
      <xdr:colOff>25400</xdr:colOff>
      <xdr:row>90</xdr:row>
      <xdr:rowOff>26505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45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28620</xdr:rowOff>
    </xdr:from>
    <xdr:to>
      <xdr:col>85</xdr:col>
      <xdr:colOff>127000</xdr:colOff>
      <xdr:row>93</xdr:row>
      <xdr:rowOff>71082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5481300" y="15973470"/>
          <a:ext cx="838200" cy="4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170330</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286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20453</xdr:rowOff>
    </xdr:from>
    <xdr:to>
      <xdr:col>85</xdr:col>
      <xdr:colOff>177800</xdr:colOff>
      <xdr:row>95</xdr:row>
      <xdr:rowOff>122053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30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28620</xdr:rowOff>
    </xdr:from>
    <xdr:to>
      <xdr:col>81</xdr:col>
      <xdr:colOff>50800</xdr:colOff>
      <xdr:row>93</xdr:row>
      <xdr:rowOff>35725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5973470"/>
          <a:ext cx="889000" cy="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30798</xdr:rowOff>
    </xdr:from>
    <xdr:to>
      <xdr:col>81</xdr:col>
      <xdr:colOff>101600</xdr:colOff>
      <xdr:row>95</xdr:row>
      <xdr:rowOff>132398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123525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41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35725</xdr:rowOff>
    </xdr:from>
    <xdr:to>
      <xdr:col>76</xdr:col>
      <xdr:colOff>114300</xdr:colOff>
      <xdr:row>93</xdr:row>
      <xdr:rowOff>55690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5980575"/>
          <a:ext cx="889000" cy="1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67221</xdr:rowOff>
    </xdr:from>
    <xdr:to>
      <xdr:col>76</xdr:col>
      <xdr:colOff>165100</xdr:colOff>
      <xdr:row>95</xdr:row>
      <xdr:rowOff>168821</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35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159948</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44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24181</xdr:rowOff>
    </xdr:from>
    <xdr:to>
      <xdr:col>71</xdr:col>
      <xdr:colOff>177800</xdr:colOff>
      <xdr:row>93</xdr:row>
      <xdr:rowOff>55690</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5969031"/>
          <a:ext cx="889000" cy="3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74288</xdr:rowOff>
    </xdr:from>
    <xdr:to>
      <xdr:col>72</xdr:col>
      <xdr:colOff>38100</xdr:colOff>
      <xdr:row>96</xdr:row>
      <xdr:rowOff>4438</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3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167015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45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55296</xdr:rowOff>
    </xdr:from>
    <xdr:to>
      <xdr:col>67</xdr:col>
      <xdr:colOff>101600</xdr:colOff>
      <xdr:row>95</xdr:row>
      <xdr:rowOff>156896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148023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43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20282</xdr:rowOff>
    </xdr:from>
    <xdr:to>
      <xdr:col>85</xdr:col>
      <xdr:colOff>177800</xdr:colOff>
      <xdr:row>93</xdr:row>
      <xdr:rowOff>121882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596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43159</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581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149270</xdr:rowOff>
    </xdr:from>
    <xdr:to>
      <xdr:col>81</xdr:col>
      <xdr:colOff>101600</xdr:colOff>
      <xdr:row>93</xdr:row>
      <xdr:rowOff>79420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59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95947</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569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156375</xdr:rowOff>
    </xdr:from>
    <xdr:to>
      <xdr:col>76</xdr:col>
      <xdr:colOff>165100</xdr:colOff>
      <xdr:row>93</xdr:row>
      <xdr:rowOff>86525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592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103052</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570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4890</xdr:rowOff>
    </xdr:from>
    <xdr:to>
      <xdr:col>72</xdr:col>
      <xdr:colOff>38100</xdr:colOff>
      <xdr:row>93</xdr:row>
      <xdr:rowOff>106490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59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123017</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572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144831</xdr:rowOff>
    </xdr:from>
    <xdr:to>
      <xdr:col>67</xdr:col>
      <xdr:colOff>101600</xdr:colOff>
      <xdr:row>93</xdr:row>
      <xdr:rowOff>74981</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591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91508</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569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159588</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474538"/>
          <a:ext cx="1269" cy="1180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152950</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68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106265</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24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159588</xdr:rowOff>
    </xdr:from>
    <xdr:to>
      <xdr:col>116</xdr:col>
      <xdr:colOff>152400</xdr:colOff>
      <xdr:row>31</xdr:row>
      <xdr:rowOff>159588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47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70400</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140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47523</xdr:rowOff>
    </xdr:from>
    <xdr:to>
      <xdr:col>116</xdr:col>
      <xdr:colOff>114300</xdr:colOff>
      <xdr:row>38</xdr:row>
      <xdr:rowOff>149123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64668</xdr:rowOff>
    </xdr:from>
    <xdr:to>
      <xdr:col>112</xdr:col>
      <xdr:colOff>38100</xdr:colOff>
      <xdr:row>38</xdr:row>
      <xdr:rowOff>166268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11346</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74270</xdr:rowOff>
    </xdr:from>
    <xdr:to>
      <xdr:col>107</xdr:col>
      <xdr:colOff>101600</xdr:colOff>
      <xdr:row>39</xdr:row>
      <xdr:rowOff>4420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20946</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77333" y="6364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82042</xdr:rowOff>
    </xdr:from>
    <xdr:to>
      <xdr:col>102</xdr:col>
      <xdr:colOff>165100</xdr:colOff>
      <xdr:row>39</xdr:row>
      <xdr:rowOff>12192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9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28719</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3723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74270</xdr:rowOff>
    </xdr:from>
    <xdr:to>
      <xdr:col>98</xdr:col>
      <xdr:colOff>38100</xdr:colOff>
      <xdr:row>39</xdr:row>
      <xdr:rowOff>4420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20946</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6364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25950</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41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目的別の歳出の構成比としては、民生費が最も高く、住民一人当たり</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202,966</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円となっている。前年度と比較して</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減少</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しており、主な要因として、住民税非課税世帯等臨時特別給付金給付事業、子育て世帯臨時特別給付金給付事業の減少が挙げられる。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前年度に対する伸び率では、</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災害復旧費</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が最も高く、主な要因として</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のうち</a:t>
          </a:r>
          <a:r>
            <a:rPr lang="ja-JP" altLang="en-US" sz="1400" i="0">
              <a:solidFill>
                <a:sysClr val="windowText" lastClr="000000"/>
              </a:solidFill>
              <a:effectLst/>
              <a:latin typeface="ＭＳ ゴシック" panose="020B0609070205080204" pitchFamily="49" charset="-128"/>
              <a:ea typeface="ＭＳ ゴシック" panose="020B0609070205080204" pitchFamily="49" charset="-128"/>
              <a:cs typeface="+mn-cs"/>
            </a:rPr>
            <a:t>大規模災害による事業費の増加</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が挙げられる</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鹿児島県霧島市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年度間の財政調整のため財政調整基金の取崩しを行った</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基金残高の標準財政規模比は前年度から</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0.12</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した。歳入歳出ともに前年度に比べて減少しており、歳出の減少額が歳入の減少額を上回った</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ことから</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形式収支の増加</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翌年度に繰り越すべき財源は</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し</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たものの</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その額は形式収支の増加額を下回ったことから、</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実質収支が増加し、標準財政規模比は</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1.30</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ポイント上昇した。また、実質単年度収支は、基金積立金の取崩額が積立額を上回ったものの、その</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額</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が単年度収支を下回る額となったことから</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黒字とな</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ったが、</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前年度から</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0.42</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減少</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した。</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鹿児島県霧島市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財政健全化法に基づく健全化判断比率の算定が開始されて以来、連結後の赤字額は発生して</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いない</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引き続き、独立採算制の原則のもと、市全体として健全な財政運営に努めていく。</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75" thickBot="1">
      <c r="B2" s="176" t="s">
        <v>83</v>
      </c>
      <c r="C2" s="176"/>
      <c r="D2" s="177"/>
    </row>
    <row r="3" spans="1:119" ht="18.75" customHeight="1" thickBot="1">
      <c r="A3" s="175"/>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5" customHeight="1">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73033295</v>
      </c>
      <c r="BO4" s="358"/>
      <c r="BP4" s="358"/>
      <c r="BQ4" s="358"/>
      <c r="BR4" s="358"/>
      <c r="BS4" s="358"/>
      <c r="BT4" s="358"/>
      <c r="BU4" s="359"/>
      <c r="BV4" s="357">
        <v>75877917</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10.199999999999999</v>
      </c>
      <c r="CU4" s="364"/>
      <c r="CV4" s="364"/>
      <c r="CW4" s="364"/>
      <c r="CX4" s="364"/>
      <c r="CY4" s="364"/>
      <c r="CZ4" s="364"/>
      <c r="DA4" s="365"/>
      <c r="DB4" s="363">
        <v>8.9</v>
      </c>
      <c r="DC4" s="364"/>
      <c r="DD4" s="364"/>
      <c r="DE4" s="364"/>
      <c r="DF4" s="364"/>
      <c r="DG4" s="364"/>
      <c r="DH4" s="364"/>
      <c r="DI4" s="365"/>
    </row>
    <row r="5" spans="1:119" ht="18.75" customHeight="1">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95</v>
      </c>
      <c r="AN5" s="424"/>
      <c r="AO5" s="424"/>
      <c r="AP5" s="424"/>
      <c r="AQ5" s="424"/>
      <c r="AR5" s="424"/>
      <c r="AS5" s="424"/>
      <c r="AT5" s="425"/>
      <c r="AU5" s="426" t="s">
        <v>96</v>
      </c>
      <c r="AV5" s="427"/>
      <c r="AW5" s="427"/>
      <c r="AX5" s="427"/>
      <c r="AY5" s="428" t="s">
        <v>97</v>
      </c>
      <c r="AZ5" s="429"/>
      <c r="BA5" s="429"/>
      <c r="BB5" s="429"/>
      <c r="BC5" s="429"/>
      <c r="BD5" s="429"/>
      <c r="BE5" s="429"/>
      <c r="BF5" s="429"/>
      <c r="BG5" s="429"/>
      <c r="BH5" s="429"/>
      <c r="BI5" s="429"/>
      <c r="BJ5" s="429"/>
      <c r="BK5" s="429"/>
      <c r="BL5" s="429"/>
      <c r="BM5" s="430"/>
      <c r="BN5" s="394">
        <v>68281919</v>
      </c>
      <c r="BO5" s="395"/>
      <c r="BP5" s="395"/>
      <c r="BQ5" s="395"/>
      <c r="BR5" s="395"/>
      <c r="BS5" s="395"/>
      <c r="BT5" s="395"/>
      <c r="BU5" s="396"/>
      <c r="BV5" s="394">
        <v>71881452</v>
      </c>
      <c r="BW5" s="395"/>
      <c r="BX5" s="395"/>
      <c r="BY5" s="395"/>
      <c r="BZ5" s="395"/>
      <c r="CA5" s="395"/>
      <c r="CB5" s="395"/>
      <c r="CC5" s="396"/>
      <c r="CD5" s="397" t="s">
        <v>98</v>
      </c>
      <c r="CE5" s="398"/>
      <c r="CF5" s="398"/>
      <c r="CG5" s="398"/>
      <c r="CH5" s="398"/>
      <c r="CI5" s="398"/>
      <c r="CJ5" s="398"/>
      <c r="CK5" s="398"/>
      <c r="CL5" s="398"/>
      <c r="CM5" s="398"/>
      <c r="CN5" s="398"/>
      <c r="CO5" s="398"/>
      <c r="CP5" s="398"/>
      <c r="CQ5" s="398"/>
      <c r="CR5" s="398"/>
      <c r="CS5" s="399"/>
      <c r="CT5" s="391">
        <v>87.2</v>
      </c>
      <c r="CU5" s="392"/>
      <c r="CV5" s="392"/>
      <c r="CW5" s="392"/>
      <c r="CX5" s="392"/>
      <c r="CY5" s="392"/>
      <c r="CZ5" s="392"/>
      <c r="DA5" s="393"/>
      <c r="DB5" s="391">
        <v>83.3</v>
      </c>
      <c r="DC5" s="392"/>
      <c r="DD5" s="392"/>
      <c r="DE5" s="392"/>
      <c r="DF5" s="392"/>
      <c r="DG5" s="392"/>
      <c r="DH5" s="392"/>
      <c r="DI5" s="393"/>
    </row>
    <row r="6" spans="1:119" ht="18.75" customHeight="1">
      <c r="A6" s="175"/>
      <c r="B6" s="400" t="s">
        <v>99</v>
      </c>
      <c r="C6" s="401"/>
      <c r="D6" s="401"/>
      <c r="E6" s="402"/>
      <c r="F6" s="402"/>
      <c r="G6" s="402"/>
      <c r="H6" s="402"/>
      <c r="I6" s="402"/>
      <c r="J6" s="402"/>
      <c r="K6" s="402"/>
      <c r="L6" s="402" t="s">
        <v>100</v>
      </c>
      <c r="M6" s="402"/>
      <c r="N6" s="402"/>
      <c r="O6" s="402"/>
      <c r="P6" s="402"/>
      <c r="Q6" s="402"/>
      <c r="R6" s="406"/>
      <c r="S6" s="406"/>
      <c r="T6" s="406"/>
      <c r="U6" s="406"/>
      <c r="V6" s="407"/>
      <c r="W6" s="410" t="s">
        <v>101</v>
      </c>
      <c r="X6" s="411"/>
      <c r="Y6" s="411"/>
      <c r="Z6" s="411"/>
      <c r="AA6" s="411"/>
      <c r="AB6" s="401"/>
      <c r="AC6" s="414" t="s">
        <v>102</v>
      </c>
      <c r="AD6" s="415"/>
      <c r="AE6" s="415"/>
      <c r="AF6" s="415"/>
      <c r="AG6" s="415"/>
      <c r="AH6" s="415"/>
      <c r="AI6" s="415"/>
      <c r="AJ6" s="415"/>
      <c r="AK6" s="415"/>
      <c r="AL6" s="416"/>
      <c r="AM6" s="423" t="s">
        <v>103</v>
      </c>
      <c r="AN6" s="424"/>
      <c r="AO6" s="424"/>
      <c r="AP6" s="424"/>
      <c r="AQ6" s="424"/>
      <c r="AR6" s="424"/>
      <c r="AS6" s="424"/>
      <c r="AT6" s="425"/>
      <c r="AU6" s="426" t="s">
        <v>104</v>
      </c>
      <c r="AV6" s="427"/>
      <c r="AW6" s="427"/>
      <c r="AX6" s="427"/>
      <c r="AY6" s="428" t="s">
        <v>105</v>
      </c>
      <c r="AZ6" s="429"/>
      <c r="BA6" s="429"/>
      <c r="BB6" s="429"/>
      <c r="BC6" s="429"/>
      <c r="BD6" s="429"/>
      <c r="BE6" s="429"/>
      <c r="BF6" s="429"/>
      <c r="BG6" s="429"/>
      <c r="BH6" s="429"/>
      <c r="BI6" s="429"/>
      <c r="BJ6" s="429"/>
      <c r="BK6" s="429"/>
      <c r="BL6" s="429"/>
      <c r="BM6" s="430"/>
      <c r="BN6" s="394">
        <v>4751376</v>
      </c>
      <c r="BO6" s="395"/>
      <c r="BP6" s="395"/>
      <c r="BQ6" s="395"/>
      <c r="BR6" s="395"/>
      <c r="BS6" s="395"/>
      <c r="BT6" s="395"/>
      <c r="BU6" s="396"/>
      <c r="BV6" s="394">
        <v>3996465</v>
      </c>
      <c r="BW6" s="395"/>
      <c r="BX6" s="395"/>
      <c r="BY6" s="395"/>
      <c r="BZ6" s="395"/>
      <c r="CA6" s="395"/>
      <c r="CB6" s="395"/>
      <c r="CC6" s="396"/>
      <c r="CD6" s="397" t="s">
        <v>106</v>
      </c>
      <c r="CE6" s="398"/>
      <c r="CF6" s="398"/>
      <c r="CG6" s="398"/>
      <c r="CH6" s="398"/>
      <c r="CI6" s="398"/>
      <c r="CJ6" s="398"/>
      <c r="CK6" s="398"/>
      <c r="CL6" s="398"/>
      <c r="CM6" s="398"/>
      <c r="CN6" s="398"/>
      <c r="CO6" s="398"/>
      <c r="CP6" s="398"/>
      <c r="CQ6" s="398"/>
      <c r="CR6" s="398"/>
      <c r="CS6" s="399"/>
      <c r="CT6" s="431">
        <v>88.7</v>
      </c>
      <c r="CU6" s="432"/>
      <c r="CV6" s="432"/>
      <c r="CW6" s="432"/>
      <c r="CX6" s="432"/>
      <c r="CY6" s="432"/>
      <c r="CZ6" s="432"/>
      <c r="DA6" s="433"/>
      <c r="DB6" s="431">
        <v>88.4</v>
      </c>
      <c r="DC6" s="432"/>
      <c r="DD6" s="432"/>
      <c r="DE6" s="432"/>
      <c r="DF6" s="432"/>
      <c r="DG6" s="432"/>
      <c r="DH6" s="432"/>
      <c r="DI6" s="433"/>
    </row>
    <row r="7" spans="1:119" ht="18.75" customHeight="1">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107</v>
      </c>
      <c r="AN7" s="424"/>
      <c r="AO7" s="424"/>
      <c r="AP7" s="424"/>
      <c r="AQ7" s="424"/>
      <c r="AR7" s="424"/>
      <c r="AS7" s="424"/>
      <c r="AT7" s="425"/>
      <c r="AU7" s="426" t="s">
        <v>104</v>
      </c>
      <c r="AV7" s="427"/>
      <c r="AW7" s="427"/>
      <c r="AX7" s="427"/>
      <c r="AY7" s="428" t="s">
        <v>108</v>
      </c>
      <c r="AZ7" s="429"/>
      <c r="BA7" s="429"/>
      <c r="BB7" s="429"/>
      <c r="BC7" s="429"/>
      <c r="BD7" s="429"/>
      <c r="BE7" s="429"/>
      <c r="BF7" s="429"/>
      <c r="BG7" s="429"/>
      <c r="BH7" s="429"/>
      <c r="BI7" s="429"/>
      <c r="BJ7" s="429"/>
      <c r="BK7" s="429"/>
      <c r="BL7" s="429"/>
      <c r="BM7" s="430"/>
      <c r="BN7" s="394">
        <v>1230452</v>
      </c>
      <c r="BO7" s="395"/>
      <c r="BP7" s="395"/>
      <c r="BQ7" s="395"/>
      <c r="BR7" s="395"/>
      <c r="BS7" s="395"/>
      <c r="BT7" s="395"/>
      <c r="BU7" s="396"/>
      <c r="BV7" s="394">
        <v>859194</v>
      </c>
      <c r="BW7" s="395"/>
      <c r="BX7" s="395"/>
      <c r="BY7" s="395"/>
      <c r="BZ7" s="395"/>
      <c r="CA7" s="395"/>
      <c r="CB7" s="395"/>
      <c r="CC7" s="396"/>
      <c r="CD7" s="397" t="s">
        <v>109</v>
      </c>
      <c r="CE7" s="398"/>
      <c r="CF7" s="398"/>
      <c r="CG7" s="398"/>
      <c r="CH7" s="398"/>
      <c r="CI7" s="398"/>
      <c r="CJ7" s="398"/>
      <c r="CK7" s="398"/>
      <c r="CL7" s="398"/>
      <c r="CM7" s="398"/>
      <c r="CN7" s="398"/>
      <c r="CO7" s="398"/>
      <c r="CP7" s="398"/>
      <c r="CQ7" s="398"/>
      <c r="CR7" s="398"/>
      <c r="CS7" s="399"/>
      <c r="CT7" s="394">
        <v>34669626</v>
      </c>
      <c r="CU7" s="395"/>
      <c r="CV7" s="395"/>
      <c r="CW7" s="395"/>
      <c r="CX7" s="395"/>
      <c r="CY7" s="395"/>
      <c r="CZ7" s="395"/>
      <c r="DA7" s="396"/>
      <c r="DB7" s="394">
        <v>35411758</v>
      </c>
      <c r="DC7" s="395"/>
      <c r="DD7" s="395"/>
      <c r="DE7" s="395"/>
      <c r="DF7" s="395"/>
      <c r="DG7" s="395"/>
      <c r="DH7" s="395"/>
      <c r="DI7" s="396"/>
    </row>
    <row r="8" spans="1:119" ht="18.75" customHeight="1" thickBot="1">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110</v>
      </c>
      <c r="AN8" s="424"/>
      <c r="AO8" s="424"/>
      <c r="AP8" s="424"/>
      <c r="AQ8" s="424"/>
      <c r="AR8" s="424"/>
      <c r="AS8" s="424"/>
      <c r="AT8" s="425"/>
      <c r="AU8" s="426" t="s">
        <v>96</v>
      </c>
      <c r="AV8" s="427"/>
      <c r="AW8" s="427"/>
      <c r="AX8" s="427"/>
      <c r="AY8" s="428" t="s">
        <v>111</v>
      </c>
      <c r="AZ8" s="429"/>
      <c r="BA8" s="429"/>
      <c r="BB8" s="429"/>
      <c r="BC8" s="429"/>
      <c r="BD8" s="429"/>
      <c r="BE8" s="429"/>
      <c r="BF8" s="429"/>
      <c r="BG8" s="429"/>
      <c r="BH8" s="429"/>
      <c r="BI8" s="429"/>
      <c r="BJ8" s="429"/>
      <c r="BK8" s="429"/>
      <c r="BL8" s="429"/>
      <c r="BM8" s="430"/>
      <c r="BN8" s="394">
        <v>3520924</v>
      </c>
      <c r="BO8" s="395"/>
      <c r="BP8" s="395"/>
      <c r="BQ8" s="395"/>
      <c r="BR8" s="395"/>
      <c r="BS8" s="395"/>
      <c r="BT8" s="395"/>
      <c r="BU8" s="396"/>
      <c r="BV8" s="394">
        <v>3137271</v>
      </c>
      <c r="BW8" s="395"/>
      <c r="BX8" s="395"/>
      <c r="BY8" s="395"/>
      <c r="BZ8" s="395"/>
      <c r="CA8" s="395"/>
      <c r="CB8" s="395"/>
      <c r="CC8" s="396"/>
      <c r="CD8" s="397" t="s">
        <v>112</v>
      </c>
      <c r="CE8" s="398"/>
      <c r="CF8" s="398"/>
      <c r="CG8" s="398"/>
      <c r="CH8" s="398"/>
      <c r="CI8" s="398"/>
      <c r="CJ8" s="398"/>
      <c r="CK8" s="398"/>
      <c r="CL8" s="398"/>
      <c r="CM8" s="398"/>
      <c r="CN8" s="398"/>
      <c r="CO8" s="398"/>
      <c r="CP8" s="398"/>
      <c r="CQ8" s="398"/>
      <c r="CR8" s="398"/>
      <c r="CS8" s="399"/>
      <c r="CT8" s="434">
        <v>0.54</v>
      </c>
      <c r="CU8" s="435"/>
      <c r="CV8" s="435"/>
      <c r="CW8" s="435"/>
      <c r="CX8" s="435"/>
      <c r="CY8" s="435"/>
      <c r="CZ8" s="435"/>
      <c r="DA8" s="436"/>
      <c r="DB8" s="434">
        <v>0.54</v>
      </c>
      <c r="DC8" s="435"/>
      <c r="DD8" s="435"/>
      <c r="DE8" s="435"/>
      <c r="DF8" s="435"/>
      <c r="DG8" s="435"/>
      <c r="DH8" s="435"/>
      <c r="DI8" s="436"/>
    </row>
    <row r="9" spans="1:119" ht="18.75" customHeight="1" thickBot="1">
      <c r="A9" s="175"/>
      <c r="B9" s="388" t="s">
        <v>113</v>
      </c>
      <c r="C9" s="389"/>
      <c r="D9" s="389"/>
      <c r="E9" s="389"/>
      <c r="F9" s="389"/>
      <c r="G9" s="389"/>
      <c r="H9" s="389"/>
      <c r="I9" s="389"/>
      <c r="J9" s="389"/>
      <c r="K9" s="437"/>
      <c r="L9" s="438" t="s">
        <v>114</v>
      </c>
      <c r="M9" s="439"/>
      <c r="N9" s="439"/>
      <c r="O9" s="439"/>
      <c r="P9" s="439"/>
      <c r="Q9" s="440"/>
      <c r="R9" s="441">
        <v>123135</v>
      </c>
      <c r="S9" s="442"/>
      <c r="T9" s="442"/>
      <c r="U9" s="442"/>
      <c r="V9" s="443"/>
      <c r="W9" s="351" t="s">
        <v>115</v>
      </c>
      <c r="X9" s="352"/>
      <c r="Y9" s="352"/>
      <c r="Z9" s="352"/>
      <c r="AA9" s="352"/>
      <c r="AB9" s="352"/>
      <c r="AC9" s="352"/>
      <c r="AD9" s="352"/>
      <c r="AE9" s="352"/>
      <c r="AF9" s="352"/>
      <c r="AG9" s="352"/>
      <c r="AH9" s="352"/>
      <c r="AI9" s="352"/>
      <c r="AJ9" s="352"/>
      <c r="AK9" s="352"/>
      <c r="AL9" s="353"/>
      <c r="AM9" s="423" t="s">
        <v>116</v>
      </c>
      <c r="AN9" s="424"/>
      <c r="AO9" s="424"/>
      <c r="AP9" s="424"/>
      <c r="AQ9" s="424"/>
      <c r="AR9" s="424"/>
      <c r="AS9" s="424"/>
      <c r="AT9" s="425"/>
      <c r="AU9" s="426" t="s">
        <v>104</v>
      </c>
      <c r="AV9" s="427"/>
      <c r="AW9" s="427"/>
      <c r="AX9" s="427"/>
      <c r="AY9" s="428" t="s">
        <v>117</v>
      </c>
      <c r="AZ9" s="429"/>
      <c r="BA9" s="429"/>
      <c r="BB9" s="429"/>
      <c r="BC9" s="429"/>
      <c r="BD9" s="429"/>
      <c r="BE9" s="429"/>
      <c r="BF9" s="429"/>
      <c r="BG9" s="429"/>
      <c r="BH9" s="429"/>
      <c r="BI9" s="429"/>
      <c r="BJ9" s="429"/>
      <c r="BK9" s="429"/>
      <c r="BL9" s="429"/>
      <c r="BM9" s="430"/>
      <c r="BN9" s="394">
        <v>383653</v>
      </c>
      <c r="BO9" s="395"/>
      <c r="BP9" s="395"/>
      <c r="BQ9" s="395"/>
      <c r="BR9" s="395"/>
      <c r="BS9" s="395"/>
      <c r="BT9" s="395"/>
      <c r="BU9" s="396"/>
      <c r="BV9" s="394">
        <v>435914</v>
      </c>
      <c r="BW9" s="395"/>
      <c r="BX9" s="395"/>
      <c r="BY9" s="395"/>
      <c r="BZ9" s="395"/>
      <c r="CA9" s="395"/>
      <c r="CB9" s="395"/>
      <c r="CC9" s="396"/>
      <c r="CD9" s="397" t="s">
        <v>118</v>
      </c>
      <c r="CE9" s="398"/>
      <c r="CF9" s="398"/>
      <c r="CG9" s="398"/>
      <c r="CH9" s="398"/>
      <c r="CI9" s="398"/>
      <c r="CJ9" s="398"/>
      <c r="CK9" s="398"/>
      <c r="CL9" s="398"/>
      <c r="CM9" s="398"/>
      <c r="CN9" s="398"/>
      <c r="CO9" s="398"/>
      <c r="CP9" s="398"/>
      <c r="CQ9" s="398"/>
      <c r="CR9" s="398"/>
      <c r="CS9" s="399"/>
      <c r="CT9" s="391">
        <v>14.2</v>
      </c>
      <c r="CU9" s="392"/>
      <c r="CV9" s="392"/>
      <c r="CW9" s="392"/>
      <c r="CX9" s="392"/>
      <c r="CY9" s="392"/>
      <c r="CZ9" s="392"/>
      <c r="DA9" s="393"/>
      <c r="DB9" s="391">
        <v>14.6</v>
      </c>
      <c r="DC9" s="392"/>
      <c r="DD9" s="392"/>
      <c r="DE9" s="392"/>
      <c r="DF9" s="392"/>
      <c r="DG9" s="392"/>
      <c r="DH9" s="392"/>
      <c r="DI9" s="393"/>
    </row>
    <row r="10" spans="1:119" ht="18.75" customHeight="1" thickBot="1">
      <c r="A10" s="175"/>
      <c r="B10" s="388"/>
      <c r="C10" s="389"/>
      <c r="D10" s="389"/>
      <c r="E10" s="389"/>
      <c r="F10" s="389"/>
      <c r="G10" s="389"/>
      <c r="H10" s="389"/>
      <c r="I10" s="389"/>
      <c r="J10" s="389"/>
      <c r="K10" s="437"/>
      <c r="L10" s="444" t="s">
        <v>119</v>
      </c>
      <c r="M10" s="424"/>
      <c r="N10" s="424"/>
      <c r="O10" s="424"/>
      <c r="P10" s="424"/>
      <c r="Q10" s="425"/>
      <c r="R10" s="445">
        <v>125857</v>
      </c>
      <c r="S10" s="446"/>
      <c r="T10" s="446"/>
      <c r="U10" s="446"/>
      <c r="V10" s="447"/>
      <c r="W10" s="382"/>
      <c r="X10" s="383"/>
      <c r="Y10" s="383"/>
      <c r="Z10" s="383"/>
      <c r="AA10" s="383"/>
      <c r="AB10" s="383"/>
      <c r="AC10" s="383"/>
      <c r="AD10" s="383"/>
      <c r="AE10" s="383"/>
      <c r="AF10" s="383"/>
      <c r="AG10" s="383"/>
      <c r="AH10" s="383"/>
      <c r="AI10" s="383"/>
      <c r="AJ10" s="383"/>
      <c r="AK10" s="383"/>
      <c r="AL10" s="386"/>
      <c r="AM10" s="423" t="s">
        <v>120</v>
      </c>
      <c r="AN10" s="424"/>
      <c r="AO10" s="424"/>
      <c r="AP10" s="424"/>
      <c r="AQ10" s="424"/>
      <c r="AR10" s="424"/>
      <c r="AS10" s="424"/>
      <c r="AT10" s="425"/>
      <c r="AU10" s="426" t="s">
        <v>121</v>
      </c>
      <c r="AV10" s="427"/>
      <c r="AW10" s="427"/>
      <c r="AX10" s="427"/>
      <c r="AY10" s="428" t="s">
        <v>122</v>
      </c>
      <c r="AZ10" s="429"/>
      <c r="BA10" s="429"/>
      <c r="BB10" s="429"/>
      <c r="BC10" s="429"/>
      <c r="BD10" s="429"/>
      <c r="BE10" s="429"/>
      <c r="BF10" s="429"/>
      <c r="BG10" s="429"/>
      <c r="BH10" s="429"/>
      <c r="BI10" s="429"/>
      <c r="BJ10" s="429"/>
      <c r="BK10" s="429"/>
      <c r="BL10" s="429"/>
      <c r="BM10" s="430"/>
      <c r="BN10" s="394">
        <v>1400996</v>
      </c>
      <c r="BO10" s="395"/>
      <c r="BP10" s="395"/>
      <c r="BQ10" s="395"/>
      <c r="BR10" s="395"/>
      <c r="BS10" s="395"/>
      <c r="BT10" s="395"/>
      <c r="BU10" s="396"/>
      <c r="BV10" s="394">
        <v>1655130</v>
      </c>
      <c r="BW10" s="395"/>
      <c r="BX10" s="395"/>
      <c r="BY10" s="395"/>
      <c r="BZ10" s="395"/>
      <c r="CA10" s="395"/>
      <c r="CB10" s="395"/>
      <c r="CC10" s="396"/>
      <c r="CD10" s="181" t="s">
        <v>123</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c r="A11" s="175"/>
      <c r="B11" s="388"/>
      <c r="C11" s="389"/>
      <c r="D11" s="389"/>
      <c r="E11" s="389"/>
      <c r="F11" s="389"/>
      <c r="G11" s="389"/>
      <c r="H11" s="389"/>
      <c r="I11" s="389"/>
      <c r="J11" s="389"/>
      <c r="K11" s="437"/>
      <c r="L11" s="448" t="s">
        <v>124</v>
      </c>
      <c r="M11" s="449"/>
      <c r="N11" s="449"/>
      <c r="O11" s="449"/>
      <c r="P11" s="449"/>
      <c r="Q11" s="450"/>
      <c r="R11" s="451" t="s">
        <v>125</v>
      </c>
      <c r="S11" s="452"/>
      <c r="T11" s="452"/>
      <c r="U11" s="452"/>
      <c r="V11" s="453"/>
      <c r="W11" s="382"/>
      <c r="X11" s="383"/>
      <c r="Y11" s="383"/>
      <c r="Z11" s="383"/>
      <c r="AA11" s="383"/>
      <c r="AB11" s="383"/>
      <c r="AC11" s="383"/>
      <c r="AD11" s="383"/>
      <c r="AE11" s="383"/>
      <c r="AF11" s="383"/>
      <c r="AG11" s="383"/>
      <c r="AH11" s="383"/>
      <c r="AI11" s="383"/>
      <c r="AJ11" s="383"/>
      <c r="AK11" s="383"/>
      <c r="AL11" s="386"/>
      <c r="AM11" s="423" t="s">
        <v>126</v>
      </c>
      <c r="AN11" s="424"/>
      <c r="AO11" s="424"/>
      <c r="AP11" s="424"/>
      <c r="AQ11" s="424"/>
      <c r="AR11" s="424"/>
      <c r="AS11" s="424"/>
      <c r="AT11" s="425"/>
      <c r="AU11" s="426" t="s">
        <v>127</v>
      </c>
      <c r="AV11" s="427"/>
      <c r="AW11" s="427"/>
      <c r="AX11" s="427"/>
      <c r="AY11" s="428" t="s">
        <v>128</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129</v>
      </c>
      <c r="CE11" s="398"/>
      <c r="CF11" s="398"/>
      <c r="CG11" s="398"/>
      <c r="CH11" s="398"/>
      <c r="CI11" s="398"/>
      <c r="CJ11" s="398"/>
      <c r="CK11" s="398"/>
      <c r="CL11" s="398"/>
      <c r="CM11" s="398"/>
      <c r="CN11" s="398"/>
      <c r="CO11" s="398"/>
      <c r="CP11" s="398"/>
      <c r="CQ11" s="398"/>
      <c r="CR11" s="398"/>
      <c r="CS11" s="399"/>
      <c r="CT11" s="434" t="s">
        <v>130</v>
      </c>
      <c r="CU11" s="435"/>
      <c r="CV11" s="435"/>
      <c r="CW11" s="435"/>
      <c r="CX11" s="435"/>
      <c r="CY11" s="435"/>
      <c r="CZ11" s="435"/>
      <c r="DA11" s="436"/>
      <c r="DB11" s="434" t="s">
        <v>131</v>
      </c>
      <c r="DC11" s="435"/>
      <c r="DD11" s="435"/>
      <c r="DE11" s="435"/>
      <c r="DF11" s="435"/>
      <c r="DG11" s="435"/>
      <c r="DH11" s="435"/>
      <c r="DI11" s="436"/>
    </row>
    <row r="12" spans="1:119" ht="18.75" customHeight="1">
      <c r="A12" s="175"/>
      <c r="B12" s="454" t="s">
        <v>132</v>
      </c>
      <c r="C12" s="455"/>
      <c r="D12" s="455"/>
      <c r="E12" s="455"/>
      <c r="F12" s="455"/>
      <c r="G12" s="455"/>
      <c r="H12" s="455"/>
      <c r="I12" s="455"/>
      <c r="J12" s="455"/>
      <c r="K12" s="456"/>
      <c r="L12" s="463" t="s">
        <v>133</v>
      </c>
      <c r="M12" s="464"/>
      <c r="N12" s="464"/>
      <c r="O12" s="464"/>
      <c r="P12" s="464"/>
      <c r="Q12" s="465"/>
      <c r="R12" s="466">
        <v>124751</v>
      </c>
      <c r="S12" s="467"/>
      <c r="T12" s="467"/>
      <c r="U12" s="467"/>
      <c r="V12" s="468"/>
      <c r="W12" s="469" t="s">
        <v>1</v>
      </c>
      <c r="X12" s="427"/>
      <c r="Y12" s="427"/>
      <c r="Z12" s="427"/>
      <c r="AA12" s="427"/>
      <c r="AB12" s="470"/>
      <c r="AC12" s="471" t="s">
        <v>134</v>
      </c>
      <c r="AD12" s="472"/>
      <c r="AE12" s="472"/>
      <c r="AF12" s="472"/>
      <c r="AG12" s="473"/>
      <c r="AH12" s="471" t="s">
        <v>135</v>
      </c>
      <c r="AI12" s="472"/>
      <c r="AJ12" s="472"/>
      <c r="AK12" s="472"/>
      <c r="AL12" s="474"/>
      <c r="AM12" s="423" t="s">
        <v>136</v>
      </c>
      <c r="AN12" s="424"/>
      <c r="AO12" s="424"/>
      <c r="AP12" s="424"/>
      <c r="AQ12" s="424"/>
      <c r="AR12" s="424"/>
      <c r="AS12" s="424"/>
      <c r="AT12" s="425"/>
      <c r="AU12" s="426" t="s">
        <v>137</v>
      </c>
      <c r="AV12" s="427"/>
      <c r="AW12" s="427"/>
      <c r="AX12" s="427"/>
      <c r="AY12" s="428" t="s">
        <v>138</v>
      </c>
      <c r="AZ12" s="429"/>
      <c r="BA12" s="429"/>
      <c r="BB12" s="429"/>
      <c r="BC12" s="429"/>
      <c r="BD12" s="429"/>
      <c r="BE12" s="429"/>
      <c r="BF12" s="429"/>
      <c r="BG12" s="429"/>
      <c r="BH12" s="429"/>
      <c r="BI12" s="429"/>
      <c r="BJ12" s="429"/>
      <c r="BK12" s="429"/>
      <c r="BL12" s="429"/>
      <c r="BM12" s="430"/>
      <c r="BN12" s="394">
        <v>1519368</v>
      </c>
      <c r="BO12" s="395"/>
      <c r="BP12" s="395"/>
      <c r="BQ12" s="395"/>
      <c r="BR12" s="395"/>
      <c r="BS12" s="395"/>
      <c r="BT12" s="395"/>
      <c r="BU12" s="396"/>
      <c r="BV12" s="394">
        <v>1668485</v>
      </c>
      <c r="BW12" s="395"/>
      <c r="BX12" s="395"/>
      <c r="BY12" s="395"/>
      <c r="BZ12" s="395"/>
      <c r="CA12" s="395"/>
      <c r="CB12" s="395"/>
      <c r="CC12" s="396"/>
      <c r="CD12" s="397" t="s">
        <v>139</v>
      </c>
      <c r="CE12" s="398"/>
      <c r="CF12" s="398"/>
      <c r="CG12" s="398"/>
      <c r="CH12" s="398"/>
      <c r="CI12" s="398"/>
      <c r="CJ12" s="398"/>
      <c r="CK12" s="398"/>
      <c r="CL12" s="398"/>
      <c r="CM12" s="398"/>
      <c r="CN12" s="398"/>
      <c r="CO12" s="398"/>
      <c r="CP12" s="398"/>
      <c r="CQ12" s="398"/>
      <c r="CR12" s="398"/>
      <c r="CS12" s="399"/>
      <c r="CT12" s="434" t="s">
        <v>140</v>
      </c>
      <c r="CU12" s="435"/>
      <c r="CV12" s="435"/>
      <c r="CW12" s="435"/>
      <c r="CX12" s="435"/>
      <c r="CY12" s="435"/>
      <c r="CZ12" s="435"/>
      <c r="DA12" s="436"/>
      <c r="DB12" s="434" t="s">
        <v>140</v>
      </c>
      <c r="DC12" s="435"/>
      <c r="DD12" s="435"/>
      <c r="DE12" s="435"/>
      <c r="DF12" s="435"/>
      <c r="DG12" s="435"/>
      <c r="DH12" s="435"/>
      <c r="DI12" s="436"/>
    </row>
    <row r="13" spans="1:119" ht="18.75" customHeight="1">
      <c r="A13" s="175"/>
      <c r="B13" s="457"/>
      <c r="C13" s="458"/>
      <c r="D13" s="458"/>
      <c r="E13" s="458"/>
      <c r="F13" s="458"/>
      <c r="G13" s="458"/>
      <c r="H13" s="458"/>
      <c r="I13" s="458"/>
      <c r="J13" s="458"/>
      <c r="K13" s="459"/>
      <c r="L13" s="190"/>
      <c r="M13" s="485" t="s">
        <v>141</v>
      </c>
      <c r="N13" s="486"/>
      <c r="O13" s="486"/>
      <c r="P13" s="486"/>
      <c r="Q13" s="487"/>
      <c r="R13" s="478">
        <v>123785</v>
      </c>
      <c r="S13" s="479"/>
      <c r="T13" s="479"/>
      <c r="U13" s="479"/>
      <c r="V13" s="480"/>
      <c r="W13" s="410" t="s">
        <v>142</v>
      </c>
      <c r="X13" s="411"/>
      <c r="Y13" s="411"/>
      <c r="Z13" s="411"/>
      <c r="AA13" s="411"/>
      <c r="AB13" s="401"/>
      <c r="AC13" s="445">
        <v>2657</v>
      </c>
      <c r="AD13" s="446"/>
      <c r="AE13" s="446"/>
      <c r="AF13" s="446"/>
      <c r="AG13" s="488"/>
      <c r="AH13" s="445">
        <v>3069</v>
      </c>
      <c r="AI13" s="446"/>
      <c r="AJ13" s="446"/>
      <c r="AK13" s="446"/>
      <c r="AL13" s="447"/>
      <c r="AM13" s="423" t="s">
        <v>143</v>
      </c>
      <c r="AN13" s="424"/>
      <c r="AO13" s="424"/>
      <c r="AP13" s="424"/>
      <c r="AQ13" s="424"/>
      <c r="AR13" s="424"/>
      <c r="AS13" s="424"/>
      <c r="AT13" s="425"/>
      <c r="AU13" s="426" t="s">
        <v>144</v>
      </c>
      <c r="AV13" s="427"/>
      <c r="AW13" s="427"/>
      <c r="AX13" s="427"/>
      <c r="AY13" s="428" t="s">
        <v>145</v>
      </c>
      <c r="AZ13" s="429"/>
      <c r="BA13" s="429"/>
      <c r="BB13" s="429"/>
      <c r="BC13" s="429"/>
      <c r="BD13" s="429"/>
      <c r="BE13" s="429"/>
      <c r="BF13" s="429"/>
      <c r="BG13" s="429"/>
      <c r="BH13" s="429"/>
      <c r="BI13" s="429"/>
      <c r="BJ13" s="429"/>
      <c r="BK13" s="429"/>
      <c r="BL13" s="429"/>
      <c r="BM13" s="430"/>
      <c r="BN13" s="394">
        <v>265281</v>
      </c>
      <c r="BO13" s="395"/>
      <c r="BP13" s="395"/>
      <c r="BQ13" s="395"/>
      <c r="BR13" s="395"/>
      <c r="BS13" s="395"/>
      <c r="BT13" s="395"/>
      <c r="BU13" s="396"/>
      <c r="BV13" s="394">
        <v>422559</v>
      </c>
      <c r="BW13" s="395"/>
      <c r="BX13" s="395"/>
      <c r="BY13" s="395"/>
      <c r="BZ13" s="395"/>
      <c r="CA13" s="395"/>
      <c r="CB13" s="395"/>
      <c r="CC13" s="396"/>
      <c r="CD13" s="397" t="s">
        <v>146</v>
      </c>
      <c r="CE13" s="398"/>
      <c r="CF13" s="398"/>
      <c r="CG13" s="398"/>
      <c r="CH13" s="398"/>
      <c r="CI13" s="398"/>
      <c r="CJ13" s="398"/>
      <c r="CK13" s="398"/>
      <c r="CL13" s="398"/>
      <c r="CM13" s="398"/>
      <c r="CN13" s="398"/>
      <c r="CO13" s="398"/>
      <c r="CP13" s="398"/>
      <c r="CQ13" s="398"/>
      <c r="CR13" s="398"/>
      <c r="CS13" s="399"/>
      <c r="CT13" s="391">
        <v>6.5</v>
      </c>
      <c r="CU13" s="392"/>
      <c r="CV13" s="392"/>
      <c r="CW13" s="392"/>
      <c r="CX13" s="392"/>
      <c r="CY13" s="392"/>
      <c r="CZ13" s="392"/>
      <c r="DA13" s="393"/>
      <c r="DB13" s="391">
        <v>6.6</v>
      </c>
      <c r="DC13" s="392"/>
      <c r="DD13" s="392"/>
      <c r="DE13" s="392"/>
      <c r="DF13" s="392"/>
      <c r="DG13" s="392"/>
      <c r="DH13" s="392"/>
      <c r="DI13" s="393"/>
    </row>
    <row r="14" spans="1:119" ht="18.75" customHeight="1" thickBot="1">
      <c r="A14" s="175"/>
      <c r="B14" s="457"/>
      <c r="C14" s="458"/>
      <c r="D14" s="458"/>
      <c r="E14" s="458"/>
      <c r="F14" s="458"/>
      <c r="G14" s="458"/>
      <c r="H14" s="458"/>
      <c r="I14" s="458"/>
      <c r="J14" s="458"/>
      <c r="K14" s="459"/>
      <c r="L14" s="475" t="s">
        <v>147</v>
      </c>
      <c r="M14" s="476"/>
      <c r="N14" s="476"/>
      <c r="O14" s="476"/>
      <c r="P14" s="476"/>
      <c r="Q14" s="477"/>
      <c r="R14" s="478">
        <v>124826</v>
      </c>
      <c r="S14" s="479"/>
      <c r="T14" s="479"/>
      <c r="U14" s="479"/>
      <c r="V14" s="480"/>
      <c r="W14" s="384"/>
      <c r="X14" s="385"/>
      <c r="Y14" s="385"/>
      <c r="Z14" s="385"/>
      <c r="AA14" s="385"/>
      <c r="AB14" s="374"/>
      <c r="AC14" s="481">
        <v>5</v>
      </c>
      <c r="AD14" s="482"/>
      <c r="AE14" s="482"/>
      <c r="AF14" s="482"/>
      <c r="AG14" s="483"/>
      <c r="AH14" s="481">
        <v>5.6</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148</v>
      </c>
      <c r="CE14" s="490"/>
      <c r="CF14" s="490"/>
      <c r="CG14" s="490"/>
      <c r="CH14" s="490"/>
      <c r="CI14" s="490"/>
      <c r="CJ14" s="490"/>
      <c r="CK14" s="490"/>
      <c r="CL14" s="490"/>
      <c r="CM14" s="490"/>
      <c r="CN14" s="490"/>
      <c r="CO14" s="490"/>
      <c r="CP14" s="490"/>
      <c r="CQ14" s="490"/>
      <c r="CR14" s="490"/>
      <c r="CS14" s="491"/>
      <c r="CT14" s="492" t="s">
        <v>149</v>
      </c>
      <c r="CU14" s="493"/>
      <c r="CV14" s="493"/>
      <c r="CW14" s="493"/>
      <c r="CX14" s="493"/>
      <c r="CY14" s="493"/>
      <c r="CZ14" s="493"/>
      <c r="DA14" s="494"/>
      <c r="DB14" s="492" t="s">
        <v>140</v>
      </c>
      <c r="DC14" s="493"/>
      <c r="DD14" s="493"/>
      <c r="DE14" s="493"/>
      <c r="DF14" s="493"/>
      <c r="DG14" s="493"/>
      <c r="DH14" s="493"/>
      <c r="DI14" s="494"/>
    </row>
    <row r="15" spans="1:119" ht="18.75" customHeight="1">
      <c r="A15" s="175"/>
      <c r="B15" s="457"/>
      <c r="C15" s="458"/>
      <c r="D15" s="458"/>
      <c r="E15" s="458"/>
      <c r="F15" s="458"/>
      <c r="G15" s="458"/>
      <c r="H15" s="458"/>
      <c r="I15" s="458"/>
      <c r="J15" s="458"/>
      <c r="K15" s="459"/>
      <c r="L15" s="190"/>
      <c r="M15" s="485" t="s">
        <v>150</v>
      </c>
      <c r="N15" s="486"/>
      <c r="O15" s="486"/>
      <c r="P15" s="486"/>
      <c r="Q15" s="487"/>
      <c r="R15" s="478">
        <v>123975</v>
      </c>
      <c r="S15" s="479"/>
      <c r="T15" s="479"/>
      <c r="U15" s="479"/>
      <c r="V15" s="480"/>
      <c r="W15" s="410" t="s">
        <v>151</v>
      </c>
      <c r="X15" s="411"/>
      <c r="Y15" s="411"/>
      <c r="Z15" s="411"/>
      <c r="AA15" s="411"/>
      <c r="AB15" s="401"/>
      <c r="AC15" s="445">
        <v>14656</v>
      </c>
      <c r="AD15" s="446"/>
      <c r="AE15" s="446"/>
      <c r="AF15" s="446"/>
      <c r="AG15" s="488"/>
      <c r="AH15" s="445">
        <v>14872</v>
      </c>
      <c r="AI15" s="446"/>
      <c r="AJ15" s="446"/>
      <c r="AK15" s="446"/>
      <c r="AL15" s="447"/>
      <c r="AM15" s="423"/>
      <c r="AN15" s="424"/>
      <c r="AO15" s="424"/>
      <c r="AP15" s="424"/>
      <c r="AQ15" s="424"/>
      <c r="AR15" s="424"/>
      <c r="AS15" s="424"/>
      <c r="AT15" s="425"/>
      <c r="AU15" s="426"/>
      <c r="AV15" s="427"/>
      <c r="AW15" s="427"/>
      <c r="AX15" s="427"/>
      <c r="AY15" s="354" t="s">
        <v>152</v>
      </c>
      <c r="AZ15" s="355"/>
      <c r="BA15" s="355"/>
      <c r="BB15" s="355"/>
      <c r="BC15" s="355"/>
      <c r="BD15" s="355"/>
      <c r="BE15" s="355"/>
      <c r="BF15" s="355"/>
      <c r="BG15" s="355"/>
      <c r="BH15" s="355"/>
      <c r="BI15" s="355"/>
      <c r="BJ15" s="355"/>
      <c r="BK15" s="355"/>
      <c r="BL15" s="355"/>
      <c r="BM15" s="356"/>
      <c r="BN15" s="357">
        <v>16203163</v>
      </c>
      <c r="BO15" s="358"/>
      <c r="BP15" s="358"/>
      <c r="BQ15" s="358"/>
      <c r="BR15" s="358"/>
      <c r="BS15" s="358"/>
      <c r="BT15" s="358"/>
      <c r="BU15" s="359"/>
      <c r="BV15" s="357">
        <v>15298170</v>
      </c>
      <c r="BW15" s="358"/>
      <c r="BX15" s="358"/>
      <c r="BY15" s="358"/>
      <c r="BZ15" s="358"/>
      <c r="CA15" s="358"/>
      <c r="CB15" s="358"/>
      <c r="CC15" s="359"/>
      <c r="CD15" s="495" t="s">
        <v>153</v>
      </c>
      <c r="CE15" s="496"/>
      <c r="CF15" s="496"/>
      <c r="CG15" s="496"/>
      <c r="CH15" s="496"/>
      <c r="CI15" s="496"/>
      <c r="CJ15" s="496"/>
      <c r="CK15" s="496"/>
      <c r="CL15" s="496"/>
      <c r="CM15" s="496"/>
      <c r="CN15" s="496"/>
      <c r="CO15" s="496"/>
      <c r="CP15" s="496"/>
      <c r="CQ15" s="496"/>
      <c r="CR15" s="496"/>
      <c r="CS15" s="497"/>
      <c r="CT15" s="191"/>
      <c r="CU15" s="192"/>
      <c r="CV15" s="192"/>
      <c r="CW15" s="192"/>
      <c r="CX15" s="192"/>
      <c r="CY15" s="192"/>
      <c r="CZ15" s="192"/>
      <c r="DA15" s="193"/>
      <c r="DB15" s="191"/>
      <c r="DC15" s="192"/>
      <c r="DD15" s="192"/>
      <c r="DE15" s="192"/>
      <c r="DF15" s="192"/>
      <c r="DG15" s="192"/>
      <c r="DH15" s="192"/>
      <c r="DI15" s="193"/>
    </row>
    <row r="16" spans="1:119" ht="18.75" customHeight="1">
      <c r="A16" s="175"/>
      <c r="B16" s="457"/>
      <c r="C16" s="458"/>
      <c r="D16" s="458"/>
      <c r="E16" s="458"/>
      <c r="F16" s="458"/>
      <c r="G16" s="458"/>
      <c r="H16" s="458"/>
      <c r="I16" s="458"/>
      <c r="J16" s="458"/>
      <c r="K16" s="459"/>
      <c r="L16" s="475" t="s">
        <v>154</v>
      </c>
      <c r="M16" s="498"/>
      <c r="N16" s="498"/>
      <c r="O16" s="498"/>
      <c r="P16" s="498"/>
      <c r="Q16" s="499"/>
      <c r="R16" s="500" t="s">
        <v>155</v>
      </c>
      <c r="S16" s="501"/>
      <c r="T16" s="501"/>
      <c r="U16" s="501"/>
      <c r="V16" s="502"/>
      <c r="W16" s="384"/>
      <c r="X16" s="385"/>
      <c r="Y16" s="385"/>
      <c r="Z16" s="385"/>
      <c r="AA16" s="385"/>
      <c r="AB16" s="374"/>
      <c r="AC16" s="481">
        <v>27.5</v>
      </c>
      <c r="AD16" s="482"/>
      <c r="AE16" s="482"/>
      <c r="AF16" s="482"/>
      <c r="AG16" s="483"/>
      <c r="AH16" s="481">
        <v>27.3</v>
      </c>
      <c r="AI16" s="482"/>
      <c r="AJ16" s="482"/>
      <c r="AK16" s="482"/>
      <c r="AL16" s="484"/>
      <c r="AM16" s="423"/>
      <c r="AN16" s="424"/>
      <c r="AO16" s="424"/>
      <c r="AP16" s="424"/>
      <c r="AQ16" s="424"/>
      <c r="AR16" s="424"/>
      <c r="AS16" s="424"/>
      <c r="AT16" s="425"/>
      <c r="AU16" s="426"/>
      <c r="AV16" s="427"/>
      <c r="AW16" s="427"/>
      <c r="AX16" s="427"/>
      <c r="AY16" s="428" t="s">
        <v>156</v>
      </c>
      <c r="AZ16" s="429"/>
      <c r="BA16" s="429"/>
      <c r="BB16" s="429"/>
      <c r="BC16" s="429"/>
      <c r="BD16" s="429"/>
      <c r="BE16" s="429"/>
      <c r="BF16" s="429"/>
      <c r="BG16" s="429"/>
      <c r="BH16" s="429"/>
      <c r="BI16" s="429"/>
      <c r="BJ16" s="429"/>
      <c r="BK16" s="429"/>
      <c r="BL16" s="429"/>
      <c r="BM16" s="430"/>
      <c r="BN16" s="394">
        <v>29843088</v>
      </c>
      <c r="BO16" s="395"/>
      <c r="BP16" s="395"/>
      <c r="BQ16" s="395"/>
      <c r="BR16" s="395"/>
      <c r="BS16" s="395"/>
      <c r="BT16" s="395"/>
      <c r="BU16" s="396"/>
      <c r="BV16" s="394">
        <v>29331990</v>
      </c>
      <c r="BW16" s="395"/>
      <c r="BX16" s="395"/>
      <c r="BY16" s="395"/>
      <c r="BZ16" s="395"/>
      <c r="CA16" s="395"/>
      <c r="CB16" s="395"/>
      <c r="CC16" s="396"/>
      <c r="CD16" s="184"/>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c r="A17" s="175"/>
      <c r="B17" s="460"/>
      <c r="C17" s="461"/>
      <c r="D17" s="461"/>
      <c r="E17" s="461"/>
      <c r="F17" s="461"/>
      <c r="G17" s="461"/>
      <c r="H17" s="461"/>
      <c r="I17" s="461"/>
      <c r="J17" s="461"/>
      <c r="K17" s="462"/>
      <c r="L17" s="194"/>
      <c r="M17" s="505" t="s">
        <v>157</v>
      </c>
      <c r="N17" s="506"/>
      <c r="O17" s="506"/>
      <c r="P17" s="506"/>
      <c r="Q17" s="507"/>
      <c r="R17" s="500" t="s">
        <v>158</v>
      </c>
      <c r="S17" s="501"/>
      <c r="T17" s="501"/>
      <c r="U17" s="501"/>
      <c r="V17" s="502"/>
      <c r="W17" s="410" t="s">
        <v>159</v>
      </c>
      <c r="X17" s="411"/>
      <c r="Y17" s="411"/>
      <c r="Z17" s="411"/>
      <c r="AA17" s="411"/>
      <c r="AB17" s="401"/>
      <c r="AC17" s="445">
        <v>35911</v>
      </c>
      <c r="AD17" s="446"/>
      <c r="AE17" s="446"/>
      <c r="AF17" s="446"/>
      <c r="AG17" s="488"/>
      <c r="AH17" s="445">
        <v>36519</v>
      </c>
      <c r="AI17" s="446"/>
      <c r="AJ17" s="446"/>
      <c r="AK17" s="446"/>
      <c r="AL17" s="447"/>
      <c r="AM17" s="423"/>
      <c r="AN17" s="424"/>
      <c r="AO17" s="424"/>
      <c r="AP17" s="424"/>
      <c r="AQ17" s="424"/>
      <c r="AR17" s="424"/>
      <c r="AS17" s="424"/>
      <c r="AT17" s="425"/>
      <c r="AU17" s="426"/>
      <c r="AV17" s="427"/>
      <c r="AW17" s="427"/>
      <c r="AX17" s="427"/>
      <c r="AY17" s="428" t="s">
        <v>160</v>
      </c>
      <c r="AZ17" s="429"/>
      <c r="BA17" s="429"/>
      <c r="BB17" s="429"/>
      <c r="BC17" s="429"/>
      <c r="BD17" s="429"/>
      <c r="BE17" s="429"/>
      <c r="BF17" s="429"/>
      <c r="BG17" s="429"/>
      <c r="BH17" s="429"/>
      <c r="BI17" s="429"/>
      <c r="BJ17" s="429"/>
      <c r="BK17" s="429"/>
      <c r="BL17" s="429"/>
      <c r="BM17" s="430"/>
      <c r="BN17" s="394">
        <v>20397678</v>
      </c>
      <c r="BO17" s="395"/>
      <c r="BP17" s="395"/>
      <c r="BQ17" s="395"/>
      <c r="BR17" s="395"/>
      <c r="BS17" s="395"/>
      <c r="BT17" s="395"/>
      <c r="BU17" s="396"/>
      <c r="BV17" s="394">
        <v>19260416</v>
      </c>
      <c r="BW17" s="395"/>
      <c r="BX17" s="395"/>
      <c r="BY17" s="395"/>
      <c r="BZ17" s="395"/>
      <c r="CA17" s="395"/>
      <c r="CB17" s="395"/>
      <c r="CC17" s="396"/>
      <c r="CD17" s="184"/>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c r="A18" s="175"/>
      <c r="B18" s="516" t="s">
        <v>161</v>
      </c>
      <c r="C18" s="437"/>
      <c r="D18" s="437"/>
      <c r="E18" s="517"/>
      <c r="F18" s="517"/>
      <c r="G18" s="517"/>
      <c r="H18" s="517"/>
      <c r="I18" s="517"/>
      <c r="J18" s="517"/>
      <c r="K18" s="517"/>
      <c r="L18" s="518">
        <v>603.16999999999996</v>
      </c>
      <c r="M18" s="518"/>
      <c r="N18" s="518"/>
      <c r="O18" s="518"/>
      <c r="P18" s="518"/>
      <c r="Q18" s="518"/>
      <c r="R18" s="519"/>
      <c r="S18" s="519"/>
      <c r="T18" s="519"/>
      <c r="U18" s="519"/>
      <c r="V18" s="520"/>
      <c r="W18" s="412"/>
      <c r="X18" s="413"/>
      <c r="Y18" s="413"/>
      <c r="Z18" s="413"/>
      <c r="AA18" s="413"/>
      <c r="AB18" s="404"/>
      <c r="AC18" s="521">
        <v>67.5</v>
      </c>
      <c r="AD18" s="522"/>
      <c r="AE18" s="522"/>
      <c r="AF18" s="522"/>
      <c r="AG18" s="523"/>
      <c r="AH18" s="521">
        <v>67.099999999999994</v>
      </c>
      <c r="AI18" s="522"/>
      <c r="AJ18" s="522"/>
      <c r="AK18" s="522"/>
      <c r="AL18" s="524"/>
      <c r="AM18" s="423"/>
      <c r="AN18" s="424"/>
      <c r="AO18" s="424"/>
      <c r="AP18" s="424"/>
      <c r="AQ18" s="424"/>
      <c r="AR18" s="424"/>
      <c r="AS18" s="424"/>
      <c r="AT18" s="425"/>
      <c r="AU18" s="426"/>
      <c r="AV18" s="427"/>
      <c r="AW18" s="427"/>
      <c r="AX18" s="427"/>
      <c r="AY18" s="428" t="s">
        <v>162</v>
      </c>
      <c r="AZ18" s="429"/>
      <c r="BA18" s="429"/>
      <c r="BB18" s="429"/>
      <c r="BC18" s="429"/>
      <c r="BD18" s="429"/>
      <c r="BE18" s="429"/>
      <c r="BF18" s="429"/>
      <c r="BG18" s="429"/>
      <c r="BH18" s="429"/>
      <c r="BI18" s="429"/>
      <c r="BJ18" s="429"/>
      <c r="BK18" s="429"/>
      <c r="BL18" s="429"/>
      <c r="BM18" s="430"/>
      <c r="BN18" s="394">
        <v>30782840</v>
      </c>
      <c r="BO18" s="395"/>
      <c r="BP18" s="395"/>
      <c r="BQ18" s="395"/>
      <c r="BR18" s="395"/>
      <c r="BS18" s="395"/>
      <c r="BT18" s="395"/>
      <c r="BU18" s="396"/>
      <c r="BV18" s="394">
        <v>30543997</v>
      </c>
      <c r="BW18" s="395"/>
      <c r="BX18" s="395"/>
      <c r="BY18" s="395"/>
      <c r="BZ18" s="395"/>
      <c r="CA18" s="395"/>
      <c r="CB18" s="395"/>
      <c r="CC18" s="396"/>
      <c r="CD18" s="184"/>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c r="A19" s="175"/>
      <c r="B19" s="516" t="s">
        <v>163</v>
      </c>
      <c r="C19" s="437"/>
      <c r="D19" s="437"/>
      <c r="E19" s="517"/>
      <c r="F19" s="517"/>
      <c r="G19" s="517"/>
      <c r="H19" s="517"/>
      <c r="I19" s="517"/>
      <c r="J19" s="517"/>
      <c r="K19" s="517"/>
      <c r="L19" s="525">
        <v>204</v>
      </c>
      <c r="M19" s="525"/>
      <c r="N19" s="525"/>
      <c r="O19" s="525"/>
      <c r="P19" s="525"/>
      <c r="Q19" s="525"/>
      <c r="R19" s="526"/>
      <c r="S19" s="526"/>
      <c r="T19" s="526"/>
      <c r="U19" s="526"/>
      <c r="V19" s="527"/>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164</v>
      </c>
      <c r="AZ19" s="429"/>
      <c r="BA19" s="429"/>
      <c r="BB19" s="429"/>
      <c r="BC19" s="429"/>
      <c r="BD19" s="429"/>
      <c r="BE19" s="429"/>
      <c r="BF19" s="429"/>
      <c r="BG19" s="429"/>
      <c r="BH19" s="429"/>
      <c r="BI19" s="429"/>
      <c r="BJ19" s="429"/>
      <c r="BK19" s="429"/>
      <c r="BL19" s="429"/>
      <c r="BM19" s="430"/>
      <c r="BN19" s="394">
        <v>45545827</v>
      </c>
      <c r="BO19" s="395"/>
      <c r="BP19" s="395"/>
      <c r="BQ19" s="395"/>
      <c r="BR19" s="395"/>
      <c r="BS19" s="395"/>
      <c r="BT19" s="395"/>
      <c r="BU19" s="396"/>
      <c r="BV19" s="394">
        <v>46036038</v>
      </c>
      <c r="BW19" s="395"/>
      <c r="BX19" s="395"/>
      <c r="BY19" s="395"/>
      <c r="BZ19" s="395"/>
      <c r="CA19" s="395"/>
      <c r="CB19" s="395"/>
      <c r="CC19" s="396"/>
      <c r="CD19" s="184"/>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c r="A20" s="175"/>
      <c r="B20" s="516" t="s">
        <v>165</v>
      </c>
      <c r="C20" s="437"/>
      <c r="D20" s="437"/>
      <c r="E20" s="517"/>
      <c r="F20" s="517"/>
      <c r="G20" s="517"/>
      <c r="H20" s="517"/>
      <c r="I20" s="517"/>
      <c r="J20" s="517"/>
      <c r="K20" s="517"/>
      <c r="L20" s="525">
        <v>55586</v>
      </c>
      <c r="M20" s="525"/>
      <c r="N20" s="525"/>
      <c r="O20" s="525"/>
      <c r="P20" s="525"/>
      <c r="Q20" s="525"/>
      <c r="R20" s="526"/>
      <c r="S20" s="526"/>
      <c r="T20" s="526"/>
      <c r="U20" s="526"/>
      <c r="V20" s="527"/>
      <c r="W20" s="412"/>
      <c r="X20" s="413"/>
      <c r="Y20" s="413"/>
      <c r="Z20" s="413"/>
      <c r="AA20" s="413"/>
      <c r="AB20" s="413"/>
      <c r="AC20" s="528"/>
      <c r="AD20" s="528"/>
      <c r="AE20" s="528"/>
      <c r="AF20" s="528"/>
      <c r="AG20" s="528"/>
      <c r="AH20" s="528"/>
      <c r="AI20" s="528"/>
      <c r="AJ20" s="528"/>
      <c r="AK20" s="528"/>
      <c r="AL20" s="529"/>
      <c r="AM20" s="530"/>
      <c r="AN20" s="449"/>
      <c r="AO20" s="449"/>
      <c r="AP20" s="449"/>
      <c r="AQ20" s="449"/>
      <c r="AR20" s="449"/>
      <c r="AS20" s="449"/>
      <c r="AT20" s="450"/>
      <c r="AU20" s="531"/>
      <c r="AV20" s="532"/>
      <c r="AW20" s="532"/>
      <c r="AX20" s="533"/>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4"/>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c r="A21" s="175"/>
      <c r="B21" s="534" t="s">
        <v>166</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510"/>
      <c r="AZ21" s="511"/>
      <c r="BA21" s="511"/>
      <c r="BB21" s="511"/>
      <c r="BC21" s="511"/>
      <c r="BD21" s="511"/>
      <c r="BE21" s="511"/>
      <c r="BF21" s="511"/>
      <c r="BG21" s="511"/>
      <c r="BH21" s="511"/>
      <c r="BI21" s="511"/>
      <c r="BJ21" s="511"/>
      <c r="BK21" s="511"/>
      <c r="BL21" s="511"/>
      <c r="BM21" s="512"/>
      <c r="BN21" s="513"/>
      <c r="BO21" s="514"/>
      <c r="BP21" s="514"/>
      <c r="BQ21" s="514"/>
      <c r="BR21" s="514"/>
      <c r="BS21" s="514"/>
      <c r="BT21" s="514"/>
      <c r="BU21" s="515"/>
      <c r="BV21" s="513"/>
      <c r="BW21" s="514"/>
      <c r="BX21" s="514"/>
      <c r="BY21" s="514"/>
      <c r="BZ21" s="514"/>
      <c r="CA21" s="514"/>
      <c r="CB21" s="514"/>
      <c r="CC21" s="515"/>
      <c r="CD21" s="184"/>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c r="A22" s="175"/>
      <c r="B22" s="564" t="s">
        <v>167</v>
      </c>
      <c r="C22" s="538"/>
      <c r="D22" s="539"/>
      <c r="E22" s="406" t="s">
        <v>1</v>
      </c>
      <c r="F22" s="411"/>
      <c r="G22" s="411"/>
      <c r="H22" s="411"/>
      <c r="I22" s="411"/>
      <c r="J22" s="411"/>
      <c r="K22" s="401"/>
      <c r="L22" s="406" t="s">
        <v>168</v>
      </c>
      <c r="M22" s="411"/>
      <c r="N22" s="411"/>
      <c r="O22" s="411"/>
      <c r="P22" s="401"/>
      <c r="Q22" s="569" t="s">
        <v>169</v>
      </c>
      <c r="R22" s="570"/>
      <c r="S22" s="570"/>
      <c r="T22" s="570"/>
      <c r="U22" s="570"/>
      <c r="V22" s="571"/>
      <c r="W22" s="537" t="s">
        <v>170</v>
      </c>
      <c r="X22" s="538"/>
      <c r="Y22" s="539"/>
      <c r="Z22" s="406" t="s">
        <v>1</v>
      </c>
      <c r="AA22" s="411"/>
      <c r="AB22" s="411"/>
      <c r="AC22" s="411"/>
      <c r="AD22" s="411"/>
      <c r="AE22" s="411"/>
      <c r="AF22" s="411"/>
      <c r="AG22" s="401"/>
      <c r="AH22" s="575" t="s">
        <v>171</v>
      </c>
      <c r="AI22" s="411"/>
      <c r="AJ22" s="411"/>
      <c r="AK22" s="411"/>
      <c r="AL22" s="401"/>
      <c r="AM22" s="575" t="s">
        <v>172</v>
      </c>
      <c r="AN22" s="576"/>
      <c r="AO22" s="576"/>
      <c r="AP22" s="576"/>
      <c r="AQ22" s="576"/>
      <c r="AR22" s="577"/>
      <c r="AS22" s="569" t="s">
        <v>169</v>
      </c>
      <c r="AT22" s="570"/>
      <c r="AU22" s="570"/>
      <c r="AV22" s="570"/>
      <c r="AW22" s="570"/>
      <c r="AX22" s="581"/>
      <c r="AY22" s="354" t="s">
        <v>173</v>
      </c>
      <c r="AZ22" s="355"/>
      <c r="BA22" s="355"/>
      <c r="BB22" s="355"/>
      <c r="BC22" s="355"/>
      <c r="BD22" s="355"/>
      <c r="BE22" s="355"/>
      <c r="BF22" s="355"/>
      <c r="BG22" s="355"/>
      <c r="BH22" s="355"/>
      <c r="BI22" s="355"/>
      <c r="BJ22" s="355"/>
      <c r="BK22" s="355"/>
      <c r="BL22" s="355"/>
      <c r="BM22" s="356"/>
      <c r="BN22" s="357">
        <v>48595372</v>
      </c>
      <c r="BO22" s="358"/>
      <c r="BP22" s="358"/>
      <c r="BQ22" s="358"/>
      <c r="BR22" s="358"/>
      <c r="BS22" s="358"/>
      <c r="BT22" s="358"/>
      <c r="BU22" s="359"/>
      <c r="BV22" s="357">
        <v>51601166</v>
      </c>
      <c r="BW22" s="358"/>
      <c r="BX22" s="358"/>
      <c r="BY22" s="358"/>
      <c r="BZ22" s="358"/>
      <c r="CA22" s="358"/>
      <c r="CB22" s="358"/>
      <c r="CC22" s="359"/>
      <c r="CD22" s="184"/>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174</v>
      </c>
      <c r="AZ23" s="429"/>
      <c r="BA23" s="429"/>
      <c r="BB23" s="429"/>
      <c r="BC23" s="429"/>
      <c r="BD23" s="429"/>
      <c r="BE23" s="429"/>
      <c r="BF23" s="429"/>
      <c r="BG23" s="429"/>
      <c r="BH23" s="429"/>
      <c r="BI23" s="429"/>
      <c r="BJ23" s="429"/>
      <c r="BK23" s="429"/>
      <c r="BL23" s="429"/>
      <c r="BM23" s="430"/>
      <c r="BN23" s="394">
        <v>33996055</v>
      </c>
      <c r="BO23" s="395"/>
      <c r="BP23" s="395"/>
      <c r="BQ23" s="395"/>
      <c r="BR23" s="395"/>
      <c r="BS23" s="395"/>
      <c r="BT23" s="395"/>
      <c r="BU23" s="396"/>
      <c r="BV23" s="394">
        <v>35931525</v>
      </c>
      <c r="BW23" s="395"/>
      <c r="BX23" s="395"/>
      <c r="BY23" s="395"/>
      <c r="BZ23" s="395"/>
      <c r="CA23" s="395"/>
      <c r="CB23" s="395"/>
      <c r="CC23" s="396"/>
      <c r="CD23" s="184"/>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c r="A24" s="175"/>
      <c r="B24" s="565"/>
      <c r="C24" s="541"/>
      <c r="D24" s="542"/>
      <c r="E24" s="444" t="s">
        <v>175</v>
      </c>
      <c r="F24" s="424"/>
      <c r="G24" s="424"/>
      <c r="H24" s="424"/>
      <c r="I24" s="424"/>
      <c r="J24" s="424"/>
      <c r="K24" s="425"/>
      <c r="L24" s="445">
        <v>1</v>
      </c>
      <c r="M24" s="446"/>
      <c r="N24" s="446"/>
      <c r="O24" s="446"/>
      <c r="P24" s="488"/>
      <c r="Q24" s="445">
        <v>9800</v>
      </c>
      <c r="R24" s="446"/>
      <c r="S24" s="446"/>
      <c r="T24" s="446"/>
      <c r="U24" s="446"/>
      <c r="V24" s="488"/>
      <c r="W24" s="540"/>
      <c r="X24" s="541"/>
      <c r="Y24" s="542"/>
      <c r="Z24" s="444" t="s">
        <v>176</v>
      </c>
      <c r="AA24" s="424"/>
      <c r="AB24" s="424"/>
      <c r="AC24" s="424"/>
      <c r="AD24" s="424"/>
      <c r="AE24" s="424"/>
      <c r="AF24" s="424"/>
      <c r="AG24" s="425"/>
      <c r="AH24" s="445">
        <v>930</v>
      </c>
      <c r="AI24" s="446"/>
      <c r="AJ24" s="446"/>
      <c r="AK24" s="446"/>
      <c r="AL24" s="488"/>
      <c r="AM24" s="445">
        <v>3034590</v>
      </c>
      <c r="AN24" s="446"/>
      <c r="AO24" s="446"/>
      <c r="AP24" s="446"/>
      <c r="AQ24" s="446"/>
      <c r="AR24" s="488"/>
      <c r="AS24" s="445">
        <v>3263</v>
      </c>
      <c r="AT24" s="446"/>
      <c r="AU24" s="446"/>
      <c r="AV24" s="446"/>
      <c r="AW24" s="446"/>
      <c r="AX24" s="447"/>
      <c r="AY24" s="510" t="s">
        <v>177</v>
      </c>
      <c r="AZ24" s="511"/>
      <c r="BA24" s="511"/>
      <c r="BB24" s="511"/>
      <c r="BC24" s="511"/>
      <c r="BD24" s="511"/>
      <c r="BE24" s="511"/>
      <c r="BF24" s="511"/>
      <c r="BG24" s="511"/>
      <c r="BH24" s="511"/>
      <c r="BI24" s="511"/>
      <c r="BJ24" s="511"/>
      <c r="BK24" s="511"/>
      <c r="BL24" s="511"/>
      <c r="BM24" s="512"/>
      <c r="BN24" s="394">
        <v>25662997</v>
      </c>
      <c r="BO24" s="395"/>
      <c r="BP24" s="395"/>
      <c r="BQ24" s="395"/>
      <c r="BR24" s="395"/>
      <c r="BS24" s="395"/>
      <c r="BT24" s="395"/>
      <c r="BU24" s="396"/>
      <c r="BV24" s="394">
        <v>27094518</v>
      </c>
      <c r="BW24" s="395"/>
      <c r="BX24" s="395"/>
      <c r="BY24" s="395"/>
      <c r="BZ24" s="395"/>
      <c r="CA24" s="395"/>
      <c r="CB24" s="395"/>
      <c r="CC24" s="396"/>
      <c r="CD24" s="184"/>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c r="A25" s="175"/>
      <c r="B25" s="565"/>
      <c r="C25" s="541"/>
      <c r="D25" s="542"/>
      <c r="E25" s="444" t="s">
        <v>178</v>
      </c>
      <c r="F25" s="424"/>
      <c r="G25" s="424"/>
      <c r="H25" s="424"/>
      <c r="I25" s="424"/>
      <c r="J25" s="424"/>
      <c r="K25" s="425"/>
      <c r="L25" s="445">
        <v>2</v>
      </c>
      <c r="M25" s="446"/>
      <c r="N25" s="446"/>
      <c r="O25" s="446"/>
      <c r="P25" s="488"/>
      <c r="Q25" s="445">
        <v>7640</v>
      </c>
      <c r="R25" s="446"/>
      <c r="S25" s="446"/>
      <c r="T25" s="446"/>
      <c r="U25" s="446"/>
      <c r="V25" s="488"/>
      <c r="W25" s="540"/>
      <c r="X25" s="541"/>
      <c r="Y25" s="542"/>
      <c r="Z25" s="444" t="s">
        <v>179</v>
      </c>
      <c r="AA25" s="424"/>
      <c r="AB25" s="424"/>
      <c r="AC25" s="424"/>
      <c r="AD25" s="424"/>
      <c r="AE25" s="424"/>
      <c r="AF25" s="424"/>
      <c r="AG25" s="425"/>
      <c r="AH25" s="445">
        <v>182</v>
      </c>
      <c r="AI25" s="446"/>
      <c r="AJ25" s="446"/>
      <c r="AK25" s="446"/>
      <c r="AL25" s="488"/>
      <c r="AM25" s="445">
        <v>557648</v>
      </c>
      <c r="AN25" s="446"/>
      <c r="AO25" s="446"/>
      <c r="AP25" s="446"/>
      <c r="AQ25" s="446"/>
      <c r="AR25" s="488"/>
      <c r="AS25" s="445">
        <v>3064</v>
      </c>
      <c r="AT25" s="446"/>
      <c r="AU25" s="446"/>
      <c r="AV25" s="446"/>
      <c r="AW25" s="446"/>
      <c r="AX25" s="447"/>
      <c r="AY25" s="354" t="s">
        <v>180</v>
      </c>
      <c r="AZ25" s="355"/>
      <c r="BA25" s="355"/>
      <c r="BB25" s="355"/>
      <c r="BC25" s="355"/>
      <c r="BD25" s="355"/>
      <c r="BE25" s="355"/>
      <c r="BF25" s="355"/>
      <c r="BG25" s="355"/>
      <c r="BH25" s="355"/>
      <c r="BI25" s="355"/>
      <c r="BJ25" s="355"/>
      <c r="BK25" s="355"/>
      <c r="BL25" s="355"/>
      <c r="BM25" s="356"/>
      <c r="BN25" s="357">
        <v>30473525</v>
      </c>
      <c r="BO25" s="358"/>
      <c r="BP25" s="358"/>
      <c r="BQ25" s="358"/>
      <c r="BR25" s="358"/>
      <c r="BS25" s="358"/>
      <c r="BT25" s="358"/>
      <c r="BU25" s="359"/>
      <c r="BV25" s="357">
        <v>30504869</v>
      </c>
      <c r="BW25" s="358"/>
      <c r="BX25" s="358"/>
      <c r="BY25" s="358"/>
      <c r="BZ25" s="358"/>
      <c r="CA25" s="358"/>
      <c r="CB25" s="358"/>
      <c r="CC25" s="359"/>
      <c r="CD25" s="184"/>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c r="A26" s="175"/>
      <c r="B26" s="565"/>
      <c r="C26" s="541"/>
      <c r="D26" s="542"/>
      <c r="E26" s="444" t="s">
        <v>181</v>
      </c>
      <c r="F26" s="424"/>
      <c r="G26" s="424"/>
      <c r="H26" s="424"/>
      <c r="I26" s="424"/>
      <c r="J26" s="424"/>
      <c r="K26" s="425"/>
      <c r="L26" s="445">
        <v>1</v>
      </c>
      <c r="M26" s="446"/>
      <c r="N26" s="446"/>
      <c r="O26" s="446"/>
      <c r="P26" s="488"/>
      <c r="Q26" s="445">
        <v>7050</v>
      </c>
      <c r="R26" s="446"/>
      <c r="S26" s="446"/>
      <c r="T26" s="446"/>
      <c r="U26" s="446"/>
      <c r="V26" s="488"/>
      <c r="W26" s="540"/>
      <c r="X26" s="541"/>
      <c r="Y26" s="542"/>
      <c r="Z26" s="444" t="s">
        <v>182</v>
      </c>
      <c r="AA26" s="546"/>
      <c r="AB26" s="546"/>
      <c r="AC26" s="546"/>
      <c r="AD26" s="546"/>
      <c r="AE26" s="546"/>
      <c r="AF26" s="546"/>
      <c r="AG26" s="547"/>
      <c r="AH26" s="445">
        <v>19</v>
      </c>
      <c r="AI26" s="446"/>
      <c r="AJ26" s="446"/>
      <c r="AK26" s="446"/>
      <c r="AL26" s="488"/>
      <c r="AM26" s="445">
        <v>64334</v>
      </c>
      <c r="AN26" s="446"/>
      <c r="AO26" s="446"/>
      <c r="AP26" s="446"/>
      <c r="AQ26" s="446"/>
      <c r="AR26" s="488"/>
      <c r="AS26" s="445">
        <v>3386</v>
      </c>
      <c r="AT26" s="446"/>
      <c r="AU26" s="446"/>
      <c r="AV26" s="446"/>
      <c r="AW26" s="446"/>
      <c r="AX26" s="447"/>
      <c r="AY26" s="397" t="s">
        <v>183</v>
      </c>
      <c r="AZ26" s="398"/>
      <c r="BA26" s="398"/>
      <c r="BB26" s="398"/>
      <c r="BC26" s="398"/>
      <c r="BD26" s="398"/>
      <c r="BE26" s="398"/>
      <c r="BF26" s="398"/>
      <c r="BG26" s="398"/>
      <c r="BH26" s="398"/>
      <c r="BI26" s="398"/>
      <c r="BJ26" s="398"/>
      <c r="BK26" s="398"/>
      <c r="BL26" s="398"/>
      <c r="BM26" s="399"/>
      <c r="BN26" s="394" t="s">
        <v>130</v>
      </c>
      <c r="BO26" s="395"/>
      <c r="BP26" s="395"/>
      <c r="BQ26" s="395"/>
      <c r="BR26" s="395"/>
      <c r="BS26" s="395"/>
      <c r="BT26" s="395"/>
      <c r="BU26" s="396"/>
      <c r="BV26" s="394" t="s">
        <v>149</v>
      </c>
      <c r="BW26" s="395"/>
      <c r="BX26" s="395"/>
      <c r="BY26" s="395"/>
      <c r="BZ26" s="395"/>
      <c r="CA26" s="395"/>
      <c r="CB26" s="395"/>
      <c r="CC26" s="396"/>
      <c r="CD26" s="184"/>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c r="A27" s="175"/>
      <c r="B27" s="565"/>
      <c r="C27" s="541"/>
      <c r="D27" s="542"/>
      <c r="E27" s="444" t="s">
        <v>184</v>
      </c>
      <c r="F27" s="424"/>
      <c r="G27" s="424"/>
      <c r="H27" s="424"/>
      <c r="I27" s="424"/>
      <c r="J27" s="424"/>
      <c r="K27" s="425"/>
      <c r="L27" s="445">
        <v>1</v>
      </c>
      <c r="M27" s="446"/>
      <c r="N27" s="446"/>
      <c r="O27" s="446"/>
      <c r="P27" s="488"/>
      <c r="Q27" s="445">
        <v>5400</v>
      </c>
      <c r="R27" s="446"/>
      <c r="S27" s="446"/>
      <c r="T27" s="446"/>
      <c r="U27" s="446"/>
      <c r="V27" s="488"/>
      <c r="W27" s="540"/>
      <c r="X27" s="541"/>
      <c r="Y27" s="542"/>
      <c r="Z27" s="444" t="s">
        <v>185</v>
      </c>
      <c r="AA27" s="424"/>
      <c r="AB27" s="424"/>
      <c r="AC27" s="424"/>
      <c r="AD27" s="424"/>
      <c r="AE27" s="424"/>
      <c r="AF27" s="424"/>
      <c r="AG27" s="425"/>
      <c r="AH27" s="445">
        <v>82</v>
      </c>
      <c r="AI27" s="446"/>
      <c r="AJ27" s="446"/>
      <c r="AK27" s="446"/>
      <c r="AL27" s="488"/>
      <c r="AM27" s="445">
        <v>320758</v>
      </c>
      <c r="AN27" s="446"/>
      <c r="AO27" s="446"/>
      <c r="AP27" s="446"/>
      <c r="AQ27" s="446"/>
      <c r="AR27" s="488"/>
      <c r="AS27" s="445">
        <v>3912</v>
      </c>
      <c r="AT27" s="446"/>
      <c r="AU27" s="446"/>
      <c r="AV27" s="446"/>
      <c r="AW27" s="446"/>
      <c r="AX27" s="447"/>
      <c r="AY27" s="489" t="s">
        <v>186</v>
      </c>
      <c r="AZ27" s="490"/>
      <c r="BA27" s="490"/>
      <c r="BB27" s="490"/>
      <c r="BC27" s="490"/>
      <c r="BD27" s="490"/>
      <c r="BE27" s="490"/>
      <c r="BF27" s="490"/>
      <c r="BG27" s="490"/>
      <c r="BH27" s="490"/>
      <c r="BI27" s="490"/>
      <c r="BJ27" s="490"/>
      <c r="BK27" s="490"/>
      <c r="BL27" s="490"/>
      <c r="BM27" s="491"/>
      <c r="BN27" s="513">
        <v>3316327</v>
      </c>
      <c r="BO27" s="514"/>
      <c r="BP27" s="514"/>
      <c r="BQ27" s="514"/>
      <c r="BR27" s="514"/>
      <c r="BS27" s="514"/>
      <c r="BT27" s="514"/>
      <c r="BU27" s="515"/>
      <c r="BV27" s="513">
        <v>3315833</v>
      </c>
      <c r="BW27" s="514"/>
      <c r="BX27" s="514"/>
      <c r="BY27" s="514"/>
      <c r="BZ27" s="514"/>
      <c r="CA27" s="514"/>
      <c r="CB27" s="514"/>
      <c r="CC27" s="515"/>
      <c r="CD27" s="178"/>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c r="A28" s="175"/>
      <c r="B28" s="565"/>
      <c r="C28" s="541"/>
      <c r="D28" s="542"/>
      <c r="E28" s="444" t="s">
        <v>187</v>
      </c>
      <c r="F28" s="424"/>
      <c r="G28" s="424"/>
      <c r="H28" s="424"/>
      <c r="I28" s="424"/>
      <c r="J28" s="424"/>
      <c r="K28" s="425"/>
      <c r="L28" s="445">
        <v>1</v>
      </c>
      <c r="M28" s="446"/>
      <c r="N28" s="446"/>
      <c r="O28" s="446"/>
      <c r="P28" s="488"/>
      <c r="Q28" s="445">
        <v>4320</v>
      </c>
      <c r="R28" s="446"/>
      <c r="S28" s="446"/>
      <c r="T28" s="446"/>
      <c r="U28" s="446"/>
      <c r="V28" s="488"/>
      <c r="W28" s="540"/>
      <c r="X28" s="541"/>
      <c r="Y28" s="542"/>
      <c r="Z28" s="444" t="s">
        <v>188</v>
      </c>
      <c r="AA28" s="424"/>
      <c r="AB28" s="424"/>
      <c r="AC28" s="424"/>
      <c r="AD28" s="424"/>
      <c r="AE28" s="424"/>
      <c r="AF28" s="424"/>
      <c r="AG28" s="425"/>
      <c r="AH28" s="445" t="s">
        <v>149</v>
      </c>
      <c r="AI28" s="446"/>
      <c r="AJ28" s="446"/>
      <c r="AK28" s="446"/>
      <c r="AL28" s="488"/>
      <c r="AM28" s="445" t="s">
        <v>149</v>
      </c>
      <c r="AN28" s="446"/>
      <c r="AO28" s="446"/>
      <c r="AP28" s="446"/>
      <c r="AQ28" s="446"/>
      <c r="AR28" s="488"/>
      <c r="AS28" s="445" t="s">
        <v>131</v>
      </c>
      <c r="AT28" s="446"/>
      <c r="AU28" s="446"/>
      <c r="AV28" s="446"/>
      <c r="AW28" s="446"/>
      <c r="AX28" s="447"/>
      <c r="AY28" s="548" t="s">
        <v>189</v>
      </c>
      <c r="AZ28" s="549"/>
      <c r="BA28" s="549"/>
      <c r="BB28" s="550"/>
      <c r="BC28" s="354" t="s">
        <v>50</v>
      </c>
      <c r="BD28" s="355"/>
      <c r="BE28" s="355"/>
      <c r="BF28" s="355"/>
      <c r="BG28" s="355"/>
      <c r="BH28" s="355"/>
      <c r="BI28" s="355"/>
      <c r="BJ28" s="355"/>
      <c r="BK28" s="355"/>
      <c r="BL28" s="355"/>
      <c r="BM28" s="356"/>
      <c r="BN28" s="357">
        <v>7670480</v>
      </c>
      <c r="BO28" s="358"/>
      <c r="BP28" s="358"/>
      <c r="BQ28" s="358"/>
      <c r="BR28" s="358"/>
      <c r="BS28" s="358"/>
      <c r="BT28" s="358"/>
      <c r="BU28" s="359"/>
      <c r="BV28" s="357">
        <v>7788852</v>
      </c>
      <c r="BW28" s="358"/>
      <c r="BX28" s="358"/>
      <c r="BY28" s="358"/>
      <c r="BZ28" s="358"/>
      <c r="CA28" s="358"/>
      <c r="CB28" s="358"/>
      <c r="CC28" s="359"/>
      <c r="CD28" s="184"/>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c r="A29" s="175"/>
      <c r="B29" s="565"/>
      <c r="C29" s="541"/>
      <c r="D29" s="542"/>
      <c r="E29" s="444" t="s">
        <v>190</v>
      </c>
      <c r="F29" s="424"/>
      <c r="G29" s="424"/>
      <c r="H29" s="424"/>
      <c r="I29" s="424"/>
      <c r="J29" s="424"/>
      <c r="K29" s="425"/>
      <c r="L29" s="445">
        <v>24</v>
      </c>
      <c r="M29" s="446"/>
      <c r="N29" s="446"/>
      <c r="O29" s="446"/>
      <c r="P29" s="488"/>
      <c r="Q29" s="445">
        <v>4020</v>
      </c>
      <c r="R29" s="446"/>
      <c r="S29" s="446"/>
      <c r="T29" s="446"/>
      <c r="U29" s="446"/>
      <c r="V29" s="488"/>
      <c r="W29" s="543"/>
      <c r="X29" s="544"/>
      <c r="Y29" s="545"/>
      <c r="Z29" s="444" t="s">
        <v>191</v>
      </c>
      <c r="AA29" s="424"/>
      <c r="AB29" s="424"/>
      <c r="AC29" s="424"/>
      <c r="AD29" s="424"/>
      <c r="AE29" s="424"/>
      <c r="AF29" s="424"/>
      <c r="AG29" s="425"/>
      <c r="AH29" s="445">
        <v>1012</v>
      </c>
      <c r="AI29" s="446"/>
      <c r="AJ29" s="446"/>
      <c r="AK29" s="446"/>
      <c r="AL29" s="488"/>
      <c r="AM29" s="445">
        <v>3355348</v>
      </c>
      <c r="AN29" s="446"/>
      <c r="AO29" s="446"/>
      <c r="AP29" s="446"/>
      <c r="AQ29" s="446"/>
      <c r="AR29" s="488"/>
      <c r="AS29" s="445">
        <v>3316</v>
      </c>
      <c r="AT29" s="446"/>
      <c r="AU29" s="446"/>
      <c r="AV29" s="446"/>
      <c r="AW29" s="446"/>
      <c r="AX29" s="447"/>
      <c r="AY29" s="551"/>
      <c r="AZ29" s="552"/>
      <c r="BA29" s="552"/>
      <c r="BB29" s="553"/>
      <c r="BC29" s="428" t="s">
        <v>192</v>
      </c>
      <c r="BD29" s="429"/>
      <c r="BE29" s="429"/>
      <c r="BF29" s="429"/>
      <c r="BG29" s="429"/>
      <c r="BH29" s="429"/>
      <c r="BI29" s="429"/>
      <c r="BJ29" s="429"/>
      <c r="BK29" s="429"/>
      <c r="BL29" s="429"/>
      <c r="BM29" s="430"/>
      <c r="BN29" s="394">
        <v>3476862</v>
      </c>
      <c r="BO29" s="395"/>
      <c r="BP29" s="395"/>
      <c r="BQ29" s="395"/>
      <c r="BR29" s="395"/>
      <c r="BS29" s="395"/>
      <c r="BT29" s="395"/>
      <c r="BU29" s="396"/>
      <c r="BV29" s="394">
        <v>3476101</v>
      </c>
      <c r="BW29" s="395"/>
      <c r="BX29" s="395"/>
      <c r="BY29" s="395"/>
      <c r="BZ29" s="395"/>
      <c r="CA29" s="395"/>
      <c r="CB29" s="395"/>
      <c r="CC29" s="396"/>
      <c r="CD29" s="178"/>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193</v>
      </c>
      <c r="X30" s="562"/>
      <c r="Y30" s="562"/>
      <c r="Z30" s="562"/>
      <c r="AA30" s="562"/>
      <c r="AB30" s="562"/>
      <c r="AC30" s="562"/>
      <c r="AD30" s="562"/>
      <c r="AE30" s="562"/>
      <c r="AF30" s="562"/>
      <c r="AG30" s="563"/>
      <c r="AH30" s="521">
        <v>97.9</v>
      </c>
      <c r="AI30" s="522"/>
      <c r="AJ30" s="522"/>
      <c r="AK30" s="522"/>
      <c r="AL30" s="522"/>
      <c r="AM30" s="522"/>
      <c r="AN30" s="522"/>
      <c r="AO30" s="522"/>
      <c r="AP30" s="522"/>
      <c r="AQ30" s="522"/>
      <c r="AR30" s="522"/>
      <c r="AS30" s="522"/>
      <c r="AT30" s="522"/>
      <c r="AU30" s="522"/>
      <c r="AV30" s="522"/>
      <c r="AW30" s="522"/>
      <c r="AX30" s="524"/>
      <c r="AY30" s="554"/>
      <c r="AZ30" s="555"/>
      <c r="BA30" s="555"/>
      <c r="BB30" s="556"/>
      <c r="BC30" s="510" t="s">
        <v>52</v>
      </c>
      <c r="BD30" s="511"/>
      <c r="BE30" s="511"/>
      <c r="BF30" s="511"/>
      <c r="BG30" s="511"/>
      <c r="BH30" s="511"/>
      <c r="BI30" s="511"/>
      <c r="BJ30" s="511"/>
      <c r="BK30" s="511"/>
      <c r="BL30" s="511"/>
      <c r="BM30" s="512"/>
      <c r="BN30" s="513">
        <v>14190848</v>
      </c>
      <c r="BO30" s="514"/>
      <c r="BP30" s="514"/>
      <c r="BQ30" s="514"/>
      <c r="BR30" s="514"/>
      <c r="BS30" s="514"/>
      <c r="BT30" s="514"/>
      <c r="BU30" s="515"/>
      <c r="BV30" s="513">
        <v>12794815</v>
      </c>
      <c r="BW30" s="514"/>
      <c r="BX30" s="514"/>
      <c r="BY30" s="514"/>
      <c r="BZ30" s="514"/>
      <c r="CA30" s="514"/>
      <c r="CB30" s="514"/>
      <c r="CC30" s="515"/>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5"/>
      <c r="B31" s="200"/>
      <c r="DI31" s="201"/>
    </row>
    <row r="32" spans="1:113" ht="13.5" customHeight="1">
      <c r="A32" s="175"/>
      <c r="B32" s="202"/>
      <c r="C32" s="557" t="s">
        <v>194</v>
      </c>
      <c r="D32" s="557"/>
      <c r="E32" s="557"/>
      <c r="F32" s="557"/>
      <c r="G32" s="557"/>
      <c r="H32" s="557"/>
      <c r="I32" s="557"/>
      <c r="J32" s="557"/>
      <c r="K32" s="557"/>
      <c r="L32" s="557"/>
      <c r="M32" s="557"/>
      <c r="N32" s="557"/>
      <c r="O32" s="557"/>
      <c r="P32" s="557"/>
      <c r="Q32" s="557"/>
      <c r="R32" s="557"/>
      <c r="S32" s="557"/>
      <c r="U32" s="398" t="s">
        <v>195</v>
      </c>
      <c r="V32" s="398"/>
      <c r="W32" s="398"/>
      <c r="X32" s="398"/>
      <c r="Y32" s="398"/>
      <c r="Z32" s="398"/>
      <c r="AA32" s="398"/>
      <c r="AB32" s="398"/>
      <c r="AC32" s="398"/>
      <c r="AD32" s="398"/>
      <c r="AE32" s="398"/>
      <c r="AF32" s="398"/>
      <c r="AG32" s="398"/>
      <c r="AH32" s="398"/>
      <c r="AI32" s="398"/>
      <c r="AJ32" s="398"/>
      <c r="AK32" s="398"/>
      <c r="AM32" s="398" t="s">
        <v>196</v>
      </c>
      <c r="AN32" s="398"/>
      <c r="AO32" s="398"/>
      <c r="AP32" s="398"/>
      <c r="AQ32" s="398"/>
      <c r="AR32" s="398"/>
      <c r="AS32" s="398"/>
      <c r="AT32" s="398"/>
      <c r="AU32" s="398"/>
      <c r="AV32" s="398"/>
      <c r="AW32" s="398"/>
      <c r="AX32" s="398"/>
      <c r="AY32" s="398"/>
      <c r="AZ32" s="398"/>
      <c r="BA32" s="398"/>
      <c r="BB32" s="398"/>
      <c r="BC32" s="398"/>
      <c r="BE32" s="398" t="s">
        <v>197</v>
      </c>
      <c r="BF32" s="398"/>
      <c r="BG32" s="398"/>
      <c r="BH32" s="398"/>
      <c r="BI32" s="398"/>
      <c r="BJ32" s="398"/>
      <c r="BK32" s="398"/>
      <c r="BL32" s="398"/>
      <c r="BM32" s="398"/>
      <c r="BN32" s="398"/>
      <c r="BO32" s="398"/>
      <c r="BP32" s="398"/>
      <c r="BQ32" s="398"/>
      <c r="BR32" s="398"/>
      <c r="BS32" s="398"/>
      <c r="BT32" s="398"/>
      <c r="BU32" s="398"/>
      <c r="BW32" s="398" t="s">
        <v>198</v>
      </c>
      <c r="BX32" s="398"/>
      <c r="BY32" s="398"/>
      <c r="BZ32" s="398"/>
      <c r="CA32" s="398"/>
      <c r="CB32" s="398"/>
      <c r="CC32" s="398"/>
      <c r="CD32" s="398"/>
      <c r="CE32" s="398"/>
      <c r="CF32" s="398"/>
      <c r="CG32" s="398"/>
      <c r="CH32" s="398"/>
      <c r="CI32" s="398"/>
      <c r="CJ32" s="398"/>
      <c r="CK32" s="398"/>
      <c r="CL32" s="398"/>
      <c r="CM32" s="398"/>
      <c r="CO32" s="398" t="s">
        <v>199</v>
      </c>
      <c r="CP32" s="398"/>
      <c r="CQ32" s="398"/>
      <c r="CR32" s="398"/>
      <c r="CS32" s="398"/>
      <c r="CT32" s="398"/>
      <c r="CU32" s="398"/>
      <c r="CV32" s="398"/>
      <c r="CW32" s="398"/>
      <c r="CX32" s="398"/>
      <c r="CY32" s="398"/>
      <c r="CZ32" s="398"/>
      <c r="DA32" s="398"/>
      <c r="DB32" s="398"/>
      <c r="DC32" s="398"/>
      <c r="DD32" s="398"/>
      <c r="DE32" s="398"/>
      <c r="DI32" s="201"/>
    </row>
    <row r="33" spans="1:113" ht="13.5" customHeight="1">
      <c r="A33" s="175"/>
      <c r="B33" s="202"/>
      <c r="C33" s="418" t="s">
        <v>200</v>
      </c>
      <c r="D33" s="418"/>
      <c r="E33" s="383" t="s">
        <v>201</v>
      </c>
      <c r="F33" s="383"/>
      <c r="G33" s="383"/>
      <c r="H33" s="383"/>
      <c r="I33" s="383"/>
      <c r="J33" s="383"/>
      <c r="K33" s="383"/>
      <c r="L33" s="383"/>
      <c r="M33" s="383"/>
      <c r="N33" s="383"/>
      <c r="O33" s="383"/>
      <c r="P33" s="383"/>
      <c r="Q33" s="383"/>
      <c r="R33" s="383"/>
      <c r="S33" s="383"/>
      <c r="T33" s="179"/>
      <c r="U33" s="418" t="s">
        <v>202</v>
      </c>
      <c r="V33" s="418"/>
      <c r="W33" s="383" t="s">
        <v>203</v>
      </c>
      <c r="X33" s="383"/>
      <c r="Y33" s="383"/>
      <c r="Z33" s="383"/>
      <c r="AA33" s="383"/>
      <c r="AB33" s="383"/>
      <c r="AC33" s="383"/>
      <c r="AD33" s="383"/>
      <c r="AE33" s="383"/>
      <c r="AF33" s="383"/>
      <c r="AG33" s="383"/>
      <c r="AH33" s="383"/>
      <c r="AI33" s="383"/>
      <c r="AJ33" s="383"/>
      <c r="AK33" s="383"/>
      <c r="AL33" s="179"/>
      <c r="AM33" s="418" t="s">
        <v>204</v>
      </c>
      <c r="AN33" s="418"/>
      <c r="AO33" s="383" t="s">
        <v>205</v>
      </c>
      <c r="AP33" s="383"/>
      <c r="AQ33" s="383"/>
      <c r="AR33" s="383"/>
      <c r="AS33" s="383"/>
      <c r="AT33" s="383"/>
      <c r="AU33" s="383"/>
      <c r="AV33" s="383"/>
      <c r="AW33" s="383"/>
      <c r="AX33" s="383"/>
      <c r="AY33" s="383"/>
      <c r="AZ33" s="383"/>
      <c r="BA33" s="383"/>
      <c r="BB33" s="383"/>
      <c r="BC33" s="383"/>
      <c r="BD33" s="185"/>
      <c r="BE33" s="383" t="s">
        <v>206</v>
      </c>
      <c r="BF33" s="383"/>
      <c r="BG33" s="383" t="s">
        <v>207</v>
      </c>
      <c r="BH33" s="383"/>
      <c r="BI33" s="383"/>
      <c r="BJ33" s="383"/>
      <c r="BK33" s="383"/>
      <c r="BL33" s="383"/>
      <c r="BM33" s="383"/>
      <c r="BN33" s="383"/>
      <c r="BO33" s="383"/>
      <c r="BP33" s="383"/>
      <c r="BQ33" s="383"/>
      <c r="BR33" s="383"/>
      <c r="BS33" s="383"/>
      <c r="BT33" s="383"/>
      <c r="BU33" s="383"/>
      <c r="BV33" s="185"/>
      <c r="BW33" s="418" t="s">
        <v>206</v>
      </c>
      <c r="BX33" s="418"/>
      <c r="BY33" s="383" t="s">
        <v>208</v>
      </c>
      <c r="BZ33" s="383"/>
      <c r="CA33" s="383"/>
      <c r="CB33" s="383"/>
      <c r="CC33" s="383"/>
      <c r="CD33" s="383"/>
      <c r="CE33" s="383"/>
      <c r="CF33" s="383"/>
      <c r="CG33" s="383"/>
      <c r="CH33" s="383"/>
      <c r="CI33" s="383"/>
      <c r="CJ33" s="383"/>
      <c r="CK33" s="383"/>
      <c r="CL33" s="383"/>
      <c r="CM33" s="383"/>
      <c r="CN33" s="179"/>
      <c r="CO33" s="418" t="s">
        <v>204</v>
      </c>
      <c r="CP33" s="418"/>
      <c r="CQ33" s="383" t="s">
        <v>209</v>
      </c>
      <c r="CR33" s="383"/>
      <c r="CS33" s="383"/>
      <c r="CT33" s="383"/>
      <c r="CU33" s="383"/>
      <c r="CV33" s="383"/>
      <c r="CW33" s="383"/>
      <c r="CX33" s="383"/>
      <c r="CY33" s="383"/>
      <c r="CZ33" s="383"/>
      <c r="DA33" s="383"/>
      <c r="DB33" s="383"/>
      <c r="DC33" s="383"/>
      <c r="DD33" s="383"/>
      <c r="DE33" s="383"/>
      <c r="DF33" s="179"/>
      <c r="DG33" s="583" t="s">
        <v>210</v>
      </c>
      <c r="DH33" s="583"/>
      <c r="DI33" s="180"/>
    </row>
    <row r="34" spans="1:113" ht="32.25" customHeight="1">
      <c r="A34" s="175"/>
      <c r="B34" s="202"/>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2</v>
      </c>
      <c r="V34" s="584"/>
      <c r="W34" s="585" t="str">
        <f>IF('各会計、関係団体の財政状況及び健全化判断比率'!B28="","",'各会計、関係団体の財政状況及び健全化判断比率'!B28)</f>
        <v>国民健康保険特別会計</v>
      </c>
      <c r="X34" s="585"/>
      <c r="Y34" s="585"/>
      <c r="Z34" s="585"/>
      <c r="AA34" s="585"/>
      <c r="AB34" s="585"/>
      <c r="AC34" s="585"/>
      <c r="AD34" s="585"/>
      <c r="AE34" s="585"/>
      <c r="AF34" s="585"/>
      <c r="AG34" s="585"/>
      <c r="AH34" s="585"/>
      <c r="AI34" s="585"/>
      <c r="AJ34" s="585"/>
      <c r="AK34" s="585"/>
      <c r="AL34" s="175"/>
      <c r="AM34" s="584">
        <f>IF(AO34="","",MAX(C34:D43,U34:V43)+1)</f>
        <v>6</v>
      </c>
      <c r="AN34" s="584"/>
      <c r="AO34" s="585" t="str">
        <f>IF('各会計、関係団体の財政状況及び健全化判断比率'!B32="","",'各会計、関係団体の財政状況及び健全化判断比率'!B32)</f>
        <v>水道事業会計</v>
      </c>
      <c r="AP34" s="585"/>
      <c r="AQ34" s="585"/>
      <c r="AR34" s="585"/>
      <c r="AS34" s="585"/>
      <c r="AT34" s="585"/>
      <c r="AU34" s="585"/>
      <c r="AV34" s="585"/>
      <c r="AW34" s="585"/>
      <c r="AX34" s="585"/>
      <c r="AY34" s="585"/>
      <c r="AZ34" s="585"/>
      <c r="BA34" s="585"/>
      <c r="BB34" s="585"/>
      <c r="BC34" s="585"/>
      <c r="BD34" s="175"/>
      <c r="BE34" s="584">
        <f>IF(BG34="","",MAX(C34:D43,U34:V43,AM34:AN43)+1)</f>
        <v>10</v>
      </c>
      <c r="BF34" s="584"/>
      <c r="BG34" s="585" t="str">
        <f>IF('各会計、関係団体の財政状況及び健全化判断比率'!B36="","",'各会計、関係団体の財政状況及び健全化判断比率'!B36)</f>
        <v>温泉供給特別会計</v>
      </c>
      <c r="BH34" s="585"/>
      <c r="BI34" s="585"/>
      <c r="BJ34" s="585"/>
      <c r="BK34" s="585"/>
      <c r="BL34" s="585"/>
      <c r="BM34" s="585"/>
      <c r="BN34" s="585"/>
      <c r="BO34" s="585"/>
      <c r="BP34" s="585"/>
      <c r="BQ34" s="585"/>
      <c r="BR34" s="585"/>
      <c r="BS34" s="585"/>
      <c r="BT34" s="585"/>
      <c r="BU34" s="585"/>
      <c r="BV34" s="175"/>
      <c r="BW34" s="584">
        <f>IF(BY34="","",MAX(C34:D43,U34:V43,AM34:AN43,BE34:BF43)+1)</f>
        <v>11</v>
      </c>
      <c r="BX34" s="584"/>
      <c r="BY34" s="585" t="str">
        <f>IF('各会計、関係団体の財政状況及び健全化判断比率'!B68="","",'各会計、関係団体の財政状況及び健全化判断比率'!B68)</f>
        <v>鹿児島県市町村総合事務組合</v>
      </c>
      <c r="BZ34" s="585"/>
      <c r="CA34" s="585"/>
      <c r="CB34" s="585"/>
      <c r="CC34" s="585"/>
      <c r="CD34" s="585"/>
      <c r="CE34" s="585"/>
      <c r="CF34" s="585"/>
      <c r="CG34" s="585"/>
      <c r="CH34" s="585"/>
      <c r="CI34" s="585"/>
      <c r="CJ34" s="585"/>
      <c r="CK34" s="585"/>
      <c r="CL34" s="585"/>
      <c r="CM34" s="585"/>
      <c r="CN34" s="175"/>
      <c r="CO34" s="584">
        <f>IF(CQ34="","",MAX(C34:D43,U34:V43,AM34:AN43,BE34:BF43,BW34:BX43)+1)</f>
        <v>17</v>
      </c>
      <c r="CP34" s="584"/>
      <c r="CQ34" s="585" t="str">
        <f>IF('各会計、関係団体の財政状況及び健全化判断比率'!BS7="","",'各会計、関係団体の財政状況及び健全化判断比率'!BS7)</f>
        <v>霧島市土地開発公社</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v>
      </c>
      <c r="DH34" s="586"/>
      <c r="DI34" s="180"/>
    </row>
    <row r="35" spans="1:113" ht="32.25" customHeight="1">
      <c r="A35" s="175"/>
      <c r="B35" s="202"/>
      <c r="C35" s="584" t="str">
        <f>IF(E35="","",C34+1)</f>
        <v/>
      </c>
      <c r="D35" s="584"/>
      <c r="E35" s="585" t="str">
        <f>IF('各会計、関係団体の財政状況及び健全化判断比率'!B8="","",'各会計、関係団体の財政状況及び健全化判断比率'!B8)</f>
        <v/>
      </c>
      <c r="F35" s="585"/>
      <c r="G35" s="585"/>
      <c r="H35" s="585"/>
      <c r="I35" s="585"/>
      <c r="J35" s="585"/>
      <c r="K35" s="585"/>
      <c r="L35" s="585"/>
      <c r="M35" s="585"/>
      <c r="N35" s="585"/>
      <c r="O35" s="585"/>
      <c r="P35" s="585"/>
      <c r="Q35" s="585"/>
      <c r="R35" s="585"/>
      <c r="S35" s="585"/>
      <c r="T35" s="175"/>
      <c r="U35" s="584">
        <f>IF(W35="","",U34+1)</f>
        <v>3</v>
      </c>
      <c r="V35" s="584"/>
      <c r="W35" s="585" t="str">
        <f>IF('各会計、関係団体の財政状況及び健全化判断比率'!B29="","",'各会計、関係団体の財政状況及び健全化判断比率'!B29)</f>
        <v>介護保険特別会計</v>
      </c>
      <c r="X35" s="585"/>
      <c r="Y35" s="585"/>
      <c r="Z35" s="585"/>
      <c r="AA35" s="585"/>
      <c r="AB35" s="585"/>
      <c r="AC35" s="585"/>
      <c r="AD35" s="585"/>
      <c r="AE35" s="585"/>
      <c r="AF35" s="585"/>
      <c r="AG35" s="585"/>
      <c r="AH35" s="585"/>
      <c r="AI35" s="585"/>
      <c r="AJ35" s="585"/>
      <c r="AK35" s="585"/>
      <c r="AL35" s="175"/>
      <c r="AM35" s="584">
        <f t="shared" ref="AM35:AM43" si="0">IF(AO35="","",AM34+1)</f>
        <v>7</v>
      </c>
      <c r="AN35" s="584"/>
      <c r="AO35" s="585" t="str">
        <f>IF('各会計、関係団体の財政状況及び健全化判断比率'!B33="","",'各会計、関係団体の財政状況及び健全化判断比率'!B33)</f>
        <v>工業用水道事業会計</v>
      </c>
      <c r="AP35" s="585"/>
      <c r="AQ35" s="585"/>
      <c r="AR35" s="585"/>
      <c r="AS35" s="585"/>
      <c r="AT35" s="585"/>
      <c r="AU35" s="585"/>
      <c r="AV35" s="585"/>
      <c r="AW35" s="585"/>
      <c r="AX35" s="585"/>
      <c r="AY35" s="585"/>
      <c r="AZ35" s="585"/>
      <c r="BA35" s="585"/>
      <c r="BB35" s="585"/>
      <c r="BC35" s="585"/>
      <c r="BD35" s="175"/>
      <c r="BE35" s="584" t="str">
        <f t="shared" ref="BE35:BE43" si="1">IF(BG35="","",BE34+1)</f>
        <v/>
      </c>
      <c r="BF35" s="584"/>
      <c r="BG35" s="585"/>
      <c r="BH35" s="585"/>
      <c r="BI35" s="585"/>
      <c r="BJ35" s="585"/>
      <c r="BK35" s="585"/>
      <c r="BL35" s="585"/>
      <c r="BM35" s="585"/>
      <c r="BN35" s="585"/>
      <c r="BO35" s="585"/>
      <c r="BP35" s="585"/>
      <c r="BQ35" s="585"/>
      <c r="BR35" s="585"/>
      <c r="BS35" s="585"/>
      <c r="BT35" s="585"/>
      <c r="BU35" s="585"/>
      <c r="BV35" s="175"/>
      <c r="BW35" s="584">
        <f t="shared" ref="BW35:BW43" si="2">IF(BY35="","",BW34+1)</f>
        <v>12</v>
      </c>
      <c r="BX35" s="584"/>
      <c r="BY35" s="585" t="str">
        <f>IF('各会計、関係団体の財政状況及び健全化判断比率'!B69="","",'各会計、関係団体の財政状況及び健全化判断比率'!B69)</f>
        <v>伊佐北姶良環境管理組合</v>
      </c>
      <c r="BZ35" s="585"/>
      <c r="CA35" s="585"/>
      <c r="CB35" s="585"/>
      <c r="CC35" s="585"/>
      <c r="CD35" s="585"/>
      <c r="CE35" s="585"/>
      <c r="CF35" s="585"/>
      <c r="CG35" s="585"/>
      <c r="CH35" s="585"/>
      <c r="CI35" s="585"/>
      <c r="CJ35" s="585"/>
      <c r="CK35" s="585"/>
      <c r="CL35" s="585"/>
      <c r="CM35" s="585"/>
      <c r="CN35" s="175"/>
      <c r="CO35" s="584">
        <f t="shared" ref="CO35:CO43" si="3">IF(CQ35="","",CO34+1)</f>
        <v>18</v>
      </c>
      <c r="CP35" s="584"/>
      <c r="CQ35" s="585" t="str">
        <f>IF('各会計、関係団体の財政状況及び健全化判断比率'!BS8="","",'各会計、関係団体の財政状況及び健全化判断比率'!BS8)</f>
        <v>霧島市施設管理公社</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180"/>
    </row>
    <row r="36" spans="1:113" ht="32.25" customHeight="1">
      <c r="A36" s="175"/>
      <c r="B36" s="202"/>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4</v>
      </c>
      <c r="V36" s="584"/>
      <c r="W36" s="585" t="str">
        <f>IF('各会計、関係団体の財政状況及び健全化判断比率'!B30="","",'各会計、関係団体の財政状況及び健全化判断比率'!B30)</f>
        <v>後期高齢者医療特別会計</v>
      </c>
      <c r="X36" s="585"/>
      <c r="Y36" s="585"/>
      <c r="Z36" s="585"/>
      <c r="AA36" s="585"/>
      <c r="AB36" s="585"/>
      <c r="AC36" s="585"/>
      <c r="AD36" s="585"/>
      <c r="AE36" s="585"/>
      <c r="AF36" s="585"/>
      <c r="AG36" s="585"/>
      <c r="AH36" s="585"/>
      <c r="AI36" s="585"/>
      <c r="AJ36" s="585"/>
      <c r="AK36" s="585"/>
      <c r="AL36" s="175"/>
      <c r="AM36" s="584">
        <f t="shared" si="0"/>
        <v>8</v>
      </c>
      <c r="AN36" s="584"/>
      <c r="AO36" s="585" t="str">
        <f>IF('各会計、関係団体の財政状況及び健全化判断比率'!B34="","",'各会計、関係団体の財政状況及び健全化判断比率'!B34)</f>
        <v>病院事業会計</v>
      </c>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13</v>
      </c>
      <c r="BX36" s="584"/>
      <c r="BY36" s="585" t="str">
        <f>IF('各会計、関係団体の財政状況及び健全化判断比率'!B70="","",'各会計、関係団体の財政状況及び健全化判断比率'!B70)</f>
        <v>伊佐北姶良火葬場管理組合</v>
      </c>
      <c r="BZ36" s="585"/>
      <c r="CA36" s="585"/>
      <c r="CB36" s="585"/>
      <c r="CC36" s="585"/>
      <c r="CD36" s="585"/>
      <c r="CE36" s="585"/>
      <c r="CF36" s="585"/>
      <c r="CG36" s="585"/>
      <c r="CH36" s="585"/>
      <c r="CI36" s="585"/>
      <c r="CJ36" s="585"/>
      <c r="CK36" s="585"/>
      <c r="CL36" s="585"/>
      <c r="CM36" s="585"/>
      <c r="CN36" s="175"/>
      <c r="CO36" s="584">
        <f t="shared" si="3"/>
        <v>19</v>
      </c>
      <c r="CP36" s="584"/>
      <c r="CQ36" s="585" t="str">
        <f>IF('各会計、関係団体の財政状況及び健全化判断比率'!BS9="","",'各会計、関係団体の財政状況及び健全化判断比率'!BS9)</f>
        <v>霧島神話の里公園</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180"/>
    </row>
    <row r="37" spans="1:113" ht="32.25" customHeight="1">
      <c r="A37" s="175"/>
      <c r="B37" s="202"/>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f t="shared" si="4"/>
        <v>5</v>
      </c>
      <c r="V37" s="584"/>
      <c r="W37" s="585" t="str">
        <f>IF('各会計、関係団体の財政状況及び健全化判断比率'!B31="","",'各会計、関係団体の財政状況及び健全化判断比率'!B31)</f>
        <v>交通災害共済事業特別会計</v>
      </c>
      <c r="X37" s="585"/>
      <c r="Y37" s="585"/>
      <c r="Z37" s="585"/>
      <c r="AA37" s="585"/>
      <c r="AB37" s="585"/>
      <c r="AC37" s="585"/>
      <c r="AD37" s="585"/>
      <c r="AE37" s="585"/>
      <c r="AF37" s="585"/>
      <c r="AG37" s="585"/>
      <c r="AH37" s="585"/>
      <c r="AI37" s="585"/>
      <c r="AJ37" s="585"/>
      <c r="AK37" s="585"/>
      <c r="AL37" s="175"/>
      <c r="AM37" s="584">
        <f t="shared" si="0"/>
        <v>9</v>
      </c>
      <c r="AN37" s="584"/>
      <c r="AO37" s="585" t="str">
        <f>IF('各会計、関係団体の財政状況及び健全化判断比率'!B35="","",'各会計、関係団体の財政状況及び健全化判断比率'!B35)</f>
        <v>下水道事業会計</v>
      </c>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14</v>
      </c>
      <c r="BX37" s="584"/>
      <c r="BY37" s="585" t="str">
        <f>IF('各会計、関係団体の財政状況及び健全化判断比率'!B71="","",'各会計、関係団体の財政状況及び健全化判断比率'!B71)</f>
        <v>姶良・伊佐地区介護保険組合</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180"/>
    </row>
    <row r="38" spans="1:113" ht="32.25" customHeight="1">
      <c r="A38" s="175"/>
      <c r="B38" s="202"/>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15</v>
      </c>
      <c r="BX38" s="584"/>
      <c r="BY38" s="585" t="str">
        <f>IF('各会計、関係団体の財政状況及び健全化判断比率'!B72="","",'各会計、関係団体の財政状況及び健全化判断比率'!B72)</f>
        <v>鹿児島県後期高齢者医療広域連合（一般会計）</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180"/>
    </row>
    <row r="39" spans="1:113" ht="32.25" customHeight="1">
      <c r="A39" s="175"/>
      <c r="B39" s="202"/>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16</v>
      </c>
      <c r="BX39" s="584"/>
      <c r="BY39" s="585" t="str">
        <f>IF('各会計、関係団体の財政状況及び健全化判断比率'!B73="","",'各会計、関係団体の財政状況及び健全化判断比率'!B73)</f>
        <v>鹿児島県後期高齢者医療広域連合（特別会計）</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180"/>
    </row>
    <row r="40" spans="1:113" ht="32.25" customHeight="1">
      <c r="A40" s="175"/>
      <c r="B40" s="202"/>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t="str">
        <f t="shared" si="2"/>
        <v/>
      </c>
      <c r="BX40" s="584"/>
      <c r="BY40" s="585" t="str">
        <f>IF('各会計、関係団体の財政状況及び健全化判断比率'!B74="","",'各会計、関係団体の財政状況及び健全化判断比率'!B74)</f>
        <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180"/>
    </row>
    <row r="41" spans="1:113" ht="32.25" customHeight="1">
      <c r="A41" s="175"/>
      <c r="B41" s="202"/>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t="str">
        <f t="shared" si="2"/>
        <v/>
      </c>
      <c r="BX41" s="584"/>
      <c r="BY41" s="585" t="str">
        <f>IF('各会計、関係団体の財政状況及び健全化判断比率'!B75="","",'各会計、関係団体の財政状況及び健全化判断比率'!B75)</f>
        <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180"/>
    </row>
    <row r="42" spans="1:113" ht="32.25" customHeight="1">
      <c r="B42" s="202"/>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t="str">
        <f t="shared" si="2"/>
        <v/>
      </c>
      <c r="BX42" s="584"/>
      <c r="BY42" s="585" t="str">
        <f>IF('各会計、関係団体の財政状況及び健全化判断比率'!B76="","",'各会計、関係団体の財政状況及び健全化判断比率'!B76)</f>
        <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180"/>
    </row>
    <row r="43" spans="1:113" ht="32.25" customHeight="1">
      <c r="B43" s="202"/>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180"/>
    </row>
    <row r="44" spans="1:113" ht="13.5" customHeight="1" thickBot="1">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row r="46" spans="1:113">
      <c r="B46" s="174" t="s">
        <v>211</v>
      </c>
      <c r="E46" s="587" t="s">
        <v>212</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c r="E47" s="587" t="s">
        <v>213</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c r="E48" s="587" t="s">
        <v>214</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c r="E49" s="588" t="s">
        <v>215</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c r="E50" s="587" t="s">
        <v>216</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c r="E51" s="587" t="s">
        <v>217</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c r="E52" s="587" t="s">
        <v>218</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c r="E53" s="587" t="s">
        <v>219</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row r="55" spans="5:113"/>
    <row r="56" spans="5:113"/>
  </sheetData>
  <sheetProtection algorithmName="SHA-512" hashValue="zKAtZyl1gP7DPsX6VtkcuDsi45ETL/QVF8VjxRho6Tr8U8v0DcASncVpLY8+gHPSMCOWoOm+IPJ/8KvR8JCjjQ==" saltValue="PmxXOJHSK6ZUfK1C9wr4H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51"/>
  <sheetViews>
    <sheetView showGridLines="0" zoomScaleNormal="10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c r="A34" s="22"/>
      <c r="B34" s="31"/>
      <c r="C34" s="1136" t="s">
        <v>565</v>
      </c>
      <c r="D34" s="1136"/>
      <c r="E34" s="1137"/>
      <c r="F34" s="32">
        <v>10.14</v>
      </c>
      <c r="G34" s="33">
        <v>11.07</v>
      </c>
      <c r="H34" s="33">
        <v>11.15</v>
      </c>
      <c r="I34" s="33">
        <v>11.15</v>
      </c>
      <c r="J34" s="34">
        <v>11.43</v>
      </c>
      <c r="K34" s="22"/>
      <c r="L34" s="22"/>
      <c r="M34" s="22"/>
      <c r="N34" s="22"/>
      <c r="O34" s="22"/>
      <c r="P34" s="22"/>
    </row>
    <row r="35" spans="1:16" ht="39" customHeight="1">
      <c r="A35" s="22"/>
      <c r="B35" s="35"/>
      <c r="C35" s="1132" t="s">
        <v>566</v>
      </c>
      <c r="D35" s="1132"/>
      <c r="E35" s="1133"/>
      <c r="F35" s="36">
        <v>6.85</v>
      </c>
      <c r="G35" s="37">
        <v>5.82</v>
      </c>
      <c r="H35" s="37">
        <v>7.89</v>
      </c>
      <c r="I35" s="37">
        <v>8.85</v>
      </c>
      <c r="J35" s="38">
        <v>10.15</v>
      </c>
      <c r="K35" s="22"/>
      <c r="L35" s="22"/>
      <c r="M35" s="22"/>
      <c r="N35" s="22"/>
      <c r="O35" s="22"/>
      <c r="P35" s="22"/>
    </row>
    <row r="36" spans="1:16" ht="39" customHeight="1">
      <c r="A36" s="22"/>
      <c r="B36" s="35"/>
      <c r="C36" s="1132" t="s">
        <v>567</v>
      </c>
      <c r="D36" s="1132"/>
      <c r="E36" s="1133"/>
      <c r="F36" s="36">
        <v>7.57</v>
      </c>
      <c r="G36" s="37">
        <v>7.72</v>
      </c>
      <c r="H36" s="37">
        <v>7.39</v>
      </c>
      <c r="I36" s="37">
        <v>7.04</v>
      </c>
      <c r="J36" s="38">
        <v>5.61</v>
      </c>
      <c r="K36" s="22"/>
      <c r="L36" s="22"/>
      <c r="M36" s="22"/>
      <c r="N36" s="22"/>
      <c r="O36" s="22"/>
      <c r="P36" s="22"/>
    </row>
    <row r="37" spans="1:16" ht="39" customHeight="1">
      <c r="A37" s="22"/>
      <c r="B37" s="35"/>
      <c r="C37" s="1132" t="s">
        <v>568</v>
      </c>
      <c r="D37" s="1132"/>
      <c r="E37" s="1133"/>
      <c r="F37" s="36">
        <v>1.1000000000000001</v>
      </c>
      <c r="G37" s="37">
        <v>0.83</v>
      </c>
      <c r="H37" s="37">
        <v>1.24</v>
      </c>
      <c r="I37" s="37">
        <v>1.48</v>
      </c>
      <c r="J37" s="38">
        <v>1.64</v>
      </c>
      <c r="K37" s="22"/>
      <c r="L37" s="22"/>
      <c r="M37" s="22"/>
      <c r="N37" s="22"/>
      <c r="O37" s="22"/>
      <c r="P37" s="22"/>
    </row>
    <row r="38" spans="1:16" ht="39" customHeight="1">
      <c r="A38" s="22"/>
      <c r="B38" s="35"/>
      <c r="C38" s="1132" t="s">
        <v>569</v>
      </c>
      <c r="D38" s="1132"/>
      <c r="E38" s="1133"/>
      <c r="F38" s="36" t="s">
        <v>515</v>
      </c>
      <c r="G38" s="37">
        <v>0.56999999999999995</v>
      </c>
      <c r="H38" s="37">
        <v>0.65</v>
      </c>
      <c r="I38" s="37">
        <v>0.92</v>
      </c>
      <c r="J38" s="38">
        <v>0.41</v>
      </c>
      <c r="K38" s="22"/>
      <c r="L38" s="22"/>
      <c r="M38" s="22"/>
      <c r="N38" s="22"/>
      <c r="O38" s="22"/>
      <c r="P38" s="22"/>
    </row>
    <row r="39" spans="1:16" ht="39" customHeight="1">
      <c r="A39" s="22"/>
      <c r="B39" s="35"/>
      <c r="C39" s="1132" t="s">
        <v>570</v>
      </c>
      <c r="D39" s="1132"/>
      <c r="E39" s="1133"/>
      <c r="F39" s="36">
        <v>0.89</v>
      </c>
      <c r="G39" s="37">
        <v>0.93</v>
      </c>
      <c r="H39" s="37">
        <v>0.42</v>
      </c>
      <c r="I39" s="37">
        <v>0.27</v>
      </c>
      <c r="J39" s="38">
        <v>0.2</v>
      </c>
      <c r="K39" s="22"/>
      <c r="L39" s="22"/>
      <c r="M39" s="22"/>
      <c r="N39" s="22"/>
      <c r="O39" s="22"/>
      <c r="P39" s="22"/>
    </row>
    <row r="40" spans="1:16" ht="39" customHeight="1">
      <c r="A40" s="22"/>
      <c r="B40" s="35"/>
      <c r="C40" s="1132" t="s">
        <v>571</v>
      </c>
      <c r="D40" s="1132"/>
      <c r="E40" s="1133"/>
      <c r="F40" s="36">
        <v>0.12</v>
      </c>
      <c r="G40" s="37">
        <v>0.12</v>
      </c>
      <c r="H40" s="37">
        <v>0.13</v>
      </c>
      <c r="I40" s="37">
        <v>0.13</v>
      </c>
      <c r="J40" s="38">
        <v>0.15</v>
      </c>
      <c r="K40" s="22"/>
      <c r="L40" s="22"/>
      <c r="M40" s="22"/>
      <c r="N40" s="22"/>
      <c r="O40" s="22"/>
      <c r="P40" s="22"/>
    </row>
    <row r="41" spans="1:16" ht="39" customHeight="1">
      <c r="A41" s="22"/>
      <c r="B41" s="35"/>
      <c r="C41" s="1132" t="s">
        <v>572</v>
      </c>
      <c r="D41" s="1132"/>
      <c r="E41" s="1133"/>
      <c r="F41" s="36">
        <v>0.02</v>
      </c>
      <c r="G41" s="37">
        <v>0.03</v>
      </c>
      <c r="H41" s="37">
        <v>0.04</v>
      </c>
      <c r="I41" s="37">
        <v>0.05</v>
      </c>
      <c r="J41" s="38">
        <v>0.06</v>
      </c>
      <c r="K41" s="22"/>
      <c r="L41" s="22"/>
      <c r="M41" s="22"/>
      <c r="N41" s="22"/>
      <c r="O41" s="22"/>
      <c r="P41" s="22"/>
    </row>
    <row r="42" spans="1:16" ht="39" customHeight="1">
      <c r="A42" s="22"/>
      <c r="B42" s="39"/>
      <c r="C42" s="1132" t="s">
        <v>573</v>
      </c>
      <c r="D42" s="1132"/>
      <c r="E42" s="1133"/>
      <c r="F42" s="36" t="s">
        <v>515</v>
      </c>
      <c r="G42" s="37" t="s">
        <v>515</v>
      </c>
      <c r="H42" s="37" t="s">
        <v>515</v>
      </c>
      <c r="I42" s="37" t="s">
        <v>515</v>
      </c>
      <c r="J42" s="38" t="s">
        <v>515</v>
      </c>
      <c r="K42" s="22"/>
      <c r="L42" s="22"/>
      <c r="M42" s="22"/>
      <c r="N42" s="22"/>
      <c r="O42" s="22"/>
      <c r="P42" s="22"/>
    </row>
    <row r="43" spans="1:16" ht="39" customHeight="1" thickBot="1">
      <c r="A43" s="22"/>
      <c r="B43" s="40"/>
      <c r="C43" s="1134" t="s">
        <v>574</v>
      </c>
      <c r="D43" s="1134"/>
      <c r="E43" s="1135"/>
      <c r="F43" s="41">
        <v>0.59</v>
      </c>
      <c r="G43" s="42">
        <v>0.03</v>
      </c>
      <c r="H43" s="42">
        <v>0.03</v>
      </c>
      <c r="I43" s="42">
        <v>0.02</v>
      </c>
      <c r="J43" s="43">
        <v>0.02</v>
      </c>
      <c r="K43" s="22"/>
      <c r="L43" s="22"/>
      <c r="M43" s="22"/>
      <c r="N43" s="22"/>
      <c r="O43" s="22"/>
      <c r="P43" s="22"/>
    </row>
    <row r="44" spans="1:16" ht="39" customHeight="1">
      <c r="A44" s="22"/>
      <c r="B44" s="44" t="s">
        <v>8</v>
      </c>
      <c r="C44" s="45"/>
      <c r="D44" s="45"/>
      <c r="E44" s="45"/>
      <c r="F44" s="22"/>
      <c r="G44" s="22"/>
      <c r="H44" s="22"/>
      <c r="I44" s="22"/>
      <c r="J44" s="22"/>
      <c r="K44" s="22"/>
      <c r="L44" s="22"/>
      <c r="M44" s="22"/>
      <c r="N44" s="22"/>
      <c r="O44" s="22"/>
      <c r="P44" s="22"/>
    </row>
    <row r="45" spans="1:16" ht="17.25">
      <c r="A45" s="22"/>
      <c r="B45" s="22"/>
      <c r="C45" s="22"/>
      <c r="D45" s="22"/>
      <c r="E45" s="22"/>
      <c r="F45" s="22"/>
      <c r="G45" s="22"/>
      <c r="H45" s="22"/>
      <c r="I45" s="22"/>
      <c r="J45" s="22"/>
      <c r="K45" s="22"/>
      <c r="L45" s="22"/>
      <c r="M45" s="22"/>
      <c r="N45" s="22"/>
      <c r="O45" s="22"/>
      <c r="P45" s="22"/>
    </row>
    <row r="49" ht="13.5" hidden="1" customHeight="1"/>
    <row r="50" ht="13.5" hidden="1" customHeight="1"/>
    <row r="51" ht="13.5" hidden="1" customHeight="1"/>
  </sheetData>
  <sheetProtection algorithmName="SHA-512" hashValue="L3eFnWqILiWUFCbdrEaeiOme+evQE1eqoiKlYaPQZo0x0XjLBAyF7HVOGSTRzMh32aX4FlSBj5W/6o80CK+2Fw==" saltValue="6WYn50+J6Wp7ORdVBXQzi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8"/>
  <sheetViews>
    <sheetView showGridLines="0" zoomScaleNormal="100" zoomScaleSheetLayoutView="55" workbookViewId="0"/>
  </sheetViews>
  <sheetFormatPr defaultColWidth="0" defaultRowHeight="12.6" customHeight="1" zeroHeight="1"/>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c r="A1" s="46"/>
      <c r="B1" s="46"/>
      <c r="C1" s="46"/>
      <c r="D1" s="46"/>
      <c r="E1" s="46"/>
      <c r="F1" s="46"/>
      <c r="G1" s="46"/>
      <c r="H1" s="46"/>
      <c r="I1" s="46"/>
      <c r="J1" s="46"/>
      <c r="K1" s="46"/>
      <c r="L1" s="46"/>
      <c r="M1" s="46"/>
      <c r="N1" s="46"/>
      <c r="O1" s="46"/>
      <c r="P1" s="46"/>
      <c r="Q1" s="46"/>
      <c r="R1" s="46"/>
      <c r="S1" s="46"/>
      <c r="T1" s="46"/>
      <c r="U1" s="46"/>
    </row>
    <row r="2" spans="1:21" ht="13.5" customHeight="1">
      <c r="A2" s="46"/>
      <c r="B2" s="46"/>
      <c r="C2" s="46"/>
      <c r="D2" s="46"/>
      <c r="E2" s="46"/>
      <c r="F2" s="46"/>
      <c r="G2" s="46"/>
      <c r="H2" s="46"/>
      <c r="I2" s="46"/>
      <c r="J2" s="46"/>
      <c r="K2" s="46"/>
      <c r="L2" s="46"/>
      <c r="M2" s="46"/>
      <c r="N2" s="46"/>
      <c r="O2" s="46"/>
      <c r="P2" s="46"/>
      <c r="Q2" s="46"/>
      <c r="R2" s="46"/>
      <c r="S2" s="46"/>
      <c r="T2" s="46"/>
      <c r="U2" s="46"/>
    </row>
    <row r="3" spans="1:21" ht="13.5" customHeight="1">
      <c r="A3" s="46"/>
      <c r="B3" s="46"/>
      <c r="C3" s="46"/>
      <c r="D3" s="46"/>
      <c r="E3" s="46"/>
      <c r="F3" s="46"/>
      <c r="G3" s="46"/>
      <c r="H3" s="46"/>
      <c r="I3" s="46"/>
      <c r="J3" s="46"/>
      <c r="K3" s="46"/>
      <c r="L3" s="46"/>
      <c r="M3" s="46"/>
      <c r="N3" s="46"/>
      <c r="O3" s="46"/>
      <c r="P3" s="46"/>
      <c r="Q3" s="46"/>
      <c r="R3" s="46"/>
      <c r="S3" s="46"/>
      <c r="T3" s="46"/>
      <c r="U3" s="46"/>
    </row>
    <row r="4" spans="1:21" ht="13.5" customHeight="1">
      <c r="A4" s="46"/>
      <c r="B4" s="46"/>
      <c r="C4" s="46"/>
      <c r="D4" s="46"/>
      <c r="E4" s="46"/>
      <c r="F4" s="46"/>
      <c r="G4" s="46"/>
      <c r="H4" s="46"/>
      <c r="I4" s="46"/>
      <c r="J4" s="46"/>
      <c r="K4" s="46"/>
      <c r="L4" s="46"/>
      <c r="M4" s="46"/>
      <c r="N4" s="46"/>
      <c r="O4" s="46"/>
      <c r="P4" s="46"/>
      <c r="Q4" s="46"/>
      <c r="R4" s="46"/>
      <c r="S4" s="46"/>
      <c r="T4" s="46"/>
      <c r="U4" s="46"/>
    </row>
    <row r="5" spans="1:21" ht="13.5" customHeight="1">
      <c r="A5" s="46"/>
      <c r="B5" s="46"/>
      <c r="C5" s="46"/>
      <c r="D5" s="46"/>
      <c r="E5" s="46"/>
      <c r="F5" s="46"/>
      <c r="G5" s="46"/>
      <c r="H5" s="46"/>
      <c r="I5" s="46"/>
      <c r="J5" s="46"/>
      <c r="K5" s="46"/>
      <c r="L5" s="46"/>
      <c r="M5" s="46"/>
      <c r="N5" s="46"/>
      <c r="O5" s="46"/>
      <c r="P5" s="46"/>
      <c r="Q5" s="46"/>
      <c r="R5" s="46"/>
      <c r="S5" s="46"/>
      <c r="T5" s="46"/>
      <c r="U5" s="46"/>
    </row>
    <row r="6" spans="1:21" ht="13.5" customHeight="1">
      <c r="A6" s="46"/>
      <c r="B6" s="46"/>
      <c r="C6" s="46"/>
      <c r="D6" s="46"/>
      <c r="E6" s="46"/>
      <c r="F6" s="46"/>
      <c r="G6" s="46"/>
      <c r="H6" s="46"/>
      <c r="I6" s="46"/>
      <c r="J6" s="46"/>
      <c r="K6" s="46"/>
      <c r="L6" s="46"/>
      <c r="M6" s="46"/>
      <c r="N6" s="46"/>
      <c r="O6" s="46"/>
      <c r="P6" s="46"/>
      <c r="Q6" s="46"/>
      <c r="R6" s="46"/>
      <c r="S6" s="46"/>
      <c r="T6" s="46"/>
      <c r="U6" s="46"/>
    </row>
    <row r="7" spans="1:21" ht="13.5" customHeight="1">
      <c r="A7" s="46"/>
      <c r="B7" s="46"/>
      <c r="C7" s="46"/>
      <c r="D7" s="46"/>
      <c r="E7" s="46"/>
      <c r="F7" s="46"/>
      <c r="G7" s="46"/>
      <c r="H7" s="46"/>
      <c r="I7" s="46"/>
      <c r="J7" s="46"/>
      <c r="K7" s="46"/>
      <c r="L7" s="46"/>
      <c r="M7" s="46"/>
      <c r="N7" s="46"/>
      <c r="O7" s="46"/>
      <c r="P7" s="46"/>
      <c r="Q7" s="46"/>
      <c r="R7" s="46"/>
      <c r="S7" s="46"/>
      <c r="T7" s="46"/>
      <c r="U7" s="46"/>
    </row>
    <row r="8" spans="1:21" ht="13.5" customHeight="1">
      <c r="A8" s="46"/>
      <c r="B8" s="46"/>
      <c r="C8" s="46"/>
      <c r="D8" s="46"/>
      <c r="E8" s="46"/>
      <c r="F8" s="46"/>
      <c r="G8" s="46"/>
      <c r="H8" s="46"/>
      <c r="I8" s="46"/>
      <c r="J8" s="46"/>
      <c r="K8" s="46"/>
      <c r="L8" s="46"/>
      <c r="M8" s="46"/>
      <c r="N8" s="46"/>
      <c r="O8" s="46"/>
      <c r="P8" s="46"/>
      <c r="Q8" s="46"/>
      <c r="R8" s="46"/>
      <c r="S8" s="46"/>
      <c r="T8" s="46"/>
      <c r="U8" s="46"/>
    </row>
    <row r="9" spans="1:21" ht="13.5" customHeight="1">
      <c r="A9" s="46"/>
      <c r="B9" s="46"/>
      <c r="C9" s="46"/>
      <c r="D9" s="46"/>
      <c r="E9" s="46"/>
      <c r="F9" s="46"/>
      <c r="G9" s="46"/>
      <c r="H9" s="46"/>
      <c r="I9" s="46"/>
      <c r="J9" s="46"/>
      <c r="K9" s="46"/>
      <c r="L9" s="46"/>
      <c r="M9" s="46"/>
      <c r="N9" s="46"/>
      <c r="O9" s="46"/>
      <c r="P9" s="46"/>
      <c r="Q9" s="46"/>
      <c r="R9" s="46"/>
      <c r="S9" s="46"/>
      <c r="T9" s="46"/>
      <c r="U9" s="46"/>
    </row>
    <row r="10" spans="1:21" ht="13.5" customHeight="1">
      <c r="A10" s="46"/>
      <c r="B10" s="46"/>
      <c r="C10" s="46"/>
      <c r="D10" s="46"/>
      <c r="E10" s="46"/>
      <c r="F10" s="46"/>
      <c r="G10" s="46"/>
      <c r="H10" s="46"/>
      <c r="I10" s="46"/>
      <c r="J10" s="46"/>
      <c r="K10" s="46"/>
      <c r="L10" s="46"/>
      <c r="M10" s="46"/>
      <c r="N10" s="46"/>
      <c r="O10" s="46"/>
      <c r="P10" s="46"/>
      <c r="Q10" s="46"/>
      <c r="R10" s="46"/>
      <c r="S10" s="46"/>
      <c r="T10" s="46"/>
      <c r="U10" s="46"/>
    </row>
    <row r="11" spans="1:21" ht="13.5" customHeight="1">
      <c r="A11" s="46"/>
      <c r="B11" s="46"/>
      <c r="C11" s="46"/>
      <c r="D11" s="46"/>
      <c r="E11" s="46"/>
      <c r="F11" s="46"/>
      <c r="G11" s="46"/>
      <c r="H11" s="46"/>
      <c r="I11" s="46"/>
      <c r="J11" s="46"/>
      <c r="K11" s="46"/>
      <c r="L11" s="46"/>
      <c r="M11" s="46"/>
      <c r="N11" s="46"/>
      <c r="O11" s="46"/>
      <c r="P11" s="46"/>
      <c r="Q11" s="46"/>
      <c r="R11" s="46"/>
      <c r="S11" s="46"/>
      <c r="T11" s="46"/>
      <c r="U11" s="46"/>
    </row>
    <row r="12" spans="1:21" ht="13.5" customHeight="1">
      <c r="A12" s="46"/>
      <c r="B12" s="46"/>
      <c r="C12" s="46"/>
      <c r="D12" s="46"/>
      <c r="E12" s="46"/>
      <c r="F12" s="46"/>
      <c r="G12" s="46"/>
      <c r="H12" s="46"/>
      <c r="I12" s="46"/>
      <c r="J12" s="46"/>
      <c r="K12" s="46"/>
      <c r="L12" s="46"/>
      <c r="M12" s="46"/>
      <c r="N12" s="46"/>
      <c r="O12" s="46"/>
      <c r="P12" s="46"/>
      <c r="Q12" s="46"/>
      <c r="R12" s="46"/>
      <c r="S12" s="46"/>
      <c r="T12" s="46"/>
      <c r="U12" s="46"/>
    </row>
    <row r="13" spans="1:21" ht="13.5" customHeight="1">
      <c r="A13" s="46"/>
      <c r="B13" s="46"/>
      <c r="C13" s="46"/>
      <c r="D13" s="46"/>
      <c r="E13" s="46"/>
      <c r="F13" s="46"/>
      <c r="G13" s="46"/>
      <c r="H13" s="46"/>
      <c r="I13" s="46"/>
      <c r="J13" s="46"/>
      <c r="K13" s="46"/>
      <c r="L13" s="46"/>
      <c r="M13" s="46"/>
      <c r="N13" s="46"/>
      <c r="O13" s="46"/>
      <c r="P13" s="46"/>
      <c r="Q13" s="46"/>
      <c r="R13" s="46"/>
      <c r="S13" s="46"/>
      <c r="T13" s="46"/>
      <c r="U13" s="46"/>
    </row>
    <row r="14" spans="1:21" ht="13.5" customHeight="1">
      <c r="A14" s="46"/>
      <c r="B14" s="46"/>
      <c r="C14" s="46"/>
      <c r="D14" s="46"/>
      <c r="E14" s="46"/>
      <c r="F14" s="46"/>
      <c r="G14" s="46"/>
      <c r="H14" s="46"/>
      <c r="I14" s="46"/>
      <c r="J14" s="46"/>
      <c r="K14" s="46"/>
      <c r="L14" s="46"/>
      <c r="M14" s="46"/>
      <c r="N14" s="46"/>
      <c r="O14" s="46"/>
      <c r="P14" s="46"/>
      <c r="Q14" s="46"/>
      <c r="R14" s="46"/>
      <c r="S14" s="46"/>
      <c r="T14" s="46"/>
      <c r="U14" s="46"/>
    </row>
    <row r="15" spans="1:21" ht="13.5" customHeight="1">
      <c r="A15" s="46"/>
      <c r="B15" s="46"/>
      <c r="C15" s="46"/>
      <c r="D15" s="46"/>
      <c r="E15" s="46"/>
      <c r="F15" s="46"/>
      <c r="G15" s="46"/>
      <c r="H15" s="46"/>
      <c r="I15" s="46"/>
      <c r="J15" s="46"/>
      <c r="K15" s="46"/>
      <c r="L15" s="46"/>
      <c r="M15" s="46"/>
      <c r="N15" s="46"/>
      <c r="O15" s="46"/>
      <c r="P15" s="46"/>
      <c r="Q15" s="46"/>
      <c r="R15" s="46"/>
      <c r="S15" s="46"/>
      <c r="T15" s="46"/>
      <c r="U15" s="46"/>
    </row>
    <row r="16" spans="1:21" ht="13.5" customHeight="1">
      <c r="A16" s="46"/>
      <c r="B16" s="46"/>
      <c r="C16" s="46"/>
      <c r="D16" s="46"/>
      <c r="E16" s="46"/>
      <c r="F16" s="46"/>
      <c r="G16" s="46"/>
      <c r="H16" s="46"/>
      <c r="I16" s="46"/>
      <c r="J16" s="46"/>
      <c r="K16" s="46"/>
      <c r="L16" s="46"/>
      <c r="M16" s="46"/>
      <c r="N16" s="46"/>
      <c r="O16" s="46"/>
      <c r="P16" s="46"/>
      <c r="Q16" s="46"/>
      <c r="R16" s="46"/>
      <c r="S16" s="46"/>
      <c r="T16" s="46"/>
      <c r="U16" s="46"/>
    </row>
    <row r="17" spans="1:21" ht="13.5" customHeight="1">
      <c r="A17" s="46"/>
      <c r="B17" s="46"/>
      <c r="C17" s="46"/>
      <c r="D17" s="46"/>
      <c r="E17" s="46"/>
      <c r="F17" s="46"/>
      <c r="G17" s="46"/>
      <c r="H17" s="46"/>
      <c r="I17" s="46"/>
      <c r="J17" s="46"/>
      <c r="K17" s="46"/>
      <c r="L17" s="46"/>
      <c r="M17" s="46"/>
      <c r="N17" s="46"/>
      <c r="O17" s="46"/>
      <c r="P17" s="46"/>
      <c r="Q17" s="46"/>
      <c r="R17" s="46"/>
      <c r="S17" s="46"/>
      <c r="T17" s="46"/>
      <c r="U17" s="46"/>
    </row>
    <row r="18" spans="1:21" ht="13.5" customHeight="1">
      <c r="A18" s="46"/>
      <c r="B18" s="46"/>
      <c r="C18" s="46"/>
      <c r="D18" s="46"/>
      <c r="E18" s="46"/>
      <c r="F18" s="46"/>
      <c r="G18" s="46"/>
      <c r="H18" s="46"/>
      <c r="I18" s="46"/>
      <c r="J18" s="46"/>
      <c r="K18" s="46"/>
      <c r="L18" s="46"/>
      <c r="M18" s="46"/>
      <c r="N18" s="46"/>
      <c r="O18" s="46"/>
      <c r="P18" s="46"/>
      <c r="Q18" s="46"/>
      <c r="R18" s="46"/>
      <c r="S18" s="46"/>
      <c r="T18" s="46"/>
      <c r="U18" s="46"/>
    </row>
    <row r="19" spans="1:21" ht="13.5" customHeight="1">
      <c r="A19" s="46"/>
      <c r="B19" s="46"/>
      <c r="C19" s="46"/>
      <c r="D19" s="46"/>
      <c r="E19" s="46"/>
      <c r="F19" s="46"/>
      <c r="G19" s="46"/>
      <c r="H19" s="46"/>
      <c r="I19" s="46"/>
      <c r="J19" s="46"/>
      <c r="K19" s="46"/>
      <c r="L19" s="46"/>
      <c r="M19" s="46"/>
      <c r="N19" s="46"/>
      <c r="O19" s="46"/>
      <c r="P19" s="46"/>
      <c r="Q19" s="46"/>
      <c r="R19" s="46"/>
      <c r="S19" s="46"/>
      <c r="T19" s="46"/>
      <c r="U19" s="46"/>
    </row>
    <row r="20" spans="1:21" ht="13.5" customHeight="1">
      <c r="A20" s="46"/>
      <c r="B20" s="46"/>
      <c r="C20" s="46"/>
      <c r="D20" s="46"/>
      <c r="E20" s="46"/>
      <c r="F20" s="46"/>
      <c r="G20" s="46"/>
      <c r="H20" s="46"/>
      <c r="I20" s="46"/>
      <c r="J20" s="46"/>
      <c r="K20" s="46"/>
      <c r="L20" s="46"/>
      <c r="M20" s="46"/>
      <c r="N20" s="46"/>
      <c r="O20" s="46"/>
      <c r="P20" s="46"/>
      <c r="Q20" s="46"/>
      <c r="R20" s="46"/>
      <c r="S20" s="46"/>
      <c r="T20" s="46"/>
      <c r="U20" s="46"/>
    </row>
    <row r="21" spans="1:21" ht="13.5" customHeight="1">
      <c r="A21" s="46"/>
      <c r="B21" s="46"/>
      <c r="C21" s="46"/>
      <c r="D21" s="46"/>
      <c r="E21" s="46"/>
      <c r="F21" s="46"/>
      <c r="G21" s="46"/>
      <c r="H21" s="46"/>
      <c r="I21" s="46"/>
      <c r="J21" s="46"/>
      <c r="K21" s="46"/>
      <c r="L21" s="46"/>
      <c r="M21" s="46"/>
      <c r="N21" s="46"/>
      <c r="O21" s="46"/>
      <c r="P21" s="46"/>
      <c r="Q21" s="46"/>
      <c r="R21" s="46"/>
      <c r="S21" s="46"/>
      <c r="T21" s="46"/>
      <c r="U21" s="46"/>
    </row>
    <row r="22" spans="1:21" ht="13.5" customHeight="1">
      <c r="A22" s="46"/>
      <c r="B22" s="46"/>
      <c r="C22" s="46"/>
      <c r="D22" s="46"/>
      <c r="E22" s="46"/>
      <c r="F22" s="46"/>
      <c r="G22" s="46"/>
      <c r="H22" s="46"/>
      <c r="I22" s="46"/>
      <c r="J22" s="46"/>
      <c r="K22" s="46"/>
      <c r="L22" s="46"/>
      <c r="M22" s="46"/>
      <c r="N22" s="46"/>
      <c r="O22" s="46"/>
      <c r="P22" s="46"/>
      <c r="Q22" s="46"/>
      <c r="R22" s="46"/>
      <c r="S22" s="46"/>
      <c r="T22" s="46"/>
      <c r="U22" s="46"/>
    </row>
    <row r="23" spans="1:21" ht="13.5" customHeight="1">
      <c r="A23" s="46"/>
      <c r="B23" s="46"/>
      <c r="C23" s="46"/>
      <c r="D23" s="46"/>
      <c r="E23" s="46"/>
      <c r="F23" s="46"/>
      <c r="G23" s="46"/>
      <c r="H23" s="46"/>
      <c r="I23" s="46"/>
      <c r="J23" s="46"/>
      <c r="K23" s="46"/>
      <c r="L23" s="46"/>
      <c r="M23" s="46"/>
      <c r="N23" s="46"/>
      <c r="O23" s="46"/>
      <c r="P23" s="46"/>
      <c r="Q23" s="46"/>
      <c r="R23" s="46"/>
      <c r="S23" s="46"/>
      <c r="T23" s="46"/>
      <c r="U23" s="46"/>
    </row>
    <row r="24" spans="1:21" ht="13.5" customHeight="1">
      <c r="A24" s="46"/>
      <c r="B24" s="46"/>
      <c r="C24" s="46"/>
      <c r="D24" s="46"/>
      <c r="E24" s="46"/>
      <c r="F24" s="46"/>
      <c r="G24" s="46"/>
      <c r="H24" s="46"/>
      <c r="I24" s="46"/>
      <c r="J24" s="46"/>
      <c r="K24" s="46"/>
      <c r="L24" s="46"/>
      <c r="M24" s="46"/>
      <c r="N24" s="46"/>
      <c r="O24" s="46"/>
      <c r="P24" s="46"/>
      <c r="Q24" s="46"/>
      <c r="R24" s="46"/>
      <c r="S24" s="46"/>
      <c r="T24" s="46"/>
      <c r="U24" s="46"/>
    </row>
    <row r="25" spans="1:21" ht="13.5" customHeight="1">
      <c r="A25" s="46"/>
      <c r="B25" s="46"/>
      <c r="C25" s="46"/>
      <c r="D25" s="46"/>
      <c r="E25" s="46"/>
      <c r="F25" s="46"/>
      <c r="G25" s="46"/>
      <c r="H25" s="46"/>
      <c r="I25" s="46"/>
      <c r="J25" s="46"/>
      <c r="K25" s="46"/>
      <c r="L25" s="46"/>
      <c r="M25" s="46"/>
      <c r="N25" s="46"/>
      <c r="O25" s="46"/>
      <c r="P25" s="46"/>
      <c r="Q25" s="46"/>
      <c r="R25" s="46"/>
      <c r="S25" s="46"/>
      <c r="T25" s="46"/>
      <c r="U25" s="46"/>
    </row>
    <row r="26" spans="1:21" ht="13.5" customHeight="1">
      <c r="A26" s="46"/>
      <c r="B26" s="46"/>
      <c r="C26" s="46"/>
      <c r="D26" s="46"/>
      <c r="E26" s="46"/>
      <c r="F26" s="46"/>
      <c r="G26" s="46"/>
      <c r="H26" s="46"/>
      <c r="I26" s="46"/>
      <c r="J26" s="46"/>
      <c r="K26" s="46"/>
      <c r="L26" s="46"/>
      <c r="M26" s="46"/>
      <c r="N26" s="46"/>
      <c r="O26" s="46"/>
      <c r="P26" s="46"/>
      <c r="Q26" s="46"/>
      <c r="R26" s="46"/>
      <c r="S26" s="46"/>
      <c r="T26" s="46"/>
      <c r="U26" s="46"/>
    </row>
    <row r="27" spans="1:21" ht="13.5" customHeight="1">
      <c r="A27" s="46"/>
      <c r="B27" s="46"/>
      <c r="C27" s="46"/>
      <c r="D27" s="46"/>
      <c r="E27" s="46"/>
      <c r="F27" s="46"/>
      <c r="G27" s="46"/>
      <c r="H27" s="46"/>
      <c r="I27" s="46"/>
      <c r="J27" s="46"/>
      <c r="K27" s="46"/>
      <c r="L27" s="46"/>
      <c r="M27" s="46"/>
      <c r="N27" s="46"/>
      <c r="O27" s="46"/>
      <c r="P27" s="46"/>
      <c r="Q27" s="46"/>
      <c r="R27" s="46"/>
      <c r="S27" s="46"/>
      <c r="T27" s="46"/>
      <c r="U27" s="46"/>
    </row>
    <row r="28" spans="1:21" ht="13.5" customHeight="1">
      <c r="A28" s="46"/>
      <c r="B28" s="46"/>
      <c r="C28" s="46"/>
      <c r="D28" s="46"/>
      <c r="E28" s="46"/>
      <c r="F28" s="46"/>
      <c r="G28" s="46"/>
      <c r="H28" s="46"/>
      <c r="I28" s="46"/>
      <c r="J28" s="46"/>
      <c r="K28" s="46"/>
      <c r="L28" s="46"/>
      <c r="M28" s="46"/>
      <c r="N28" s="46"/>
      <c r="O28" s="46"/>
      <c r="P28" s="46"/>
      <c r="Q28" s="46"/>
      <c r="R28" s="46"/>
      <c r="S28" s="46"/>
      <c r="T28" s="46"/>
      <c r="U28" s="46"/>
    </row>
    <row r="29" spans="1:21" ht="13.5" customHeight="1">
      <c r="A29" s="46"/>
      <c r="B29" s="46"/>
      <c r="C29" s="46"/>
      <c r="D29" s="46"/>
      <c r="E29" s="46"/>
      <c r="F29" s="46"/>
      <c r="G29" s="46"/>
      <c r="H29" s="46"/>
      <c r="I29" s="46"/>
      <c r="J29" s="46"/>
      <c r="K29" s="46"/>
      <c r="L29" s="46"/>
      <c r="M29" s="46"/>
      <c r="N29" s="46"/>
      <c r="O29" s="46"/>
      <c r="P29" s="46"/>
      <c r="Q29" s="46"/>
      <c r="R29" s="46"/>
      <c r="S29" s="46"/>
      <c r="T29" s="46"/>
      <c r="U29" s="46"/>
    </row>
    <row r="30" spans="1:21" ht="13.5" customHeight="1">
      <c r="A30" s="46"/>
      <c r="B30" s="46"/>
      <c r="C30" s="46"/>
      <c r="D30" s="46"/>
      <c r="E30" s="46"/>
      <c r="F30" s="46"/>
      <c r="G30" s="46"/>
      <c r="H30" s="46"/>
      <c r="I30" s="46"/>
      <c r="J30" s="46"/>
      <c r="K30" s="46"/>
      <c r="L30" s="46"/>
      <c r="M30" s="46"/>
      <c r="N30" s="46"/>
      <c r="O30" s="46"/>
      <c r="P30" s="46"/>
      <c r="Q30" s="46"/>
      <c r="R30" s="46"/>
      <c r="S30" s="46"/>
      <c r="T30" s="46"/>
      <c r="U30" s="46"/>
    </row>
    <row r="31" spans="1:21" ht="13.5" customHeight="1">
      <c r="A31" s="46"/>
      <c r="B31" s="46"/>
      <c r="C31" s="46"/>
      <c r="D31" s="46"/>
      <c r="E31" s="46"/>
      <c r="F31" s="46"/>
      <c r="G31" s="46"/>
      <c r="H31" s="46"/>
      <c r="I31" s="46"/>
      <c r="J31" s="46"/>
      <c r="K31" s="46"/>
      <c r="L31" s="46"/>
      <c r="M31" s="46"/>
      <c r="N31" s="46"/>
      <c r="O31" s="46"/>
      <c r="P31" s="46"/>
      <c r="Q31" s="46"/>
      <c r="R31" s="46"/>
      <c r="S31" s="46"/>
      <c r="T31" s="46"/>
      <c r="U31" s="46"/>
    </row>
    <row r="32" spans="1:21" ht="13.5" customHeight="1">
      <c r="A32" s="46"/>
      <c r="B32" s="46"/>
      <c r="C32" s="46"/>
      <c r="D32" s="46"/>
      <c r="E32" s="46"/>
      <c r="F32" s="46"/>
      <c r="G32" s="46"/>
      <c r="H32" s="46"/>
      <c r="I32" s="46"/>
      <c r="J32" s="46"/>
      <c r="K32" s="46"/>
      <c r="L32" s="46"/>
      <c r="M32" s="46"/>
      <c r="N32" s="46"/>
      <c r="O32" s="46"/>
      <c r="P32" s="46"/>
      <c r="Q32" s="46"/>
      <c r="R32" s="46"/>
      <c r="S32" s="46"/>
      <c r="T32" s="46"/>
      <c r="U32" s="46"/>
    </row>
    <row r="33" spans="1:21" ht="13.5" customHeight="1">
      <c r="A33" s="46"/>
      <c r="B33" s="46"/>
      <c r="C33" s="46"/>
      <c r="D33" s="46"/>
      <c r="E33" s="46"/>
      <c r="F33" s="46"/>
      <c r="G33" s="46"/>
      <c r="H33" s="46"/>
      <c r="I33" s="46"/>
      <c r="J33" s="46"/>
      <c r="K33" s="46"/>
      <c r="L33" s="46"/>
      <c r="M33" s="46"/>
      <c r="N33" s="46"/>
      <c r="O33" s="46"/>
      <c r="P33" s="46"/>
      <c r="Q33" s="46"/>
      <c r="R33" s="46"/>
      <c r="S33" s="46"/>
      <c r="T33" s="46"/>
      <c r="U33" s="46"/>
    </row>
    <row r="34" spans="1:21" ht="13.5" customHeight="1">
      <c r="A34" s="46"/>
      <c r="B34" s="46"/>
      <c r="C34" s="46"/>
      <c r="D34" s="46"/>
      <c r="E34" s="46"/>
      <c r="F34" s="46"/>
      <c r="G34" s="46"/>
      <c r="H34" s="46"/>
      <c r="I34" s="46"/>
      <c r="J34" s="46"/>
      <c r="K34" s="46"/>
      <c r="L34" s="46"/>
      <c r="M34" s="46"/>
      <c r="N34" s="46"/>
      <c r="O34" s="46"/>
      <c r="P34" s="46"/>
      <c r="Q34" s="46"/>
      <c r="R34" s="46"/>
      <c r="S34" s="46"/>
      <c r="T34" s="46"/>
      <c r="U34" s="46"/>
    </row>
    <row r="35" spans="1:21" ht="13.5" customHeight="1">
      <c r="A35" s="46"/>
      <c r="B35" s="46"/>
      <c r="C35" s="46"/>
      <c r="D35" s="46"/>
      <c r="E35" s="46"/>
      <c r="F35" s="46"/>
      <c r="G35" s="46"/>
      <c r="H35" s="46"/>
      <c r="I35" s="46"/>
      <c r="J35" s="46"/>
      <c r="K35" s="46"/>
      <c r="L35" s="46"/>
      <c r="M35" s="46"/>
      <c r="N35" s="46"/>
      <c r="O35" s="46"/>
      <c r="P35" s="46"/>
      <c r="Q35" s="46"/>
      <c r="R35" s="46"/>
      <c r="S35" s="46"/>
      <c r="T35" s="46"/>
      <c r="U35" s="46"/>
    </row>
    <row r="36" spans="1:21" ht="13.5" customHeight="1">
      <c r="A36" s="46"/>
      <c r="B36" s="46"/>
      <c r="C36" s="46"/>
      <c r="D36" s="46"/>
      <c r="E36" s="46"/>
      <c r="F36" s="46"/>
      <c r="G36" s="46"/>
      <c r="H36" s="46"/>
      <c r="I36" s="46"/>
      <c r="J36" s="46"/>
      <c r="K36" s="46"/>
      <c r="L36" s="46"/>
      <c r="M36" s="46"/>
      <c r="N36" s="46"/>
      <c r="O36" s="46"/>
      <c r="P36" s="46"/>
      <c r="Q36" s="46"/>
      <c r="R36" s="46"/>
      <c r="S36" s="46"/>
      <c r="T36" s="46"/>
      <c r="U36" s="46"/>
    </row>
    <row r="37" spans="1:21" ht="13.5" customHeight="1">
      <c r="A37" s="46"/>
      <c r="B37" s="46"/>
      <c r="C37" s="46"/>
      <c r="D37" s="46"/>
      <c r="E37" s="46"/>
      <c r="F37" s="46"/>
      <c r="G37" s="46"/>
      <c r="H37" s="46"/>
      <c r="I37" s="46"/>
      <c r="J37" s="46"/>
      <c r="K37" s="46"/>
      <c r="L37" s="46"/>
      <c r="M37" s="46"/>
      <c r="N37" s="46"/>
      <c r="O37" s="46"/>
      <c r="P37" s="46"/>
      <c r="Q37" s="46"/>
      <c r="R37" s="46"/>
      <c r="S37" s="46"/>
      <c r="T37" s="46"/>
      <c r="U37" s="46"/>
    </row>
    <row r="38" spans="1:21" ht="13.5" customHeight="1">
      <c r="A38" s="46"/>
      <c r="B38" s="46"/>
      <c r="C38" s="46"/>
      <c r="D38" s="46"/>
      <c r="E38" s="46"/>
      <c r="F38" s="46"/>
      <c r="G38" s="46"/>
      <c r="H38" s="46"/>
      <c r="I38" s="46"/>
      <c r="J38" s="46"/>
      <c r="K38" s="46"/>
      <c r="L38" s="46"/>
      <c r="M38" s="46"/>
      <c r="N38" s="46"/>
      <c r="O38" s="46"/>
      <c r="P38" s="46"/>
      <c r="Q38" s="46"/>
      <c r="R38" s="46"/>
      <c r="S38" s="46"/>
      <c r="T38" s="46"/>
      <c r="U38" s="46"/>
    </row>
    <row r="39" spans="1:21" ht="13.5" customHeight="1">
      <c r="A39" s="46"/>
      <c r="B39" s="46"/>
      <c r="C39" s="46"/>
      <c r="D39" s="46"/>
      <c r="E39" s="46"/>
      <c r="F39" s="46"/>
      <c r="G39" s="46"/>
      <c r="H39" s="46"/>
      <c r="I39" s="46"/>
      <c r="J39" s="46"/>
      <c r="K39" s="46"/>
      <c r="L39" s="46"/>
      <c r="M39" s="46"/>
      <c r="N39" s="46"/>
      <c r="O39" s="46"/>
      <c r="P39" s="46"/>
      <c r="Q39" s="46"/>
      <c r="R39" s="46"/>
      <c r="S39" s="46"/>
      <c r="T39" s="46"/>
      <c r="U39" s="46"/>
    </row>
    <row r="40" spans="1:21" ht="13.5" customHeight="1">
      <c r="A40" s="46"/>
      <c r="B40" s="46"/>
      <c r="C40" s="46"/>
      <c r="D40" s="46"/>
      <c r="E40" s="46"/>
      <c r="F40" s="46"/>
      <c r="G40" s="46"/>
      <c r="H40" s="46"/>
      <c r="I40" s="46"/>
      <c r="J40" s="46"/>
      <c r="K40" s="46"/>
      <c r="L40" s="46"/>
      <c r="M40" s="46"/>
      <c r="N40" s="46"/>
      <c r="O40" s="46"/>
      <c r="P40" s="46"/>
      <c r="Q40" s="46"/>
      <c r="R40" s="46"/>
      <c r="S40" s="46"/>
      <c r="T40" s="46"/>
      <c r="U40" s="46"/>
    </row>
    <row r="41" spans="1:21" ht="13.5" customHeight="1">
      <c r="A41" s="46"/>
      <c r="B41" s="46"/>
      <c r="C41" s="46"/>
      <c r="D41" s="46"/>
      <c r="E41" s="46"/>
      <c r="F41" s="46"/>
      <c r="G41" s="46"/>
      <c r="H41" s="46"/>
      <c r="I41" s="46"/>
      <c r="J41" s="46"/>
      <c r="K41" s="46"/>
      <c r="L41" s="46"/>
      <c r="M41" s="46"/>
      <c r="N41" s="46"/>
      <c r="O41" s="46"/>
      <c r="P41" s="46"/>
      <c r="Q41" s="46"/>
      <c r="R41" s="46"/>
      <c r="S41" s="46"/>
      <c r="T41" s="46"/>
      <c r="U41" s="46"/>
    </row>
    <row r="42" spans="1:21" ht="13.5" customHeight="1">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c r="A44" s="46"/>
      <c r="B44" s="49" t="s">
        <v>10</v>
      </c>
      <c r="C44" s="50"/>
      <c r="D44" s="50"/>
      <c r="E44" s="51"/>
      <c r="F44" s="51"/>
      <c r="G44" s="51"/>
      <c r="H44" s="51"/>
      <c r="I44" s="51"/>
      <c r="J44" s="52" t="s">
        <v>2</v>
      </c>
      <c r="K44" s="53" t="s">
        <v>557</v>
      </c>
      <c r="L44" s="54" t="s">
        <v>558</v>
      </c>
      <c r="M44" s="54" t="s">
        <v>559</v>
      </c>
      <c r="N44" s="54" t="s">
        <v>560</v>
      </c>
      <c r="O44" s="55" t="s">
        <v>561</v>
      </c>
      <c r="P44" s="46"/>
      <c r="Q44" s="46"/>
      <c r="R44" s="46"/>
      <c r="S44" s="46"/>
      <c r="T44" s="46"/>
      <c r="U44" s="46"/>
    </row>
    <row r="45" spans="1:21" ht="30.75" customHeight="1">
      <c r="A45" s="46"/>
      <c r="B45" s="1138" t="s">
        <v>11</v>
      </c>
      <c r="C45" s="1139"/>
      <c r="D45" s="56"/>
      <c r="E45" s="1144" t="s">
        <v>12</v>
      </c>
      <c r="F45" s="1144"/>
      <c r="G45" s="1144"/>
      <c r="H45" s="1144"/>
      <c r="I45" s="1144"/>
      <c r="J45" s="1145"/>
      <c r="K45" s="57">
        <v>6913</v>
      </c>
      <c r="L45" s="58">
        <v>6690</v>
      </c>
      <c r="M45" s="58">
        <v>6799</v>
      </c>
      <c r="N45" s="58">
        <v>6839</v>
      </c>
      <c r="O45" s="59">
        <v>6559</v>
      </c>
      <c r="P45" s="46"/>
      <c r="Q45" s="46"/>
      <c r="R45" s="46"/>
      <c r="S45" s="46"/>
      <c r="T45" s="46"/>
      <c r="U45" s="46"/>
    </row>
    <row r="46" spans="1:21" ht="30.75" customHeight="1">
      <c r="A46" s="46"/>
      <c r="B46" s="1140"/>
      <c r="C46" s="1141"/>
      <c r="D46" s="60"/>
      <c r="E46" s="1146" t="s">
        <v>13</v>
      </c>
      <c r="F46" s="1146"/>
      <c r="G46" s="1146"/>
      <c r="H46" s="1146"/>
      <c r="I46" s="1146"/>
      <c r="J46" s="1147"/>
      <c r="K46" s="61" t="s">
        <v>515</v>
      </c>
      <c r="L46" s="62" t="s">
        <v>515</v>
      </c>
      <c r="M46" s="62" t="s">
        <v>515</v>
      </c>
      <c r="N46" s="62" t="s">
        <v>515</v>
      </c>
      <c r="O46" s="63" t="s">
        <v>515</v>
      </c>
      <c r="P46" s="46"/>
      <c r="Q46" s="46"/>
      <c r="R46" s="46"/>
      <c r="S46" s="46"/>
      <c r="T46" s="46"/>
      <c r="U46" s="46"/>
    </row>
    <row r="47" spans="1:21" ht="30.75" customHeight="1">
      <c r="A47" s="46"/>
      <c r="B47" s="1140"/>
      <c r="C47" s="1141"/>
      <c r="D47" s="60"/>
      <c r="E47" s="1146" t="s">
        <v>14</v>
      </c>
      <c r="F47" s="1146"/>
      <c r="G47" s="1146"/>
      <c r="H47" s="1146"/>
      <c r="I47" s="1146"/>
      <c r="J47" s="1147"/>
      <c r="K47" s="61" t="s">
        <v>515</v>
      </c>
      <c r="L47" s="62" t="s">
        <v>515</v>
      </c>
      <c r="M47" s="62" t="s">
        <v>515</v>
      </c>
      <c r="N47" s="62" t="s">
        <v>515</v>
      </c>
      <c r="O47" s="63" t="s">
        <v>515</v>
      </c>
      <c r="P47" s="46"/>
      <c r="Q47" s="46"/>
      <c r="R47" s="46"/>
      <c r="S47" s="46"/>
      <c r="T47" s="46"/>
      <c r="U47" s="46"/>
    </row>
    <row r="48" spans="1:21" ht="30.75" customHeight="1">
      <c r="A48" s="46"/>
      <c r="B48" s="1140"/>
      <c r="C48" s="1141"/>
      <c r="D48" s="60"/>
      <c r="E48" s="1146" t="s">
        <v>15</v>
      </c>
      <c r="F48" s="1146"/>
      <c r="G48" s="1146"/>
      <c r="H48" s="1146"/>
      <c r="I48" s="1146"/>
      <c r="J48" s="1147"/>
      <c r="K48" s="61">
        <v>734</v>
      </c>
      <c r="L48" s="62">
        <v>752</v>
      </c>
      <c r="M48" s="62">
        <v>744</v>
      </c>
      <c r="N48" s="62">
        <v>702</v>
      </c>
      <c r="O48" s="63">
        <v>634</v>
      </c>
      <c r="P48" s="46"/>
      <c r="Q48" s="46"/>
      <c r="R48" s="46"/>
      <c r="S48" s="46"/>
      <c r="T48" s="46"/>
      <c r="U48" s="46"/>
    </row>
    <row r="49" spans="1:21" ht="30.75" customHeight="1">
      <c r="A49" s="46"/>
      <c r="B49" s="1140"/>
      <c r="C49" s="1141"/>
      <c r="D49" s="60"/>
      <c r="E49" s="1146" t="s">
        <v>16</v>
      </c>
      <c r="F49" s="1146"/>
      <c r="G49" s="1146"/>
      <c r="H49" s="1146"/>
      <c r="I49" s="1146"/>
      <c r="J49" s="1147"/>
      <c r="K49" s="61" t="s">
        <v>515</v>
      </c>
      <c r="L49" s="62" t="s">
        <v>515</v>
      </c>
      <c r="M49" s="62" t="s">
        <v>515</v>
      </c>
      <c r="N49" s="62" t="s">
        <v>515</v>
      </c>
      <c r="O49" s="63" t="s">
        <v>515</v>
      </c>
      <c r="P49" s="46"/>
      <c r="Q49" s="46"/>
      <c r="R49" s="46"/>
      <c r="S49" s="46"/>
      <c r="T49" s="46"/>
      <c r="U49" s="46"/>
    </row>
    <row r="50" spans="1:21" ht="30.75" customHeight="1">
      <c r="A50" s="46"/>
      <c r="B50" s="1140"/>
      <c r="C50" s="1141"/>
      <c r="D50" s="60"/>
      <c r="E50" s="1146" t="s">
        <v>17</v>
      </c>
      <c r="F50" s="1146"/>
      <c r="G50" s="1146"/>
      <c r="H50" s="1146"/>
      <c r="I50" s="1146"/>
      <c r="J50" s="1147"/>
      <c r="K50" s="61">
        <v>3</v>
      </c>
      <c r="L50" s="62">
        <v>3</v>
      </c>
      <c r="M50" s="62">
        <v>2</v>
      </c>
      <c r="N50" s="62">
        <v>2</v>
      </c>
      <c r="O50" s="63">
        <v>1</v>
      </c>
      <c r="P50" s="46"/>
      <c r="Q50" s="46"/>
      <c r="R50" s="46"/>
      <c r="S50" s="46"/>
      <c r="T50" s="46"/>
      <c r="U50" s="46"/>
    </row>
    <row r="51" spans="1:21" ht="30.75" customHeight="1">
      <c r="A51" s="46"/>
      <c r="B51" s="1142"/>
      <c r="C51" s="1143"/>
      <c r="D51" s="64"/>
      <c r="E51" s="1146" t="s">
        <v>18</v>
      </c>
      <c r="F51" s="1146"/>
      <c r="G51" s="1146"/>
      <c r="H51" s="1146"/>
      <c r="I51" s="1146"/>
      <c r="J51" s="1147"/>
      <c r="K51" s="61" t="s">
        <v>515</v>
      </c>
      <c r="L51" s="62" t="s">
        <v>515</v>
      </c>
      <c r="M51" s="62" t="s">
        <v>515</v>
      </c>
      <c r="N51" s="62" t="s">
        <v>515</v>
      </c>
      <c r="O51" s="63" t="s">
        <v>515</v>
      </c>
      <c r="P51" s="46"/>
      <c r="Q51" s="46"/>
      <c r="R51" s="46"/>
      <c r="S51" s="46"/>
      <c r="T51" s="46"/>
      <c r="U51" s="46"/>
    </row>
    <row r="52" spans="1:21" ht="30.75" customHeight="1">
      <c r="A52" s="46"/>
      <c r="B52" s="1148" t="s">
        <v>19</v>
      </c>
      <c r="C52" s="1149"/>
      <c r="D52" s="64"/>
      <c r="E52" s="1146" t="s">
        <v>20</v>
      </c>
      <c r="F52" s="1146"/>
      <c r="G52" s="1146"/>
      <c r="H52" s="1146"/>
      <c r="I52" s="1146"/>
      <c r="J52" s="1147"/>
      <c r="K52" s="61">
        <v>5798</v>
      </c>
      <c r="L52" s="62">
        <v>5627</v>
      </c>
      <c r="M52" s="62">
        <v>5598</v>
      </c>
      <c r="N52" s="62">
        <v>5462</v>
      </c>
      <c r="O52" s="63">
        <v>5392</v>
      </c>
      <c r="P52" s="46"/>
      <c r="Q52" s="46"/>
      <c r="R52" s="46"/>
      <c r="S52" s="46"/>
      <c r="T52" s="46"/>
      <c r="U52" s="46"/>
    </row>
    <row r="53" spans="1:21" ht="30.75" customHeight="1" thickBot="1">
      <c r="A53" s="46"/>
      <c r="B53" s="1150" t="s">
        <v>21</v>
      </c>
      <c r="C53" s="1151"/>
      <c r="D53" s="65"/>
      <c r="E53" s="1152" t="s">
        <v>22</v>
      </c>
      <c r="F53" s="1152"/>
      <c r="G53" s="1152"/>
      <c r="H53" s="1152"/>
      <c r="I53" s="1152"/>
      <c r="J53" s="1153"/>
      <c r="K53" s="66">
        <v>1852</v>
      </c>
      <c r="L53" s="67">
        <v>1818</v>
      </c>
      <c r="M53" s="67">
        <v>1947</v>
      </c>
      <c r="N53" s="67">
        <v>2081</v>
      </c>
      <c r="O53" s="68">
        <v>1802</v>
      </c>
      <c r="P53" s="46"/>
      <c r="Q53" s="46"/>
      <c r="R53" s="46"/>
      <c r="S53" s="46"/>
      <c r="T53" s="46"/>
      <c r="U53" s="46"/>
    </row>
    <row r="54" spans="1:21" ht="24" customHeight="1">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c r="A56" s="46"/>
      <c r="B56" s="70" t="s">
        <v>25</v>
      </c>
      <c r="C56" s="71"/>
      <c r="D56" s="71"/>
      <c r="E56" s="71"/>
      <c r="F56" s="71"/>
      <c r="G56" s="71"/>
      <c r="H56" s="71"/>
      <c r="I56" s="71"/>
      <c r="J56" s="71"/>
      <c r="K56" s="72"/>
      <c r="L56" s="72"/>
      <c r="M56" s="72"/>
      <c r="N56" s="72"/>
      <c r="O56" s="73" t="s">
        <v>575</v>
      </c>
      <c r="P56" s="46"/>
      <c r="Q56" s="46"/>
      <c r="R56" s="46"/>
      <c r="S56" s="46"/>
      <c r="T56" s="46"/>
      <c r="U56" s="46"/>
    </row>
    <row r="57" spans="1:21" ht="31.5" customHeight="1" thickBot="1">
      <c r="A57" s="46"/>
      <c r="B57" s="74"/>
      <c r="C57" s="75"/>
      <c r="D57" s="75"/>
      <c r="E57" s="76"/>
      <c r="F57" s="76"/>
      <c r="G57" s="76"/>
      <c r="H57" s="76"/>
      <c r="I57" s="76"/>
      <c r="J57" s="77" t="s">
        <v>2</v>
      </c>
      <c r="K57" s="78" t="s">
        <v>576</v>
      </c>
      <c r="L57" s="79" t="s">
        <v>577</v>
      </c>
      <c r="M57" s="79" t="s">
        <v>578</v>
      </c>
      <c r="N57" s="79" t="s">
        <v>579</v>
      </c>
      <c r="O57" s="80" t="s">
        <v>580</v>
      </c>
      <c r="P57" s="46"/>
      <c r="Q57" s="46"/>
      <c r="R57" s="46"/>
      <c r="S57" s="46"/>
      <c r="T57" s="46"/>
      <c r="U57" s="46"/>
    </row>
    <row r="58" spans="1:21" ht="31.5" customHeight="1">
      <c r="B58" s="1154" t="s">
        <v>26</v>
      </c>
      <c r="C58" s="1155"/>
      <c r="D58" s="1160" t="s">
        <v>27</v>
      </c>
      <c r="E58" s="1161"/>
      <c r="F58" s="1161"/>
      <c r="G58" s="1161"/>
      <c r="H58" s="1161"/>
      <c r="I58" s="1161"/>
      <c r="J58" s="1162"/>
      <c r="K58" s="81"/>
      <c r="L58" s="82"/>
      <c r="M58" s="82"/>
      <c r="N58" s="82"/>
      <c r="O58" s="83"/>
    </row>
    <row r="59" spans="1:21" ht="31.5" customHeight="1">
      <c r="B59" s="1156"/>
      <c r="C59" s="1157"/>
      <c r="D59" s="1163" t="s">
        <v>28</v>
      </c>
      <c r="E59" s="1164"/>
      <c r="F59" s="1164"/>
      <c r="G59" s="1164"/>
      <c r="H59" s="1164"/>
      <c r="I59" s="1164"/>
      <c r="J59" s="1165"/>
      <c r="K59" s="84"/>
      <c r="L59" s="85"/>
      <c r="M59" s="85"/>
      <c r="N59" s="85"/>
      <c r="O59" s="86"/>
    </row>
    <row r="60" spans="1:21" ht="31.5" customHeight="1" thickBot="1">
      <c r="B60" s="1158"/>
      <c r="C60" s="1159"/>
      <c r="D60" s="1166" t="s">
        <v>29</v>
      </c>
      <c r="E60" s="1167"/>
      <c r="F60" s="1167"/>
      <c r="G60" s="1167"/>
      <c r="H60" s="1167"/>
      <c r="I60" s="1167"/>
      <c r="J60" s="1168"/>
      <c r="K60" s="87"/>
      <c r="L60" s="88"/>
      <c r="M60" s="88"/>
      <c r="N60" s="88"/>
      <c r="O60" s="89"/>
    </row>
    <row r="61" spans="1:21" ht="24" customHeight="1">
      <c r="B61" s="90"/>
      <c r="C61" s="90"/>
      <c r="D61" s="91" t="s">
        <v>30</v>
      </c>
      <c r="E61" s="92"/>
      <c r="F61" s="92"/>
      <c r="G61" s="92"/>
      <c r="H61" s="92"/>
      <c r="I61" s="92"/>
      <c r="J61" s="92"/>
      <c r="K61" s="92"/>
      <c r="L61" s="92"/>
      <c r="M61" s="92"/>
      <c r="N61" s="92"/>
      <c r="O61" s="92"/>
    </row>
    <row r="62" spans="1:21" ht="24" customHeight="1">
      <c r="B62" s="93"/>
      <c r="C62" s="93"/>
      <c r="D62" s="91" t="s">
        <v>31</v>
      </c>
      <c r="E62" s="92"/>
      <c r="F62" s="92"/>
      <c r="G62" s="92"/>
      <c r="H62" s="92"/>
      <c r="I62" s="92"/>
      <c r="J62" s="92"/>
      <c r="K62" s="92"/>
      <c r="L62" s="92"/>
      <c r="M62" s="92"/>
      <c r="N62" s="92"/>
      <c r="O62" s="92"/>
    </row>
    <row r="63" spans="1:21" ht="24" customHeight="1">
      <c r="A63" s="46"/>
      <c r="B63" s="69"/>
      <c r="C63" s="46"/>
      <c r="D63" s="46"/>
      <c r="E63" s="46"/>
      <c r="F63" s="46"/>
      <c r="G63" s="46"/>
      <c r="H63" s="46"/>
      <c r="I63" s="46"/>
      <c r="J63" s="46"/>
      <c r="K63" s="46"/>
      <c r="L63" s="46"/>
      <c r="M63" s="46"/>
      <c r="N63" s="46"/>
      <c r="O63" s="46"/>
      <c r="P63" s="46"/>
      <c r="Q63" s="46"/>
      <c r="R63" s="46"/>
      <c r="S63" s="46"/>
      <c r="T63" s="46"/>
      <c r="U63" s="46"/>
    </row>
    <row r="64" spans="1:21" ht="24" customHeight="1">
      <c r="A64" s="46"/>
      <c r="B64" s="69"/>
      <c r="C64" s="46"/>
      <c r="D64" s="46"/>
      <c r="E64" s="46"/>
      <c r="F64" s="46"/>
      <c r="G64" s="46"/>
      <c r="H64" s="46"/>
      <c r="I64" s="46"/>
      <c r="J64" s="46"/>
      <c r="K64" s="46"/>
      <c r="L64" s="46"/>
      <c r="M64" s="46"/>
      <c r="N64" s="46"/>
      <c r="O64" s="46"/>
      <c r="P64" s="46"/>
      <c r="Q64" s="46"/>
      <c r="R64" s="46"/>
      <c r="S64" s="46"/>
      <c r="T64" s="46"/>
      <c r="U64" s="46"/>
    </row>
    <row r="65" ht="12.6" hidden="1" customHeight="1"/>
    <row r="66" ht="12.6" hidden="1" customHeight="1"/>
    <row r="67" ht="12.6" hidden="1" customHeight="1"/>
    <row r="68" ht="12.6" hidden="1" customHeight="1"/>
  </sheetData>
  <sheetProtection algorithmName="SHA-512" hashValue="XQwqe3PIvjLiEdnzPh0xXilPU64IKNMuIcjbTgb18ZFIrdR0105spZPW97JW0x1/gunZwdDmTFzcqogkIIxLdg==" saltValue="sVG/dB/dOL4B1fy2HMfPG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95" customHeight="1" thickBot="1">
      <c r="M39" s="95" t="s">
        <v>9</v>
      </c>
    </row>
    <row r="40" spans="2:13" ht="27.95" customHeight="1" thickBot="1">
      <c r="B40" s="96" t="s">
        <v>10</v>
      </c>
      <c r="C40" s="97"/>
      <c r="D40" s="97"/>
      <c r="E40" s="98"/>
      <c r="F40" s="98"/>
      <c r="G40" s="98"/>
      <c r="H40" s="99" t="s">
        <v>2</v>
      </c>
      <c r="I40" s="100" t="s">
        <v>557</v>
      </c>
      <c r="J40" s="101" t="s">
        <v>558</v>
      </c>
      <c r="K40" s="101" t="s">
        <v>559</v>
      </c>
      <c r="L40" s="101" t="s">
        <v>560</v>
      </c>
      <c r="M40" s="102" t="s">
        <v>561</v>
      </c>
    </row>
    <row r="41" spans="2:13" ht="27.95" customHeight="1">
      <c r="B41" s="1169" t="s">
        <v>32</v>
      </c>
      <c r="C41" s="1170"/>
      <c r="D41" s="103"/>
      <c r="E41" s="1175" t="s">
        <v>33</v>
      </c>
      <c r="F41" s="1175"/>
      <c r="G41" s="1175"/>
      <c r="H41" s="1176"/>
      <c r="I41" s="342">
        <v>55884</v>
      </c>
      <c r="J41" s="343">
        <v>54302</v>
      </c>
      <c r="K41" s="343">
        <v>52946</v>
      </c>
      <c r="L41" s="343">
        <v>51601</v>
      </c>
      <c r="M41" s="344">
        <v>48595</v>
      </c>
    </row>
    <row r="42" spans="2:13" ht="27.95" customHeight="1">
      <c r="B42" s="1171"/>
      <c r="C42" s="1172"/>
      <c r="D42" s="104"/>
      <c r="E42" s="1177" t="s">
        <v>34</v>
      </c>
      <c r="F42" s="1177"/>
      <c r="G42" s="1177"/>
      <c r="H42" s="1178"/>
      <c r="I42" s="345" t="s">
        <v>515</v>
      </c>
      <c r="J42" s="346" t="s">
        <v>515</v>
      </c>
      <c r="K42" s="346" t="s">
        <v>515</v>
      </c>
      <c r="L42" s="346" t="s">
        <v>515</v>
      </c>
      <c r="M42" s="347" t="s">
        <v>515</v>
      </c>
    </row>
    <row r="43" spans="2:13" ht="27.95" customHeight="1">
      <c r="B43" s="1171"/>
      <c r="C43" s="1172"/>
      <c r="D43" s="104"/>
      <c r="E43" s="1177" t="s">
        <v>35</v>
      </c>
      <c r="F43" s="1177"/>
      <c r="G43" s="1177"/>
      <c r="H43" s="1178"/>
      <c r="I43" s="345">
        <v>6681</v>
      </c>
      <c r="J43" s="346">
        <v>6387</v>
      </c>
      <c r="K43" s="346">
        <v>5711</v>
      </c>
      <c r="L43" s="346">
        <v>4834</v>
      </c>
      <c r="M43" s="347">
        <v>4447</v>
      </c>
    </row>
    <row r="44" spans="2:13" ht="27.95" customHeight="1">
      <c r="B44" s="1171"/>
      <c r="C44" s="1172"/>
      <c r="D44" s="104"/>
      <c r="E44" s="1177" t="s">
        <v>36</v>
      </c>
      <c r="F44" s="1177"/>
      <c r="G44" s="1177"/>
      <c r="H44" s="1178"/>
      <c r="I44" s="345" t="s">
        <v>515</v>
      </c>
      <c r="J44" s="346" t="s">
        <v>515</v>
      </c>
      <c r="K44" s="346" t="s">
        <v>515</v>
      </c>
      <c r="L44" s="346" t="s">
        <v>515</v>
      </c>
      <c r="M44" s="347" t="s">
        <v>515</v>
      </c>
    </row>
    <row r="45" spans="2:13" ht="27.95" customHeight="1">
      <c r="B45" s="1171"/>
      <c r="C45" s="1172"/>
      <c r="D45" s="104"/>
      <c r="E45" s="1177" t="s">
        <v>37</v>
      </c>
      <c r="F45" s="1177"/>
      <c r="G45" s="1177"/>
      <c r="H45" s="1178"/>
      <c r="I45" s="345">
        <v>6371</v>
      </c>
      <c r="J45" s="346">
        <v>6011</v>
      </c>
      <c r="K45" s="346">
        <v>5840</v>
      </c>
      <c r="L45" s="346">
        <v>5788</v>
      </c>
      <c r="M45" s="347">
        <v>5805</v>
      </c>
    </row>
    <row r="46" spans="2:13" ht="27.95" customHeight="1">
      <c r="B46" s="1171"/>
      <c r="C46" s="1172"/>
      <c r="D46" s="105"/>
      <c r="E46" s="1177" t="s">
        <v>38</v>
      </c>
      <c r="F46" s="1177"/>
      <c r="G46" s="1177"/>
      <c r="H46" s="1178"/>
      <c r="I46" s="345" t="s">
        <v>515</v>
      </c>
      <c r="J46" s="346" t="s">
        <v>515</v>
      </c>
      <c r="K46" s="346" t="s">
        <v>515</v>
      </c>
      <c r="L46" s="346" t="s">
        <v>515</v>
      </c>
      <c r="M46" s="347" t="s">
        <v>515</v>
      </c>
    </row>
    <row r="47" spans="2:13" ht="27.95" customHeight="1">
      <c r="B47" s="1171"/>
      <c r="C47" s="1172"/>
      <c r="D47" s="106"/>
      <c r="E47" s="1179" t="s">
        <v>39</v>
      </c>
      <c r="F47" s="1180"/>
      <c r="G47" s="1180"/>
      <c r="H47" s="1181"/>
      <c r="I47" s="345" t="s">
        <v>515</v>
      </c>
      <c r="J47" s="346" t="s">
        <v>515</v>
      </c>
      <c r="K47" s="346" t="s">
        <v>515</v>
      </c>
      <c r="L47" s="346" t="s">
        <v>515</v>
      </c>
      <c r="M47" s="347" t="s">
        <v>515</v>
      </c>
    </row>
    <row r="48" spans="2:13" ht="27.95" customHeight="1">
      <c r="B48" s="1171"/>
      <c r="C48" s="1172"/>
      <c r="D48" s="104"/>
      <c r="E48" s="1177" t="s">
        <v>40</v>
      </c>
      <c r="F48" s="1177"/>
      <c r="G48" s="1177"/>
      <c r="H48" s="1178"/>
      <c r="I48" s="345" t="s">
        <v>515</v>
      </c>
      <c r="J48" s="346" t="s">
        <v>515</v>
      </c>
      <c r="K48" s="346" t="s">
        <v>515</v>
      </c>
      <c r="L48" s="346" t="s">
        <v>515</v>
      </c>
      <c r="M48" s="347" t="s">
        <v>515</v>
      </c>
    </row>
    <row r="49" spans="2:13" ht="27.95" customHeight="1">
      <c r="B49" s="1173"/>
      <c r="C49" s="1174"/>
      <c r="D49" s="104"/>
      <c r="E49" s="1177" t="s">
        <v>41</v>
      </c>
      <c r="F49" s="1177"/>
      <c r="G49" s="1177"/>
      <c r="H49" s="1178"/>
      <c r="I49" s="345" t="s">
        <v>515</v>
      </c>
      <c r="J49" s="346" t="s">
        <v>515</v>
      </c>
      <c r="K49" s="346" t="s">
        <v>515</v>
      </c>
      <c r="L49" s="346" t="s">
        <v>515</v>
      </c>
      <c r="M49" s="347" t="s">
        <v>515</v>
      </c>
    </row>
    <row r="50" spans="2:13" ht="27.95" customHeight="1">
      <c r="B50" s="1182" t="s">
        <v>42</v>
      </c>
      <c r="C50" s="1183"/>
      <c r="D50" s="107"/>
      <c r="E50" s="1177" t="s">
        <v>43</v>
      </c>
      <c r="F50" s="1177"/>
      <c r="G50" s="1177"/>
      <c r="H50" s="1178"/>
      <c r="I50" s="345">
        <v>24231</v>
      </c>
      <c r="J50" s="346">
        <v>24196</v>
      </c>
      <c r="K50" s="346">
        <v>23886</v>
      </c>
      <c r="L50" s="346">
        <v>26986</v>
      </c>
      <c r="M50" s="347">
        <v>25818</v>
      </c>
    </row>
    <row r="51" spans="2:13" ht="27.95" customHeight="1">
      <c r="B51" s="1171"/>
      <c r="C51" s="1172"/>
      <c r="D51" s="104"/>
      <c r="E51" s="1177" t="s">
        <v>44</v>
      </c>
      <c r="F51" s="1177"/>
      <c r="G51" s="1177"/>
      <c r="H51" s="1178"/>
      <c r="I51" s="345">
        <v>4204</v>
      </c>
      <c r="J51" s="346">
        <v>3976</v>
      </c>
      <c r="K51" s="346">
        <v>3382</v>
      </c>
      <c r="L51" s="346">
        <v>2960</v>
      </c>
      <c r="M51" s="347">
        <v>2230</v>
      </c>
    </row>
    <row r="52" spans="2:13" ht="27.95" customHeight="1">
      <c r="B52" s="1173"/>
      <c r="C52" s="1174"/>
      <c r="D52" s="104"/>
      <c r="E52" s="1177" t="s">
        <v>45</v>
      </c>
      <c r="F52" s="1177"/>
      <c r="G52" s="1177"/>
      <c r="H52" s="1178"/>
      <c r="I52" s="345">
        <v>45713</v>
      </c>
      <c r="J52" s="346">
        <v>44957</v>
      </c>
      <c r="K52" s="346">
        <v>44902</v>
      </c>
      <c r="L52" s="346">
        <v>42751</v>
      </c>
      <c r="M52" s="347">
        <v>40390</v>
      </c>
    </row>
    <row r="53" spans="2:13" ht="27.95" customHeight="1" thickBot="1">
      <c r="B53" s="1184" t="s">
        <v>46</v>
      </c>
      <c r="C53" s="1185"/>
      <c r="D53" s="108"/>
      <c r="E53" s="1186" t="s">
        <v>47</v>
      </c>
      <c r="F53" s="1186"/>
      <c r="G53" s="1186"/>
      <c r="H53" s="1187"/>
      <c r="I53" s="348">
        <v>-5213</v>
      </c>
      <c r="J53" s="349">
        <v>-6429</v>
      </c>
      <c r="K53" s="349">
        <v>-7674</v>
      </c>
      <c r="L53" s="349">
        <v>-10473</v>
      </c>
      <c r="M53" s="350">
        <v>-9591</v>
      </c>
    </row>
    <row r="54" spans="2:13" ht="27.95" customHeight="1">
      <c r="B54" s="109" t="s">
        <v>48</v>
      </c>
      <c r="C54" s="110"/>
      <c r="D54" s="110"/>
      <c r="E54" s="111"/>
      <c r="F54" s="111"/>
      <c r="G54" s="111"/>
      <c r="H54" s="111"/>
      <c r="I54" s="112"/>
      <c r="J54" s="112"/>
      <c r="K54" s="112"/>
      <c r="L54" s="112"/>
      <c r="M54" s="112"/>
    </row>
    <row r="55" spans="2:13"/>
  </sheetData>
  <sheetProtection algorithmName="SHA-512" hashValue="mSw0E9i83Pvir5AUK5TwNWzqVrv0O/BPv9GhC0fRD/CJKUbhGP1FHNxgN3qxd2puDkPjg66udtlAMgOkdKmqhQ==" saltValue="q8V3/eRh+QNssrScZxhd9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45" customHeight="1"/>
    <row r="52" spans="2:8" ht="29.45" customHeight="1"/>
    <row r="53" spans="2:8" ht="52.5" customHeight="1" thickBot="1">
      <c r="B53" s="2"/>
      <c r="C53" s="2"/>
      <c r="D53" s="2"/>
      <c r="E53" s="2"/>
      <c r="F53" s="2"/>
      <c r="G53" s="2"/>
      <c r="H53" s="113" t="s">
        <v>49</v>
      </c>
    </row>
    <row r="54" spans="2:8" ht="29.45" customHeight="1" thickBot="1">
      <c r="B54" s="114" t="s">
        <v>1</v>
      </c>
      <c r="C54" s="115"/>
      <c r="D54" s="115"/>
      <c r="E54" s="116" t="s">
        <v>2</v>
      </c>
      <c r="F54" s="117" t="s">
        <v>559</v>
      </c>
      <c r="G54" s="117" t="s">
        <v>560</v>
      </c>
      <c r="H54" s="118" t="s">
        <v>561</v>
      </c>
    </row>
    <row r="55" spans="2:8" ht="52.5" customHeight="1">
      <c r="B55" s="119"/>
      <c r="C55" s="1196" t="s">
        <v>50</v>
      </c>
      <c r="D55" s="1196"/>
      <c r="E55" s="1197"/>
      <c r="F55" s="120">
        <v>7802</v>
      </c>
      <c r="G55" s="120">
        <v>7789</v>
      </c>
      <c r="H55" s="121">
        <v>7670</v>
      </c>
    </row>
    <row r="56" spans="2:8" ht="52.5" customHeight="1">
      <c r="B56" s="122"/>
      <c r="C56" s="1198" t="s">
        <v>51</v>
      </c>
      <c r="D56" s="1198"/>
      <c r="E56" s="1199"/>
      <c r="F56" s="123">
        <v>2595</v>
      </c>
      <c r="G56" s="123">
        <v>3476</v>
      </c>
      <c r="H56" s="124">
        <v>3477</v>
      </c>
    </row>
    <row r="57" spans="2:8" ht="53.25" customHeight="1">
      <c r="B57" s="122"/>
      <c r="C57" s="1200" t="s">
        <v>52</v>
      </c>
      <c r="D57" s="1200"/>
      <c r="E57" s="1201"/>
      <c r="F57" s="125">
        <v>10843</v>
      </c>
      <c r="G57" s="125">
        <v>12795</v>
      </c>
      <c r="H57" s="126">
        <v>14191</v>
      </c>
    </row>
    <row r="58" spans="2:8" ht="45.95" customHeight="1">
      <c r="B58" s="127"/>
      <c r="C58" s="1188" t="s">
        <v>592</v>
      </c>
      <c r="D58" s="1189"/>
      <c r="E58" s="1190"/>
      <c r="F58" s="128">
        <v>3835</v>
      </c>
      <c r="G58" s="128">
        <v>4983</v>
      </c>
      <c r="H58" s="129">
        <v>5653</v>
      </c>
    </row>
    <row r="59" spans="2:8" ht="45.95" customHeight="1">
      <c r="B59" s="127"/>
      <c r="C59" s="1188" t="s">
        <v>593</v>
      </c>
      <c r="D59" s="1189"/>
      <c r="E59" s="1190"/>
      <c r="F59" s="128">
        <v>1596</v>
      </c>
      <c r="G59" s="128">
        <v>2081</v>
      </c>
      <c r="H59" s="129">
        <v>2551</v>
      </c>
    </row>
    <row r="60" spans="2:8" ht="45.95" customHeight="1">
      <c r="B60" s="127"/>
      <c r="C60" s="1188" t="s">
        <v>594</v>
      </c>
      <c r="D60" s="1189"/>
      <c r="E60" s="1190"/>
      <c r="F60" s="128">
        <v>1678</v>
      </c>
      <c r="G60" s="128">
        <v>1678</v>
      </c>
      <c r="H60" s="129">
        <v>1678</v>
      </c>
    </row>
    <row r="61" spans="2:8" ht="45.95" customHeight="1">
      <c r="B61" s="127"/>
      <c r="C61" s="1188" t="s">
        <v>595</v>
      </c>
      <c r="D61" s="1189"/>
      <c r="E61" s="1190"/>
      <c r="F61" s="128">
        <v>702</v>
      </c>
      <c r="G61" s="128">
        <v>1102</v>
      </c>
      <c r="H61" s="129">
        <v>1403</v>
      </c>
    </row>
    <row r="62" spans="2:8" ht="45.95" customHeight="1" thickBot="1">
      <c r="B62" s="130"/>
      <c r="C62" s="1191" t="s">
        <v>596</v>
      </c>
      <c r="D62" s="1192"/>
      <c r="E62" s="1193"/>
      <c r="F62" s="131">
        <v>1564</v>
      </c>
      <c r="G62" s="131">
        <v>1457</v>
      </c>
      <c r="H62" s="132">
        <v>1314</v>
      </c>
    </row>
    <row r="63" spans="2:8" ht="52.5" customHeight="1" thickBot="1">
      <c r="B63" s="133"/>
      <c r="C63" s="1194" t="s">
        <v>53</v>
      </c>
      <c r="D63" s="1194"/>
      <c r="E63" s="1195"/>
      <c r="F63" s="134">
        <v>21240</v>
      </c>
      <c r="G63" s="134">
        <v>24060</v>
      </c>
      <c r="H63" s="135">
        <v>25338</v>
      </c>
    </row>
    <row r="64" spans="2:8"/>
  </sheetData>
  <sheetProtection algorithmName="SHA-512" hashValue="4srjIf2/2UKNdrP+0KS88vG+1t0feItYPWXsL6RMn21sXrS/hBb8Tk0oJXTdwDQkGpyJQAsxzLeTZEKZTqEimQ==" saltValue="PqUvUJ2rnhG3hg+s8AvFF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2" customWidth="1"/>
    <col min="2" max="8" width="13.375" style="142" customWidth="1"/>
    <col min="9" max="16384" width="11.125" style="142"/>
  </cols>
  <sheetData>
    <row r="1" spans="1:8">
      <c r="A1" s="136"/>
      <c r="B1" s="137"/>
      <c r="C1" s="138"/>
      <c r="D1" s="139"/>
      <c r="E1" s="140"/>
      <c r="F1" s="140"/>
      <c r="G1" s="140"/>
      <c r="H1" s="141"/>
    </row>
    <row r="2" spans="1:8">
      <c r="A2" s="143"/>
      <c r="B2" s="144"/>
      <c r="C2" s="145"/>
      <c r="D2" s="146" t="s">
        <v>54</v>
      </c>
      <c r="E2" s="147"/>
      <c r="F2" s="148" t="s">
        <v>554</v>
      </c>
      <c r="G2" s="149"/>
      <c r="H2" s="150"/>
    </row>
    <row r="3" spans="1:8">
      <c r="A3" s="146" t="s">
        <v>547</v>
      </c>
      <c r="B3" s="151"/>
      <c r="C3" s="152"/>
      <c r="D3" s="153">
        <v>52911</v>
      </c>
      <c r="E3" s="154"/>
      <c r="F3" s="155">
        <v>43226</v>
      </c>
      <c r="G3" s="156"/>
      <c r="H3" s="157"/>
    </row>
    <row r="4" spans="1:8">
      <c r="A4" s="158"/>
      <c r="B4" s="159"/>
      <c r="C4" s="160"/>
      <c r="D4" s="161">
        <v>30105</v>
      </c>
      <c r="E4" s="162"/>
      <c r="F4" s="163">
        <v>22622</v>
      </c>
      <c r="G4" s="164"/>
      <c r="H4" s="165"/>
    </row>
    <row r="5" spans="1:8">
      <c r="A5" s="146" t="s">
        <v>549</v>
      </c>
      <c r="B5" s="151"/>
      <c r="C5" s="152"/>
      <c r="D5" s="153">
        <v>71121</v>
      </c>
      <c r="E5" s="154"/>
      <c r="F5" s="155">
        <v>42836</v>
      </c>
      <c r="G5" s="156"/>
      <c r="H5" s="157"/>
    </row>
    <row r="6" spans="1:8">
      <c r="A6" s="158"/>
      <c r="B6" s="159"/>
      <c r="C6" s="160"/>
      <c r="D6" s="161">
        <v>41475</v>
      </c>
      <c r="E6" s="162"/>
      <c r="F6" s="163">
        <v>22936</v>
      </c>
      <c r="G6" s="164"/>
      <c r="H6" s="165"/>
    </row>
    <row r="7" spans="1:8">
      <c r="A7" s="146" t="s">
        <v>550</v>
      </c>
      <c r="B7" s="151"/>
      <c r="C7" s="152"/>
      <c r="D7" s="153">
        <v>76742</v>
      </c>
      <c r="E7" s="154"/>
      <c r="F7" s="155">
        <v>44161</v>
      </c>
      <c r="G7" s="156"/>
      <c r="H7" s="157"/>
    </row>
    <row r="8" spans="1:8">
      <c r="A8" s="158"/>
      <c r="B8" s="159"/>
      <c r="C8" s="160"/>
      <c r="D8" s="161">
        <v>42672</v>
      </c>
      <c r="E8" s="162"/>
      <c r="F8" s="163">
        <v>23644</v>
      </c>
      <c r="G8" s="164"/>
      <c r="H8" s="165"/>
    </row>
    <row r="9" spans="1:8">
      <c r="A9" s="146" t="s">
        <v>551</v>
      </c>
      <c r="B9" s="151"/>
      <c r="C9" s="152"/>
      <c r="D9" s="153">
        <v>62927</v>
      </c>
      <c r="E9" s="154"/>
      <c r="F9" s="155">
        <v>43955</v>
      </c>
      <c r="G9" s="156"/>
      <c r="H9" s="157"/>
    </row>
    <row r="10" spans="1:8">
      <c r="A10" s="158"/>
      <c r="B10" s="159"/>
      <c r="C10" s="160"/>
      <c r="D10" s="161">
        <v>36963</v>
      </c>
      <c r="E10" s="162"/>
      <c r="F10" s="163">
        <v>21318</v>
      </c>
      <c r="G10" s="164"/>
      <c r="H10" s="165"/>
    </row>
    <row r="11" spans="1:8">
      <c r="A11" s="146" t="s">
        <v>552</v>
      </c>
      <c r="B11" s="151"/>
      <c r="C11" s="152"/>
      <c r="D11" s="153">
        <v>57768</v>
      </c>
      <c r="E11" s="154"/>
      <c r="F11" s="155">
        <v>41921</v>
      </c>
      <c r="G11" s="156"/>
      <c r="H11" s="157"/>
    </row>
    <row r="12" spans="1:8">
      <c r="A12" s="158"/>
      <c r="B12" s="159"/>
      <c r="C12" s="166"/>
      <c r="D12" s="161">
        <v>35531</v>
      </c>
      <c r="E12" s="162"/>
      <c r="F12" s="163">
        <v>21655</v>
      </c>
      <c r="G12" s="164"/>
      <c r="H12" s="165"/>
    </row>
    <row r="13" spans="1:8">
      <c r="A13" s="146"/>
      <c r="B13" s="151"/>
      <c r="C13" s="152"/>
      <c r="D13" s="153">
        <v>64294</v>
      </c>
      <c r="E13" s="154"/>
      <c r="F13" s="155">
        <v>43220</v>
      </c>
      <c r="G13" s="167"/>
      <c r="H13" s="157"/>
    </row>
    <row r="14" spans="1:8">
      <c r="A14" s="158"/>
      <c r="B14" s="159"/>
      <c r="C14" s="160"/>
      <c r="D14" s="161">
        <v>37349</v>
      </c>
      <c r="E14" s="162"/>
      <c r="F14" s="163">
        <v>22435</v>
      </c>
      <c r="G14" s="164"/>
      <c r="H14" s="165"/>
    </row>
    <row r="17" spans="1:11">
      <c r="A17" s="142" t="s">
        <v>55</v>
      </c>
    </row>
    <row r="18" spans="1:11">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c r="A19" s="168" t="s">
        <v>56</v>
      </c>
      <c r="B19" s="168">
        <f>ROUND(VALUE(SUBSTITUTE(実質収支比率等に係る経年分析!F$48,"▲","-")),2)</f>
        <v>6.85</v>
      </c>
      <c r="C19" s="168">
        <f>ROUND(VALUE(SUBSTITUTE(実質収支比率等に係る経年分析!G$48,"▲","-")),2)</f>
        <v>5.83</v>
      </c>
      <c r="D19" s="168">
        <f>ROUND(VALUE(SUBSTITUTE(実質収支比率等に係る経年分析!H$48,"▲","-")),2)</f>
        <v>7.9</v>
      </c>
      <c r="E19" s="168">
        <f>ROUND(VALUE(SUBSTITUTE(実質収支比率等に係る経年分析!I$48,"▲","-")),2)</f>
        <v>8.86</v>
      </c>
      <c r="F19" s="168">
        <f>ROUND(VALUE(SUBSTITUTE(実質収支比率等に係る経年分析!J$48,"▲","-")),2)</f>
        <v>10.16</v>
      </c>
    </row>
    <row r="20" spans="1:11">
      <c r="A20" s="168" t="s">
        <v>57</v>
      </c>
      <c r="B20" s="168">
        <f>ROUND(VALUE(SUBSTITUTE(実質収支比率等に係る経年分析!F$47,"▲","-")),2)</f>
        <v>28.45</v>
      </c>
      <c r="C20" s="168">
        <f>ROUND(VALUE(SUBSTITUTE(実質収支比率等に係る経年分析!G$47,"▲","-")),2)</f>
        <v>26.15</v>
      </c>
      <c r="D20" s="168">
        <f>ROUND(VALUE(SUBSTITUTE(実質収支比率等に係る経年分析!H$47,"▲","-")),2)</f>
        <v>22.81</v>
      </c>
      <c r="E20" s="168">
        <f>ROUND(VALUE(SUBSTITUTE(実質収支比率等に係る経年分析!I$47,"▲","-")),2)</f>
        <v>22</v>
      </c>
      <c r="F20" s="168">
        <f>ROUND(VALUE(SUBSTITUTE(実質収支比率等に係る経年分析!J$47,"▲","-")),2)</f>
        <v>22.12</v>
      </c>
    </row>
    <row r="21" spans="1:11">
      <c r="A21" s="168" t="s">
        <v>58</v>
      </c>
      <c r="B21" s="168">
        <f>IF(ISNUMBER(VALUE(SUBSTITUTE(実質収支比率等に係る経年分析!F$49,"▲","-"))),ROUND(VALUE(SUBSTITUTE(実質収支比率等に係る経年分析!F$49,"▲","-")),2),NA())</f>
        <v>-0.9</v>
      </c>
      <c r="C21" s="168">
        <f>IF(ISNUMBER(VALUE(SUBSTITUTE(実質収支比率等に係る経年分析!G$49,"▲","-"))),ROUND(VALUE(SUBSTITUTE(実質収支比率等に係る経年分析!G$49,"▲","-")),2),NA())</f>
        <v>-3.51</v>
      </c>
      <c r="D21" s="168">
        <f>IF(ISNUMBER(VALUE(SUBSTITUTE(実質収支比率等に係る経年分析!H$49,"▲","-"))),ROUND(VALUE(SUBSTITUTE(実質収支比率等に係る経年分析!H$49,"▲","-")),2),NA())</f>
        <v>-0.8</v>
      </c>
      <c r="E21" s="168">
        <f>IF(ISNUMBER(VALUE(SUBSTITUTE(実質収支比率等に係る経年分析!I$49,"▲","-"))),ROUND(VALUE(SUBSTITUTE(実質収支比率等に係る経年分析!I$49,"▲","-")),2),NA())</f>
        <v>1.19</v>
      </c>
      <c r="F21" s="168">
        <f>IF(ISNUMBER(VALUE(SUBSTITUTE(実質収支比率等に係る経年分析!J$49,"▲","-"))),ROUND(VALUE(SUBSTITUTE(実質収支比率等に係る経年分析!J$49,"▲","-")),2),NA())</f>
        <v>0.77</v>
      </c>
    </row>
    <row r="24" spans="1:11">
      <c r="A24" s="142" t="s">
        <v>59</v>
      </c>
    </row>
    <row r="25" spans="1:11">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c r="A26" s="169"/>
      <c r="B26" s="169" t="s">
        <v>60</v>
      </c>
      <c r="C26" s="169" t="s">
        <v>61</v>
      </c>
      <c r="D26" s="169" t="s">
        <v>60</v>
      </c>
      <c r="E26" s="169" t="s">
        <v>61</v>
      </c>
      <c r="F26" s="169" t="s">
        <v>60</v>
      </c>
      <c r="G26" s="169" t="s">
        <v>61</v>
      </c>
      <c r="H26" s="169" t="s">
        <v>60</v>
      </c>
      <c r="I26" s="169" t="s">
        <v>61</v>
      </c>
      <c r="J26" s="169" t="s">
        <v>60</v>
      </c>
      <c r="K26" s="169" t="s">
        <v>61</v>
      </c>
    </row>
    <row r="27" spans="1:11">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0.59</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0.03</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0.03</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0.02</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0.02</v>
      </c>
    </row>
    <row r="28" spans="1:11">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c r="A29" s="169" t="str">
        <f>IF(連結実質赤字比率に係る赤字・黒字の構成分析!C$41="",NA(),連結実質赤字比率に係る赤字・黒字の構成分析!C$41)</f>
        <v>交通災害共済事業特別会計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0.02</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0.03</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0.04</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0.05</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0.06</v>
      </c>
    </row>
    <row r="30" spans="1:11">
      <c r="A30" s="169" t="str">
        <f>IF(連結実質赤字比率に係る赤字・黒字の構成分析!C$40="",NA(),連結実質赤字比率に係る赤字・黒字の構成分析!C$40)</f>
        <v>工業用水道事業会計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0.12</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0.12</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0.13</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0.13</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0.15</v>
      </c>
    </row>
    <row r="31" spans="1:11">
      <c r="A31" s="169" t="str">
        <f>IF(連結実質赤字比率に係る赤字・黒字の構成分析!C$39="",NA(),連結実質赤字比率に係る赤字・黒字の構成分析!C$39)</f>
        <v>国民健康保険特別会計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0.89</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0.93</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0.42</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0.27</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0.2</v>
      </c>
    </row>
    <row r="32" spans="1:11">
      <c r="A32" s="169" t="str">
        <f>IF(連結実質赤字比率に係る赤字・黒字の構成分析!C$38="",NA(),連結実質赤字比率に係る赤字・黒字の構成分析!C$38)</f>
        <v>下水道事業会計</v>
      </c>
      <c r="B32" s="169" t="e">
        <f>IF(ROUND(VALUE(SUBSTITUTE(連結実質赤字比率に係る赤字・黒字の構成分析!F$38,"▲", "-")), 2) &lt; 0, ABS(ROUND(VALUE(SUBSTITUTE(連結実質赤字比率に係る赤字・黒字の構成分析!F$38,"▲", "-")), 2)), NA())</f>
        <v>#VALUE!</v>
      </c>
      <c r="C32" s="169" t="e">
        <f>IF(ROUND(VALUE(SUBSTITUTE(連結実質赤字比率に係る赤字・黒字の構成分析!F$38,"▲", "-")), 2) &gt;= 0, ABS(ROUND(VALUE(SUBSTITUTE(連結実質赤字比率に係る赤字・黒字の構成分析!F$38,"▲", "-")), 2)), NA())</f>
        <v>#VALUE!</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0.56999999999999995</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0.65</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0.92</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0.41</v>
      </c>
    </row>
    <row r="33" spans="1:16">
      <c r="A33" s="169" t="str">
        <f>IF(連結実質赤字比率に係る赤字・黒字の構成分析!C$37="",NA(),連結実質赤字比率に係る赤字・黒字の構成分析!C$37)</f>
        <v>介護保険特別会計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1.1000000000000001</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0.83</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1.24</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1.48</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1.64</v>
      </c>
    </row>
    <row r="34" spans="1:16">
      <c r="A34" s="169" t="str">
        <f>IF(連結実質赤字比率に係る赤字・黒字の構成分析!C$36="",NA(),連結実質赤字比率に係る赤字・黒字の構成分析!C$36)</f>
        <v>病院事業会計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7.57</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7.72</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7.39</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7.04</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5.61</v>
      </c>
    </row>
    <row r="35" spans="1:16">
      <c r="A35" s="169" t="str">
        <f>IF(連結実質赤字比率に係る赤字・黒字の構成分析!C$35="",NA(),連結実質赤字比率に係る赤字・黒字の構成分析!C$35)</f>
        <v>一般会計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6.85</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5.82</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7.89</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8.85</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10.15</v>
      </c>
    </row>
    <row r="36" spans="1:16">
      <c r="A36" s="169" t="str">
        <f>IF(連結実質赤字比率に係る赤字・黒字の構成分析!C$34="",NA(),連結実質赤字比率に係る赤字・黒字の構成分析!C$34)</f>
        <v>水道事業会計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10.14</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11.07</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11.15</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11.15</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11.43</v>
      </c>
    </row>
    <row r="39" spans="1:16">
      <c r="A39" s="142" t="s">
        <v>62</v>
      </c>
    </row>
    <row r="40" spans="1:16">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c r="A42" s="170" t="s">
        <v>65</v>
      </c>
      <c r="B42" s="170"/>
      <c r="C42" s="170"/>
      <c r="D42" s="170">
        <f>'実質公債費比率（分子）の構造'!K$52</f>
        <v>5798</v>
      </c>
      <c r="E42" s="170"/>
      <c r="F42" s="170"/>
      <c r="G42" s="170">
        <f>'実質公債費比率（分子）の構造'!L$52</f>
        <v>5627</v>
      </c>
      <c r="H42" s="170"/>
      <c r="I42" s="170"/>
      <c r="J42" s="170">
        <f>'実質公債費比率（分子）の構造'!M$52</f>
        <v>5598</v>
      </c>
      <c r="K42" s="170"/>
      <c r="L42" s="170"/>
      <c r="M42" s="170">
        <f>'実質公債費比率（分子）の構造'!N$52</f>
        <v>5462</v>
      </c>
      <c r="N42" s="170"/>
      <c r="O42" s="170"/>
      <c r="P42" s="170">
        <f>'実質公債費比率（分子）の構造'!O$52</f>
        <v>5392</v>
      </c>
    </row>
    <row r="43" spans="1:16">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c r="A44" s="170" t="s">
        <v>67</v>
      </c>
      <c r="B44" s="170">
        <f>'実質公債費比率（分子）の構造'!K$50</f>
        <v>3</v>
      </c>
      <c r="C44" s="170"/>
      <c r="D44" s="170"/>
      <c r="E44" s="170">
        <f>'実質公債費比率（分子）の構造'!L$50</f>
        <v>3</v>
      </c>
      <c r="F44" s="170"/>
      <c r="G44" s="170"/>
      <c r="H44" s="170">
        <f>'実質公債費比率（分子）の構造'!M$50</f>
        <v>2</v>
      </c>
      <c r="I44" s="170"/>
      <c r="J44" s="170"/>
      <c r="K44" s="170">
        <f>'実質公債費比率（分子）の構造'!N$50</f>
        <v>2</v>
      </c>
      <c r="L44" s="170"/>
      <c r="M44" s="170"/>
      <c r="N44" s="170">
        <f>'実質公債費比率（分子）の構造'!O$50</f>
        <v>1</v>
      </c>
      <c r="O44" s="170"/>
      <c r="P44" s="170"/>
    </row>
    <row r="45" spans="1:16">
      <c r="A45" s="170" t="s">
        <v>68</v>
      </c>
      <c r="B45" s="170" t="str">
        <f>'実質公債費比率（分子）の構造'!K$49</f>
        <v>-</v>
      </c>
      <c r="C45" s="170"/>
      <c r="D45" s="170"/>
      <c r="E45" s="170" t="str">
        <f>'実質公債費比率（分子）の構造'!L$49</f>
        <v>-</v>
      </c>
      <c r="F45" s="170"/>
      <c r="G45" s="170"/>
      <c r="H45" s="170" t="str">
        <f>'実質公債費比率（分子）の構造'!M$49</f>
        <v>-</v>
      </c>
      <c r="I45" s="170"/>
      <c r="J45" s="170"/>
      <c r="K45" s="170" t="str">
        <f>'実質公債費比率（分子）の構造'!N$49</f>
        <v>-</v>
      </c>
      <c r="L45" s="170"/>
      <c r="M45" s="170"/>
      <c r="N45" s="170" t="str">
        <f>'実質公債費比率（分子）の構造'!O$49</f>
        <v>-</v>
      </c>
      <c r="O45" s="170"/>
      <c r="P45" s="170"/>
    </row>
    <row r="46" spans="1:16">
      <c r="A46" s="170" t="s">
        <v>69</v>
      </c>
      <c r="B46" s="170">
        <f>'実質公債費比率（分子）の構造'!K$48</f>
        <v>734</v>
      </c>
      <c r="C46" s="170"/>
      <c r="D46" s="170"/>
      <c r="E46" s="170">
        <f>'実質公債費比率（分子）の構造'!L$48</f>
        <v>752</v>
      </c>
      <c r="F46" s="170"/>
      <c r="G46" s="170"/>
      <c r="H46" s="170">
        <f>'実質公債費比率（分子）の構造'!M$48</f>
        <v>744</v>
      </c>
      <c r="I46" s="170"/>
      <c r="J46" s="170"/>
      <c r="K46" s="170">
        <f>'実質公債費比率（分子）の構造'!N$48</f>
        <v>702</v>
      </c>
      <c r="L46" s="170"/>
      <c r="M46" s="170"/>
      <c r="N46" s="170">
        <f>'実質公債費比率（分子）の構造'!O$48</f>
        <v>634</v>
      </c>
      <c r="O46" s="170"/>
      <c r="P46" s="170"/>
    </row>
    <row r="47" spans="1:16">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c r="A49" s="170" t="s">
        <v>72</v>
      </c>
      <c r="B49" s="170">
        <f>'実質公債費比率（分子）の構造'!K$45</f>
        <v>6913</v>
      </c>
      <c r="C49" s="170"/>
      <c r="D49" s="170"/>
      <c r="E49" s="170">
        <f>'実質公債費比率（分子）の構造'!L$45</f>
        <v>6690</v>
      </c>
      <c r="F49" s="170"/>
      <c r="G49" s="170"/>
      <c r="H49" s="170">
        <f>'実質公債費比率（分子）の構造'!M$45</f>
        <v>6799</v>
      </c>
      <c r="I49" s="170"/>
      <c r="J49" s="170"/>
      <c r="K49" s="170">
        <f>'実質公債費比率（分子）の構造'!N$45</f>
        <v>6839</v>
      </c>
      <c r="L49" s="170"/>
      <c r="M49" s="170"/>
      <c r="N49" s="170">
        <f>'実質公債費比率（分子）の構造'!O$45</f>
        <v>6559</v>
      </c>
      <c r="O49" s="170"/>
      <c r="P49" s="170"/>
    </row>
    <row r="50" spans="1:16">
      <c r="A50" s="170" t="s">
        <v>73</v>
      </c>
      <c r="B50" s="170" t="e">
        <f>NA()</f>
        <v>#N/A</v>
      </c>
      <c r="C50" s="170">
        <f>IF(ISNUMBER('実質公債費比率（分子）の構造'!K$53),'実質公債費比率（分子）の構造'!K$53,NA())</f>
        <v>1852</v>
      </c>
      <c r="D50" s="170" t="e">
        <f>NA()</f>
        <v>#N/A</v>
      </c>
      <c r="E50" s="170" t="e">
        <f>NA()</f>
        <v>#N/A</v>
      </c>
      <c r="F50" s="170">
        <f>IF(ISNUMBER('実質公債費比率（分子）の構造'!L$53),'実質公債費比率（分子）の構造'!L$53,NA())</f>
        <v>1818</v>
      </c>
      <c r="G50" s="170" t="e">
        <f>NA()</f>
        <v>#N/A</v>
      </c>
      <c r="H50" s="170" t="e">
        <f>NA()</f>
        <v>#N/A</v>
      </c>
      <c r="I50" s="170">
        <f>IF(ISNUMBER('実質公債費比率（分子）の構造'!M$53),'実質公債費比率（分子）の構造'!M$53,NA())</f>
        <v>1947</v>
      </c>
      <c r="J50" s="170" t="e">
        <f>NA()</f>
        <v>#N/A</v>
      </c>
      <c r="K50" s="170" t="e">
        <f>NA()</f>
        <v>#N/A</v>
      </c>
      <c r="L50" s="170">
        <f>IF(ISNUMBER('実質公債費比率（分子）の構造'!N$53),'実質公債費比率（分子）の構造'!N$53,NA())</f>
        <v>2081</v>
      </c>
      <c r="M50" s="170" t="e">
        <f>NA()</f>
        <v>#N/A</v>
      </c>
      <c r="N50" s="170" t="e">
        <f>NA()</f>
        <v>#N/A</v>
      </c>
      <c r="O50" s="170">
        <f>IF(ISNUMBER('実質公債費比率（分子）の構造'!O$53),'実質公債費比率（分子）の構造'!O$53,NA())</f>
        <v>1802</v>
      </c>
      <c r="P50" s="170" t="e">
        <f>NA()</f>
        <v>#N/A</v>
      </c>
    </row>
    <row r="53" spans="1:16">
      <c r="A53" s="142" t="s">
        <v>74</v>
      </c>
    </row>
    <row r="54" spans="1:16">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c r="A56" s="169" t="s">
        <v>45</v>
      </c>
      <c r="B56" s="169"/>
      <c r="C56" s="169"/>
      <c r="D56" s="169">
        <f>'将来負担比率（分子）の構造'!I$52</f>
        <v>45713</v>
      </c>
      <c r="E56" s="169"/>
      <c r="F56" s="169"/>
      <c r="G56" s="169">
        <f>'将来負担比率（分子）の構造'!J$52</f>
        <v>44957</v>
      </c>
      <c r="H56" s="169"/>
      <c r="I56" s="169"/>
      <c r="J56" s="169">
        <f>'将来負担比率（分子）の構造'!K$52</f>
        <v>44902</v>
      </c>
      <c r="K56" s="169"/>
      <c r="L56" s="169"/>
      <c r="M56" s="169">
        <f>'将来負担比率（分子）の構造'!L$52</f>
        <v>42751</v>
      </c>
      <c r="N56" s="169"/>
      <c r="O56" s="169"/>
      <c r="P56" s="169">
        <f>'将来負担比率（分子）の構造'!M$52</f>
        <v>40390</v>
      </c>
    </row>
    <row r="57" spans="1:16">
      <c r="A57" s="169" t="s">
        <v>44</v>
      </c>
      <c r="B57" s="169"/>
      <c r="C57" s="169"/>
      <c r="D57" s="169">
        <f>'将来負担比率（分子）の構造'!I$51</f>
        <v>4204</v>
      </c>
      <c r="E57" s="169"/>
      <c r="F57" s="169"/>
      <c r="G57" s="169">
        <f>'将来負担比率（分子）の構造'!J$51</f>
        <v>3976</v>
      </c>
      <c r="H57" s="169"/>
      <c r="I57" s="169"/>
      <c r="J57" s="169">
        <f>'将来負担比率（分子）の構造'!K$51</f>
        <v>3382</v>
      </c>
      <c r="K57" s="169"/>
      <c r="L57" s="169"/>
      <c r="M57" s="169">
        <f>'将来負担比率（分子）の構造'!L$51</f>
        <v>2960</v>
      </c>
      <c r="N57" s="169"/>
      <c r="O57" s="169"/>
      <c r="P57" s="169">
        <f>'将来負担比率（分子）の構造'!M$51</f>
        <v>2230</v>
      </c>
    </row>
    <row r="58" spans="1:16">
      <c r="A58" s="169" t="s">
        <v>43</v>
      </c>
      <c r="B58" s="169"/>
      <c r="C58" s="169"/>
      <c r="D58" s="169">
        <f>'将来負担比率（分子）の構造'!I$50</f>
        <v>24231</v>
      </c>
      <c r="E58" s="169"/>
      <c r="F58" s="169"/>
      <c r="G58" s="169">
        <f>'将来負担比率（分子）の構造'!J$50</f>
        <v>24196</v>
      </c>
      <c r="H58" s="169"/>
      <c r="I58" s="169"/>
      <c r="J58" s="169">
        <f>'将来負担比率（分子）の構造'!K$50</f>
        <v>23886</v>
      </c>
      <c r="K58" s="169"/>
      <c r="L58" s="169"/>
      <c r="M58" s="169">
        <f>'将来負担比率（分子）の構造'!L$50</f>
        <v>26986</v>
      </c>
      <c r="N58" s="169"/>
      <c r="O58" s="169"/>
      <c r="P58" s="169">
        <f>'将来負担比率（分子）の構造'!M$50</f>
        <v>25818</v>
      </c>
    </row>
    <row r="59" spans="1:16">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c r="A62" s="169" t="s">
        <v>37</v>
      </c>
      <c r="B62" s="169">
        <f>'将来負担比率（分子）の構造'!I$45</f>
        <v>6371</v>
      </c>
      <c r="C62" s="169"/>
      <c r="D62" s="169"/>
      <c r="E62" s="169">
        <f>'将来負担比率（分子）の構造'!J$45</f>
        <v>6011</v>
      </c>
      <c r="F62" s="169"/>
      <c r="G62" s="169"/>
      <c r="H62" s="169">
        <f>'将来負担比率（分子）の構造'!K$45</f>
        <v>5840</v>
      </c>
      <c r="I62" s="169"/>
      <c r="J62" s="169"/>
      <c r="K62" s="169">
        <f>'将来負担比率（分子）の構造'!L$45</f>
        <v>5788</v>
      </c>
      <c r="L62" s="169"/>
      <c r="M62" s="169"/>
      <c r="N62" s="169">
        <f>'将来負担比率（分子）の構造'!M$45</f>
        <v>5805</v>
      </c>
      <c r="O62" s="169"/>
      <c r="P62" s="169"/>
    </row>
    <row r="63" spans="1:16">
      <c r="A63" s="169" t="s">
        <v>36</v>
      </c>
      <c r="B63" s="169" t="str">
        <f>'将来負担比率（分子）の構造'!I$44</f>
        <v>-</v>
      </c>
      <c r="C63" s="169"/>
      <c r="D63" s="169"/>
      <c r="E63" s="169" t="str">
        <f>'将来負担比率（分子）の構造'!J$44</f>
        <v>-</v>
      </c>
      <c r="F63" s="169"/>
      <c r="G63" s="169"/>
      <c r="H63" s="169" t="str">
        <f>'将来負担比率（分子）の構造'!K$44</f>
        <v>-</v>
      </c>
      <c r="I63" s="169"/>
      <c r="J63" s="169"/>
      <c r="K63" s="169" t="str">
        <f>'将来負担比率（分子）の構造'!L$44</f>
        <v>-</v>
      </c>
      <c r="L63" s="169"/>
      <c r="M63" s="169"/>
      <c r="N63" s="169" t="str">
        <f>'将来負担比率（分子）の構造'!M$44</f>
        <v>-</v>
      </c>
      <c r="O63" s="169"/>
      <c r="P63" s="169"/>
    </row>
    <row r="64" spans="1:16">
      <c r="A64" s="169" t="s">
        <v>35</v>
      </c>
      <c r="B64" s="169">
        <f>'将来負担比率（分子）の構造'!I$43</f>
        <v>6681</v>
      </c>
      <c r="C64" s="169"/>
      <c r="D64" s="169"/>
      <c r="E64" s="169">
        <f>'将来負担比率（分子）の構造'!J$43</f>
        <v>6387</v>
      </c>
      <c r="F64" s="169"/>
      <c r="G64" s="169"/>
      <c r="H64" s="169">
        <f>'将来負担比率（分子）の構造'!K$43</f>
        <v>5711</v>
      </c>
      <c r="I64" s="169"/>
      <c r="J64" s="169"/>
      <c r="K64" s="169">
        <f>'将来負担比率（分子）の構造'!L$43</f>
        <v>4834</v>
      </c>
      <c r="L64" s="169"/>
      <c r="M64" s="169"/>
      <c r="N64" s="169">
        <f>'将来負担比率（分子）の構造'!M$43</f>
        <v>4447</v>
      </c>
      <c r="O64" s="169"/>
      <c r="P64" s="169"/>
    </row>
    <row r="65" spans="1:16">
      <c r="A65" s="169" t="s">
        <v>34</v>
      </c>
      <c r="B65" s="169" t="str">
        <f>'将来負担比率（分子）の構造'!I$42</f>
        <v>-</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c r="A66" s="169" t="s">
        <v>33</v>
      </c>
      <c r="B66" s="169">
        <f>'将来負担比率（分子）の構造'!I$41</f>
        <v>55884</v>
      </c>
      <c r="C66" s="169"/>
      <c r="D66" s="169"/>
      <c r="E66" s="169">
        <f>'将来負担比率（分子）の構造'!J$41</f>
        <v>54302</v>
      </c>
      <c r="F66" s="169"/>
      <c r="G66" s="169"/>
      <c r="H66" s="169">
        <f>'将来負担比率（分子）の構造'!K$41</f>
        <v>52946</v>
      </c>
      <c r="I66" s="169"/>
      <c r="J66" s="169"/>
      <c r="K66" s="169">
        <f>'将来負担比率（分子）の構造'!L$41</f>
        <v>51601</v>
      </c>
      <c r="L66" s="169"/>
      <c r="M66" s="169"/>
      <c r="N66" s="169">
        <f>'将来負担比率（分子）の構造'!M$41</f>
        <v>48595</v>
      </c>
      <c r="O66" s="169"/>
      <c r="P66" s="169"/>
    </row>
    <row r="67" spans="1:16">
      <c r="A67" s="169" t="s">
        <v>77</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c r="A70" s="171" t="s">
        <v>78</v>
      </c>
      <c r="B70" s="171"/>
      <c r="C70" s="171"/>
      <c r="D70" s="171"/>
      <c r="E70" s="171"/>
      <c r="F70" s="171"/>
    </row>
    <row r="71" spans="1:16">
      <c r="A71" s="172"/>
      <c r="B71" s="172" t="str">
        <f>基金残高に係る経年分析!F54</f>
        <v>R02</v>
      </c>
      <c r="C71" s="172" t="str">
        <f>基金残高に係る経年分析!G54</f>
        <v>R03</v>
      </c>
      <c r="D71" s="172" t="str">
        <f>基金残高に係る経年分析!H54</f>
        <v>R04</v>
      </c>
    </row>
    <row r="72" spans="1:16">
      <c r="A72" s="172" t="s">
        <v>79</v>
      </c>
      <c r="B72" s="173">
        <f>基金残高に係る経年分析!F55</f>
        <v>7802</v>
      </c>
      <c r="C72" s="173">
        <f>基金残高に係る経年分析!G55</f>
        <v>7789</v>
      </c>
      <c r="D72" s="173">
        <f>基金残高に係る経年分析!H55</f>
        <v>7670</v>
      </c>
    </row>
    <row r="73" spans="1:16">
      <c r="A73" s="172" t="s">
        <v>80</v>
      </c>
      <c r="B73" s="173">
        <f>基金残高に係る経年分析!F56</f>
        <v>2595</v>
      </c>
      <c r="C73" s="173">
        <f>基金残高に係る経年分析!G56</f>
        <v>3476</v>
      </c>
      <c r="D73" s="173">
        <f>基金残高に係る経年分析!H56</f>
        <v>3477</v>
      </c>
    </row>
    <row r="74" spans="1:16">
      <c r="A74" s="172" t="s">
        <v>81</v>
      </c>
      <c r="B74" s="173">
        <f>基金残高に係る経年分析!F57</f>
        <v>10843</v>
      </c>
      <c r="C74" s="173">
        <f>基金残高に係る経年分析!G57</f>
        <v>12795</v>
      </c>
      <c r="D74" s="173">
        <f>基金残高に係る経年分析!H57</f>
        <v>14191</v>
      </c>
    </row>
  </sheetData>
  <sheetProtection algorithmName="SHA-512" hashValue="kUAfsqyQeci9yXv0ikr/fW0jujO/vnLmEnEFFF5raGv0i2a0R0Qrax30VjTlX64laECrukGcUPSxbutgsdxZrA==" saltValue="61lsps3ueVI8twSQUgbHF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45" customHeight="1" zeroHeight="1"/>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220</v>
      </c>
      <c r="DI1" s="590"/>
      <c r="DJ1" s="590"/>
      <c r="DK1" s="590"/>
      <c r="DL1" s="590"/>
      <c r="DM1" s="590"/>
      <c r="DN1" s="591"/>
      <c r="DO1" s="208"/>
      <c r="DP1" s="589" t="s">
        <v>221</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c r="B2" s="209" t="s">
        <v>222</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45" customHeight="1">
      <c r="B3" s="592" t="s">
        <v>223</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224</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225</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45" customHeight="1">
      <c r="B4" s="592" t="s">
        <v>1</v>
      </c>
      <c r="C4" s="593"/>
      <c r="D4" s="593"/>
      <c r="E4" s="593"/>
      <c r="F4" s="593"/>
      <c r="G4" s="593"/>
      <c r="H4" s="593"/>
      <c r="I4" s="593"/>
      <c r="J4" s="593"/>
      <c r="K4" s="593"/>
      <c r="L4" s="593"/>
      <c r="M4" s="593"/>
      <c r="N4" s="593"/>
      <c r="O4" s="593"/>
      <c r="P4" s="593"/>
      <c r="Q4" s="594"/>
      <c r="R4" s="592" t="s">
        <v>226</v>
      </c>
      <c r="S4" s="593"/>
      <c r="T4" s="593"/>
      <c r="U4" s="593"/>
      <c r="V4" s="593"/>
      <c r="W4" s="593"/>
      <c r="X4" s="593"/>
      <c r="Y4" s="594"/>
      <c r="Z4" s="592" t="s">
        <v>227</v>
      </c>
      <c r="AA4" s="593"/>
      <c r="AB4" s="593"/>
      <c r="AC4" s="594"/>
      <c r="AD4" s="592" t="s">
        <v>228</v>
      </c>
      <c r="AE4" s="593"/>
      <c r="AF4" s="593"/>
      <c r="AG4" s="593"/>
      <c r="AH4" s="593"/>
      <c r="AI4" s="593"/>
      <c r="AJ4" s="593"/>
      <c r="AK4" s="594"/>
      <c r="AL4" s="592" t="s">
        <v>227</v>
      </c>
      <c r="AM4" s="593"/>
      <c r="AN4" s="593"/>
      <c r="AO4" s="594"/>
      <c r="AP4" s="595" t="s">
        <v>229</v>
      </c>
      <c r="AQ4" s="595"/>
      <c r="AR4" s="595"/>
      <c r="AS4" s="595"/>
      <c r="AT4" s="595"/>
      <c r="AU4" s="595"/>
      <c r="AV4" s="595"/>
      <c r="AW4" s="595"/>
      <c r="AX4" s="595"/>
      <c r="AY4" s="595"/>
      <c r="AZ4" s="595"/>
      <c r="BA4" s="595"/>
      <c r="BB4" s="595"/>
      <c r="BC4" s="595"/>
      <c r="BD4" s="595"/>
      <c r="BE4" s="595"/>
      <c r="BF4" s="595"/>
      <c r="BG4" s="595" t="s">
        <v>230</v>
      </c>
      <c r="BH4" s="595"/>
      <c r="BI4" s="595"/>
      <c r="BJ4" s="595"/>
      <c r="BK4" s="595"/>
      <c r="BL4" s="595"/>
      <c r="BM4" s="595"/>
      <c r="BN4" s="595"/>
      <c r="BO4" s="595" t="s">
        <v>227</v>
      </c>
      <c r="BP4" s="595"/>
      <c r="BQ4" s="595"/>
      <c r="BR4" s="595"/>
      <c r="BS4" s="595" t="s">
        <v>231</v>
      </c>
      <c r="BT4" s="595"/>
      <c r="BU4" s="595"/>
      <c r="BV4" s="595"/>
      <c r="BW4" s="595"/>
      <c r="BX4" s="595"/>
      <c r="BY4" s="595"/>
      <c r="BZ4" s="595"/>
      <c r="CA4" s="595"/>
      <c r="CB4" s="595"/>
      <c r="CD4" s="592" t="s">
        <v>232</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45" customHeight="1">
      <c r="B5" s="596" t="s">
        <v>233</v>
      </c>
      <c r="C5" s="597"/>
      <c r="D5" s="597"/>
      <c r="E5" s="597"/>
      <c r="F5" s="597"/>
      <c r="G5" s="597"/>
      <c r="H5" s="597"/>
      <c r="I5" s="597"/>
      <c r="J5" s="597"/>
      <c r="K5" s="597"/>
      <c r="L5" s="597"/>
      <c r="M5" s="597"/>
      <c r="N5" s="597"/>
      <c r="O5" s="597"/>
      <c r="P5" s="597"/>
      <c r="Q5" s="598"/>
      <c r="R5" s="599">
        <v>16982939</v>
      </c>
      <c r="S5" s="600"/>
      <c r="T5" s="600"/>
      <c r="U5" s="600"/>
      <c r="V5" s="600"/>
      <c r="W5" s="600"/>
      <c r="X5" s="600"/>
      <c r="Y5" s="601"/>
      <c r="Z5" s="602">
        <v>23.3</v>
      </c>
      <c r="AA5" s="602"/>
      <c r="AB5" s="602"/>
      <c r="AC5" s="602"/>
      <c r="AD5" s="603">
        <v>16451287</v>
      </c>
      <c r="AE5" s="603"/>
      <c r="AF5" s="603"/>
      <c r="AG5" s="603"/>
      <c r="AH5" s="603"/>
      <c r="AI5" s="603"/>
      <c r="AJ5" s="603"/>
      <c r="AK5" s="603"/>
      <c r="AL5" s="604">
        <v>47.4</v>
      </c>
      <c r="AM5" s="605"/>
      <c r="AN5" s="605"/>
      <c r="AO5" s="606"/>
      <c r="AP5" s="596" t="s">
        <v>234</v>
      </c>
      <c r="AQ5" s="597"/>
      <c r="AR5" s="597"/>
      <c r="AS5" s="597"/>
      <c r="AT5" s="597"/>
      <c r="AU5" s="597"/>
      <c r="AV5" s="597"/>
      <c r="AW5" s="597"/>
      <c r="AX5" s="597"/>
      <c r="AY5" s="597"/>
      <c r="AZ5" s="597"/>
      <c r="BA5" s="597"/>
      <c r="BB5" s="597"/>
      <c r="BC5" s="597"/>
      <c r="BD5" s="597"/>
      <c r="BE5" s="597"/>
      <c r="BF5" s="598"/>
      <c r="BG5" s="610">
        <v>16356226</v>
      </c>
      <c r="BH5" s="611"/>
      <c r="BI5" s="611"/>
      <c r="BJ5" s="611"/>
      <c r="BK5" s="611"/>
      <c r="BL5" s="611"/>
      <c r="BM5" s="611"/>
      <c r="BN5" s="612"/>
      <c r="BO5" s="613">
        <v>96.3</v>
      </c>
      <c r="BP5" s="613"/>
      <c r="BQ5" s="613"/>
      <c r="BR5" s="613"/>
      <c r="BS5" s="614">
        <v>207813</v>
      </c>
      <c r="BT5" s="614"/>
      <c r="BU5" s="614"/>
      <c r="BV5" s="614"/>
      <c r="BW5" s="614"/>
      <c r="BX5" s="614"/>
      <c r="BY5" s="614"/>
      <c r="BZ5" s="614"/>
      <c r="CA5" s="614"/>
      <c r="CB5" s="618"/>
      <c r="CD5" s="592" t="s">
        <v>229</v>
      </c>
      <c r="CE5" s="593"/>
      <c r="CF5" s="593"/>
      <c r="CG5" s="593"/>
      <c r="CH5" s="593"/>
      <c r="CI5" s="593"/>
      <c r="CJ5" s="593"/>
      <c r="CK5" s="593"/>
      <c r="CL5" s="593"/>
      <c r="CM5" s="593"/>
      <c r="CN5" s="593"/>
      <c r="CO5" s="593"/>
      <c r="CP5" s="593"/>
      <c r="CQ5" s="594"/>
      <c r="CR5" s="592" t="s">
        <v>235</v>
      </c>
      <c r="CS5" s="593"/>
      <c r="CT5" s="593"/>
      <c r="CU5" s="593"/>
      <c r="CV5" s="593"/>
      <c r="CW5" s="593"/>
      <c r="CX5" s="593"/>
      <c r="CY5" s="594"/>
      <c r="CZ5" s="592" t="s">
        <v>227</v>
      </c>
      <c r="DA5" s="593"/>
      <c r="DB5" s="593"/>
      <c r="DC5" s="594"/>
      <c r="DD5" s="592" t="s">
        <v>236</v>
      </c>
      <c r="DE5" s="593"/>
      <c r="DF5" s="593"/>
      <c r="DG5" s="593"/>
      <c r="DH5" s="593"/>
      <c r="DI5" s="593"/>
      <c r="DJ5" s="593"/>
      <c r="DK5" s="593"/>
      <c r="DL5" s="593"/>
      <c r="DM5" s="593"/>
      <c r="DN5" s="593"/>
      <c r="DO5" s="593"/>
      <c r="DP5" s="594"/>
      <c r="DQ5" s="592" t="s">
        <v>237</v>
      </c>
      <c r="DR5" s="593"/>
      <c r="DS5" s="593"/>
      <c r="DT5" s="593"/>
      <c r="DU5" s="593"/>
      <c r="DV5" s="593"/>
      <c r="DW5" s="593"/>
      <c r="DX5" s="593"/>
      <c r="DY5" s="593"/>
      <c r="DZ5" s="593"/>
      <c r="EA5" s="593"/>
      <c r="EB5" s="593"/>
      <c r="EC5" s="594"/>
    </row>
    <row r="6" spans="2:143" ht="11.45" customHeight="1">
      <c r="B6" s="607" t="s">
        <v>238</v>
      </c>
      <c r="C6" s="608"/>
      <c r="D6" s="608"/>
      <c r="E6" s="608"/>
      <c r="F6" s="608"/>
      <c r="G6" s="608"/>
      <c r="H6" s="608"/>
      <c r="I6" s="608"/>
      <c r="J6" s="608"/>
      <c r="K6" s="608"/>
      <c r="L6" s="608"/>
      <c r="M6" s="608"/>
      <c r="N6" s="608"/>
      <c r="O6" s="608"/>
      <c r="P6" s="608"/>
      <c r="Q6" s="609"/>
      <c r="R6" s="610">
        <v>772336</v>
      </c>
      <c r="S6" s="611"/>
      <c r="T6" s="611"/>
      <c r="U6" s="611"/>
      <c r="V6" s="611"/>
      <c r="W6" s="611"/>
      <c r="X6" s="611"/>
      <c r="Y6" s="612"/>
      <c r="Z6" s="613">
        <v>1.1000000000000001</v>
      </c>
      <c r="AA6" s="613"/>
      <c r="AB6" s="613"/>
      <c r="AC6" s="613"/>
      <c r="AD6" s="614">
        <v>772336</v>
      </c>
      <c r="AE6" s="614"/>
      <c r="AF6" s="614"/>
      <c r="AG6" s="614"/>
      <c r="AH6" s="614"/>
      <c r="AI6" s="614"/>
      <c r="AJ6" s="614"/>
      <c r="AK6" s="614"/>
      <c r="AL6" s="615">
        <v>2.2000000000000002</v>
      </c>
      <c r="AM6" s="616"/>
      <c r="AN6" s="616"/>
      <c r="AO6" s="617"/>
      <c r="AP6" s="607" t="s">
        <v>239</v>
      </c>
      <c r="AQ6" s="608"/>
      <c r="AR6" s="608"/>
      <c r="AS6" s="608"/>
      <c r="AT6" s="608"/>
      <c r="AU6" s="608"/>
      <c r="AV6" s="608"/>
      <c r="AW6" s="608"/>
      <c r="AX6" s="608"/>
      <c r="AY6" s="608"/>
      <c r="AZ6" s="608"/>
      <c r="BA6" s="608"/>
      <c r="BB6" s="608"/>
      <c r="BC6" s="608"/>
      <c r="BD6" s="608"/>
      <c r="BE6" s="608"/>
      <c r="BF6" s="609"/>
      <c r="BG6" s="610">
        <v>16356226</v>
      </c>
      <c r="BH6" s="611"/>
      <c r="BI6" s="611"/>
      <c r="BJ6" s="611"/>
      <c r="BK6" s="611"/>
      <c r="BL6" s="611"/>
      <c r="BM6" s="611"/>
      <c r="BN6" s="612"/>
      <c r="BO6" s="613">
        <v>96.3</v>
      </c>
      <c r="BP6" s="613"/>
      <c r="BQ6" s="613"/>
      <c r="BR6" s="613"/>
      <c r="BS6" s="614">
        <v>207813</v>
      </c>
      <c r="BT6" s="614"/>
      <c r="BU6" s="614"/>
      <c r="BV6" s="614"/>
      <c r="BW6" s="614"/>
      <c r="BX6" s="614"/>
      <c r="BY6" s="614"/>
      <c r="BZ6" s="614"/>
      <c r="CA6" s="614"/>
      <c r="CB6" s="618"/>
      <c r="CD6" s="596" t="s">
        <v>240</v>
      </c>
      <c r="CE6" s="597"/>
      <c r="CF6" s="597"/>
      <c r="CG6" s="597"/>
      <c r="CH6" s="597"/>
      <c r="CI6" s="597"/>
      <c r="CJ6" s="597"/>
      <c r="CK6" s="597"/>
      <c r="CL6" s="597"/>
      <c r="CM6" s="597"/>
      <c r="CN6" s="597"/>
      <c r="CO6" s="597"/>
      <c r="CP6" s="597"/>
      <c r="CQ6" s="598"/>
      <c r="CR6" s="610">
        <v>295056</v>
      </c>
      <c r="CS6" s="611"/>
      <c r="CT6" s="611"/>
      <c r="CU6" s="611"/>
      <c r="CV6" s="611"/>
      <c r="CW6" s="611"/>
      <c r="CX6" s="611"/>
      <c r="CY6" s="612"/>
      <c r="CZ6" s="604">
        <v>0.4</v>
      </c>
      <c r="DA6" s="605"/>
      <c r="DB6" s="605"/>
      <c r="DC6" s="621"/>
      <c r="DD6" s="619" t="s">
        <v>241</v>
      </c>
      <c r="DE6" s="611"/>
      <c r="DF6" s="611"/>
      <c r="DG6" s="611"/>
      <c r="DH6" s="611"/>
      <c r="DI6" s="611"/>
      <c r="DJ6" s="611"/>
      <c r="DK6" s="611"/>
      <c r="DL6" s="611"/>
      <c r="DM6" s="611"/>
      <c r="DN6" s="611"/>
      <c r="DO6" s="611"/>
      <c r="DP6" s="612"/>
      <c r="DQ6" s="619">
        <v>295056</v>
      </c>
      <c r="DR6" s="611"/>
      <c r="DS6" s="611"/>
      <c r="DT6" s="611"/>
      <c r="DU6" s="611"/>
      <c r="DV6" s="611"/>
      <c r="DW6" s="611"/>
      <c r="DX6" s="611"/>
      <c r="DY6" s="611"/>
      <c r="DZ6" s="611"/>
      <c r="EA6" s="611"/>
      <c r="EB6" s="611"/>
      <c r="EC6" s="620"/>
    </row>
    <row r="7" spans="2:143" ht="11.45" customHeight="1">
      <c r="B7" s="607" t="s">
        <v>242</v>
      </c>
      <c r="C7" s="608"/>
      <c r="D7" s="608"/>
      <c r="E7" s="608"/>
      <c r="F7" s="608"/>
      <c r="G7" s="608"/>
      <c r="H7" s="608"/>
      <c r="I7" s="608"/>
      <c r="J7" s="608"/>
      <c r="K7" s="608"/>
      <c r="L7" s="608"/>
      <c r="M7" s="608"/>
      <c r="N7" s="608"/>
      <c r="O7" s="608"/>
      <c r="P7" s="608"/>
      <c r="Q7" s="609"/>
      <c r="R7" s="610">
        <v>4064</v>
      </c>
      <c r="S7" s="611"/>
      <c r="T7" s="611"/>
      <c r="U7" s="611"/>
      <c r="V7" s="611"/>
      <c r="W7" s="611"/>
      <c r="X7" s="611"/>
      <c r="Y7" s="612"/>
      <c r="Z7" s="613">
        <v>0</v>
      </c>
      <c r="AA7" s="613"/>
      <c r="AB7" s="613"/>
      <c r="AC7" s="613"/>
      <c r="AD7" s="614">
        <v>4064</v>
      </c>
      <c r="AE7" s="614"/>
      <c r="AF7" s="614"/>
      <c r="AG7" s="614"/>
      <c r="AH7" s="614"/>
      <c r="AI7" s="614"/>
      <c r="AJ7" s="614"/>
      <c r="AK7" s="614"/>
      <c r="AL7" s="615">
        <v>0</v>
      </c>
      <c r="AM7" s="616"/>
      <c r="AN7" s="616"/>
      <c r="AO7" s="617"/>
      <c r="AP7" s="607" t="s">
        <v>243</v>
      </c>
      <c r="AQ7" s="608"/>
      <c r="AR7" s="608"/>
      <c r="AS7" s="608"/>
      <c r="AT7" s="608"/>
      <c r="AU7" s="608"/>
      <c r="AV7" s="608"/>
      <c r="AW7" s="608"/>
      <c r="AX7" s="608"/>
      <c r="AY7" s="608"/>
      <c r="AZ7" s="608"/>
      <c r="BA7" s="608"/>
      <c r="BB7" s="608"/>
      <c r="BC7" s="608"/>
      <c r="BD7" s="608"/>
      <c r="BE7" s="608"/>
      <c r="BF7" s="609"/>
      <c r="BG7" s="610">
        <v>6421581</v>
      </c>
      <c r="BH7" s="611"/>
      <c r="BI7" s="611"/>
      <c r="BJ7" s="611"/>
      <c r="BK7" s="611"/>
      <c r="BL7" s="611"/>
      <c r="BM7" s="611"/>
      <c r="BN7" s="612"/>
      <c r="BO7" s="613">
        <v>37.799999999999997</v>
      </c>
      <c r="BP7" s="613"/>
      <c r="BQ7" s="613"/>
      <c r="BR7" s="613"/>
      <c r="BS7" s="614">
        <v>207813</v>
      </c>
      <c r="BT7" s="614"/>
      <c r="BU7" s="614"/>
      <c r="BV7" s="614"/>
      <c r="BW7" s="614"/>
      <c r="BX7" s="614"/>
      <c r="BY7" s="614"/>
      <c r="BZ7" s="614"/>
      <c r="CA7" s="614"/>
      <c r="CB7" s="618"/>
      <c r="CD7" s="607" t="s">
        <v>244</v>
      </c>
      <c r="CE7" s="608"/>
      <c r="CF7" s="608"/>
      <c r="CG7" s="608"/>
      <c r="CH7" s="608"/>
      <c r="CI7" s="608"/>
      <c r="CJ7" s="608"/>
      <c r="CK7" s="608"/>
      <c r="CL7" s="608"/>
      <c r="CM7" s="608"/>
      <c r="CN7" s="608"/>
      <c r="CO7" s="608"/>
      <c r="CP7" s="608"/>
      <c r="CQ7" s="609"/>
      <c r="CR7" s="610">
        <v>10988796</v>
      </c>
      <c r="CS7" s="611"/>
      <c r="CT7" s="611"/>
      <c r="CU7" s="611"/>
      <c r="CV7" s="611"/>
      <c r="CW7" s="611"/>
      <c r="CX7" s="611"/>
      <c r="CY7" s="612"/>
      <c r="CZ7" s="613">
        <v>16.100000000000001</v>
      </c>
      <c r="DA7" s="613"/>
      <c r="DB7" s="613"/>
      <c r="DC7" s="613"/>
      <c r="DD7" s="619">
        <v>559250</v>
      </c>
      <c r="DE7" s="611"/>
      <c r="DF7" s="611"/>
      <c r="DG7" s="611"/>
      <c r="DH7" s="611"/>
      <c r="DI7" s="611"/>
      <c r="DJ7" s="611"/>
      <c r="DK7" s="611"/>
      <c r="DL7" s="611"/>
      <c r="DM7" s="611"/>
      <c r="DN7" s="611"/>
      <c r="DO7" s="611"/>
      <c r="DP7" s="612"/>
      <c r="DQ7" s="619">
        <v>7937347</v>
      </c>
      <c r="DR7" s="611"/>
      <c r="DS7" s="611"/>
      <c r="DT7" s="611"/>
      <c r="DU7" s="611"/>
      <c r="DV7" s="611"/>
      <c r="DW7" s="611"/>
      <c r="DX7" s="611"/>
      <c r="DY7" s="611"/>
      <c r="DZ7" s="611"/>
      <c r="EA7" s="611"/>
      <c r="EB7" s="611"/>
      <c r="EC7" s="620"/>
    </row>
    <row r="8" spans="2:143" ht="11.45" customHeight="1">
      <c r="B8" s="607" t="s">
        <v>245</v>
      </c>
      <c r="C8" s="608"/>
      <c r="D8" s="608"/>
      <c r="E8" s="608"/>
      <c r="F8" s="608"/>
      <c r="G8" s="608"/>
      <c r="H8" s="608"/>
      <c r="I8" s="608"/>
      <c r="J8" s="608"/>
      <c r="K8" s="608"/>
      <c r="L8" s="608"/>
      <c r="M8" s="608"/>
      <c r="N8" s="608"/>
      <c r="O8" s="608"/>
      <c r="P8" s="608"/>
      <c r="Q8" s="609"/>
      <c r="R8" s="610">
        <v>39020</v>
      </c>
      <c r="S8" s="611"/>
      <c r="T8" s="611"/>
      <c r="U8" s="611"/>
      <c r="V8" s="611"/>
      <c r="W8" s="611"/>
      <c r="X8" s="611"/>
      <c r="Y8" s="612"/>
      <c r="Z8" s="613">
        <v>0.1</v>
      </c>
      <c r="AA8" s="613"/>
      <c r="AB8" s="613"/>
      <c r="AC8" s="613"/>
      <c r="AD8" s="614">
        <v>39020</v>
      </c>
      <c r="AE8" s="614"/>
      <c r="AF8" s="614"/>
      <c r="AG8" s="614"/>
      <c r="AH8" s="614"/>
      <c r="AI8" s="614"/>
      <c r="AJ8" s="614"/>
      <c r="AK8" s="614"/>
      <c r="AL8" s="615">
        <v>0.1</v>
      </c>
      <c r="AM8" s="616"/>
      <c r="AN8" s="616"/>
      <c r="AO8" s="617"/>
      <c r="AP8" s="607" t="s">
        <v>246</v>
      </c>
      <c r="AQ8" s="608"/>
      <c r="AR8" s="608"/>
      <c r="AS8" s="608"/>
      <c r="AT8" s="608"/>
      <c r="AU8" s="608"/>
      <c r="AV8" s="608"/>
      <c r="AW8" s="608"/>
      <c r="AX8" s="608"/>
      <c r="AY8" s="608"/>
      <c r="AZ8" s="608"/>
      <c r="BA8" s="608"/>
      <c r="BB8" s="608"/>
      <c r="BC8" s="608"/>
      <c r="BD8" s="608"/>
      <c r="BE8" s="608"/>
      <c r="BF8" s="609"/>
      <c r="BG8" s="610">
        <v>209205</v>
      </c>
      <c r="BH8" s="611"/>
      <c r="BI8" s="611"/>
      <c r="BJ8" s="611"/>
      <c r="BK8" s="611"/>
      <c r="BL8" s="611"/>
      <c r="BM8" s="611"/>
      <c r="BN8" s="612"/>
      <c r="BO8" s="613">
        <v>1.2</v>
      </c>
      <c r="BP8" s="613"/>
      <c r="BQ8" s="613"/>
      <c r="BR8" s="613"/>
      <c r="BS8" s="614" t="s">
        <v>140</v>
      </c>
      <c r="BT8" s="614"/>
      <c r="BU8" s="614"/>
      <c r="BV8" s="614"/>
      <c r="BW8" s="614"/>
      <c r="BX8" s="614"/>
      <c r="BY8" s="614"/>
      <c r="BZ8" s="614"/>
      <c r="CA8" s="614"/>
      <c r="CB8" s="618"/>
      <c r="CD8" s="607" t="s">
        <v>247</v>
      </c>
      <c r="CE8" s="608"/>
      <c r="CF8" s="608"/>
      <c r="CG8" s="608"/>
      <c r="CH8" s="608"/>
      <c r="CI8" s="608"/>
      <c r="CJ8" s="608"/>
      <c r="CK8" s="608"/>
      <c r="CL8" s="608"/>
      <c r="CM8" s="608"/>
      <c r="CN8" s="608"/>
      <c r="CO8" s="608"/>
      <c r="CP8" s="608"/>
      <c r="CQ8" s="609"/>
      <c r="CR8" s="610">
        <v>25320161</v>
      </c>
      <c r="CS8" s="611"/>
      <c r="CT8" s="611"/>
      <c r="CU8" s="611"/>
      <c r="CV8" s="611"/>
      <c r="CW8" s="611"/>
      <c r="CX8" s="611"/>
      <c r="CY8" s="612"/>
      <c r="CZ8" s="613">
        <v>37.1</v>
      </c>
      <c r="DA8" s="613"/>
      <c r="DB8" s="613"/>
      <c r="DC8" s="613"/>
      <c r="DD8" s="619">
        <v>223728</v>
      </c>
      <c r="DE8" s="611"/>
      <c r="DF8" s="611"/>
      <c r="DG8" s="611"/>
      <c r="DH8" s="611"/>
      <c r="DI8" s="611"/>
      <c r="DJ8" s="611"/>
      <c r="DK8" s="611"/>
      <c r="DL8" s="611"/>
      <c r="DM8" s="611"/>
      <c r="DN8" s="611"/>
      <c r="DO8" s="611"/>
      <c r="DP8" s="612"/>
      <c r="DQ8" s="619">
        <v>10242482</v>
      </c>
      <c r="DR8" s="611"/>
      <c r="DS8" s="611"/>
      <c r="DT8" s="611"/>
      <c r="DU8" s="611"/>
      <c r="DV8" s="611"/>
      <c r="DW8" s="611"/>
      <c r="DX8" s="611"/>
      <c r="DY8" s="611"/>
      <c r="DZ8" s="611"/>
      <c r="EA8" s="611"/>
      <c r="EB8" s="611"/>
      <c r="EC8" s="620"/>
    </row>
    <row r="9" spans="2:143" ht="11.45" customHeight="1">
      <c r="B9" s="607" t="s">
        <v>248</v>
      </c>
      <c r="C9" s="608"/>
      <c r="D9" s="608"/>
      <c r="E9" s="608"/>
      <c r="F9" s="608"/>
      <c r="G9" s="608"/>
      <c r="H9" s="608"/>
      <c r="I9" s="608"/>
      <c r="J9" s="608"/>
      <c r="K9" s="608"/>
      <c r="L9" s="608"/>
      <c r="M9" s="608"/>
      <c r="N9" s="608"/>
      <c r="O9" s="608"/>
      <c r="P9" s="608"/>
      <c r="Q9" s="609"/>
      <c r="R9" s="610">
        <v>44246</v>
      </c>
      <c r="S9" s="611"/>
      <c r="T9" s="611"/>
      <c r="U9" s="611"/>
      <c r="V9" s="611"/>
      <c r="W9" s="611"/>
      <c r="X9" s="611"/>
      <c r="Y9" s="612"/>
      <c r="Z9" s="613">
        <v>0.1</v>
      </c>
      <c r="AA9" s="613"/>
      <c r="AB9" s="613"/>
      <c r="AC9" s="613"/>
      <c r="AD9" s="614">
        <v>44246</v>
      </c>
      <c r="AE9" s="614"/>
      <c r="AF9" s="614"/>
      <c r="AG9" s="614"/>
      <c r="AH9" s="614"/>
      <c r="AI9" s="614"/>
      <c r="AJ9" s="614"/>
      <c r="AK9" s="614"/>
      <c r="AL9" s="615">
        <v>0.1</v>
      </c>
      <c r="AM9" s="616"/>
      <c r="AN9" s="616"/>
      <c r="AO9" s="617"/>
      <c r="AP9" s="607" t="s">
        <v>249</v>
      </c>
      <c r="AQ9" s="608"/>
      <c r="AR9" s="608"/>
      <c r="AS9" s="608"/>
      <c r="AT9" s="608"/>
      <c r="AU9" s="608"/>
      <c r="AV9" s="608"/>
      <c r="AW9" s="608"/>
      <c r="AX9" s="608"/>
      <c r="AY9" s="608"/>
      <c r="AZ9" s="608"/>
      <c r="BA9" s="608"/>
      <c r="BB9" s="608"/>
      <c r="BC9" s="608"/>
      <c r="BD9" s="608"/>
      <c r="BE9" s="608"/>
      <c r="BF9" s="609"/>
      <c r="BG9" s="610">
        <v>5143762</v>
      </c>
      <c r="BH9" s="611"/>
      <c r="BI9" s="611"/>
      <c r="BJ9" s="611"/>
      <c r="BK9" s="611"/>
      <c r="BL9" s="611"/>
      <c r="BM9" s="611"/>
      <c r="BN9" s="612"/>
      <c r="BO9" s="613">
        <v>30.3</v>
      </c>
      <c r="BP9" s="613"/>
      <c r="BQ9" s="613"/>
      <c r="BR9" s="613"/>
      <c r="BS9" s="614" t="s">
        <v>140</v>
      </c>
      <c r="BT9" s="614"/>
      <c r="BU9" s="614"/>
      <c r="BV9" s="614"/>
      <c r="BW9" s="614"/>
      <c r="BX9" s="614"/>
      <c r="BY9" s="614"/>
      <c r="BZ9" s="614"/>
      <c r="CA9" s="614"/>
      <c r="CB9" s="618"/>
      <c r="CD9" s="607" t="s">
        <v>250</v>
      </c>
      <c r="CE9" s="608"/>
      <c r="CF9" s="608"/>
      <c r="CG9" s="608"/>
      <c r="CH9" s="608"/>
      <c r="CI9" s="608"/>
      <c r="CJ9" s="608"/>
      <c r="CK9" s="608"/>
      <c r="CL9" s="608"/>
      <c r="CM9" s="608"/>
      <c r="CN9" s="608"/>
      <c r="CO9" s="608"/>
      <c r="CP9" s="608"/>
      <c r="CQ9" s="609"/>
      <c r="CR9" s="610">
        <v>5543190</v>
      </c>
      <c r="CS9" s="611"/>
      <c r="CT9" s="611"/>
      <c r="CU9" s="611"/>
      <c r="CV9" s="611"/>
      <c r="CW9" s="611"/>
      <c r="CX9" s="611"/>
      <c r="CY9" s="612"/>
      <c r="CZ9" s="613">
        <v>8.1</v>
      </c>
      <c r="DA9" s="613"/>
      <c r="DB9" s="613"/>
      <c r="DC9" s="613"/>
      <c r="DD9" s="619">
        <v>1022861</v>
      </c>
      <c r="DE9" s="611"/>
      <c r="DF9" s="611"/>
      <c r="DG9" s="611"/>
      <c r="DH9" s="611"/>
      <c r="DI9" s="611"/>
      <c r="DJ9" s="611"/>
      <c r="DK9" s="611"/>
      <c r="DL9" s="611"/>
      <c r="DM9" s="611"/>
      <c r="DN9" s="611"/>
      <c r="DO9" s="611"/>
      <c r="DP9" s="612"/>
      <c r="DQ9" s="619">
        <v>3564550</v>
      </c>
      <c r="DR9" s="611"/>
      <c r="DS9" s="611"/>
      <c r="DT9" s="611"/>
      <c r="DU9" s="611"/>
      <c r="DV9" s="611"/>
      <c r="DW9" s="611"/>
      <c r="DX9" s="611"/>
      <c r="DY9" s="611"/>
      <c r="DZ9" s="611"/>
      <c r="EA9" s="611"/>
      <c r="EB9" s="611"/>
      <c r="EC9" s="620"/>
    </row>
    <row r="10" spans="2:143" ht="11.45" customHeight="1">
      <c r="B10" s="607" t="s">
        <v>251</v>
      </c>
      <c r="C10" s="608"/>
      <c r="D10" s="608"/>
      <c r="E10" s="608"/>
      <c r="F10" s="608"/>
      <c r="G10" s="608"/>
      <c r="H10" s="608"/>
      <c r="I10" s="608"/>
      <c r="J10" s="608"/>
      <c r="K10" s="608"/>
      <c r="L10" s="608"/>
      <c r="M10" s="608"/>
      <c r="N10" s="608"/>
      <c r="O10" s="608"/>
      <c r="P10" s="608"/>
      <c r="Q10" s="609"/>
      <c r="R10" s="610" t="s">
        <v>140</v>
      </c>
      <c r="S10" s="611"/>
      <c r="T10" s="611"/>
      <c r="U10" s="611"/>
      <c r="V10" s="611"/>
      <c r="W10" s="611"/>
      <c r="X10" s="611"/>
      <c r="Y10" s="612"/>
      <c r="Z10" s="613" t="s">
        <v>140</v>
      </c>
      <c r="AA10" s="613"/>
      <c r="AB10" s="613"/>
      <c r="AC10" s="613"/>
      <c r="AD10" s="614" t="s">
        <v>140</v>
      </c>
      <c r="AE10" s="614"/>
      <c r="AF10" s="614"/>
      <c r="AG10" s="614"/>
      <c r="AH10" s="614"/>
      <c r="AI10" s="614"/>
      <c r="AJ10" s="614"/>
      <c r="AK10" s="614"/>
      <c r="AL10" s="615" t="s">
        <v>241</v>
      </c>
      <c r="AM10" s="616"/>
      <c r="AN10" s="616"/>
      <c r="AO10" s="617"/>
      <c r="AP10" s="607" t="s">
        <v>252</v>
      </c>
      <c r="AQ10" s="608"/>
      <c r="AR10" s="608"/>
      <c r="AS10" s="608"/>
      <c r="AT10" s="608"/>
      <c r="AU10" s="608"/>
      <c r="AV10" s="608"/>
      <c r="AW10" s="608"/>
      <c r="AX10" s="608"/>
      <c r="AY10" s="608"/>
      <c r="AZ10" s="608"/>
      <c r="BA10" s="608"/>
      <c r="BB10" s="608"/>
      <c r="BC10" s="608"/>
      <c r="BD10" s="608"/>
      <c r="BE10" s="608"/>
      <c r="BF10" s="609"/>
      <c r="BG10" s="610">
        <v>343267</v>
      </c>
      <c r="BH10" s="611"/>
      <c r="BI10" s="611"/>
      <c r="BJ10" s="611"/>
      <c r="BK10" s="611"/>
      <c r="BL10" s="611"/>
      <c r="BM10" s="611"/>
      <c r="BN10" s="612"/>
      <c r="BO10" s="613">
        <v>2</v>
      </c>
      <c r="BP10" s="613"/>
      <c r="BQ10" s="613"/>
      <c r="BR10" s="613"/>
      <c r="BS10" s="614" t="s">
        <v>241</v>
      </c>
      <c r="BT10" s="614"/>
      <c r="BU10" s="614"/>
      <c r="BV10" s="614"/>
      <c r="BW10" s="614"/>
      <c r="BX10" s="614"/>
      <c r="BY10" s="614"/>
      <c r="BZ10" s="614"/>
      <c r="CA10" s="614"/>
      <c r="CB10" s="618"/>
      <c r="CD10" s="607" t="s">
        <v>253</v>
      </c>
      <c r="CE10" s="608"/>
      <c r="CF10" s="608"/>
      <c r="CG10" s="608"/>
      <c r="CH10" s="608"/>
      <c r="CI10" s="608"/>
      <c r="CJ10" s="608"/>
      <c r="CK10" s="608"/>
      <c r="CL10" s="608"/>
      <c r="CM10" s="608"/>
      <c r="CN10" s="608"/>
      <c r="CO10" s="608"/>
      <c r="CP10" s="608"/>
      <c r="CQ10" s="609"/>
      <c r="CR10" s="610">
        <v>71259</v>
      </c>
      <c r="CS10" s="611"/>
      <c r="CT10" s="611"/>
      <c r="CU10" s="611"/>
      <c r="CV10" s="611"/>
      <c r="CW10" s="611"/>
      <c r="CX10" s="611"/>
      <c r="CY10" s="612"/>
      <c r="CZ10" s="613">
        <v>0.1</v>
      </c>
      <c r="DA10" s="613"/>
      <c r="DB10" s="613"/>
      <c r="DC10" s="613"/>
      <c r="DD10" s="619">
        <v>2071</v>
      </c>
      <c r="DE10" s="611"/>
      <c r="DF10" s="611"/>
      <c r="DG10" s="611"/>
      <c r="DH10" s="611"/>
      <c r="DI10" s="611"/>
      <c r="DJ10" s="611"/>
      <c r="DK10" s="611"/>
      <c r="DL10" s="611"/>
      <c r="DM10" s="611"/>
      <c r="DN10" s="611"/>
      <c r="DO10" s="611"/>
      <c r="DP10" s="612"/>
      <c r="DQ10" s="619">
        <v>71040</v>
      </c>
      <c r="DR10" s="611"/>
      <c r="DS10" s="611"/>
      <c r="DT10" s="611"/>
      <c r="DU10" s="611"/>
      <c r="DV10" s="611"/>
      <c r="DW10" s="611"/>
      <c r="DX10" s="611"/>
      <c r="DY10" s="611"/>
      <c r="DZ10" s="611"/>
      <c r="EA10" s="611"/>
      <c r="EB10" s="611"/>
      <c r="EC10" s="620"/>
    </row>
    <row r="11" spans="2:143" ht="11.45" customHeight="1">
      <c r="B11" s="607" t="s">
        <v>254</v>
      </c>
      <c r="C11" s="608"/>
      <c r="D11" s="608"/>
      <c r="E11" s="608"/>
      <c r="F11" s="608"/>
      <c r="G11" s="608"/>
      <c r="H11" s="608"/>
      <c r="I11" s="608"/>
      <c r="J11" s="608"/>
      <c r="K11" s="608"/>
      <c r="L11" s="608"/>
      <c r="M11" s="608"/>
      <c r="N11" s="608"/>
      <c r="O11" s="608"/>
      <c r="P11" s="608"/>
      <c r="Q11" s="609"/>
      <c r="R11" s="610">
        <v>3094822</v>
      </c>
      <c r="S11" s="611"/>
      <c r="T11" s="611"/>
      <c r="U11" s="611"/>
      <c r="V11" s="611"/>
      <c r="W11" s="611"/>
      <c r="X11" s="611"/>
      <c r="Y11" s="612"/>
      <c r="Z11" s="615">
        <v>4.2</v>
      </c>
      <c r="AA11" s="616"/>
      <c r="AB11" s="616"/>
      <c r="AC11" s="622"/>
      <c r="AD11" s="619">
        <v>3094822</v>
      </c>
      <c r="AE11" s="611"/>
      <c r="AF11" s="611"/>
      <c r="AG11" s="611"/>
      <c r="AH11" s="611"/>
      <c r="AI11" s="611"/>
      <c r="AJ11" s="611"/>
      <c r="AK11" s="612"/>
      <c r="AL11" s="615">
        <v>8.9</v>
      </c>
      <c r="AM11" s="616"/>
      <c r="AN11" s="616"/>
      <c r="AO11" s="617"/>
      <c r="AP11" s="607" t="s">
        <v>255</v>
      </c>
      <c r="AQ11" s="608"/>
      <c r="AR11" s="608"/>
      <c r="AS11" s="608"/>
      <c r="AT11" s="608"/>
      <c r="AU11" s="608"/>
      <c r="AV11" s="608"/>
      <c r="AW11" s="608"/>
      <c r="AX11" s="608"/>
      <c r="AY11" s="608"/>
      <c r="AZ11" s="608"/>
      <c r="BA11" s="608"/>
      <c r="BB11" s="608"/>
      <c r="BC11" s="608"/>
      <c r="BD11" s="608"/>
      <c r="BE11" s="608"/>
      <c r="BF11" s="609"/>
      <c r="BG11" s="610">
        <v>725347</v>
      </c>
      <c r="BH11" s="611"/>
      <c r="BI11" s="611"/>
      <c r="BJ11" s="611"/>
      <c r="BK11" s="611"/>
      <c r="BL11" s="611"/>
      <c r="BM11" s="611"/>
      <c r="BN11" s="612"/>
      <c r="BO11" s="613">
        <v>4.3</v>
      </c>
      <c r="BP11" s="613"/>
      <c r="BQ11" s="613"/>
      <c r="BR11" s="613"/>
      <c r="BS11" s="614">
        <v>207813</v>
      </c>
      <c r="BT11" s="614"/>
      <c r="BU11" s="614"/>
      <c r="BV11" s="614"/>
      <c r="BW11" s="614"/>
      <c r="BX11" s="614"/>
      <c r="BY11" s="614"/>
      <c r="BZ11" s="614"/>
      <c r="CA11" s="614"/>
      <c r="CB11" s="618"/>
      <c r="CD11" s="607" t="s">
        <v>256</v>
      </c>
      <c r="CE11" s="608"/>
      <c r="CF11" s="608"/>
      <c r="CG11" s="608"/>
      <c r="CH11" s="608"/>
      <c r="CI11" s="608"/>
      <c r="CJ11" s="608"/>
      <c r="CK11" s="608"/>
      <c r="CL11" s="608"/>
      <c r="CM11" s="608"/>
      <c r="CN11" s="608"/>
      <c r="CO11" s="608"/>
      <c r="CP11" s="608"/>
      <c r="CQ11" s="609"/>
      <c r="CR11" s="610">
        <v>1842476</v>
      </c>
      <c r="CS11" s="611"/>
      <c r="CT11" s="611"/>
      <c r="CU11" s="611"/>
      <c r="CV11" s="611"/>
      <c r="CW11" s="611"/>
      <c r="CX11" s="611"/>
      <c r="CY11" s="612"/>
      <c r="CZ11" s="613">
        <v>2.7</v>
      </c>
      <c r="DA11" s="613"/>
      <c r="DB11" s="613"/>
      <c r="DC11" s="613"/>
      <c r="DD11" s="619">
        <v>558726</v>
      </c>
      <c r="DE11" s="611"/>
      <c r="DF11" s="611"/>
      <c r="DG11" s="611"/>
      <c r="DH11" s="611"/>
      <c r="DI11" s="611"/>
      <c r="DJ11" s="611"/>
      <c r="DK11" s="611"/>
      <c r="DL11" s="611"/>
      <c r="DM11" s="611"/>
      <c r="DN11" s="611"/>
      <c r="DO11" s="611"/>
      <c r="DP11" s="612"/>
      <c r="DQ11" s="619">
        <v>1128707</v>
      </c>
      <c r="DR11" s="611"/>
      <c r="DS11" s="611"/>
      <c r="DT11" s="611"/>
      <c r="DU11" s="611"/>
      <c r="DV11" s="611"/>
      <c r="DW11" s="611"/>
      <c r="DX11" s="611"/>
      <c r="DY11" s="611"/>
      <c r="DZ11" s="611"/>
      <c r="EA11" s="611"/>
      <c r="EB11" s="611"/>
      <c r="EC11" s="620"/>
    </row>
    <row r="12" spans="2:143" ht="11.45" customHeight="1">
      <c r="B12" s="607" t="s">
        <v>257</v>
      </c>
      <c r="C12" s="608"/>
      <c r="D12" s="608"/>
      <c r="E12" s="608"/>
      <c r="F12" s="608"/>
      <c r="G12" s="608"/>
      <c r="H12" s="608"/>
      <c r="I12" s="608"/>
      <c r="J12" s="608"/>
      <c r="K12" s="608"/>
      <c r="L12" s="608"/>
      <c r="M12" s="608"/>
      <c r="N12" s="608"/>
      <c r="O12" s="608"/>
      <c r="P12" s="608"/>
      <c r="Q12" s="609"/>
      <c r="R12" s="610">
        <v>52658</v>
      </c>
      <c r="S12" s="611"/>
      <c r="T12" s="611"/>
      <c r="U12" s="611"/>
      <c r="V12" s="611"/>
      <c r="W12" s="611"/>
      <c r="X12" s="611"/>
      <c r="Y12" s="612"/>
      <c r="Z12" s="613">
        <v>0.1</v>
      </c>
      <c r="AA12" s="613"/>
      <c r="AB12" s="613"/>
      <c r="AC12" s="613"/>
      <c r="AD12" s="614">
        <v>52658</v>
      </c>
      <c r="AE12" s="614"/>
      <c r="AF12" s="614"/>
      <c r="AG12" s="614"/>
      <c r="AH12" s="614"/>
      <c r="AI12" s="614"/>
      <c r="AJ12" s="614"/>
      <c r="AK12" s="614"/>
      <c r="AL12" s="615">
        <v>0.2</v>
      </c>
      <c r="AM12" s="616"/>
      <c r="AN12" s="616"/>
      <c r="AO12" s="617"/>
      <c r="AP12" s="607" t="s">
        <v>258</v>
      </c>
      <c r="AQ12" s="608"/>
      <c r="AR12" s="608"/>
      <c r="AS12" s="608"/>
      <c r="AT12" s="608"/>
      <c r="AU12" s="608"/>
      <c r="AV12" s="608"/>
      <c r="AW12" s="608"/>
      <c r="AX12" s="608"/>
      <c r="AY12" s="608"/>
      <c r="AZ12" s="608"/>
      <c r="BA12" s="608"/>
      <c r="BB12" s="608"/>
      <c r="BC12" s="608"/>
      <c r="BD12" s="608"/>
      <c r="BE12" s="608"/>
      <c r="BF12" s="609"/>
      <c r="BG12" s="610">
        <v>8479669</v>
      </c>
      <c r="BH12" s="611"/>
      <c r="BI12" s="611"/>
      <c r="BJ12" s="611"/>
      <c r="BK12" s="611"/>
      <c r="BL12" s="611"/>
      <c r="BM12" s="611"/>
      <c r="BN12" s="612"/>
      <c r="BO12" s="613">
        <v>49.9</v>
      </c>
      <c r="BP12" s="613"/>
      <c r="BQ12" s="613"/>
      <c r="BR12" s="613"/>
      <c r="BS12" s="614" t="s">
        <v>140</v>
      </c>
      <c r="BT12" s="614"/>
      <c r="BU12" s="614"/>
      <c r="BV12" s="614"/>
      <c r="BW12" s="614"/>
      <c r="BX12" s="614"/>
      <c r="BY12" s="614"/>
      <c r="BZ12" s="614"/>
      <c r="CA12" s="614"/>
      <c r="CB12" s="618"/>
      <c r="CD12" s="607" t="s">
        <v>259</v>
      </c>
      <c r="CE12" s="608"/>
      <c r="CF12" s="608"/>
      <c r="CG12" s="608"/>
      <c r="CH12" s="608"/>
      <c r="CI12" s="608"/>
      <c r="CJ12" s="608"/>
      <c r="CK12" s="608"/>
      <c r="CL12" s="608"/>
      <c r="CM12" s="608"/>
      <c r="CN12" s="608"/>
      <c r="CO12" s="608"/>
      <c r="CP12" s="608"/>
      <c r="CQ12" s="609"/>
      <c r="CR12" s="610">
        <v>2109291</v>
      </c>
      <c r="CS12" s="611"/>
      <c r="CT12" s="611"/>
      <c r="CU12" s="611"/>
      <c r="CV12" s="611"/>
      <c r="CW12" s="611"/>
      <c r="CX12" s="611"/>
      <c r="CY12" s="612"/>
      <c r="CZ12" s="613">
        <v>3.1</v>
      </c>
      <c r="DA12" s="613"/>
      <c r="DB12" s="613"/>
      <c r="DC12" s="613"/>
      <c r="DD12" s="619">
        <v>89024</v>
      </c>
      <c r="DE12" s="611"/>
      <c r="DF12" s="611"/>
      <c r="DG12" s="611"/>
      <c r="DH12" s="611"/>
      <c r="DI12" s="611"/>
      <c r="DJ12" s="611"/>
      <c r="DK12" s="611"/>
      <c r="DL12" s="611"/>
      <c r="DM12" s="611"/>
      <c r="DN12" s="611"/>
      <c r="DO12" s="611"/>
      <c r="DP12" s="612"/>
      <c r="DQ12" s="619">
        <v>1854985</v>
      </c>
      <c r="DR12" s="611"/>
      <c r="DS12" s="611"/>
      <c r="DT12" s="611"/>
      <c r="DU12" s="611"/>
      <c r="DV12" s="611"/>
      <c r="DW12" s="611"/>
      <c r="DX12" s="611"/>
      <c r="DY12" s="611"/>
      <c r="DZ12" s="611"/>
      <c r="EA12" s="611"/>
      <c r="EB12" s="611"/>
      <c r="EC12" s="620"/>
    </row>
    <row r="13" spans="2:143" ht="11.45" customHeight="1">
      <c r="B13" s="607" t="s">
        <v>260</v>
      </c>
      <c r="C13" s="608"/>
      <c r="D13" s="608"/>
      <c r="E13" s="608"/>
      <c r="F13" s="608"/>
      <c r="G13" s="608"/>
      <c r="H13" s="608"/>
      <c r="I13" s="608"/>
      <c r="J13" s="608"/>
      <c r="K13" s="608"/>
      <c r="L13" s="608"/>
      <c r="M13" s="608"/>
      <c r="N13" s="608"/>
      <c r="O13" s="608"/>
      <c r="P13" s="608"/>
      <c r="Q13" s="609"/>
      <c r="R13" s="610" t="s">
        <v>140</v>
      </c>
      <c r="S13" s="611"/>
      <c r="T13" s="611"/>
      <c r="U13" s="611"/>
      <c r="V13" s="611"/>
      <c r="W13" s="611"/>
      <c r="X13" s="611"/>
      <c r="Y13" s="612"/>
      <c r="Z13" s="613" t="s">
        <v>241</v>
      </c>
      <c r="AA13" s="613"/>
      <c r="AB13" s="613"/>
      <c r="AC13" s="613"/>
      <c r="AD13" s="614" t="s">
        <v>140</v>
      </c>
      <c r="AE13" s="614"/>
      <c r="AF13" s="614"/>
      <c r="AG13" s="614"/>
      <c r="AH13" s="614"/>
      <c r="AI13" s="614"/>
      <c r="AJ13" s="614"/>
      <c r="AK13" s="614"/>
      <c r="AL13" s="615" t="s">
        <v>140</v>
      </c>
      <c r="AM13" s="616"/>
      <c r="AN13" s="616"/>
      <c r="AO13" s="617"/>
      <c r="AP13" s="607" t="s">
        <v>261</v>
      </c>
      <c r="AQ13" s="608"/>
      <c r="AR13" s="608"/>
      <c r="AS13" s="608"/>
      <c r="AT13" s="608"/>
      <c r="AU13" s="608"/>
      <c r="AV13" s="608"/>
      <c r="AW13" s="608"/>
      <c r="AX13" s="608"/>
      <c r="AY13" s="608"/>
      <c r="AZ13" s="608"/>
      <c r="BA13" s="608"/>
      <c r="BB13" s="608"/>
      <c r="BC13" s="608"/>
      <c r="BD13" s="608"/>
      <c r="BE13" s="608"/>
      <c r="BF13" s="609"/>
      <c r="BG13" s="610">
        <v>8377123</v>
      </c>
      <c r="BH13" s="611"/>
      <c r="BI13" s="611"/>
      <c r="BJ13" s="611"/>
      <c r="BK13" s="611"/>
      <c r="BL13" s="611"/>
      <c r="BM13" s="611"/>
      <c r="BN13" s="612"/>
      <c r="BO13" s="613">
        <v>49.3</v>
      </c>
      <c r="BP13" s="613"/>
      <c r="BQ13" s="613"/>
      <c r="BR13" s="613"/>
      <c r="BS13" s="614" t="s">
        <v>241</v>
      </c>
      <c r="BT13" s="614"/>
      <c r="BU13" s="614"/>
      <c r="BV13" s="614"/>
      <c r="BW13" s="614"/>
      <c r="BX13" s="614"/>
      <c r="BY13" s="614"/>
      <c r="BZ13" s="614"/>
      <c r="CA13" s="614"/>
      <c r="CB13" s="618"/>
      <c r="CD13" s="607" t="s">
        <v>262</v>
      </c>
      <c r="CE13" s="608"/>
      <c r="CF13" s="608"/>
      <c r="CG13" s="608"/>
      <c r="CH13" s="608"/>
      <c r="CI13" s="608"/>
      <c r="CJ13" s="608"/>
      <c r="CK13" s="608"/>
      <c r="CL13" s="608"/>
      <c r="CM13" s="608"/>
      <c r="CN13" s="608"/>
      <c r="CO13" s="608"/>
      <c r="CP13" s="608"/>
      <c r="CQ13" s="609"/>
      <c r="CR13" s="610">
        <v>4516058</v>
      </c>
      <c r="CS13" s="611"/>
      <c r="CT13" s="611"/>
      <c r="CU13" s="611"/>
      <c r="CV13" s="611"/>
      <c r="CW13" s="611"/>
      <c r="CX13" s="611"/>
      <c r="CY13" s="612"/>
      <c r="CZ13" s="613">
        <v>6.6</v>
      </c>
      <c r="DA13" s="613"/>
      <c r="DB13" s="613"/>
      <c r="DC13" s="613"/>
      <c r="DD13" s="619">
        <v>2763855</v>
      </c>
      <c r="DE13" s="611"/>
      <c r="DF13" s="611"/>
      <c r="DG13" s="611"/>
      <c r="DH13" s="611"/>
      <c r="DI13" s="611"/>
      <c r="DJ13" s="611"/>
      <c r="DK13" s="611"/>
      <c r="DL13" s="611"/>
      <c r="DM13" s="611"/>
      <c r="DN13" s="611"/>
      <c r="DO13" s="611"/>
      <c r="DP13" s="612"/>
      <c r="DQ13" s="619">
        <v>2224988</v>
      </c>
      <c r="DR13" s="611"/>
      <c r="DS13" s="611"/>
      <c r="DT13" s="611"/>
      <c r="DU13" s="611"/>
      <c r="DV13" s="611"/>
      <c r="DW13" s="611"/>
      <c r="DX13" s="611"/>
      <c r="DY13" s="611"/>
      <c r="DZ13" s="611"/>
      <c r="EA13" s="611"/>
      <c r="EB13" s="611"/>
      <c r="EC13" s="620"/>
    </row>
    <row r="14" spans="2:143" ht="11.45" customHeight="1">
      <c r="B14" s="607" t="s">
        <v>263</v>
      </c>
      <c r="C14" s="608"/>
      <c r="D14" s="608"/>
      <c r="E14" s="608"/>
      <c r="F14" s="608"/>
      <c r="G14" s="608"/>
      <c r="H14" s="608"/>
      <c r="I14" s="608"/>
      <c r="J14" s="608"/>
      <c r="K14" s="608"/>
      <c r="L14" s="608"/>
      <c r="M14" s="608"/>
      <c r="N14" s="608"/>
      <c r="O14" s="608"/>
      <c r="P14" s="608"/>
      <c r="Q14" s="609"/>
      <c r="R14" s="610" t="s">
        <v>241</v>
      </c>
      <c r="S14" s="611"/>
      <c r="T14" s="611"/>
      <c r="U14" s="611"/>
      <c r="V14" s="611"/>
      <c r="W14" s="611"/>
      <c r="X14" s="611"/>
      <c r="Y14" s="612"/>
      <c r="Z14" s="613" t="s">
        <v>140</v>
      </c>
      <c r="AA14" s="613"/>
      <c r="AB14" s="613"/>
      <c r="AC14" s="613"/>
      <c r="AD14" s="614" t="s">
        <v>241</v>
      </c>
      <c r="AE14" s="614"/>
      <c r="AF14" s="614"/>
      <c r="AG14" s="614"/>
      <c r="AH14" s="614"/>
      <c r="AI14" s="614"/>
      <c r="AJ14" s="614"/>
      <c r="AK14" s="614"/>
      <c r="AL14" s="615" t="s">
        <v>140</v>
      </c>
      <c r="AM14" s="616"/>
      <c r="AN14" s="616"/>
      <c r="AO14" s="617"/>
      <c r="AP14" s="607" t="s">
        <v>264</v>
      </c>
      <c r="AQ14" s="608"/>
      <c r="AR14" s="608"/>
      <c r="AS14" s="608"/>
      <c r="AT14" s="608"/>
      <c r="AU14" s="608"/>
      <c r="AV14" s="608"/>
      <c r="AW14" s="608"/>
      <c r="AX14" s="608"/>
      <c r="AY14" s="608"/>
      <c r="AZ14" s="608"/>
      <c r="BA14" s="608"/>
      <c r="BB14" s="608"/>
      <c r="BC14" s="608"/>
      <c r="BD14" s="608"/>
      <c r="BE14" s="608"/>
      <c r="BF14" s="609"/>
      <c r="BG14" s="610">
        <v>525286</v>
      </c>
      <c r="BH14" s="611"/>
      <c r="BI14" s="611"/>
      <c r="BJ14" s="611"/>
      <c r="BK14" s="611"/>
      <c r="BL14" s="611"/>
      <c r="BM14" s="611"/>
      <c r="BN14" s="612"/>
      <c r="BO14" s="613">
        <v>3.1</v>
      </c>
      <c r="BP14" s="613"/>
      <c r="BQ14" s="613"/>
      <c r="BR14" s="613"/>
      <c r="BS14" s="614" t="s">
        <v>140</v>
      </c>
      <c r="BT14" s="614"/>
      <c r="BU14" s="614"/>
      <c r="BV14" s="614"/>
      <c r="BW14" s="614"/>
      <c r="BX14" s="614"/>
      <c r="BY14" s="614"/>
      <c r="BZ14" s="614"/>
      <c r="CA14" s="614"/>
      <c r="CB14" s="618"/>
      <c r="CD14" s="607" t="s">
        <v>265</v>
      </c>
      <c r="CE14" s="608"/>
      <c r="CF14" s="608"/>
      <c r="CG14" s="608"/>
      <c r="CH14" s="608"/>
      <c r="CI14" s="608"/>
      <c r="CJ14" s="608"/>
      <c r="CK14" s="608"/>
      <c r="CL14" s="608"/>
      <c r="CM14" s="608"/>
      <c r="CN14" s="608"/>
      <c r="CO14" s="608"/>
      <c r="CP14" s="608"/>
      <c r="CQ14" s="609"/>
      <c r="CR14" s="610">
        <v>2129264</v>
      </c>
      <c r="CS14" s="611"/>
      <c r="CT14" s="611"/>
      <c r="CU14" s="611"/>
      <c r="CV14" s="611"/>
      <c r="CW14" s="611"/>
      <c r="CX14" s="611"/>
      <c r="CY14" s="612"/>
      <c r="CZ14" s="613">
        <v>3.1</v>
      </c>
      <c r="DA14" s="613"/>
      <c r="DB14" s="613"/>
      <c r="DC14" s="613"/>
      <c r="DD14" s="619">
        <v>353961</v>
      </c>
      <c r="DE14" s="611"/>
      <c r="DF14" s="611"/>
      <c r="DG14" s="611"/>
      <c r="DH14" s="611"/>
      <c r="DI14" s="611"/>
      <c r="DJ14" s="611"/>
      <c r="DK14" s="611"/>
      <c r="DL14" s="611"/>
      <c r="DM14" s="611"/>
      <c r="DN14" s="611"/>
      <c r="DO14" s="611"/>
      <c r="DP14" s="612"/>
      <c r="DQ14" s="619">
        <v>1714353</v>
      </c>
      <c r="DR14" s="611"/>
      <c r="DS14" s="611"/>
      <c r="DT14" s="611"/>
      <c r="DU14" s="611"/>
      <c r="DV14" s="611"/>
      <c r="DW14" s="611"/>
      <c r="DX14" s="611"/>
      <c r="DY14" s="611"/>
      <c r="DZ14" s="611"/>
      <c r="EA14" s="611"/>
      <c r="EB14" s="611"/>
      <c r="EC14" s="620"/>
    </row>
    <row r="15" spans="2:143" ht="11.45" customHeight="1">
      <c r="B15" s="607" t="s">
        <v>266</v>
      </c>
      <c r="C15" s="608"/>
      <c r="D15" s="608"/>
      <c r="E15" s="608"/>
      <c r="F15" s="608"/>
      <c r="G15" s="608"/>
      <c r="H15" s="608"/>
      <c r="I15" s="608"/>
      <c r="J15" s="608"/>
      <c r="K15" s="608"/>
      <c r="L15" s="608"/>
      <c r="M15" s="608"/>
      <c r="N15" s="608"/>
      <c r="O15" s="608"/>
      <c r="P15" s="608"/>
      <c r="Q15" s="609"/>
      <c r="R15" s="610" t="s">
        <v>140</v>
      </c>
      <c r="S15" s="611"/>
      <c r="T15" s="611"/>
      <c r="U15" s="611"/>
      <c r="V15" s="611"/>
      <c r="W15" s="611"/>
      <c r="X15" s="611"/>
      <c r="Y15" s="612"/>
      <c r="Z15" s="613" t="s">
        <v>140</v>
      </c>
      <c r="AA15" s="613"/>
      <c r="AB15" s="613"/>
      <c r="AC15" s="613"/>
      <c r="AD15" s="614" t="s">
        <v>140</v>
      </c>
      <c r="AE15" s="614"/>
      <c r="AF15" s="614"/>
      <c r="AG15" s="614"/>
      <c r="AH15" s="614"/>
      <c r="AI15" s="614"/>
      <c r="AJ15" s="614"/>
      <c r="AK15" s="614"/>
      <c r="AL15" s="615" t="s">
        <v>241</v>
      </c>
      <c r="AM15" s="616"/>
      <c r="AN15" s="616"/>
      <c r="AO15" s="617"/>
      <c r="AP15" s="607" t="s">
        <v>267</v>
      </c>
      <c r="AQ15" s="608"/>
      <c r="AR15" s="608"/>
      <c r="AS15" s="608"/>
      <c r="AT15" s="608"/>
      <c r="AU15" s="608"/>
      <c r="AV15" s="608"/>
      <c r="AW15" s="608"/>
      <c r="AX15" s="608"/>
      <c r="AY15" s="608"/>
      <c r="AZ15" s="608"/>
      <c r="BA15" s="608"/>
      <c r="BB15" s="608"/>
      <c r="BC15" s="608"/>
      <c r="BD15" s="608"/>
      <c r="BE15" s="608"/>
      <c r="BF15" s="609"/>
      <c r="BG15" s="610">
        <v>929690</v>
      </c>
      <c r="BH15" s="611"/>
      <c r="BI15" s="611"/>
      <c r="BJ15" s="611"/>
      <c r="BK15" s="611"/>
      <c r="BL15" s="611"/>
      <c r="BM15" s="611"/>
      <c r="BN15" s="612"/>
      <c r="BO15" s="613">
        <v>5.5</v>
      </c>
      <c r="BP15" s="613"/>
      <c r="BQ15" s="613"/>
      <c r="BR15" s="613"/>
      <c r="BS15" s="614" t="s">
        <v>241</v>
      </c>
      <c r="BT15" s="614"/>
      <c r="BU15" s="614"/>
      <c r="BV15" s="614"/>
      <c r="BW15" s="614"/>
      <c r="BX15" s="614"/>
      <c r="BY15" s="614"/>
      <c r="BZ15" s="614"/>
      <c r="CA15" s="614"/>
      <c r="CB15" s="618"/>
      <c r="CD15" s="607" t="s">
        <v>268</v>
      </c>
      <c r="CE15" s="608"/>
      <c r="CF15" s="608"/>
      <c r="CG15" s="608"/>
      <c r="CH15" s="608"/>
      <c r="CI15" s="608"/>
      <c r="CJ15" s="608"/>
      <c r="CK15" s="608"/>
      <c r="CL15" s="608"/>
      <c r="CM15" s="608"/>
      <c r="CN15" s="608"/>
      <c r="CO15" s="608"/>
      <c r="CP15" s="608"/>
      <c r="CQ15" s="609"/>
      <c r="CR15" s="610">
        <v>7560333</v>
      </c>
      <c r="CS15" s="611"/>
      <c r="CT15" s="611"/>
      <c r="CU15" s="611"/>
      <c r="CV15" s="611"/>
      <c r="CW15" s="611"/>
      <c r="CX15" s="611"/>
      <c r="CY15" s="612"/>
      <c r="CZ15" s="613">
        <v>11.1</v>
      </c>
      <c r="DA15" s="613"/>
      <c r="DB15" s="613"/>
      <c r="DC15" s="613"/>
      <c r="DD15" s="619">
        <v>1633133</v>
      </c>
      <c r="DE15" s="611"/>
      <c r="DF15" s="611"/>
      <c r="DG15" s="611"/>
      <c r="DH15" s="611"/>
      <c r="DI15" s="611"/>
      <c r="DJ15" s="611"/>
      <c r="DK15" s="611"/>
      <c r="DL15" s="611"/>
      <c r="DM15" s="611"/>
      <c r="DN15" s="611"/>
      <c r="DO15" s="611"/>
      <c r="DP15" s="612"/>
      <c r="DQ15" s="619">
        <v>4756034</v>
      </c>
      <c r="DR15" s="611"/>
      <c r="DS15" s="611"/>
      <c r="DT15" s="611"/>
      <c r="DU15" s="611"/>
      <c r="DV15" s="611"/>
      <c r="DW15" s="611"/>
      <c r="DX15" s="611"/>
      <c r="DY15" s="611"/>
      <c r="DZ15" s="611"/>
      <c r="EA15" s="611"/>
      <c r="EB15" s="611"/>
      <c r="EC15" s="620"/>
    </row>
    <row r="16" spans="2:143" ht="11.45" customHeight="1">
      <c r="B16" s="607" t="s">
        <v>269</v>
      </c>
      <c r="C16" s="608"/>
      <c r="D16" s="608"/>
      <c r="E16" s="608"/>
      <c r="F16" s="608"/>
      <c r="G16" s="608"/>
      <c r="H16" s="608"/>
      <c r="I16" s="608"/>
      <c r="J16" s="608"/>
      <c r="K16" s="608"/>
      <c r="L16" s="608"/>
      <c r="M16" s="608"/>
      <c r="N16" s="608"/>
      <c r="O16" s="608"/>
      <c r="P16" s="608"/>
      <c r="Q16" s="609"/>
      <c r="R16" s="610">
        <v>27211</v>
      </c>
      <c r="S16" s="611"/>
      <c r="T16" s="611"/>
      <c r="U16" s="611"/>
      <c r="V16" s="611"/>
      <c r="W16" s="611"/>
      <c r="X16" s="611"/>
      <c r="Y16" s="612"/>
      <c r="Z16" s="613">
        <v>0</v>
      </c>
      <c r="AA16" s="613"/>
      <c r="AB16" s="613"/>
      <c r="AC16" s="613"/>
      <c r="AD16" s="614">
        <v>27211</v>
      </c>
      <c r="AE16" s="614"/>
      <c r="AF16" s="614"/>
      <c r="AG16" s="614"/>
      <c r="AH16" s="614"/>
      <c r="AI16" s="614"/>
      <c r="AJ16" s="614"/>
      <c r="AK16" s="614"/>
      <c r="AL16" s="615">
        <v>0.1</v>
      </c>
      <c r="AM16" s="616"/>
      <c r="AN16" s="616"/>
      <c r="AO16" s="617"/>
      <c r="AP16" s="607" t="s">
        <v>270</v>
      </c>
      <c r="AQ16" s="608"/>
      <c r="AR16" s="608"/>
      <c r="AS16" s="608"/>
      <c r="AT16" s="608"/>
      <c r="AU16" s="608"/>
      <c r="AV16" s="608"/>
      <c r="AW16" s="608"/>
      <c r="AX16" s="608"/>
      <c r="AY16" s="608"/>
      <c r="AZ16" s="608"/>
      <c r="BA16" s="608"/>
      <c r="BB16" s="608"/>
      <c r="BC16" s="608"/>
      <c r="BD16" s="608"/>
      <c r="BE16" s="608"/>
      <c r="BF16" s="609"/>
      <c r="BG16" s="610" t="s">
        <v>241</v>
      </c>
      <c r="BH16" s="611"/>
      <c r="BI16" s="611"/>
      <c r="BJ16" s="611"/>
      <c r="BK16" s="611"/>
      <c r="BL16" s="611"/>
      <c r="BM16" s="611"/>
      <c r="BN16" s="612"/>
      <c r="BO16" s="613" t="s">
        <v>241</v>
      </c>
      <c r="BP16" s="613"/>
      <c r="BQ16" s="613"/>
      <c r="BR16" s="613"/>
      <c r="BS16" s="614" t="s">
        <v>140</v>
      </c>
      <c r="BT16" s="614"/>
      <c r="BU16" s="614"/>
      <c r="BV16" s="614"/>
      <c r="BW16" s="614"/>
      <c r="BX16" s="614"/>
      <c r="BY16" s="614"/>
      <c r="BZ16" s="614"/>
      <c r="CA16" s="614"/>
      <c r="CB16" s="618"/>
      <c r="CD16" s="607" t="s">
        <v>271</v>
      </c>
      <c r="CE16" s="608"/>
      <c r="CF16" s="608"/>
      <c r="CG16" s="608"/>
      <c r="CH16" s="608"/>
      <c r="CI16" s="608"/>
      <c r="CJ16" s="608"/>
      <c r="CK16" s="608"/>
      <c r="CL16" s="608"/>
      <c r="CM16" s="608"/>
      <c r="CN16" s="608"/>
      <c r="CO16" s="608"/>
      <c r="CP16" s="608"/>
      <c r="CQ16" s="609"/>
      <c r="CR16" s="610">
        <v>1343855</v>
      </c>
      <c r="CS16" s="611"/>
      <c r="CT16" s="611"/>
      <c r="CU16" s="611"/>
      <c r="CV16" s="611"/>
      <c r="CW16" s="611"/>
      <c r="CX16" s="611"/>
      <c r="CY16" s="612"/>
      <c r="CZ16" s="613">
        <v>2</v>
      </c>
      <c r="DA16" s="613"/>
      <c r="DB16" s="613"/>
      <c r="DC16" s="613"/>
      <c r="DD16" s="619" t="s">
        <v>241</v>
      </c>
      <c r="DE16" s="611"/>
      <c r="DF16" s="611"/>
      <c r="DG16" s="611"/>
      <c r="DH16" s="611"/>
      <c r="DI16" s="611"/>
      <c r="DJ16" s="611"/>
      <c r="DK16" s="611"/>
      <c r="DL16" s="611"/>
      <c r="DM16" s="611"/>
      <c r="DN16" s="611"/>
      <c r="DO16" s="611"/>
      <c r="DP16" s="612"/>
      <c r="DQ16" s="619">
        <v>756218</v>
      </c>
      <c r="DR16" s="611"/>
      <c r="DS16" s="611"/>
      <c r="DT16" s="611"/>
      <c r="DU16" s="611"/>
      <c r="DV16" s="611"/>
      <c r="DW16" s="611"/>
      <c r="DX16" s="611"/>
      <c r="DY16" s="611"/>
      <c r="DZ16" s="611"/>
      <c r="EA16" s="611"/>
      <c r="EB16" s="611"/>
      <c r="EC16" s="620"/>
    </row>
    <row r="17" spans="2:133" ht="11.45" customHeight="1">
      <c r="B17" s="607" t="s">
        <v>272</v>
      </c>
      <c r="C17" s="608"/>
      <c r="D17" s="608"/>
      <c r="E17" s="608"/>
      <c r="F17" s="608"/>
      <c r="G17" s="608"/>
      <c r="H17" s="608"/>
      <c r="I17" s="608"/>
      <c r="J17" s="608"/>
      <c r="K17" s="608"/>
      <c r="L17" s="608"/>
      <c r="M17" s="608"/>
      <c r="N17" s="608"/>
      <c r="O17" s="608"/>
      <c r="P17" s="608"/>
      <c r="Q17" s="609"/>
      <c r="R17" s="610">
        <v>199710</v>
      </c>
      <c r="S17" s="611"/>
      <c r="T17" s="611"/>
      <c r="U17" s="611"/>
      <c r="V17" s="611"/>
      <c r="W17" s="611"/>
      <c r="X17" s="611"/>
      <c r="Y17" s="612"/>
      <c r="Z17" s="613">
        <v>0.3</v>
      </c>
      <c r="AA17" s="613"/>
      <c r="AB17" s="613"/>
      <c r="AC17" s="613"/>
      <c r="AD17" s="614">
        <v>199710</v>
      </c>
      <c r="AE17" s="614"/>
      <c r="AF17" s="614"/>
      <c r="AG17" s="614"/>
      <c r="AH17" s="614"/>
      <c r="AI17" s="614"/>
      <c r="AJ17" s="614"/>
      <c r="AK17" s="614"/>
      <c r="AL17" s="615">
        <v>0.6</v>
      </c>
      <c r="AM17" s="616"/>
      <c r="AN17" s="616"/>
      <c r="AO17" s="617"/>
      <c r="AP17" s="607" t="s">
        <v>273</v>
      </c>
      <c r="AQ17" s="608"/>
      <c r="AR17" s="608"/>
      <c r="AS17" s="608"/>
      <c r="AT17" s="608"/>
      <c r="AU17" s="608"/>
      <c r="AV17" s="608"/>
      <c r="AW17" s="608"/>
      <c r="AX17" s="608"/>
      <c r="AY17" s="608"/>
      <c r="AZ17" s="608"/>
      <c r="BA17" s="608"/>
      <c r="BB17" s="608"/>
      <c r="BC17" s="608"/>
      <c r="BD17" s="608"/>
      <c r="BE17" s="608"/>
      <c r="BF17" s="609"/>
      <c r="BG17" s="610" t="s">
        <v>140</v>
      </c>
      <c r="BH17" s="611"/>
      <c r="BI17" s="611"/>
      <c r="BJ17" s="611"/>
      <c r="BK17" s="611"/>
      <c r="BL17" s="611"/>
      <c r="BM17" s="611"/>
      <c r="BN17" s="612"/>
      <c r="BO17" s="613" t="s">
        <v>140</v>
      </c>
      <c r="BP17" s="613"/>
      <c r="BQ17" s="613"/>
      <c r="BR17" s="613"/>
      <c r="BS17" s="614" t="s">
        <v>241</v>
      </c>
      <c r="BT17" s="614"/>
      <c r="BU17" s="614"/>
      <c r="BV17" s="614"/>
      <c r="BW17" s="614"/>
      <c r="BX17" s="614"/>
      <c r="BY17" s="614"/>
      <c r="BZ17" s="614"/>
      <c r="CA17" s="614"/>
      <c r="CB17" s="618"/>
      <c r="CD17" s="607" t="s">
        <v>274</v>
      </c>
      <c r="CE17" s="608"/>
      <c r="CF17" s="608"/>
      <c r="CG17" s="608"/>
      <c r="CH17" s="608"/>
      <c r="CI17" s="608"/>
      <c r="CJ17" s="608"/>
      <c r="CK17" s="608"/>
      <c r="CL17" s="608"/>
      <c r="CM17" s="608"/>
      <c r="CN17" s="608"/>
      <c r="CO17" s="608"/>
      <c r="CP17" s="608"/>
      <c r="CQ17" s="609"/>
      <c r="CR17" s="610">
        <v>6562180</v>
      </c>
      <c r="CS17" s="611"/>
      <c r="CT17" s="611"/>
      <c r="CU17" s="611"/>
      <c r="CV17" s="611"/>
      <c r="CW17" s="611"/>
      <c r="CX17" s="611"/>
      <c r="CY17" s="612"/>
      <c r="CZ17" s="613">
        <v>9.6</v>
      </c>
      <c r="DA17" s="613"/>
      <c r="DB17" s="613"/>
      <c r="DC17" s="613"/>
      <c r="DD17" s="619" t="s">
        <v>241</v>
      </c>
      <c r="DE17" s="611"/>
      <c r="DF17" s="611"/>
      <c r="DG17" s="611"/>
      <c r="DH17" s="611"/>
      <c r="DI17" s="611"/>
      <c r="DJ17" s="611"/>
      <c r="DK17" s="611"/>
      <c r="DL17" s="611"/>
      <c r="DM17" s="611"/>
      <c r="DN17" s="611"/>
      <c r="DO17" s="611"/>
      <c r="DP17" s="612"/>
      <c r="DQ17" s="619">
        <v>6462985</v>
      </c>
      <c r="DR17" s="611"/>
      <c r="DS17" s="611"/>
      <c r="DT17" s="611"/>
      <c r="DU17" s="611"/>
      <c r="DV17" s="611"/>
      <c r="DW17" s="611"/>
      <c r="DX17" s="611"/>
      <c r="DY17" s="611"/>
      <c r="DZ17" s="611"/>
      <c r="EA17" s="611"/>
      <c r="EB17" s="611"/>
      <c r="EC17" s="620"/>
    </row>
    <row r="18" spans="2:133" ht="11.45" customHeight="1">
      <c r="B18" s="607" t="s">
        <v>275</v>
      </c>
      <c r="C18" s="608"/>
      <c r="D18" s="608"/>
      <c r="E18" s="608"/>
      <c r="F18" s="608"/>
      <c r="G18" s="608"/>
      <c r="H18" s="608"/>
      <c r="I18" s="608"/>
      <c r="J18" s="608"/>
      <c r="K18" s="608"/>
      <c r="L18" s="608"/>
      <c r="M18" s="608"/>
      <c r="N18" s="608"/>
      <c r="O18" s="608"/>
      <c r="P18" s="608"/>
      <c r="Q18" s="609"/>
      <c r="R18" s="610">
        <v>158941</v>
      </c>
      <c r="S18" s="611"/>
      <c r="T18" s="611"/>
      <c r="U18" s="611"/>
      <c r="V18" s="611"/>
      <c r="W18" s="611"/>
      <c r="X18" s="611"/>
      <c r="Y18" s="612"/>
      <c r="Z18" s="613">
        <v>0.2</v>
      </c>
      <c r="AA18" s="613"/>
      <c r="AB18" s="613"/>
      <c r="AC18" s="613"/>
      <c r="AD18" s="614">
        <v>158941</v>
      </c>
      <c r="AE18" s="614"/>
      <c r="AF18" s="614"/>
      <c r="AG18" s="614"/>
      <c r="AH18" s="614"/>
      <c r="AI18" s="614"/>
      <c r="AJ18" s="614"/>
      <c r="AK18" s="614"/>
      <c r="AL18" s="615">
        <v>0.5</v>
      </c>
      <c r="AM18" s="616"/>
      <c r="AN18" s="616"/>
      <c r="AO18" s="617"/>
      <c r="AP18" s="607" t="s">
        <v>276</v>
      </c>
      <c r="AQ18" s="608"/>
      <c r="AR18" s="608"/>
      <c r="AS18" s="608"/>
      <c r="AT18" s="608"/>
      <c r="AU18" s="608"/>
      <c r="AV18" s="608"/>
      <c r="AW18" s="608"/>
      <c r="AX18" s="608"/>
      <c r="AY18" s="608"/>
      <c r="AZ18" s="608"/>
      <c r="BA18" s="608"/>
      <c r="BB18" s="608"/>
      <c r="BC18" s="608"/>
      <c r="BD18" s="608"/>
      <c r="BE18" s="608"/>
      <c r="BF18" s="609"/>
      <c r="BG18" s="610" t="s">
        <v>140</v>
      </c>
      <c r="BH18" s="611"/>
      <c r="BI18" s="611"/>
      <c r="BJ18" s="611"/>
      <c r="BK18" s="611"/>
      <c r="BL18" s="611"/>
      <c r="BM18" s="611"/>
      <c r="BN18" s="612"/>
      <c r="BO18" s="613" t="s">
        <v>241</v>
      </c>
      <c r="BP18" s="613"/>
      <c r="BQ18" s="613"/>
      <c r="BR18" s="613"/>
      <c r="BS18" s="614" t="s">
        <v>140</v>
      </c>
      <c r="BT18" s="614"/>
      <c r="BU18" s="614"/>
      <c r="BV18" s="614"/>
      <c r="BW18" s="614"/>
      <c r="BX18" s="614"/>
      <c r="BY18" s="614"/>
      <c r="BZ18" s="614"/>
      <c r="CA18" s="614"/>
      <c r="CB18" s="618"/>
      <c r="CD18" s="607" t="s">
        <v>277</v>
      </c>
      <c r="CE18" s="608"/>
      <c r="CF18" s="608"/>
      <c r="CG18" s="608"/>
      <c r="CH18" s="608"/>
      <c r="CI18" s="608"/>
      <c r="CJ18" s="608"/>
      <c r="CK18" s="608"/>
      <c r="CL18" s="608"/>
      <c r="CM18" s="608"/>
      <c r="CN18" s="608"/>
      <c r="CO18" s="608"/>
      <c r="CP18" s="608"/>
      <c r="CQ18" s="609"/>
      <c r="CR18" s="610" t="s">
        <v>241</v>
      </c>
      <c r="CS18" s="611"/>
      <c r="CT18" s="611"/>
      <c r="CU18" s="611"/>
      <c r="CV18" s="611"/>
      <c r="CW18" s="611"/>
      <c r="CX18" s="611"/>
      <c r="CY18" s="612"/>
      <c r="CZ18" s="613" t="s">
        <v>241</v>
      </c>
      <c r="DA18" s="613"/>
      <c r="DB18" s="613"/>
      <c r="DC18" s="613"/>
      <c r="DD18" s="619" t="s">
        <v>140</v>
      </c>
      <c r="DE18" s="611"/>
      <c r="DF18" s="611"/>
      <c r="DG18" s="611"/>
      <c r="DH18" s="611"/>
      <c r="DI18" s="611"/>
      <c r="DJ18" s="611"/>
      <c r="DK18" s="611"/>
      <c r="DL18" s="611"/>
      <c r="DM18" s="611"/>
      <c r="DN18" s="611"/>
      <c r="DO18" s="611"/>
      <c r="DP18" s="612"/>
      <c r="DQ18" s="619" t="s">
        <v>140</v>
      </c>
      <c r="DR18" s="611"/>
      <c r="DS18" s="611"/>
      <c r="DT18" s="611"/>
      <c r="DU18" s="611"/>
      <c r="DV18" s="611"/>
      <c r="DW18" s="611"/>
      <c r="DX18" s="611"/>
      <c r="DY18" s="611"/>
      <c r="DZ18" s="611"/>
      <c r="EA18" s="611"/>
      <c r="EB18" s="611"/>
      <c r="EC18" s="620"/>
    </row>
    <row r="19" spans="2:133" ht="11.45" customHeight="1">
      <c r="B19" s="607" t="s">
        <v>278</v>
      </c>
      <c r="C19" s="608"/>
      <c r="D19" s="608"/>
      <c r="E19" s="608"/>
      <c r="F19" s="608"/>
      <c r="G19" s="608"/>
      <c r="H19" s="608"/>
      <c r="I19" s="608"/>
      <c r="J19" s="608"/>
      <c r="K19" s="608"/>
      <c r="L19" s="608"/>
      <c r="M19" s="608"/>
      <c r="N19" s="608"/>
      <c r="O19" s="608"/>
      <c r="P19" s="608"/>
      <c r="Q19" s="609"/>
      <c r="R19" s="610">
        <v>153517</v>
      </c>
      <c r="S19" s="611"/>
      <c r="T19" s="611"/>
      <c r="U19" s="611"/>
      <c r="V19" s="611"/>
      <c r="W19" s="611"/>
      <c r="X19" s="611"/>
      <c r="Y19" s="612"/>
      <c r="Z19" s="613">
        <v>0.2</v>
      </c>
      <c r="AA19" s="613"/>
      <c r="AB19" s="613"/>
      <c r="AC19" s="613"/>
      <c r="AD19" s="614">
        <v>153517</v>
      </c>
      <c r="AE19" s="614"/>
      <c r="AF19" s="614"/>
      <c r="AG19" s="614"/>
      <c r="AH19" s="614"/>
      <c r="AI19" s="614"/>
      <c r="AJ19" s="614"/>
      <c r="AK19" s="614"/>
      <c r="AL19" s="615">
        <v>0.4</v>
      </c>
      <c r="AM19" s="616"/>
      <c r="AN19" s="616"/>
      <c r="AO19" s="617"/>
      <c r="AP19" s="607" t="s">
        <v>279</v>
      </c>
      <c r="AQ19" s="608"/>
      <c r="AR19" s="608"/>
      <c r="AS19" s="608"/>
      <c r="AT19" s="608"/>
      <c r="AU19" s="608"/>
      <c r="AV19" s="608"/>
      <c r="AW19" s="608"/>
      <c r="AX19" s="608"/>
      <c r="AY19" s="608"/>
      <c r="AZ19" s="608"/>
      <c r="BA19" s="608"/>
      <c r="BB19" s="608"/>
      <c r="BC19" s="608"/>
      <c r="BD19" s="608"/>
      <c r="BE19" s="608"/>
      <c r="BF19" s="609"/>
      <c r="BG19" s="610">
        <v>626713</v>
      </c>
      <c r="BH19" s="611"/>
      <c r="BI19" s="611"/>
      <c r="BJ19" s="611"/>
      <c r="BK19" s="611"/>
      <c r="BL19" s="611"/>
      <c r="BM19" s="611"/>
      <c r="BN19" s="612"/>
      <c r="BO19" s="613">
        <v>3.7</v>
      </c>
      <c r="BP19" s="613"/>
      <c r="BQ19" s="613"/>
      <c r="BR19" s="613"/>
      <c r="BS19" s="614" t="s">
        <v>241</v>
      </c>
      <c r="BT19" s="614"/>
      <c r="BU19" s="614"/>
      <c r="BV19" s="614"/>
      <c r="BW19" s="614"/>
      <c r="BX19" s="614"/>
      <c r="BY19" s="614"/>
      <c r="BZ19" s="614"/>
      <c r="CA19" s="614"/>
      <c r="CB19" s="618"/>
      <c r="CD19" s="607" t="s">
        <v>280</v>
      </c>
      <c r="CE19" s="608"/>
      <c r="CF19" s="608"/>
      <c r="CG19" s="608"/>
      <c r="CH19" s="608"/>
      <c r="CI19" s="608"/>
      <c r="CJ19" s="608"/>
      <c r="CK19" s="608"/>
      <c r="CL19" s="608"/>
      <c r="CM19" s="608"/>
      <c r="CN19" s="608"/>
      <c r="CO19" s="608"/>
      <c r="CP19" s="608"/>
      <c r="CQ19" s="609"/>
      <c r="CR19" s="610" t="s">
        <v>140</v>
      </c>
      <c r="CS19" s="611"/>
      <c r="CT19" s="611"/>
      <c r="CU19" s="611"/>
      <c r="CV19" s="611"/>
      <c r="CW19" s="611"/>
      <c r="CX19" s="611"/>
      <c r="CY19" s="612"/>
      <c r="CZ19" s="613" t="s">
        <v>241</v>
      </c>
      <c r="DA19" s="613"/>
      <c r="DB19" s="613"/>
      <c r="DC19" s="613"/>
      <c r="DD19" s="619" t="s">
        <v>140</v>
      </c>
      <c r="DE19" s="611"/>
      <c r="DF19" s="611"/>
      <c r="DG19" s="611"/>
      <c r="DH19" s="611"/>
      <c r="DI19" s="611"/>
      <c r="DJ19" s="611"/>
      <c r="DK19" s="611"/>
      <c r="DL19" s="611"/>
      <c r="DM19" s="611"/>
      <c r="DN19" s="611"/>
      <c r="DO19" s="611"/>
      <c r="DP19" s="612"/>
      <c r="DQ19" s="619" t="s">
        <v>241</v>
      </c>
      <c r="DR19" s="611"/>
      <c r="DS19" s="611"/>
      <c r="DT19" s="611"/>
      <c r="DU19" s="611"/>
      <c r="DV19" s="611"/>
      <c r="DW19" s="611"/>
      <c r="DX19" s="611"/>
      <c r="DY19" s="611"/>
      <c r="DZ19" s="611"/>
      <c r="EA19" s="611"/>
      <c r="EB19" s="611"/>
      <c r="EC19" s="620"/>
    </row>
    <row r="20" spans="2:133" ht="11.45" customHeight="1">
      <c r="B20" s="623" t="s">
        <v>281</v>
      </c>
      <c r="C20" s="624"/>
      <c r="D20" s="624"/>
      <c r="E20" s="624"/>
      <c r="F20" s="624"/>
      <c r="G20" s="624"/>
      <c r="H20" s="624"/>
      <c r="I20" s="624"/>
      <c r="J20" s="624"/>
      <c r="K20" s="624"/>
      <c r="L20" s="624"/>
      <c r="M20" s="624"/>
      <c r="N20" s="624"/>
      <c r="O20" s="624"/>
      <c r="P20" s="624"/>
      <c r="Q20" s="625"/>
      <c r="R20" s="610">
        <v>5424</v>
      </c>
      <c r="S20" s="611"/>
      <c r="T20" s="611"/>
      <c r="U20" s="611"/>
      <c r="V20" s="611"/>
      <c r="W20" s="611"/>
      <c r="X20" s="611"/>
      <c r="Y20" s="612"/>
      <c r="Z20" s="613">
        <v>0</v>
      </c>
      <c r="AA20" s="613"/>
      <c r="AB20" s="613"/>
      <c r="AC20" s="613"/>
      <c r="AD20" s="614">
        <v>5424</v>
      </c>
      <c r="AE20" s="614"/>
      <c r="AF20" s="614"/>
      <c r="AG20" s="614"/>
      <c r="AH20" s="614"/>
      <c r="AI20" s="614"/>
      <c r="AJ20" s="614"/>
      <c r="AK20" s="614"/>
      <c r="AL20" s="615">
        <v>0</v>
      </c>
      <c r="AM20" s="616"/>
      <c r="AN20" s="616"/>
      <c r="AO20" s="617"/>
      <c r="AP20" s="607" t="s">
        <v>282</v>
      </c>
      <c r="AQ20" s="608"/>
      <c r="AR20" s="608"/>
      <c r="AS20" s="608"/>
      <c r="AT20" s="608"/>
      <c r="AU20" s="608"/>
      <c r="AV20" s="608"/>
      <c r="AW20" s="608"/>
      <c r="AX20" s="608"/>
      <c r="AY20" s="608"/>
      <c r="AZ20" s="608"/>
      <c r="BA20" s="608"/>
      <c r="BB20" s="608"/>
      <c r="BC20" s="608"/>
      <c r="BD20" s="608"/>
      <c r="BE20" s="608"/>
      <c r="BF20" s="609"/>
      <c r="BG20" s="610">
        <v>626713</v>
      </c>
      <c r="BH20" s="611"/>
      <c r="BI20" s="611"/>
      <c r="BJ20" s="611"/>
      <c r="BK20" s="611"/>
      <c r="BL20" s="611"/>
      <c r="BM20" s="611"/>
      <c r="BN20" s="612"/>
      <c r="BO20" s="613">
        <v>3.7</v>
      </c>
      <c r="BP20" s="613"/>
      <c r="BQ20" s="613"/>
      <c r="BR20" s="613"/>
      <c r="BS20" s="614" t="s">
        <v>140</v>
      </c>
      <c r="BT20" s="614"/>
      <c r="BU20" s="614"/>
      <c r="BV20" s="614"/>
      <c r="BW20" s="614"/>
      <c r="BX20" s="614"/>
      <c r="BY20" s="614"/>
      <c r="BZ20" s="614"/>
      <c r="CA20" s="614"/>
      <c r="CB20" s="618"/>
      <c r="CD20" s="607" t="s">
        <v>283</v>
      </c>
      <c r="CE20" s="608"/>
      <c r="CF20" s="608"/>
      <c r="CG20" s="608"/>
      <c r="CH20" s="608"/>
      <c r="CI20" s="608"/>
      <c r="CJ20" s="608"/>
      <c r="CK20" s="608"/>
      <c r="CL20" s="608"/>
      <c r="CM20" s="608"/>
      <c r="CN20" s="608"/>
      <c r="CO20" s="608"/>
      <c r="CP20" s="608"/>
      <c r="CQ20" s="609"/>
      <c r="CR20" s="610">
        <v>68281919</v>
      </c>
      <c r="CS20" s="611"/>
      <c r="CT20" s="611"/>
      <c r="CU20" s="611"/>
      <c r="CV20" s="611"/>
      <c r="CW20" s="611"/>
      <c r="CX20" s="611"/>
      <c r="CY20" s="612"/>
      <c r="CZ20" s="613">
        <v>100</v>
      </c>
      <c r="DA20" s="613"/>
      <c r="DB20" s="613"/>
      <c r="DC20" s="613"/>
      <c r="DD20" s="619">
        <v>7206609</v>
      </c>
      <c r="DE20" s="611"/>
      <c r="DF20" s="611"/>
      <c r="DG20" s="611"/>
      <c r="DH20" s="611"/>
      <c r="DI20" s="611"/>
      <c r="DJ20" s="611"/>
      <c r="DK20" s="611"/>
      <c r="DL20" s="611"/>
      <c r="DM20" s="611"/>
      <c r="DN20" s="611"/>
      <c r="DO20" s="611"/>
      <c r="DP20" s="612"/>
      <c r="DQ20" s="619">
        <v>41008745</v>
      </c>
      <c r="DR20" s="611"/>
      <c r="DS20" s="611"/>
      <c r="DT20" s="611"/>
      <c r="DU20" s="611"/>
      <c r="DV20" s="611"/>
      <c r="DW20" s="611"/>
      <c r="DX20" s="611"/>
      <c r="DY20" s="611"/>
      <c r="DZ20" s="611"/>
      <c r="EA20" s="611"/>
      <c r="EB20" s="611"/>
      <c r="EC20" s="620"/>
    </row>
    <row r="21" spans="2:133" ht="11.45" customHeight="1">
      <c r="B21" s="607" t="s">
        <v>284</v>
      </c>
      <c r="C21" s="608"/>
      <c r="D21" s="608"/>
      <c r="E21" s="608"/>
      <c r="F21" s="608"/>
      <c r="G21" s="608"/>
      <c r="H21" s="608"/>
      <c r="I21" s="608"/>
      <c r="J21" s="608"/>
      <c r="K21" s="608"/>
      <c r="L21" s="608"/>
      <c r="M21" s="608"/>
      <c r="N21" s="608"/>
      <c r="O21" s="608"/>
      <c r="P21" s="608"/>
      <c r="Q21" s="609"/>
      <c r="R21" s="610">
        <v>15439720</v>
      </c>
      <c r="S21" s="611"/>
      <c r="T21" s="611"/>
      <c r="U21" s="611"/>
      <c r="V21" s="611"/>
      <c r="W21" s="611"/>
      <c r="X21" s="611"/>
      <c r="Y21" s="612"/>
      <c r="Z21" s="613">
        <v>21.1</v>
      </c>
      <c r="AA21" s="613"/>
      <c r="AB21" s="613"/>
      <c r="AC21" s="613"/>
      <c r="AD21" s="614">
        <v>13700905</v>
      </c>
      <c r="AE21" s="614"/>
      <c r="AF21" s="614"/>
      <c r="AG21" s="614"/>
      <c r="AH21" s="614"/>
      <c r="AI21" s="614"/>
      <c r="AJ21" s="614"/>
      <c r="AK21" s="614"/>
      <c r="AL21" s="615">
        <v>39.5</v>
      </c>
      <c r="AM21" s="616"/>
      <c r="AN21" s="616"/>
      <c r="AO21" s="617"/>
      <c r="AP21" s="607" t="s">
        <v>285</v>
      </c>
      <c r="AQ21" s="626"/>
      <c r="AR21" s="626"/>
      <c r="AS21" s="626"/>
      <c r="AT21" s="626"/>
      <c r="AU21" s="626"/>
      <c r="AV21" s="626"/>
      <c r="AW21" s="626"/>
      <c r="AX21" s="626"/>
      <c r="AY21" s="626"/>
      <c r="AZ21" s="626"/>
      <c r="BA21" s="626"/>
      <c r="BB21" s="626"/>
      <c r="BC21" s="626"/>
      <c r="BD21" s="626"/>
      <c r="BE21" s="626"/>
      <c r="BF21" s="627"/>
      <c r="BG21" s="610">
        <v>95061</v>
      </c>
      <c r="BH21" s="611"/>
      <c r="BI21" s="611"/>
      <c r="BJ21" s="611"/>
      <c r="BK21" s="611"/>
      <c r="BL21" s="611"/>
      <c r="BM21" s="611"/>
      <c r="BN21" s="612"/>
      <c r="BO21" s="613">
        <v>0.6</v>
      </c>
      <c r="BP21" s="613"/>
      <c r="BQ21" s="613"/>
      <c r="BR21" s="613"/>
      <c r="BS21" s="614" t="s">
        <v>241</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45" customHeight="1">
      <c r="B22" s="607" t="s">
        <v>286</v>
      </c>
      <c r="C22" s="608"/>
      <c r="D22" s="608"/>
      <c r="E22" s="608"/>
      <c r="F22" s="608"/>
      <c r="G22" s="608"/>
      <c r="H22" s="608"/>
      <c r="I22" s="608"/>
      <c r="J22" s="608"/>
      <c r="K22" s="608"/>
      <c r="L22" s="608"/>
      <c r="M22" s="608"/>
      <c r="N22" s="608"/>
      <c r="O22" s="608"/>
      <c r="P22" s="608"/>
      <c r="Q22" s="609"/>
      <c r="R22" s="610">
        <v>13700905</v>
      </c>
      <c r="S22" s="611"/>
      <c r="T22" s="611"/>
      <c r="U22" s="611"/>
      <c r="V22" s="611"/>
      <c r="W22" s="611"/>
      <c r="X22" s="611"/>
      <c r="Y22" s="612"/>
      <c r="Z22" s="613">
        <v>18.8</v>
      </c>
      <c r="AA22" s="613"/>
      <c r="AB22" s="613"/>
      <c r="AC22" s="613"/>
      <c r="AD22" s="614">
        <v>13700905</v>
      </c>
      <c r="AE22" s="614"/>
      <c r="AF22" s="614"/>
      <c r="AG22" s="614"/>
      <c r="AH22" s="614"/>
      <c r="AI22" s="614"/>
      <c r="AJ22" s="614"/>
      <c r="AK22" s="614"/>
      <c r="AL22" s="615">
        <v>39.5</v>
      </c>
      <c r="AM22" s="616"/>
      <c r="AN22" s="616"/>
      <c r="AO22" s="617"/>
      <c r="AP22" s="607" t="s">
        <v>287</v>
      </c>
      <c r="AQ22" s="626"/>
      <c r="AR22" s="626"/>
      <c r="AS22" s="626"/>
      <c r="AT22" s="626"/>
      <c r="AU22" s="626"/>
      <c r="AV22" s="626"/>
      <c r="AW22" s="626"/>
      <c r="AX22" s="626"/>
      <c r="AY22" s="626"/>
      <c r="AZ22" s="626"/>
      <c r="BA22" s="626"/>
      <c r="BB22" s="626"/>
      <c r="BC22" s="626"/>
      <c r="BD22" s="626"/>
      <c r="BE22" s="626"/>
      <c r="BF22" s="627"/>
      <c r="BG22" s="610" t="s">
        <v>140</v>
      </c>
      <c r="BH22" s="611"/>
      <c r="BI22" s="611"/>
      <c r="BJ22" s="611"/>
      <c r="BK22" s="611"/>
      <c r="BL22" s="611"/>
      <c r="BM22" s="611"/>
      <c r="BN22" s="612"/>
      <c r="BO22" s="613" t="s">
        <v>241</v>
      </c>
      <c r="BP22" s="613"/>
      <c r="BQ22" s="613"/>
      <c r="BR22" s="613"/>
      <c r="BS22" s="614" t="s">
        <v>140</v>
      </c>
      <c r="BT22" s="614"/>
      <c r="BU22" s="614"/>
      <c r="BV22" s="614"/>
      <c r="BW22" s="614"/>
      <c r="BX22" s="614"/>
      <c r="BY22" s="614"/>
      <c r="BZ22" s="614"/>
      <c r="CA22" s="614"/>
      <c r="CB22" s="618"/>
      <c r="CD22" s="592" t="s">
        <v>288</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45" customHeight="1">
      <c r="B23" s="607" t="s">
        <v>289</v>
      </c>
      <c r="C23" s="608"/>
      <c r="D23" s="608"/>
      <c r="E23" s="608"/>
      <c r="F23" s="608"/>
      <c r="G23" s="608"/>
      <c r="H23" s="608"/>
      <c r="I23" s="608"/>
      <c r="J23" s="608"/>
      <c r="K23" s="608"/>
      <c r="L23" s="608"/>
      <c r="M23" s="608"/>
      <c r="N23" s="608"/>
      <c r="O23" s="608"/>
      <c r="P23" s="608"/>
      <c r="Q23" s="609"/>
      <c r="R23" s="610">
        <v>1738815</v>
      </c>
      <c r="S23" s="611"/>
      <c r="T23" s="611"/>
      <c r="U23" s="611"/>
      <c r="V23" s="611"/>
      <c r="W23" s="611"/>
      <c r="X23" s="611"/>
      <c r="Y23" s="612"/>
      <c r="Z23" s="613">
        <v>2.4</v>
      </c>
      <c r="AA23" s="613"/>
      <c r="AB23" s="613"/>
      <c r="AC23" s="613"/>
      <c r="AD23" s="614" t="s">
        <v>140</v>
      </c>
      <c r="AE23" s="614"/>
      <c r="AF23" s="614"/>
      <c r="AG23" s="614"/>
      <c r="AH23" s="614"/>
      <c r="AI23" s="614"/>
      <c r="AJ23" s="614"/>
      <c r="AK23" s="614"/>
      <c r="AL23" s="615" t="s">
        <v>140</v>
      </c>
      <c r="AM23" s="616"/>
      <c r="AN23" s="616"/>
      <c r="AO23" s="617"/>
      <c r="AP23" s="607" t="s">
        <v>290</v>
      </c>
      <c r="AQ23" s="626"/>
      <c r="AR23" s="626"/>
      <c r="AS23" s="626"/>
      <c r="AT23" s="626"/>
      <c r="AU23" s="626"/>
      <c r="AV23" s="626"/>
      <c r="AW23" s="626"/>
      <c r="AX23" s="626"/>
      <c r="AY23" s="626"/>
      <c r="AZ23" s="626"/>
      <c r="BA23" s="626"/>
      <c r="BB23" s="626"/>
      <c r="BC23" s="626"/>
      <c r="BD23" s="626"/>
      <c r="BE23" s="626"/>
      <c r="BF23" s="627"/>
      <c r="BG23" s="610">
        <v>531652</v>
      </c>
      <c r="BH23" s="611"/>
      <c r="BI23" s="611"/>
      <c r="BJ23" s="611"/>
      <c r="BK23" s="611"/>
      <c r="BL23" s="611"/>
      <c r="BM23" s="611"/>
      <c r="BN23" s="612"/>
      <c r="BO23" s="613">
        <v>3.1</v>
      </c>
      <c r="BP23" s="613"/>
      <c r="BQ23" s="613"/>
      <c r="BR23" s="613"/>
      <c r="BS23" s="614" t="s">
        <v>241</v>
      </c>
      <c r="BT23" s="614"/>
      <c r="BU23" s="614"/>
      <c r="BV23" s="614"/>
      <c r="BW23" s="614"/>
      <c r="BX23" s="614"/>
      <c r="BY23" s="614"/>
      <c r="BZ23" s="614"/>
      <c r="CA23" s="614"/>
      <c r="CB23" s="618"/>
      <c r="CD23" s="592" t="s">
        <v>229</v>
      </c>
      <c r="CE23" s="593"/>
      <c r="CF23" s="593"/>
      <c r="CG23" s="593"/>
      <c r="CH23" s="593"/>
      <c r="CI23" s="593"/>
      <c r="CJ23" s="593"/>
      <c r="CK23" s="593"/>
      <c r="CL23" s="593"/>
      <c r="CM23" s="593"/>
      <c r="CN23" s="593"/>
      <c r="CO23" s="593"/>
      <c r="CP23" s="593"/>
      <c r="CQ23" s="594"/>
      <c r="CR23" s="592" t="s">
        <v>291</v>
      </c>
      <c r="CS23" s="593"/>
      <c r="CT23" s="593"/>
      <c r="CU23" s="593"/>
      <c r="CV23" s="593"/>
      <c r="CW23" s="593"/>
      <c r="CX23" s="593"/>
      <c r="CY23" s="594"/>
      <c r="CZ23" s="592" t="s">
        <v>292</v>
      </c>
      <c r="DA23" s="593"/>
      <c r="DB23" s="593"/>
      <c r="DC23" s="594"/>
      <c r="DD23" s="592" t="s">
        <v>293</v>
      </c>
      <c r="DE23" s="593"/>
      <c r="DF23" s="593"/>
      <c r="DG23" s="593"/>
      <c r="DH23" s="593"/>
      <c r="DI23" s="593"/>
      <c r="DJ23" s="593"/>
      <c r="DK23" s="594"/>
      <c r="DL23" s="637" t="s">
        <v>294</v>
      </c>
      <c r="DM23" s="638"/>
      <c r="DN23" s="638"/>
      <c r="DO23" s="638"/>
      <c r="DP23" s="638"/>
      <c r="DQ23" s="638"/>
      <c r="DR23" s="638"/>
      <c r="DS23" s="638"/>
      <c r="DT23" s="638"/>
      <c r="DU23" s="638"/>
      <c r="DV23" s="639"/>
      <c r="DW23" s="592" t="s">
        <v>295</v>
      </c>
      <c r="DX23" s="593"/>
      <c r="DY23" s="593"/>
      <c r="DZ23" s="593"/>
      <c r="EA23" s="593"/>
      <c r="EB23" s="593"/>
      <c r="EC23" s="594"/>
    </row>
    <row r="24" spans="2:133" ht="11.45" customHeight="1">
      <c r="B24" s="607" t="s">
        <v>296</v>
      </c>
      <c r="C24" s="608"/>
      <c r="D24" s="608"/>
      <c r="E24" s="608"/>
      <c r="F24" s="608"/>
      <c r="G24" s="608"/>
      <c r="H24" s="608"/>
      <c r="I24" s="608"/>
      <c r="J24" s="608"/>
      <c r="K24" s="608"/>
      <c r="L24" s="608"/>
      <c r="M24" s="608"/>
      <c r="N24" s="608"/>
      <c r="O24" s="608"/>
      <c r="P24" s="608"/>
      <c r="Q24" s="609"/>
      <c r="R24" s="610" t="s">
        <v>140</v>
      </c>
      <c r="S24" s="611"/>
      <c r="T24" s="611"/>
      <c r="U24" s="611"/>
      <c r="V24" s="611"/>
      <c r="W24" s="611"/>
      <c r="X24" s="611"/>
      <c r="Y24" s="612"/>
      <c r="Z24" s="613" t="s">
        <v>140</v>
      </c>
      <c r="AA24" s="613"/>
      <c r="AB24" s="613"/>
      <c r="AC24" s="613"/>
      <c r="AD24" s="614" t="s">
        <v>140</v>
      </c>
      <c r="AE24" s="614"/>
      <c r="AF24" s="614"/>
      <c r="AG24" s="614"/>
      <c r="AH24" s="614"/>
      <c r="AI24" s="614"/>
      <c r="AJ24" s="614"/>
      <c r="AK24" s="614"/>
      <c r="AL24" s="615" t="s">
        <v>241</v>
      </c>
      <c r="AM24" s="616"/>
      <c r="AN24" s="616"/>
      <c r="AO24" s="617"/>
      <c r="AP24" s="607" t="s">
        <v>297</v>
      </c>
      <c r="AQ24" s="626"/>
      <c r="AR24" s="626"/>
      <c r="AS24" s="626"/>
      <c r="AT24" s="626"/>
      <c r="AU24" s="626"/>
      <c r="AV24" s="626"/>
      <c r="AW24" s="626"/>
      <c r="AX24" s="626"/>
      <c r="AY24" s="626"/>
      <c r="AZ24" s="626"/>
      <c r="BA24" s="626"/>
      <c r="BB24" s="626"/>
      <c r="BC24" s="626"/>
      <c r="BD24" s="626"/>
      <c r="BE24" s="626"/>
      <c r="BF24" s="627"/>
      <c r="BG24" s="610" t="s">
        <v>140</v>
      </c>
      <c r="BH24" s="611"/>
      <c r="BI24" s="611"/>
      <c r="BJ24" s="611"/>
      <c r="BK24" s="611"/>
      <c r="BL24" s="611"/>
      <c r="BM24" s="611"/>
      <c r="BN24" s="612"/>
      <c r="BO24" s="613" t="s">
        <v>241</v>
      </c>
      <c r="BP24" s="613"/>
      <c r="BQ24" s="613"/>
      <c r="BR24" s="613"/>
      <c r="BS24" s="614" t="s">
        <v>140</v>
      </c>
      <c r="BT24" s="614"/>
      <c r="BU24" s="614"/>
      <c r="BV24" s="614"/>
      <c r="BW24" s="614"/>
      <c r="BX24" s="614"/>
      <c r="BY24" s="614"/>
      <c r="BZ24" s="614"/>
      <c r="CA24" s="614"/>
      <c r="CB24" s="618"/>
      <c r="CD24" s="596" t="s">
        <v>298</v>
      </c>
      <c r="CE24" s="597"/>
      <c r="CF24" s="597"/>
      <c r="CG24" s="597"/>
      <c r="CH24" s="597"/>
      <c r="CI24" s="597"/>
      <c r="CJ24" s="597"/>
      <c r="CK24" s="597"/>
      <c r="CL24" s="597"/>
      <c r="CM24" s="597"/>
      <c r="CN24" s="597"/>
      <c r="CO24" s="597"/>
      <c r="CP24" s="597"/>
      <c r="CQ24" s="598"/>
      <c r="CR24" s="599">
        <v>35620764</v>
      </c>
      <c r="CS24" s="600"/>
      <c r="CT24" s="600"/>
      <c r="CU24" s="600"/>
      <c r="CV24" s="600"/>
      <c r="CW24" s="600"/>
      <c r="CX24" s="600"/>
      <c r="CY24" s="601"/>
      <c r="CZ24" s="604">
        <v>52.2</v>
      </c>
      <c r="DA24" s="605"/>
      <c r="DB24" s="605"/>
      <c r="DC24" s="621"/>
      <c r="DD24" s="645">
        <v>20801155</v>
      </c>
      <c r="DE24" s="600"/>
      <c r="DF24" s="600"/>
      <c r="DG24" s="600"/>
      <c r="DH24" s="600"/>
      <c r="DI24" s="600"/>
      <c r="DJ24" s="600"/>
      <c r="DK24" s="601"/>
      <c r="DL24" s="645">
        <v>20676801</v>
      </c>
      <c r="DM24" s="600"/>
      <c r="DN24" s="600"/>
      <c r="DO24" s="600"/>
      <c r="DP24" s="600"/>
      <c r="DQ24" s="600"/>
      <c r="DR24" s="600"/>
      <c r="DS24" s="600"/>
      <c r="DT24" s="600"/>
      <c r="DU24" s="600"/>
      <c r="DV24" s="601"/>
      <c r="DW24" s="604">
        <v>58.6</v>
      </c>
      <c r="DX24" s="605"/>
      <c r="DY24" s="605"/>
      <c r="DZ24" s="605"/>
      <c r="EA24" s="605"/>
      <c r="EB24" s="605"/>
      <c r="EC24" s="606"/>
    </row>
    <row r="25" spans="2:133" ht="11.45" customHeight="1">
      <c r="B25" s="607" t="s">
        <v>299</v>
      </c>
      <c r="C25" s="608"/>
      <c r="D25" s="608"/>
      <c r="E25" s="608"/>
      <c r="F25" s="608"/>
      <c r="G25" s="608"/>
      <c r="H25" s="608"/>
      <c r="I25" s="608"/>
      <c r="J25" s="608"/>
      <c r="K25" s="608"/>
      <c r="L25" s="608"/>
      <c r="M25" s="608"/>
      <c r="N25" s="608"/>
      <c r="O25" s="608"/>
      <c r="P25" s="608"/>
      <c r="Q25" s="609"/>
      <c r="R25" s="610">
        <v>36815667</v>
      </c>
      <c r="S25" s="611"/>
      <c r="T25" s="611"/>
      <c r="U25" s="611"/>
      <c r="V25" s="611"/>
      <c r="W25" s="611"/>
      <c r="X25" s="611"/>
      <c r="Y25" s="612"/>
      <c r="Z25" s="613">
        <v>50.4</v>
      </c>
      <c r="AA25" s="613"/>
      <c r="AB25" s="613"/>
      <c r="AC25" s="613"/>
      <c r="AD25" s="614">
        <v>34545200</v>
      </c>
      <c r="AE25" s="614"/>
      <c r="AF25" s="614"/>
      <c r="AG25" s="614"/>
      <c r="AH25" s="614"/>
      <c r="AI25" s="614"/>
      <c r="AJ25" s="614"/>
      <c r="AK25" s="614"/>
      <c r="AL25" s="615">
        <v>99.5</v>
      </c>
      <c r="AM25" s="616"/>
      <c r="AN25" s="616"/>
      <c r="AO25" s="617"/>
      <c r="AP25" s="607" t="s">
        <v>300</v>
      </c>
      <c r="AQ25" s="626"/>
      <c r="AR25" s="626"/>
      <c r="AS25" s="626"/>
      <c r="AT25" s="626"/>
      <c r="AU25" s="626"/>
      <c r="AV25" s="626"/>
      <c r="AW25" s="626"/>
      <c r="AX25" s="626"/>
      <c r="AY25" s="626"/>
      <c r="AZ25" s="626"/>
      <c r="BA25" s="626"/>
      <c r="BB25" s="626"/>
      <c r="BC25" s="626"/>
      <c r="BD25" s="626"/>
      <c r="BE25" s="626"/>
      <c r="BF25" s="627"/>
      <c r="BG25" s="610" t="s">
        <v>241</v>
      </c>
      <c r="BH25" s="611"/>
      <c r="BI25" s="611"/>
      <c r="BJ25" s="611"/>
      <c r="BK25" s="611"/>
      <c r="BL25" s="611"/>
      <c r="BM25" s="611"/>
      <c r="BN25" s="612"/>
      <c r="BO25" s="613" t="s">
        <v>140</v>
      </c>
      <c r="BP25" s="613"/>
      <c r="BQ25" s="613"/>
      <c r="BR25" s="613"/>
      <c r="BS25" s="614" t="s">
        <v>241</v>
      </c>
      <c r="BT25" s="614"/>
      <c r="BU25" s="614"/>
      <c r="BV25" s="614"/>
      <c r="BW25" s="614"/>
      <c r="BX25" s="614"/>
      <c r="BY25" s="614"/>
      <c r="BZ25" s="614"/>
      <c r="CA25" s="614"/>
      <c r="CB25" s="618"/>
      <c r="CD25" s="607" t="s">
        <v>301</v>
      </c>
      <c r="CE25" s="608"/>
      <c r="CF25" s="608"/>
      <c r="CG25" s="608"/>
      <c r="CH25" s="608"/>
      <c r="CI25" s="608"/>
      <c r="CJ25" s="608"/>
      <c r="CK25" s="608"/>
      <c r="CL25" s="608"/>
      <c r="CM25" s="608"/>
      <c r="CN25" s="608"/>
      <c r="CO25" s="608"/>
      <c r="CP25" s="608"/>
      <c r="CQ25" s="609"/>
      <c r="CR25" s="610">
        <v>10031895</v>
      </c>
      <c r="CS25" s="642"/>
      <c r="CT25" s="642"/>
      <c r="CU25" s="642"/>
      <c r="CV25" s="642"/>
      <c r="CW25" s="642"/>
      <c r="CX25" s="642"/>
      <c r="CY25" s="643"/>
      <c r="CZ25" s="615">
        <v>14.7</v>
      </c>
      <c r="DA25" s="640"/>
      <c r="DB25" s="640"/>
      <c r="DC25" s="644"/>
      <c r="DD25" s="619">
        <v>9247477</v>
      </c>
      <c r="DE25" s="642"/>
      <c r="DF25" s="642"/>
      <c r="DG25" s="642"/>
      <c r="DH25" s="642"/>
      <c r="DI25" s="642"/>
      <c r="DJ25" s="642"/>
      <c r="DK25" s="643"/>
      <c r="DL25" s="619">
        <v>9164579</v>
      </c>
      <c r="DM25" s="642"/>
      <c r="DN25" s="642"/>
      <c r="DO25" s="642"/>
      <c r="DP25" s="642"/>
      <c r="DQ25" s="642"/>
      <c r="DR25" s="642"/>
      <c r="DS25" s="642"/>
      <c r="DT25" s="642"/>
      <c r="DU25" s="642"/>
      <c r="DV25" s="643"/>
      <c r="DW25" s="615">
        <v>26</v>
      </c>
      <c r="DX25" s="640"/>
      <c r="DY25" s="640"/>
      <c r="DZ25" s="640"/>
      <c r="EA25" s="640"/>
      <c r="EB25" s="640"/>
      <c r="EC25" s="641"/>
    </row>
    <row r="26" spans="2:133" ht="11.45" customHeight="1">
      <c r="B26" s="607" t="s">
        <v>302</v>
      </c>
      <c r="C26" s="608"/>
      <c r="D26" s="608"/>
      <c r="E26" s="608"/>
      <c r="F26" s="608"/>
      <c r="G26" s="608"/>
      <c r="H26" s="608"/>
      <c r="I26" s="608"/>
      <c r="J26" s="608"/>
      <c r="K26" s="608"/>
      <c r="L26" s="608"/>
      <c r="M26" s="608"/>
      <c r="N26" s="608"/>
      <c r="O26" s="608"/>
      <c r="P26" s="608"/>
      <c r="Q26" s="609"/>
      <c r="R26" s="610">
        <v>19955</v>
      </c>
      <c r="S26" s="611"/>
      <c r="T26" s="611"/>
      <c r="U26" s="611"/>
      <c r="V26" s="611"/>
      <c r="W26" s="611"/>
      <c r="X26" s="611"/>
      <c r="Y26" s="612"/>
      <c r="Z26" s="613">
        <v>0</v>
      </c>
      <c r="AA26" s="613"/>
      <c r="AB26" s="613"/>
      <c r="AC26" s="613"/>
      <c r="AD26" s="614">
        <v>19955</v>
      </c>
      <c r="AE26" s="614"/>
      <c r="AF26" s="614"/>
      <c r="AG26" s="614"/>
      <c r="AH26" s="614"/>
      <c r="AI26" s="614"/>
      <c r="AJ26" s="614"/>
      <c r="AK26" s="614"/>
      <c r="AL26" s="615">
        <v>0.1</v>
      </c>
      <c r="AM26" s="616"/>
      <c r="AN26" s="616"/>
      <c r="AO26" s="617"/>
      <c r="AP26" s="607" t="s">
        <v>303</v>
      </c>
      <c r="AQ26" s="626"/>
      <c r="AR26" s="626"/>
      <c r="AS26" s="626"/>
      <c r="AT26" s="626"/>
      <c r="AU26" s="626"/>
      <c r="AV26" s="626"/>
      <c r="AW26" s="626"/>
      <c r="AX26" s="626"/>
      <c r="AY26" s="626"/>
      <c r="AZ26" s="626"/>
      <c r="BA26" s="626"/>
      <c r="BB26" s="626"/>
      <c r="BC26" s="626"/>
      <c r="BD26" s="626"/>
      <c r="BE26" s="626"/>
      <c r="BF26" s="627"/>
      <c r="BG26" s="610" t="s">
        <v>241</v>
      </c>
      <c r="BH26" s="611"/>
      <c r="BI26" s="611"/>
      <c r="BJ26" s="611"/>
      <c r="BK26" s="611"/>
      <c r="BL26" s="611"/>
      <c r="BM26" s="611"/>
      <c r="BN26" s="612"/>
      <c r="BO26" s="613" t="s">
        <v>140</v>
      </c>
      <c r="BP26" s="613"/>
      <c r="BQ26" s="613"/>
      <c r="BR26" s="613"/>
      <c r="BS26" s="614" t="s">
        <v>140</v>
      </c>
      <c r="BT26" s="614"/>
      <c r="BU26" s="614"/>
      <c r="BV26" s="614"/>
      <c r="BW26" s="614"/>
      <c r="BX26" s="614"/>
      <c r="BY26" s="614"/>
      <c r="BZ26" s="614"/>
      <c r="CA26" s="614"/>
      <c r="CB26" s="618"/>
      <c r="CD26" s="607" t="s">
        <v>304</v>
      </c>
      <c r="CE26" s="608"/>
      <c r="CF26" s="608"/>
      <c r="CG26" s="608"/>
      <c r="CH26" s="608"/>
      <c r="CI26" s="608"/>
      <c r="CJ26" s="608"/>
      <c r="CK26" s="608"/>
      <c r="CL26" s="608"/>
      <c r="CM26" s="608"/>
      <c r="CN26" s="608"/>
      <c r="CO26" s="608"/>
      <c r="CP26" s="608"/>
      <c r="CQ26" s="609"/>
      <c r="CR26" s="610">
        <v>6564730</v>
      </c>
      <c r="CS26" s="611"/>
      <c r="CT26" s="611"/>
      <c r="CU26" s="611"/>
      <c r="CV26" s="611"/>
      <c r="CW26" s="611"/>
      <c r="CX26" s="611"/>
      <c r="CY26" s="612"/>
      <c r="CZ26" s="615">
        <v>9.6</v>
      </c>
      <c r="DA26" s="640"/>
      <c r="DB26" s="640"/>
      <c r="DC26" s="644"/>
      <c r="DD26" s="619">
        <v>6038505</v>
      </c>
      <c r="DE26" s="611"/>
      <c r="DF26" s="611"/>
      <c r="DG26" s="611"/>
      <c r="DH26" s="611"/>
      <c r="DI26" s="611"/>
      <c r="DJ26" s="611"/>
      <c r="DK26" s="612"/>
      <c r="DL26" s="619" t="s">
        <v>241</v>
      </c>
      <c r="DM26" s="611"/>
      <c r="DN26" s="611"/>
      <c r="DO26" s="611"/>
      <c r="DP26" s="611"/>
      <c r="DQ26" s="611"/>
      <c r="DR26" s="611"/>
      <c r="DS26" s="611"/>
      <c r="DT26" s="611"/>
      <c r="DU26" s="611"/>
      <c r="DV26" s="612"/>
      <c r="DW26" s="615" t="s">
        <v>140</v>
      </c>
      <c r="DX26" s="640"/>
      <c r="DY26" s="640"/>
      <c r="DZ26" s="640"/>
      <c r="EA26" s="640"/>
      <c r="EB26" s="640"/>
      <c r="EC26" s="641"/>
    </row>
    <row r="27" spans="2:133" ht="11.45" customHeight="1">
      <c r="B27" s="607" t="s">
        <v>305</v>
      </c>
      <c r="C27" s="608"/>
      <c r="D27" s="608"/>
      <c r="E27" s="608"/>
      <c r="F27" s="608"/>
      <c r="G27" s="608"/>
      <c r="H27" s="608"/>
      <c r="I27" s="608"/>
      <c r="J27" s="608"/>
      <c r="K27" s="608"/>
      <c r="L27" s="608"/>
      <c r="M27" s="608"/>
      <c r="N27" s="608"/>
      <c r="O27" s="608"/>
      <c r="P27" s="608"/>
      <c r="Q27" s="609"/>
      <c r="R27" s="610">
        <v>166910</v>
      </c>
      <c r="S27" s="611"/>
      <c r="T27" s="611"/>
      <c r="U27" s="611"/>
      <c r="V27" s="611"/>
      <c r="W27" s="611"/>
      <c r="X27" s="611"/>
      <c r="Y27" s="612"/>
      <c r="Z27" s="613">
        <v>0.2</v>
      </c>
      <c r="AA27" s="613"/>
      <c r="AB27" s="613"/>
      <c r="AC27" s="613"/>
      <c r="AD27" s="614" t="s">
        <v>241</v>
      </c>
      <c r="AE27" s="614"/>
      <c r="AF27" s="614"/>
      <c r="AG27" s="614"/>
      <c r="AH27" s="614"/>
      <c r="AI27" s="614"/>
      <c r="AJ27" s="614"/>
      <c r="AK27" s="614"/>
      <c r="AL27" s="615" t="s">
        <v>140</v>
      </c>
      <c r="AM27" s="616"/>
      <c r="AN27" s="616"/>
      <c r="AO27" s="617"/>
      <c r="AP27" s="607" t="s">
        <v>306</v>
      </c>
      <c r="AQ27" s="608"/>
      <c r="AR27" s="608"/>
      <c r="AS27" s="608"/>
      <c r="AT27" s="608"/>
      <c r="AU27" s="608"/>
      <c r="AV27" s="608"/>
      <c r="AW27" s="608"/>
      <c r="AX27" s="608"/>
      <c r="AY27" s="608"/>
      <c r="AZ27" s="608"/>
      <c r="BA27" s="608"/>
      <c r="BB27" s="608"/>
      <c r="BC27" s="608"/>
      <c r="BD27" s="608"/>
      <c r="BE27" s="608"/>
      <c r="BF27" s="609"/>
      <c r="BG27" s="610">
        <v>16982939</v>
      </c>
      <c r="BH27" s="611"/>
      <c r="BI27" s="611"/>
      <c r="BJ27" s="611"/>
      <c r="BK27" s="611"/>
      <c r="BL27" s="611"/>
      <c r="BM27" s="611"/>
      <c r="BN27" s="612"/>
      <c r="BO27" s="613">
        <v>100</v>
      </c>
      <c r="BP27" s="613"/>
      <c r="BQ27" s="613"/>
      <c r="BR27" s="613"/>
      <c r="BS27" s="614">
        <v>207813</v>
      </c>
      <c r="BT27" s="614"/>
      <c r="BU27" s="614"/>
      <c r="BV27" s="614"/>
      <c r="BW27" s="614"/>
      <c r="BX27" s="614"/>
      <c r="BY27" s="614"/>
      <c r="BZ27" s="614"/>
      <c r="CA27" s="614"/>
      <c r="CB27" s="618"/>
      <c r="CD27" s="607" t="s">
        <v>307</v>
      </c>
      <c r="CE27" s="608"/>
      <c r="CF27" s="608"/>
      <c r="CG27" s="608"/>
      <c r="CH27" s="608"/>
      <c r="CI27" s="608"/>
      <c r="CJ27" s="608"/>
      <c r="CK27" s="608"/>
      <c r="CL27" s="608"/>
      <c r="CM27" s="608"/>
      <c r="CN27" s="608"/>
      <c r="CO27" s="608"/>
      <c r="CP27" s="608"/>
      <c r="CQ27" s="609"/>
      <c r="CR27" s="610">
        <v>19026689</v>
      </c>
      <c r="CS27" s="642"/>
      <c r="CT27" s="642"/>
      <c r="CU27" s="642"/>
      <c r="CV27" s="642"/>
      <c r="CW27" s="642"/>
      <c r="CX27" s="642"/>
      <c r="CY27" s="643"/>
      <c r="CZ27" s="615">
        <v>27.9</v>
      </c>
      <c r="DA27" s="640"/>
      <c r="DB27" s="640"/>
      <c r="DC27" s="644"/>
      <c r="DD27" s="619">
        <v>5090693</v>
      </c>
      <c r="DE27" s="642"/>
      <c r="DF27" s="642"/>
      <c r="DG27" s="642"/>
      <c r="DH27" s="642"/>
      <c r="DI27" s="642"/>
      <c r="DJ27" s="642"/>
      <c r="DK27" s="643"/>
      <c r="DL27" s="619">
        <v>5049237</v>
      </c>
      <c r="DM27" s="642"/>
      <c r="DN27" s="642"/>
      <c r="DO27" s="642"/>
      <c r="DP27" s="642"/>
      <c r="DQ27" s="642"/>
      <c r="DR27" s="642"/>
      <c r="DS27" s="642"/>
      <c r="DT27" s="642"/>
      <c r="DU27" s="642"/>
      <c r="DV27" s="643"/>
      <c r="DW27" s="615">
        <v>14.3</v>
      </c>
      <c r="DX27" s="640"/>
      <c r="DY27" s="640"/>
      <c r="DZ27" s="640"/>
      <c r="EA27" s="640"/>
      <c r="EB27" s="640"/>
      <c r="EC27" s="641"/>
    </row>
    <row r="28" spans="2:133" ht="11.45" customHeight="1">
      <c r="B28" s="607" t="s">
        <v>308</v>
      </c>
      <c r="C28" s="608"/>
      <c r="D28" s="608"/>
      <c r="E28" s="608"/>
      <c r="F28" s="608"/>
      <c r="G28" s="608"/>
      <c r="H28" s="608"/>
      <c r="I28" s="608"/>
      <c r="J28" s="608"/>
      <c r="K28" s="608"/>
      <c r="L28" s="608"/>
      <c r="M28" s="608"/>
      <c r="N28" s="608"/>
      <c r="O28" s="608"/>
      <c r="P28" s="608"/>
      <c r="Q28" s="609"/>
      <c r="R28" s="610">
        <v>1363432</v>
      </c>
      <c r="S28" s="611"/>
      <c r="T28" s="611"/>
      <c r="U28" s="611"/>
      <c r="V28" s="611"/>
      <c r="W28" s="611"/>
      <c r="X28" s="611"/>
      <c r="Y28" s="612"/>
      <c r="Z28" s="613">
        <v>1.9</v>
      </c>
      <c r="AA28" s="613"/>
      <c r="AB28" s="613"/>
      <c r="AC28" s="613"/>
      <c r="AD28" s="614">
        <v>59357</v>
      </c>
      <c r="AE28" s="614"/>
      <c r="AF28" s="614"/>
      <c r="AG28" s="614"/>
      <c r="AH28" s="614"/>
      <c r="AI28" s="614"/>
      <c r="AJ28" s="614"/>
      <c r="AK28" s="614"/>
      <c r="AL28" s="615">
        <v>0.2</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309</v>
      </c>
      <c r="CE28" s="608"/>
      <c r="CF28" s="608"/>
      <c r="CG28" s="608"/>
      <c r="CH28" s="608"/>
      <c r="CI28" s="608"/>
      <c r="CJ28" s="608"/>
      <c r="CK28" s="608"/>
      <c r="CL28" s="608"/>
      <c r="CM28" s="608"/>
      <c r="CN28" s="608"/>
      <c r="CO28" s="608"/>
      <c r="CP28" s="608"/>
      <c r="CQ28" s="609"/>
      <c r="CR28" s="610">
        <v>6562180</v>
      </c>
      <c r="CS28" s="611"/>
      <c r="CT28" s="611"/>
      <c r="CU28" s="611"/>
      <c r="CV28" s="611"/>
      <c r="CW28" s="611"/>
      <c r="CX28" s="611"/>
      <c r="CY28" s="612"/>
      <c r="CZ28" s="615">
        <v>9.6</v>
      </c>
      <c r="DA28" s="640"/>
      <c r="DB28" s="640"/>
      <c r="DC28" s="644"/>
      <c r="DD28" s="619">
        <v>6462985</v>
      </c>
      <c r="DE28" s="611"/>
      <c r="DF28" s="611"/>
      <c r="DG28" s="611"/>
      <c r="DH28" s="611"/>
      <c r="DI28" s="611"/>
      <c r="DJ28" s="611"/>
      <c r="DK28" s="612"/>
      <c r="DL28" s="619">
        <v>6462985</v>
      </c>
      <c r="DM28" s="611"/>
      <c r="DN28" s="611"/>
      <c r="DO28" s="611"/>
      <c r="DP28" s="611"/>
      <c r="DQ28" s="611"/>
      <c r="DR28" s="611"/>
      <c r="DS28" s="611"/>
      <c r="DT28" s="611"/>
      <c r="DU28" s="611"/>
      <c r="DV28" s="612"/>
      <c r="DW28" s="615">
        <v>18.3</v>
      </c>
      <c r="DX28" s="640"/>
      <c r="DY28" s="640"/>
      <c r="DZ28" s="640"/>
      <c r="EA28" s="640"/>
      <c r="EB28" s="640"/>
      <c r="EC28" s="641"/>
    </row>
    <row r="29" spans="2:133" ht="11.45" customHeight="1">
      <c r="B29" s="607" t="s">
        <v>310</v>
      </c>
      <c r="C29" s="608"/>
      <c r="D29" s="608"/>
      <c r="E29" s="608"/>
      <c r="F29" s="608"/>
      <c r="G29" s="608"/>
      <c r="H29" s="608"/>
      <c r="I29" s="608"/>
      <c r="J29" s="608"/>
      <c r="K29" s="608"/>
      <c r="L29" s="608"/>
      <c r="M29" s="608"/>
      <c r="N29" s="608"/>
      <c r="O29" s="608"/>
      <c r="P29" s="608"/>
      <c r="Q29" s="609"/>
      <c r="R29" s="610">
        <v>186270</v>
      </c>
      <c r="S29" s="611"/>
      <c r="T29" s="611"/>
      <c r="U29" s="611"/>
      <c r="V29" s="611"/>
      <c r="W29" s="611"/>
      <c r="X29" s="611"/>
      <c r="Y29" s="612"/>
      <c r="Z29" s="613">
        <v>0.3</v>
      </c>
      <c r="AA29" s="613"/>
      <c r="AB29" s="613"/>
      <c r="AC29" s="613"/>
      <c r="AD29" s="614" t="s">
        <v>140</v>
      </c>
      <c r="AE29" s="614"/>
      <c r="AF29" s="614"/>
      <c r="AG29" s="614"/>
      <c r="AH29" s="614"/>
      <c r="AI29" s="614"/>
      <c r="AJ29" s="614"/>
      <c r="AK29" s="614"/>
      <c r="AL29" s="615" t="s">
        <v>140</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6" t="s">
        <v>311</v>
      </c>
      <c r="CE29" s="647"/>
      <c r="CF29" s="607" t="s">
        <v>312</v>
      </c>
      <c r="CG29" s="608"/>
      <c r="CH29" s="608"/>
      <c r="CI29" s="608"/>
      <c r="CJ29" s="608"/>
      <c r="CK29" s="608"/>
      <c r="CL29" s="608"/>
      <c r="CM29" s="608"/>
      <c r="CN29" s="608"/>
      <c r="CO29" s="608"/>
      <c r="CP29" s="608"/>
      <c r="CQ29" s="609"/>
      <c r="CR29" s="610">
        <v>6562180</v>
      </c>
      <c r="CS29" s="642"/>
      <c r="CT29" s="642"/>
      <c r="CU29" s="642"/>
      <c r="CV29" s="642"/>
      <c r="CW29" s="642"/>
      <c r="CX29" s="642"/>
      <c r="CY29" s="643"/>
      <c r="CZ29" s="615">
        <v>9.6</v>
      </c>
      <c r="DA29" s="640"/>
      <c r="DB29" s="640"/>
      <c r="DC29" s="644"/>
      <c r="DD29" s="619">
        <v>6462985</v>
      </c>
      <c r="DE29" s="642"/>
      <c r="DF29" s="642"/>
      <c r="DG29" s="642"/>
      <c r="DH29" s="642"/>
      <c r="DI29" s="642"/>
      <c r="DJ29" s="642"/>
      <c r="DK29" s="643"/>
      <c r="DL29" s="619">
        <v>6462985</v>
      </c>
      <c r="DM29" s="642"/>
      <c r="DN29" s="642"/>
      <c r="DO29" s="642"/>
      <c r="DP29" s="642"/>
      <c r="DQ29" s="642"/>
      <c r="DR29" s="642"/>
      <c r="DS29" s="642"/>
      <c r="DT29" s="642"/>
      <c r="DU29" s="642"/>
      <c r="DV29" s="643"/>
      <c r="DW29" s="615">
        <v>18.3</v>
      </c>
      <c r="DX29" s="640"/>
      <c r="DY29" s="640"/>
      <c r="DZ29" s="640"/>
      <c r="EA29" s="640"/>
      <c r="EB29" s="640"/>
      <c r="EC29" s="641"/>
    </row>
    <row r="30" spans="2:133" ht="11.45" customHeight="1">
      <c r="B30" s="607" t="s">
        <v>313</v>
      </c>
      <c r="C30" s="608"/>
      <c r="D30" s="608"/>
      <c r="E30" s="608"/>
      <c r="F30" s="608"/>
      <c r="G30" s="608"/>
      <c r="H30" s="608"/>
      <c r="I30" s="608"/>
      <c r="J30" s="608"/>
      <c r="K30" s="608"/>
      <c r="L30" s="608"/>
      <c r="M30" s="608"/>
      <c r="N30" s="608"/>
      <c r="O30" s="608"/>
      <c r="P30" s="608"/>
      <c r="Q30" s="609"/>
      <c r="R30" s="610">
        <v>15531217</v>
      </c>
      <c r="S30" s="611"/>
      <c r="T30" s="611"/>
      <c r="U30" s="611"/>
      <c r="V30" s="611"/>
      <c r="W30" s="611"/>
      <c r="X30" s="611"/>
      <c r="Y30" s="612"/>
      <c r="Z30" s="613">
        <v>21.3</v>
      </c>
      <c r="AA30" s="613"/>
      <c r="AB30" s="613"/>
      <c r="AC30" s="613"/>
      <c r="AD30" s="614" t="s">
        <v>140</v>
      </c>
      <c r="AE30" s="614"/>
      <c r="AF30" s="614"/>
      <c r="AG30" s="614"/>
      <c r="AH30" s="614"/>
      <c r="AI30" s="614"/>
      <c r="AJ30" s="614"/>
      <c r="AK30" s="614"/>
      <c r="AL30" s="615" t="s">
        <v>241</v>
      </c>
      <c r="AM30" s="616"/>
      <c r="AN30" s="616"/>
      <c r="AO30" s="617"/>
      <c r="AP30" s="592" t="s">
        <v>229</v>
      </c>
      <c r="AQ30" s="593"/>
      <c r="AR30" s="593"/>
      <c r="AS30" s="593"/>
      <c r="AT30" s="593"/>
      <c r="AU30" s="593"/>
      <c r="AV30" s="593"/>
      <c r="AW30" s="593"/>
      <c r="AX30" s="593"/>
      <c r="AY30" s="593"/>
      <c r="AZ30" s="593"/>
      <c r="BA30" s="593"/>
      <c r="BB30" s="593"/>
      <c r="BC30" s="593"/>
      <c r="BD30" s="593"/>
      <c r="BE30" s="593"/>
      <c r="BF30" s="594"/>
      <c r="BG30" s="592" t="s">
        <v>314</v>
      </c>
      <c r="BH30" s="652"/>
      <c r="BI30" s="652"/>
      <c r="BJ30" s="652"/>
      <c r="BK30" s="652"/>
      <c r="BL30" s="652"/>
      <c r="BM30" s="652"/>
      <c r="BN30" s="652"/>
      <c r="BO30" s="652"/>
      <c r="BP30" s="652"/>
      <c r="BQ30" s="653"/>
      <c r="BR30" s="592" t="s">
        <v>315</v>
      </c>
      <c r="BS30" s="652"/>
      <c r="BT30" s="652"/>
      <c r="BU30" s="652"/>
      <c r="BV30" s="652"/>
      <c r="BW30" s="652"/>
      <c r="BX30" s="652"/>
      <c r="BY30" s="652"/>
      <c r="BZ30" s="652"/>
      <c r="CA30" s="652"/>
      <c r="CB30" s="653"/>
      <c r="CD30" s="648"/>
      <c r="CE30" s="649"/>
      <c r="CF30" s="607" t="s">
        <v>316</v>
      </c>
      <c r="CG30" s="608"/>
      <c r="CH30" s="608"/>
      <c r="CI30" s="608"/>
      <c r="CJ30" s="608"/>
      <c r="CK30" s="608"/>
      <c r="CL30" s="608"/>
      <c r="CM30" s="608"/>
      <c r="CN30" s="608"/>
      <c r="CO30" s="608"/>
      <c r="CP30" s="608"/>
      <c r="CQ30" s="609"/>
      <c r="CR30" s="610">
        <v>6390794</v>
      </c>
      <c r="CS30" s="611"/>
      <c r="CT30" s="611"/>
      <c r="CU30" s="611"/>
      <c r="CV30" s="611"/>
      <c r="CW30" s="611"/>
      <c r="CX30" s="611"/>
      <c r="CY30" s="612"/>
      <c r="CZ30" s="615">
        <v>9.4</v>
      </c>
      <c r="DA30" s="640"/>
      <c r="DB30" s="640"/>
      <c r="DC30" s="644"/>
      <c r="DD30" s="619">
        <v>6294923</v>
      </c>
      <c r="DE30" s="611"/>
      <c r="DF30" s="611"/>
      <c r="DG30" s="611"/>
      <c r="DH30" s="611"/>
      <c r="DI30" s="611"/>
      <c r="DJ30" s="611"/>
      <c r="DK30" s="612"/>
      <c r="DL30" s="619">
        <v>6294923</v>
      </c>
      <c r="DM30" s="611"/>
      <c r="DN30" s="611"/>
      <c r="DO30" s="611"/>
      <c r="DP30" s="611"/>
      <c r="DQ30" s="611"/>
      <c r="DR30" s="611"/>
      <c r="DS30" s="611"/>
      <c r="DT30" s="611"/>
      <c r="DU30" s="611"/>
      <c r="DV30" s="612"/>
      <c r="DW30" s="615">
        <v>17.8</v>
      </c>
      <c r="DX30" s="640"/>
      <c r="DY30" s="640"/>
      <c r="DZ30" s="640"/>
      <c r="EA30" s="640"/>
      <c r="EB30" s="640"/>
      <c r="EC30" s="641"/>
    </row>
    <row r="31" spans="2:133" ht="11.45" customHeight="1">
      <c r="B31" s="623" t="s">
        <v>317</v>
      </c>
      <c r="C31" s="624"/>
      <c r="D31" s="624"/>
      <c r="E31" s="624"/>
      <c r="F31" s="624"/>
      <c r="G31" s="624"/>
      <c r="H31" s="624"/>
      <c r="I31" s="624"/>
      <c r="J31" s="624"/>
      <c r="K31" s="624"/>
      <c r="L31" s="624"/>
      <c r="M31" s="624"/>
      <c r="N31" s="624"/>
      <c r="O31" s="624"/>
      <c r="P31" s="624"/>
      <c r="Q31" s="625"/>
      <c r="R31" s="610">
        <v>1817</v>
      </c>
      <c r="S31" s="611"/>
      <c r="T31" s="611"/>
      <c r="U31" s="611"/>
      <c r="V31" s="611"/>
      <c r="W31" s="611"/>
      <c r="X31" s="611"/>
      <c r="Y31" s="612"/>
      <c r="Z31" s="613">
        <v>0</v>
      </c>
      <c r="AA31" s="613"/>
      <c r="AB31" s="613"/>
      <c r="AC31" s="613"/>
      <c r="AD31" s="614">
        <v>1817</v>
      </c>
      <c r="AE31" s="614"/>
      <c r="AF31" s="614"/>
      <c r="AG31" s="614"/>
      <c r="AH31" s="614"/>
      <c r="AI31" s="614"/>
      <c r="AJ31" s="614"/>
      <c r="AK31" s="614"/>
      <c r="AL31" s="615">
        <v>0</v>
      </c>
      <c r="AM31" s="616"/>
      <c r="AN31" s="616"/>
      <c r="AO31" s="617"/>
      <c r="AP31" s="656" t="s">
        <v>318</v>
      </c>
      <c r="AQ31" s="657"/>
      <c r="AR31" s="657"/>
      <c r="AS31" s="657"/>
      <c r="AT31" s="662" t="s">
        <v>319</v>
      </c>
      <c r="AU31" s="212"/>
      <c r="AV31" s="212"/>
      <c r="AW31" s="212"/>
      <c r="AX31" s="596" t="s">
        <v>191</v>
      </c>
      <c r="AY31" s="597"/>
      <c r="AZ31" s="597"/>
      <c r="BA31" s="597"/>
      <c r="BB31" s="597"/>
      <c r="BC31" s="597"/>
      <c r="BD31" s="597"/>
      <c r="BE31" s="597"/>
      <c r="BF31" s="598"/>
      <c r="BG31" s="666">
        <v>99.3</v>
      </c>
      <c r="BH31" s="654"/>
      <c r="BI31" s="654"/>
      <c r="BJ31" s="654"/>
      <c r="BK31" s="654"/>
      <c r="BL31" s="654"/>
      <c r="BM31" s="605">
        <v>97.9</v>
      </c>
      <c r="BN31" s="654"/>
      <c r="BO31" s="654"/>
      <c r="BP31" s="654"/>
      <c r="BQ31" s="655"/>
      <c r="BR31" s="666">
        <v>99.2</v>
      </c>
      <c r="BS31" s="654"/>
      <c r="BT31" s="654"/>
      <c r="BU31" s="654"/>
      <c r="BV31" s="654"/>
      <c r="BW31" s="654"/>
      <c r="BX31" s="605">
        <v>97.7</v>
      </c>
      <c r="BY31" s="654"/>
      <c r="BZ31" s="654"/>
      <c r="CA31" s="654"/>
      <c r="CB31" s="655"/>
      <c r="CD31" s="648"/>
      <c r="CE31" s="649"/>
      <c r="CF31" s="607" t="s">
        <v>320</v>
      </c>
      <c r="CG31" s="608"/>
      <c r="CH31" s="608"/>
      <c r="CI31" s="608"/>
      <c r="CJ31" s="608"/>
      <c r="CK31" s="608"/>
      <c r="CL31" s="608"/>
      <c r="CM31" s="608"/>
      <c r="CN31" s="608"/>
      <c r="CO31" s="608"/>
      <c r="CP31" s="608"/>
      <c r="CQ31" s="609"/>
      <c r="CR31" s="610">
        <v>171386</v>
      </c>
      <c r="CS31" s="642"/>
      <c r="CT31" s="642"/>
      <c r="CU31" s="642"/>
      <c r="CV31" s="642"/>
      <c r="CW31" s="642"/>
      <c r="CX31" s="642"/>
      <c r="CY31" s="643"/>
      <c r="CZ31" s="615">
        <v>0.3</v>
      </c>
      <c r="DA31" s="640"/>
      <c r="DB31" s="640"/>
      <c r="DC31" s="644"/>
      <c r="DD31" s="619">
        <v>168062</v>
      </c>
      <c r="DE31" s="642"/>
      <c r="DF31" s="642"/>
      <c r="DG31" s="642"/>
      <c r="DH31" s="642"/>
      <c r="DI31" s="642"/>
      <c r="DJ31" s="642"/>
      <c r="DK31" s="643"/>
      <c r="DL31" s="619">
        <v>168062</v>
      </c>
      <c r="DM31" s="642"/>
      <c r="DN31" s="642"/>
      <c r="DO31" s="642"/>
      <c r="DP31" s="642"/>
      <c r="DQ31" s="642"/>
      <c r="DR31" s="642"/>
      <c r="DS31" s="642"/>
      <c r="DT31" s="642"/>
      <c r="DU31" s="642"/>
      <c r="DV31" s="643"/>
      <c r="DW31" s="615">
        <v>0.5</v>
      </c>
      <c r="DX31" s="640"/>
      <c r="DY31" s="640"/>
      <c r="DZ31" s="640"/>
      <c r="EA31" s="640"/>
      <c r="EB31" s="640"/>
      <c r="EC31" s="641"/>
    </row>
    <row r="32" spans="2:133" ht="11.45" customHeight="1">
      <c r="B32" s="607" t="s">
        <v>321</v>
      </c>
      <c r="C32" s="608"/>
      <c r="D32" s="608"/>
      <c r="E32" s="608"/>
      <c r="F32" s="608"/>
      <c r="G32" s="608"/>
      <c r="H32" s="608"/>
      <c r="I32" s="608"/>
      <c r="J32" s="608"/>
      <c r="K32" s="608"/>
      <c r="L32" s="608"/>
      <c r="M32" s="608"/>
      <c r="N32" s="608"/>
      <c r="O32" s="608"/>
      <c r="P32" s="608"/>
      <c r="Q32" s="609"/>
      <c r="R32" s="610">
        <v>5498894</v>
      </c>
      <c r="S32" s="611"/>
      <c r="T32" s="611"/>
      <c r="U32" s="611"/>
      <c r="V32" s="611"/>
      <c r="W32" s="611"/>
      <c r="X32" s="611"/>
      <c r="Y32" s="612"/>
      <c r="Z32" s="613">
        <v>7.5</v>
      </c>
      <c r="AA32" s="613"/>
      <c r="AB32" s="613"/>
      <c r="AC32" s="613"/>
      <c r="AD32" s="614" t="s">
        <v>241</v>
      </c>
      <c r="AE32" s="614"/>
      <c r="AF32" s="614"/>
      <c r="AG32" s="614"/>
      <c r="AH32" s="614"/>
      <c r="AI32" s="614"/>
      <c r="AJ32" s="614"/>
      <c r="AK32" s="614"/>
      <c r="AL32" s="615" t="s">
        <v>140</v>
      </c>
      <c r="AM32" s="616"/>
      <c r="AN32" s="616"/>
      <c r="AO32" s="617"/>
      <c r="AP32" s="658"/>
      <c r="AQ32" s="659"/>
      <c r="AR32" s="659"/>
      <c r="AS32" s="659"/>
      <c r="AT32" s="663"/>
      <c r="AU32" s="208" t="s">
        <v>322</v>
      </c>
      <c r="AX32" s="607" t="s">
        <v>323</v>
      </c>
      <c r="AY32" s="608"/>
      <c r="AZ32" s="608"/>
      <c r="BA32" s="608"/>
      <c r="BB32" s="608"/>
      <c r="BC32" s="608"/>
      <c r="BD32" s="608"/>
      <c r="BE32" s="608"/>
      <c r="BF32" s="609"/>
      <c r="BG32" s="667">
        <v>99.3</v>
      </c>
      <c r="BH32" s="642"/>
      <c r="BI32" s="642"/>
      <c r="BJ32" s="642"/>
      <c r="BK32" s="642"/>
      <c r="BL32" s="642"/>
      <c r="BM32" s="616">
        <v>98.5</v>
      </c>
      <c r="BN32" s="642"/>
      <c r="BO32" s="642"/>
      <c r="BP32" s="642"/>
      <c r="BQ32" s="665"/>
      <c r="BR32" s="667">
        <v>99.4</v>
      </c>
      <c r="BS32" s="642"/>
      <c r="BT32" s="642"/>
      <c r="BU32" s="642"/>
      <c r="BV32" s="642"/>
      <c r="BW32" s="642"/>
      <c r="BX32" s="616">
        <v>98.4</v>
      </c>
      <c r="BY32" s="642"/>
      <c r="BZ32" s="642"/>
      <c r="CA32" s="642"/>
      <c r="CB32" s="665"/>
      <c r="CD32" s="650"/>
      <c r="CE32" s="651"/>
      <c r="CF32" s="607" t="s">
        <v>324</v>
      </c>
      <c r="CG32" s="608"/>
      <c r="CH32" s="608"/>
      <c r="CI32" s="608"/>
      <c r="CJ32" s="608"/>
      <c r="CK32" s="608"/>
      <c r="CL32" s="608"/>
      <c r="CM32" s="608"/>
      <c r="CN32" s="608"/>
      <c r="CO32" s="608"/>
      <c r="CP32" s="608"/>
      <c r="CQ32" s="609"/>
      <c r="CR32" s="610" t="s">
        <v>140</v>
      </c>
      <c r="CS32" s="611"/>
      <c r="CT32" s="611"/>
      <c r="CU32" s="611"/>
      <c r="CV32" s="611"/>
      <c r="CW32" s="611"/>
      <c r="CX32" s="611"/>
      <c r="CY32" s="612"/>
      <c r="CZ32" s="615" t="s">
        <v>241</v>
      </c>
      <c r="DA32" s="640"/>
      <c r="DB32" s="640"/>
      <c r="DC32" s="644"/>
      <c r="DD32" s="619" t="s">
        <v>140</v>
      </c>
      <c r="DE32" s="611"/>
      <c r="DF32" s="611"/>
      <c r="DG32" s="611"/>
      <c r="DH32" s="611"/>
      <c r="DI32" s="611"/>
      <c r="DJ32" s="611"/>
      <c r="DK32" s="612"/>
      <c r="DL32" s="619" t="s">
        <v>140</v>
      </c>
      <c r="DM32" s="611"/>
      <c r="DN32" s="611"/>
      <c r="DO32" s="611"/>
      <c r="DP32" s="611"/>
      <c r="DQ32" s="611"/>
      <c r="DR32" s="611"/>
      <c r="DS32" s="611"/>
      <c r="DT32" s="611"/>
      <c r="DU32" s="611"/>
      <c r="DV32" s="612"/>
      <c r="DW32" s="615" t="s">
        <v>140</v>
      </c>
      <c r="DX32" s="640"/>
      <c r="DY32" s="640"/>
      <c r="DZ32" s="640"/>
      <c r="EA32" s="640"/>
      <c r="EB32" s="640"/>
      <c r="EC32" s="641"/>
    </row>
    <row r="33" spans="2:133" ht="11.45" customHeight="1">
      <c r="B33" s="607" t="s">
        <v>325</v>
      </c>
      <c r="C33" s="608"/>
      <c r="D33" s="608"/>
      <c r="E33" s="608"/>
      <c r="F33" s="608"/>
      <c r="G33" s="608"/>
      <c r="H33" s="608"/>
      <c r="I33" s="608"/>
      <c r="J33" s="608"/>
      <c r="K33" s="608"/>
      <c r="L33" s="608"/>
      <c r="M33" s="608"/>
      <c r="N33" s="608"/>
      <c r="O33" s="608"/>
      <c r="P33" s="608"/>
      <c r="Q33" s="609"/>
      <c r="R33" s="610">
        <v>311222</v>
      </c>
      <c r="S33" s="611"/>
      <c r="T33" s="611"/>
      <c r="U33" s="611"/>
      <c r="V33" s="611"/>
      <c r="W33" s="611"/>
      <c r="X33" s="611"/>
      <c r="Y33" s="612"/>
      <c r="Z33" s="613">
        <v>0.4</v>
      </c>
      <c r="AA33" s="613"/>
      <c r="AB33" s="613"/>
      <c r="AC33" s="613"/>
      <c r="AD33" s="614">
        <v>83150</v>
      </c>
      <c r="AE33" s="614"/>
      <c r="AF33" s="614"/>
      <c r="AG33" s="614"/>
      <c r="AH33" s="614"/>
      <c r="AI33" s="614"/>
      <c r="AJ33" s="614"/>
      <c r="AK33" s="614"/>
      <c r="AL33" s="615">
        <v>0.2</v>
      </c>
      <c r="AM33" s="616"/>
      <c r="AN33" s="616"/>
      <c r="AO33" s="617"/>
      <c r="AP33" s="660"/>
      <c r="AQ33" s="661"/>
      <c r="AR33" s="661"/>
      <c r="AS33" s="661"/>
      <c r="AT33" s="664"/>
      <c r="AU33" s="213"/>
      <c r="AV33" s="213"/>
      <c r="AW33" s="213"/>
      <c r="AX33" s="631" t="s">
        <v>326</v>
      </c>
      <c r="AY33" s="632"/>
      <c r="AZ33" s="632"/>
      <c r="BA33" s="632"/>
      <c r="BB33" s="632"/>
      <c r="BC33" s="632"/>
      <c r="BD33" s="632"/>
      <c r="BE33" s="632"/>
      <c r="BF33" s="633"/>
      <c r="BG33" s="668">
        <v>99.1</v>
      </c>
      <c r="BH33" s="669"/>
      <c r="BI33" s="669"/>
      <c r="BJ33" s="669"/>
      <c r="BK33" s="669"/>
      <c r="BL33" s="669"/>
      <c r="BM33" s="670">
        <v>97.2</v>
      </c>
      <c r="BN33" s="669"/>
      <c r="BO33" s="669"/>
      <c r="BP33" s="669"/>
      <c r="BQ33" s="671"/>
      <c r="BR33" s="668">
        <v>98.9</v>
      </c>
      <c r="BS33" s="669"/>
      <c r="BT33" s="669"/>
      <c r="BU33" s="669"/>
      <c r="BV33" s="669"/>
      <c r="BW33" s="669"/>
      <c r="BX33" s="670">
        <v>96.8</v>
      </c>
      <c r="BY33" s="669"/>
      <c r="BZ33" s="669"/>
      <c r="CA33" s="669"/>
      <c r="CB33" s="671"/>
      <c r="CD33" s="607" t="s">
        <v>327</v>
      </c>
      <c r="CE33" s="608"/>
      <c r="CF33" s="608"/>
      <c r="CG33" s="608"/>
      <c r="CH33" s="608"/>
      <c r="CI33" s="608"/>
      <c r="CJ33" s="608"/>
      <c r="CK33" s="608"/>
      <c r="CL33" s="608"/>
      <c r="CM33" s="608"/>
      <c r="CN33" s="608"/>
      <c r="CO33" s="608"/>
      <c r="CP33" s="608"/>
      <c r="CQ33" s="609"/>
      <c r="CR33" s="610">
        <v>24110691</v>
      </c>
      <c r="CS33" s="642"/>
      <c r="CT33" s="642"/>
      <c r="CU33" s="642"/>
      <c r="CV33" s="642"/>
      <c r="CW33" s="642"/>
      <c r="CX33" s="642"/>
      <c r="CY33" s="643"/>
      <c r="CZ33" s="615">
        <v>35.299999999999997</v>
      </c>
      <c r="DA33" s="640"/>
      <c r="DB33" s="640"/>
      <c r="DC33" s="644"/>
      <c r="DD33" s="619">
        <v>17535164</v>
      </c>
      <c r="DE33" s="642"/>
      <c r="DF33" s="642"/>
      <c r="DG33" s="642"/>
      <c r="DH33" s="642"/>
      <c r="DI33" s="642"/>
      <c r="DJ33" s="642"/>
      <c r="DK33" s="643"/>
      <c r="DL33" s="619">
        <v>10106039</v>
      </c>
      <c r="DM33" s="642"/>
      <c r="DN33" s="642"/>
      <c r="DO33" s="642"/>
      <c r="DP33" s="642"/>
      <c r="DQ33" s="642"/>
      <c r="DR33" s="642"/>
      <c r="DS33" s="642"/>
      <c r="DT33" s="642"/>
      <c r="DU33" s="642"/>
      <c r="DV33" s="643"/>
      <c r="DW33" s="615">
        <v>28.6</v>
      </c>
      <c r="DX33" s="640"/>
      <c r="DY33" s="640"/>
      <c r="DZ33" s="640"/>
      <c r="EA33" s="640"/>
      <c r="EB33" s="640"/>
      <c r="EC33" s="641"/>
    </row>
    <row r="34" spans="2:133" ht="11.45" customHeight="1">
      <c r="B34" s="607" t="s">
        <v>328</v>
      </c>
      <c r="C34" s="608"/>
      <c r="D34" s="608"/>
      <c r="E34" s="608"/>
      <c r="F34" s="608"/>
      <c r="G34" s="608"/>
      <c r="H34" s="608"/>
      <c r="I34" s="608"/>
      <c r="J34" s="608"/>
      <c r="K34" s="608"/>
      <c r="L34" s="608"/>
      <c r="M34" s="608"/>
      <c r="N34" s="608"/>
      <c r="O34" s="608"/>
      <c r="P34" s="608"/>
      <c r="Q34" s="609"/>
      <c r="R34" s="610">
        <v>1515633</v>
      </c>
      <c r="S34" s="611"/>
      <c r="T34" s="611"/>
      <c r="U34" s="611"/>
      <c r="V34" s="611"/>
      <c r="W34" s="611"/>
      <c r="X34" s="611"/>
      <c r="Y34" s="612"/>
      <c r="Z34" s="613">
        <v>2.1</v>
      </c>
      <c r="AA34" s="613"/>
      <c r="AB34" s="613"/>
      <c r="AC34" s="613"/>
      <c r="AD34" s="614" t="s">
        <v>241</v>
      </c>
      <c r="AE34" s="614"/>
      <c r="AF34" s="614"/>
      <c r="AG34" s="614"/>
      <c r="AH34" s="614"/>
      <c r="AI34" s="614"/>
      <c r="AJ34" s="614"/>
      <c r="AK34" s="614"/>
      <c r="AL34" s="615" t="s">
        <v>140</v>
      </c>
      <c r="AM34" s="616"/>
      <c r="AN34" s="616"/>
      <c r="AO34" s="617"/>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7" t="s">
        <v>329</v>
      </c>
      <c r="CE34" s="608"/>
      <c r="CF34" s="608"/>
      <c r="CG34" s="608"/>
      <c r="CH34" s="608"/>
      <c r="CI34" s="608"/>
      <c r="CJ34" s="608"/>
      <c r="CK34" s="608"/>
      <c r="CL34" s="608"/>
      <c r="CM34" s="608"/>
      <c r="CN34" s="608"/>
      <c r="CO34" s="608"/>
      <c r="CP34" s="608"/>
      <c r="CQ34" s="609"/>
      <c r="CR34" s="610">
        <v>7523985</v>
      </c>
      <c r="CS34" s="611"/>
      <c r="CT34" s="611"/>
      <c r="CU34" s="611"/>
      <c r="CV34" s="611"/>
      <c r="CW34" s="611"/>
      <c r="CX34" s="611"/>
      <c r="CY34" s="612"/>
      <c r="CZ34" s="615">
        <v>11</v>
      </c>
      <c r="DA34" s="640"/>
      <c r="DB34" s="640"/>
      <c r="DC34" s="644"/>
      <c r="DD34" s="619">
        <v>5382930</v>
      </c>
      <c r="DE34" s="611"/>
      <c r="DF34" s="611"/>
      <c r="DG34" s="611"/>
      <c r="DH34" s="611"/>
      <c r="DI34" s="611"/>
      <c r="DJ34" s="611"/>
      <c r="DK34" s="612"/>
      <c r="DL34" s="619">
        <v>4614547</v>
      </c>
      <c r="DM34" s="611"/>
      <c r="DN34" s="611"/>
      <c r="DO34" s="611"/>
      <c r="DP34" s="611"/>
      <c r="DQ34" s="611"/>
      <c r="DR34" s="611"/>
      <c r="DS34" s="611"/>
      <c r="DT34" s="611"/>
      <c r="DU34" s="611"/>
      <c r="DV34" s="612"/>
      <c r="DW34" s="615">
        <v>13.1</v>
      </c>
      <c r="DX34" s="640"/>
      <c r="DY34" s="640"/>
      <c r="DZ34" s="640"/>
      <c r="EA34" s="640"/>
      <c r="EB34" s="640"/>
      <c r="EC34" s="641"/>
    </row>
    <row r="35" spans="2:133" ht="11.45" customHeight="1">
      <c r="B35" s="607" t="s">
        <v>330</v>
      </c>
      <c r="C35" s="608"/>
      <c r="D35" s="608"/>
      <c r="E35" s="608"/>
      <c r="F35" s="608"/>
      <c r="G35" s="608"/>
      <c r="H35" s="608"/>
      <c r="I35" s="608"/>
      <c r="J35" s="608"/>
      <c r="K35" s="608"/>
      <c r="L35" s="608"/>
      <c r="M35" s="608"/>
      <c r="N35" s="608"/>
      <c r="O35" s="608"/>
      <c r="P35" s="608"/>
      <c r="Q35" s="609"/>
      <c r="R35" s="610">
        <v>3592202</v>
      </c>
      <c r="S35" s="611"/>
      <c r="T35" s="611"/>
      <c r="U35" s="611"/>
      <c r="V35" s="611"/>
      <c r="W35" s="611"/>
      <c r="X35" s="611"/>
      <c r="Y35" s="612"/>
      <c r="Z35" s="613">
        <v>4.9000000000000004</v>
      </c>
      <c r="AA35" s="613"/>
      <c r="AB35" s="613"/>
      <c r="AC35" s="613"/>
      <c r="AD35" s="614" t="s">
        <v>140</v>
      </c>
      <c r="AE35" s="614"/>
      <c r="AF35" s="614"/>
      <c r="AG35" s="614"/>
      <c r="AH35" s="614"/>
      <c r="AI35" s="614"/>
      <c r="AJ35" s="614"/>
      <c r="AK35" s="614"/>
      <c r="AL35" s="615" t="s">
        <v>140</v>
      </c>
      <c r="AM35" s="616"/>
      <c r="AN35" s="616"/>
      <c r="AO35" s="617"/>
      <c r="AP35" s="218"/>
      <c r="AQ35" s="592" t="s">
        <v>331</v>
      </c>
      <c r="AR35" s="593"/>
      <c r="AS35" s="593"/>
      <c r="AT35" s="593"/>
      <c r="AU35" s="593"/>
      <c r="AV35" s="593"/>
      <c r="AW35" s="593"/>
      <c r="AX35" s="593"/>
      <c r="AY35" s="593"/>
      <c r="AZ35" s="593"/>
      <c r="BA35" s="593"/>
      <c r="BB35" s="593"/>
      <c r="BC35" s="593"/>
      <c r="BD35" s="593"/>
      <c r="BE35" s="593"/>
      <c r="BF35" s="594"/>
      <c r="BG35" s="592" t="s">
        <v>332</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333</v>
      </c>
      <c r="CE35" s="608"/>
      <c r="CF35" s="608"/>
      <c r="CG35" s="608"/>
      <c r="CH35" s="608"/>
      <c r="CI35" s="608"/>
      <c r="CJ35" s="608"/>
      <c r="CK35" s="608"/>
      <c r="CL35" s="608"/>
      <c r="CM35" s="608"/>
      <c r="CN35" s="608"/>
      <c r="CO35" s="608"/>
      <c r="CP35" s="608"/>
      <c r="CQ35" s="609"/>
      <c r="CR35" s="610">
        <v>651713</v>
      </c>
      <c r="CS35" s="642"/>
      <c r="CT35" s="642"/>
      <c r="CU35" s="642"/>
      <c r="CV35" s="642"/>
      <c r="CW35" s="642"/>
      <c r="CX35" s="642"/>
      <c r="CY35" s="643"/>
      <c r="CZ35" s="615">
        <v>1</v>
      </c>
      <c r="DA35" s="640"/>
      <c r="DB35" s="640"/>
      <c r="DC35" s="644"/>
      <c r="DD35" s="619">
        <v>530508</v>
      </c>
      <c r="DE35" s="642"/>
      <c r="DF35" s="642"/>
      <c r="DG35" s="642"/>
      <c r="DH35" s="642"/>
      <c r="DI35" s="642"/>
      <c r="DJ35" s="642"/>
      <c r="DK35" s="643"/>
      <c r="DL35" s="619">
        <v>516367</v>
      </c>
      <c r="DM35" s="642"/>
      <c r="DN35" s="642"/>
      <c r="DO35" s="642"/>
      <c r="DP35" s="642"/>
      <c r="DQ35" s="642"/>
      <c r="DR35" s="642"/>
      <c r="DS35" s="642"/>
      <c r="DT35" s="642"/>
      <c r="DU35" s="642"/>
      <c r="DV35" s="643"/>
      <c r="DW35" s="615">
        <v>1.5</v>
      </c>
      <c r="DX35" s="640"/>
      <c r="DY35" s="640"/>
      <c r="DZ35" s="640"/>
      <c r="EA35" s="640"/>
      <c r="EB35" s="640"/>
      <c r="EC35" s="641"/>
    </row>
    <row r="36" spans="2:133" ht="11.45" customHeight="1">
      <c r="B36" s="607" t="s">
        <v>334</v>
      </c>
      <c r="C36" s="608"/>
      <c r="D36" s="608"/>
      <c r="E36" s="608"/>
      <c r="F36" s="608"/>
      <c r="G36" s="608"/>
      <c r="H36" s="608"/>
      <c r="I36" s="608"/>
      <c r="J36" s="608"/>
      <c r="K36" s="608"/>
      <c r="L36" s="608"/>
      <c r="M36" s="608"/>
      <c r="N36" s="608"/>
      <c r="O36" s="608"/>
      <c r="P36" s="608"/>
      <c r="Q36" s="609"/>
      <c r="R36" s="610">
        <v>3996465</v>
      </c>
      <c r="S36" s="611"/>
      <c r="T36" s="611"/>
      <c r="U36" s="611"/>
      <c r="V36" s="611"/>
      <c r="W36" s="611"/>
      <c r="X36" s="611"/>
      <c r="Y36" s="612"/>
      <c r="Z36" s="613">
        <v>5.5</v>
      </c>
      <c r="AA36" s="613"/>
      <c r="AB36" s="613"/>
      <c r="AC36" s="613"/>
      <c r="AD36" s="614" t="s">
        <v>140</v>
      </c>
      <c r="AE36" s="614"/>
      <c r="AF36" s="614"/>
      <c r="AG36" s="614"/>
      <c r="AH36" s="614"/>
      <c r="AI36" s="614"/>
      <c r="AJ36" s="614"/>
      <c r="AK36" s="614"/>
      <c r="AL36" s="615" t="s">
        <v>140</v>
      </c>
      <c r="AM36" s="616"/>
      <c r="AN36" s="616"/>
      <c r="AO36" s="617"/>
      <c r="AP36" s="218"/>
      <c r="AQ36" s="676" t="s">
        <v>335</v>
      </c>
      <c r="AR36" s="677"/>
      <c r="AS36" s="677"/>
      <c r="AT36" s="677"/>
      <c r="AU36" s="677"/>
      <c r="AV36" s="677"/>
      <c r="AW36" s="677"/>
      <c r="AX36" s="677"/>
      <c r="AY36" s="678"/>
      <c r="AZ36" s="599">
        <v>5858810</v>
      </c>
      <c r="BA36" s="600"/>
      <c r="BB36" s="600"/>
      <c r="BC36" s="600"/>
      <c r="BD36" s="600"/>
      <c r="BE36" s="600"/>
      <c r="BF36" s="672"/>
      <c r="BG36" s="596" t="s">
        <v>336</v>
      </c>
      <c r="BH36" s="597"/>
      <c r="BI36" s="597"/>
      <c r="BJ36" s="597"/>
      <c r="BK36" s="597"/>
      <c r="BL36" s="597"/>
      <c r="BM36" s="597"/>
      <c r="BN36" s="597"/>
      <c r="BO36" s="597"/>
      <c r="BP36" s="597"/>
      <c r="BQ36" s="597"/>
      <c r="BR36" s="597"/>
      <c r="BS36" s="597"/>
      <c r="BT36" s="597"/>
      <c r="BU36" s="598"/>
      <c r="BV36" s="599">
        <v>71853</v>
      </c>
      <c r="BW36" s="600"/>
      <c r="BX36" s="600"/>
      <c r="BY36" s="600"/>
      <c r="BZ36" s="600"/>
      <c r="CA36" s="600"/>
      <c r="CB36" s="672"/>
      <c r="CD36" s="607" t="s">
        <v>337</v>
      </c>
      <c r="CE36" s="608"/>
      <c r="CF36" s="608"/>
      <c r="CG36" s="608"/>
      <c r="CH36" s="608"/>
      <c r="CI36" s="608"/>
      <c r="CJ36" s="608"/>
      <c r="CK36" s="608"/>
      <c r="CL36" s="608"/>
      <c r="CM36" s="608"/>
      <c r="CN36" s="608"/>
      <c r="CO36" s="608"/>
      <c r="CP36" s="608"/>
      <c r="CQ36" s="609"/>
      <c r="CR36" s="610">
        <v>5996288</v>
      </c>
      <c r="CS36" s="611"/>
      <c r="CT36" s="611"/>
      <c r="CU36" s="611"/>
      <c r="CV36" s="611"/>
      <c r="CW36" s="611"/>
      <c r="CX36" s="611"/>
      <c r="CY36" s="612"/>
      <c r="CZ36" s="615">
        <v>8.8000000000000007</v>
      </c>
      <c r="DA36" s="640"/>
      <c r="DB36" s="640"/>
      <c r="DC36" s="644"/>
      <c r="DD36" s="619">
        <v>4339721</v>
      </c>
      <c r="DE36" s="611"/>
      <c r="DF36" s="611"/>
      <c r="DG36" s="611"/>
      <c r="DH36" s="611"/>
      <c r="DI36" s="611"/>
      <c r="DJ36" s="611"/>
      <c r="DK36" s="612"/>
      <c r="DL36" s="619">
        <v>1418252</v>
      </c>
      <c r="DM36" s="611"/>
      <c r="DN36" s="611"/>
      <c r="DO36" s="611"/>
      <c r="DP36" s="611"/>
      <c r="DQ36" s="611"/>
      <c r="DR36" s="611"/>
      <c r="DS36" s="611"/>
      <c r="DT36" s="611"/>
      <c r="DU36" s="611"/>
      <c r="DV36" s="612"/>
      <c r="DW36" s="615">
        <v>4</v>
      </c>
      <c r="DX36" s="640"/>
      <c r="DY36" s="640"/>
      <c r="DZ36" s="640"/>
      <c r="EA36" s="640"/>
      <c r="EB36" s="640"/>
      <c r="EC36" s="641"/>
    </row>
    <row r="37" spans="2:133" ht="11.45" customHeight="1">
      <c r="B37" s="607" t="s">
        <v>338</v>
      </c>
      <c r="C37" s="608"/>
      <c r="D37" s="608"/>
      <c r="E37" s="608"/>
      <c r="F37" s="608"/>
      <c r="G37" s="608"/>
      <c r="H37" s="608"/>
      <c r="I37" s="608"/>
      <c r="J37" s="608"/>
      <c r="K37" s="608"/>
      <c r="L37" s="608"/>
      <c r="M37" s="608"/>
      <c r="N37" s="608"/>
      <c r="O37" s="608"/>
      <c r="P37" s="608"/>
      <c r="Q37" s="609"/>
      <c r="R37" s="610">
        <v>648611</v>
      </c>
      <c r="S37" s="611"/>
      <c r="T37" s="611"/>
      <c r="U37" s="611"/>
      <c r="V37" s="611"/>
      <c r="W37" s="611"/>
      <c r="X37" s="611"/>
      <c r="Y37" s="612"/>
      <c r="Z37" s="613">
        <v>0.9</v>
      </c>
      <c r="AA37" s="613"/>
      <c r="AB37" s="613"/>
      <c r="AC37" s="613"/>
      <c r="AD37" s="614">
        <v>1192</v>
      </c>
      <c r="AE37" s="614"/>
      <c r="AF37" s="614"/>
      <c r="AG37" s="614"/>
      <c r="AH37" s="614"/>
      <c r="AI37" s="614"/>
      <c r="AJ37" s="614"/>
      <c r="AK37" s="614"/>
      <c r="AL37" s="615">
        <v>0</v>
      </c>
      <c r="AM37" s="616"/>
      <c r="AN37" s="616"/>
      <c r="AO37" s="617"/>
      <c r="AQ37" s="673" t="s">
        <v>339</v>
      </c>
      <c r="AR37" s="674"/>
      <c r="AS37" s="674"/>
      <c r="AT37" s="674"/>
      <c r="AU37" s="674"/>
      <c r="AV37" s="674"/>
      <c r="AW37" s="674"/>
      <c r="AX37" s="674"/>
      <c r="AY37" s="675"/>
      <c r="AZ37" s="610">
        <v>547024</v>
      </c>
      <c r="BA37" s="611"/>
      <c r="BB37" s="611"/>
      <c r="BC37" s="611"/>
      <c r="BD37" s="642"/>
      <c r="BE37" s="642"/>
      <c r="BF37" s="665"/>
      <c r="BG37" s="607" t="s">
        <v>340</v>
      </c>
      <c r="BH37" s="608"/>
      <c r="BI37" s="608"/>
      <c r="BJ37" s="608"/>
      <c r="BK37" s="608"/>
      <c r="BL37" s="608"/>
      <c r="BM37" s="608"/>
      <c r="BN37" s="608"/>
      <c r="BO37" s="608"/>
      <c r="BP37" s="608"/>
      <c r="BQ37" s="608"/>
      <c r="BR37" s="608"/>
      <c r="BS37" s="608"/>
      <c r="BT37" s="608"/>
      <c r="BU37" s="609"/>
      <c r="BV37" s="610">
        <v>-166421</v>
      </c>
      <c r="BW37" s="611"/>
      <c r="BX37" s="611"/>
      <c r="BY37" s="611"/>
      <c r="BZ37" s="611"/>
      <c r="CA37" s="611"/>
      <c r="CB37" s="620"/>
      <c r="CD37" s="607" t="s">
        <v>341</v>
      </c>
      <c r="CE37" s="608"/>
      <c r="CF37" s="608"/>
      <c r="CG37" s="608"/>
      <c r="CH37" s="608"/>
      <c r="CI37" s="608"/>
      <c r="CJ37" s="608"/>
      <c r="CK37" s="608"/>
      <c r="CL37" s="608"/>
      <c r="CM37" s="608"/>
      <c r="CN37" s="608"/>
      <c r="CO37" s="608"/>
      <c r="CP37" s="608"/>
      <c r="CQ37" s="609"/>
      <c r="CR37" s="610">
        <v>140484</v>
      </c>
      <c r="CS37" s="642"/>
      <c r="CT37" s="642"/>
      <c r="CU37" s="642"/>
      <c r="CV37" s="642"/>
      <c r="CW37" s="642"/>
      <c r="CX37" s="642"/>
      <c r="CY37" s="643"/>
      <c r="CZ37" s="615">
        <v>0.2</v>
      </c>
      <c r="DA37" s="640"/>
      <c r="DB37" s="640"/>
      <c r="DC37" s="644"/>
      <c r="DD37" s="619">
        <v>140484</v>
      </c>
      <c r="DE37" s="642"/>
      <c r="DF37" s="642"/>
      <c r="DG37" s="642"/>
      <c r="DH37" s="642"/>
      <c r="DI37" s="642"/>
      <c r="DJ37" s="642"/>
      <c r="DK37" s="643"/>
      <c r="DL37" s="619">
        <v>140484</v>
      </c>
      <c r="DM37" s="642"/>
      <c r="DN37" s="642"/>
      <c r="DO37" s="642"/>
      <c r="DP37" s="642"/>
      <c r="DQ37" s="642"/>
      <c r="DR37" s="642"/>
      <c r="DS37" s="642"/>
      <c r="DT37" s="642"/>
      <c r="DU37" s="642"/>
      <c r="DV37" s="643"/>
      <c r="DW37" s="615">
        <v>0.4</v>
      </c>
      <c r="DX37" s="640"/>
      <c r="DY37" s="640"/>
      <c r="DZ37" s="640"/>
      <c r="EA37" s="640"/>
      <c r="EB37" s="640"/>
      <c r="EC37" s="641"/>
    </row>
    <row r="38" spans="2:133" ht="11.45" customHeight="1">
      <c r="B38" s="607" t="s">
        <v>342</v>
      </c>
      <c r="C38" s="608"/>
      <c r="D38" s="608"/>
      <c r="E38" s="608"/>
      <c r="F38" s="608"/>
      <c r="G38" s="608"/>
      <c r="H38" s="608"/>
      <c r="I38" s="608"/>
      <c r="J38" s="608"/>
      <c r="K38" s="608"/>
      <c r="L38" s="608"/>
      <c r="M38" s="608"/>
      <c r="N38" s="608"/>
      <c r="O38" s="608"/>
      <c r="P38" s="608"/>
      <c r="Q38" s="609"/>
      <c r="R38" s="610">
        <v>3385000</v>
      </c>
      <c r="S38" s="611"/>
      <c r="T38" s="611"/>
      <c r="U38" s="611"/>
      <c r="V38" s="611"/>
      <c r="W38" s="611"/>
      <c r="X38" s="611"/>
      <c r="Y38" s="612"/>
      <c r="Z38" s="613">
        <v>4.5999999999999996</v>
      </c>
      <c r="AA38" s="613"/>
      <c r="AB38" s="613"/>
      <c r="AC38" s="613"/>
      <c r="AD38" s="614" t="s">
        <v>140</v>
      </c>
      <c r="AE38" s="614"/>
      <c r="AF38" s="614"/>
      <c r="AG38" s="614"/>
      <c r="AH38" s="614"/>
      <c r="AI38" s="614"/>
      <c r="AJ38" s="614"/>
      <c r="AK38" s="614"/>
      <c r="AL38" s="615" t="s">
        <v>140</v>
      </c>
      <c r="AM38" s="616"/>
      <c r="AN38" s="616"/>
      <c r="AO38" s="617"/>
      <c r="AQ38" s="673" t="s">
        <v>343</v>
      </c>
      <c r="AR38" s="674"/>
      <c r="AS38" s="674"/>
      <c r="AT38" s="674"/>
      <c r="AU38" s="674"/>
      <c r="AV38" s="674"/>
      <c r="AW38" s="674"/>
      <c r="AX38" s="674"/>
      <c r="AY38" s="675"/>
      <c r="AZ38" s="610">
        <v>274095</v>
      </c>
      <c r="BA38" s="611"/>
      <c r="BB38" s="611"/>
      <c r="BC38" s="611"/>
      <c r="BD38" s="642"/>
      <c r="BE38" s="642"/>
      <c r="BF38" s="665"/>
      <c r="BG38" s="607" t="s">
        <v>344</v>
      </c>
      <c r="BH38" s="608"/>
      <c r="BI38" s="608"/>
      <c r="BJ38" s="608"/>
      <c r="BK38" s="608"/>
      <c r="BL38" s="608"/>
      <c r="BM38" s="608"/>
      <c r="BN38" s="608"/>
      <c r="BO38" s="608"/>
      <c r="BP38" s="608"/>
      <c r="BQ38" s="608"/>
      <c r="BR38" s="608"/>
      <c r="BS38" s="608"/>
      <c r="BT38" s="608"/>
      <c r="BU38" s="609"/>
      <c r="BV38" s="610">
        <v>15884</v>
      </c>
      <c r="BW38" s="611"/>
      <c r="BX38" s="611"/>
      <c r="BY38" s="611"/>
      <c r="BZ38" s="611"/>
      <c r="CA38" s="611"/>
      <c r="CB38" s="620"/>
      <c r="CD38" s="607" t="s">
        <v>345</v>
      </c>
      <c r="CE38" s="608"/>
      <c r="CF38" s="608"/>
      <c r="CG38" s="608"/>
      <c r="CH38" s="608"/>
      <c r="CI38" s="608"/>
      <c r="CJ38" s="608"/>
      <c r="CK38" s="608"/>
      <c r="CL38" s="608"/>
      <c r="CM38" s="608"/>
      <c r="CN38" s="608"/>
      <c r="CO38" s="608"/>
      <c r="CP38" s="608"/>
      <c r="CQ38" s="609"/>
      <c r="CR38" s="610">
        <v>4962363</v>
      </c>
      <c r="CS38" s="611"/>
      <c r="CT38" s="611"/>
      <c r="CU38" s="611"/>
      <c r="CV38" s="611"/>
      <c r="CW38" s="611"/>
      <c r="CX38" s="611"/>
      <c r="CY38" s="612"/>
      <c r="CZ38" s="615">
        <v>7.3</v>
      </c>
      <c r="DA38" s="640"/>
      <c r="DB38" s="640"/>
      <c r="DC38" s="644"/>
      <c r="DD38" s="619">
        <v>3868280</v>
      </c>
      <c r="DE38" s="611"/>
      <c r="DF38" s="611"/>
      <c r="DG38" s="611"/>
      <c r="DH38" s="611"/>
      <c r="DI38" s="611"/>
      <c r="DJ38" s="611"/>
      <c r="DK38" s="612"/>
      <c r="DL38" s="619">
        <v>3552954</v>
      </c>
      <c r="DM38" s="611"/>
      <c r="DN38" s="611"/>
      <c r="DO38" s="611"/>
      <c r="DP38" s="611"/>
      <c r="DQ38" s="611"/>
      <c r="DR38" s="611"/>
      <c r="DS38" s="611"/>
      <c r="DT38" s="611"/>
      <c r="DU38" s="611"/>
      <c r="DV38" s="612"/>
      <c r="DW38" s="615">
        <v>10.1</v>
      </c>
      <c r="DX38" s="640"/>
      <c r="DY38" s="640"/>
      <c r="DZ38" s="640"/>
      <c r="EA38" s="640"/>
      <c r="EB38" s="640"/>
      <c r="EC38" s="641"/>
    </row>
    <row r="39" spans="2:133" ht="11.45" customHeight="1">
      <c r="B39" s="607" t="s">
        <v>346</v>
      </c>
      <c r="C39" s="608"/>
      <c r="D39" s="608"/>
      <c r="E39" s="608"/>
      <c r="F39" s="608"/>
      <c r="G39" s="608"/>
      <c r="H39" s="608"/>
      <c r="I39" s="608"/>
      <c r="J39" s="608"/>
      <c r="K39" s="608"/>
      <c r="L39" s="608"/>
      <c r="M39" s="608"/>
      <c r="N39" s="608"/>
      <c r="O39" s="608"/>
      <c r="P39" s="608"/>
      <c r="Q39" s="609"/>
      <c r="R39" s="610" t="s">
        <v>241</v>
      </c>
      <c r="S39" s="611"/>
      <c r="T39" s="611"/>
      <c r="U39" s="611"/>
      <c r="V39" s="611"/>
      <c r="W39" s="611"/>
      <c r="X39" s="611"/>
      <c r="Y39" s="612"/>
      <c r="Z39" s="613" t="s">
        <v>140</v>
      </c>
      <c r="AA39" s="613"/>
      <c r="AB39" s="613"/>
      <c r="AC39" s="613"/>
      <c r="AD39" s="614" t="s">
        <v>140</v>
      </c>
      <c r="AE39" s="614"/>
      <c r="AF39" s="614"/>
      <c r="AG39" s="614"/>
      <c r="AH39" s="614"/>
      <c r="AI39" s="614"/>
      <c r="AJ39" s="614"/>
      <c r="AK39" s="614"/>
      <c r="AL39" s="615" t="s">
        <v>140</v>
      </c>
      <c r="AM39" s="616"/>
      <c r="AN39" s="616"/>
      <c r="AO39" s="617"/>
      <c r="AQ39" s="673" t="s">
        <v>347</v>
      </c>
      <c r="AR39" s="674"/>
      <c r="AS39" s="674"/>
      <c r="AT39" s="674"/>
      <c r="AU39" s="674"/>
      <c r="AV39" s="674"/>
      <c r="AW39" s="674"/>
      <c r="AX39" s="674"/>
      <c r="AY39" s="675"/>
      <c r="AZ39" s="610">
        <v>60630</v>
      </c>
      <c r="BA39" s="611"/>
      <c r="BB39" s="611"/>
      <c r="BC39" s="611"/>
      <c r="BD39" s="642"/>
      <c r="BE39" s="642"/>
      <c r="BF39" s="665"/>
      <c r="BG39" s="607" t="s">
        <v>348</v>
      </c>
      <c r="BH39" s="608"/>
      <c r="BI39" s="608"/>
      <c r="BJ39" s="608"/>
      <c r="BK39" s="608"/>
      <c r="BL39" s="608"/>
      <c r="BM39" s="608"/>
      <c r="BN39" s="608"/>
      <c r="BO39" s="608"/>
      <c r="BP39" s="608"/>
      <c r="BQ39" s="608"/>
      <c r="BR39" s="608"/>
      <c r="BS39" s="608"/>
      <c r="BT39" s="608"/>
      <c r="BU39" s="609"/>
      <c r="BV39" s="610">
        <v>23875</v>
      </c>
      <c r="BW39" s="611"/>
      <c r="BX39" s="611"/>
      <c r="BY39" s="611"/>
      <c r="BZ39" s="611"/>
      <c r="CA39" s="611"/>
      <c r="CB39" s="620"/>
      <c r="CD39" s="607" t="s">
        <v>349</v>
      </c>
      <c r="CE39" s="608"/>
      <c r="CF39" s="608"/>
      <c r="CG39" s="608"/>
      <c r="CH39" s="608"/>
      <c r="CI39" s="608"/>
      <c r="CJ39" s="608"/>
      <c r="CK39" s="608"/>
      <c r="CL39" s="608"/>
      <c r="CM39" s="608"/>
      <c r="CN39" s="608"/>
      <c r="CO39" s="608"/>
      <c r="CP39" s="608"/>
      <c r="CQ39" s="609"/>
      <c r="CR39" s="610">
        <v>4852350</v>
      </c>
      <c r="CS39" s="642"/>
      <c r="CT39" s="642"/>
      <c r="CU39" s="642"/>
      <c r="CV39" s="642"/>
      <c r="CW39" s="642"/>
      <c r="CX39" s="642"/>
      <c r="CY39" s="643"/>
      <c r="CZ39" s="615">
        <v>7.1</v>
      </c>
      <c r="DA39" s="640"/>
      <c r="DB39" s="640"/>
      <c r="DC39" s="644"/>
      <c r="DD39" s="619">
        <v>3357345</v>
      </c>
      <c r="DE39" s="642"/>
      <c r="DF39" s="642"/>
      <c r="DG39" s="642"/>
      <c r="DH39" s="642"/>
      <c r="DI39" s="642"/>
      <c r="DJ39" s="642"/>
      <c r="DK39" s="643"/>
      <c r="DL39" s="619" t="s">
        <v>241</v>
      </c>
      <c r="DM39" s="642"/>
      <c r="DN39" s="642"/>
      <c r="DO39" s="642"/>
      <c r="DP39" s="642"/>
      <c r="DQ39" s="642"/>
      <c r="DR39" s="642"/>
      <c r="DS39" s="642"/>
      <c r="DT39" s="642"/>
      <c r="DU39" s="642"/>
      <c r="DV39" s="643"/>
      <c r="DW39" s="615" t="s">
        <v>140</v>
      </c>
      <c r="DX39" s="640"/>
      <c r="DY39" s="640"/>
      <c r="DZ39" s="640"/>
      <c r="EA39" s="640"/>
      <c r="EB39" s="640"/>
      <c r="EC39" s="641"/>
    </row>
    <row r="40" spans="2:133" ht="11.45" customHeight="1">
      <c r="B40" s="607" t="s">
        <v>350</v>
      </c>
      <c r="C40" s="608"/>
      <c r="D40" s="608"/>
      <c r="E40" s="608"/>
      <c r="F40" s="608"/>
      <c r="G40" s="608"/>
      <c r="H40" s="608"/>
      <c r="I40" s="608"/>
      <c r="J40" s="608"/>
      <c r="K40" s="608"/>
      <c r="L40" s="608"/>
      <c r="M40" s="608"/>
      <c r="N40" s="608"/>
      <c r="O40" s="608"/>
      <c r="P40" s="608"/>
      <c r="Q40" s="609"/>
      <c r="R40" s="610">
        <v>571000</v>
      </c>
      <c r="S40" s="611"/>
      <c r="T40" s="611"/>
      <c r="U40" s="611"/>
      <c r="V40" s="611"/>
      <c r="W40" s="611"/>
      <c r="X40" s="611"/>
      <c r="Y40" s="612"/>
      <c r="Z40" s="613">
        <v>0.8</v>
      </c>
      <c r="AA40" s="613"/>
      <c r="AB40" s="613"/>
      <c r="AC40" s="613"/>
      <c r="AD40" s="614" t="s">
        <v>140</v>
      </c>
      <c r="AE40" s="614"/>
      <c r="AF40" s="614"/>
      <c r="AG40" s="614"/>
      <c r="AH40" s="614"/>
      <c r="AI40" s="614"/>
      <c r="AJ40" s="614"/>
      <c r="AK40" s="614"/>
      <c r="AL40" s="615" t="s">
        <v>140</v>
      </c>
      <c r="AM40" s="616"/>
      <c r="AN40" s="616"/>
      <c r="AO40" s="617"/>
      <c r="AQ40" s="673" t="s">
        <v>351</v>
      </c>
      <c r="AR40" s="674"/>
      <c r="AS40" s="674"/>
      <c r="AT40" s="674"/>
      <c r="AU40" s="674"/>
      <c r="AV40" s="674"/>
      <c r="AW40" s="674"/>
      <c r="AX40" s="674"/>
      <c r="AY40" s="675"/>
      <c r="AZ40" s="610">
        <v>11698</v>
      </c>
      <c r="BA40" s="611"/>
      <c r="BB40" s="611"/>
      <c r="BC40" s="611"/>
      <c r="BD40" s="642"/>
      <c r="BE40" s="642"/>
      <c r="BF40" s="665"/>
      <c r="BG40" s="658" t="s">
        <v>352</v>
      </c>
      <c r="BH40" s="659"/>
      <c r="BI40" s="659"/>
      <c r="BJ40" s="659"/>
      <c r="BK40" s="659"/>
      <c r="BL40" s="214"/>
      <c r="BM40" s="608" t="s">
        <v>353</v>
      </c>
      <c r="BN40" s="608"/>
      <c r="BO40" s="608"/>
      <c r="BP40" s="608"/>
      <c r="BQ40" s="608"/>
      <c r="BR40" s="608"/>
      <c r="BS40" s="608"/>
      <c r="BT40" s="608"/>
      <c r="BU40" s="609"/>
      <c r="BV40" s="610">
        <v>85</v>
      </c>
      <c r="BW40" s="611"/>
      <c r="BX40" s="611"/>
      <c r="BY40" s="611"/>
      <c r="BZ40" s="611"/>
      <c r="CA40" s="611"/>
      <c r="CB40" s="620"/>
      <c r="CD40" s="607" t="s">
        <v>354</v>
      </c>
      <c r="CE40" s="608"/>
      <c r="CF40" s="608"/>
      <c r="CG40" s="608"/>
      <c r="CH40" s="608"/>
      <c r="CI40" s="608"/>
      <c r="CJ40" s="608"/>
      <c r="CK40" s="608"/>
      <c r="CL40" s="608"/>
      <c r="CM40" s="608"/>
      <c r="CN40" s="608"/>
      <c r="CO40" s="608"/>
      <c r="CP40" s="608"/>
      <c r="CQ40" s="609"/>
      <c r="CR40" s="610">
        <v>123992</v>
      </c>
      <c r="CS40" s="611"/>
      <c r="CT40" s="611"/>
      <c r="CU40" s="611"/>
      <c r="CV40" s="611"/>
      <c r="CW40" s="611"/>
      <c r="CX40" s="611"/>
      <c r="CY40" s="612"/>
      <c r="CZ40" s="615">
        <v>0.2</v>
      </c>
      <c r="DA40" s="640"/>
      <c r="DB40" s="640"/>
      <c r="DC40" s="644"/>
      <c r="DD40" s="619">
        <v>56380</v>
      </c>
      <c r="DE40" s="611"/>
      <c r="DF40" s="611"/>
      <c r="DG40" s="611"/>
      <c r="DH40" s="611"/>
      <c r="DI40" s="611"/>
      <c r="DJ40" s="611"/>
      <c r="DK40" s="612"/>
      <c r="DL40" s="619">
        <v>3919</v>
      </c>
      <c r="DM40" s="611"/>
      <c r="DN40" s="611"/>
      <c r="DO40" s="611"/>
      <c r="DP40" s="611"/>
      <c r="DQ40" s="611"/>
      <c r="DR40" s="611"/>
      <c r="DS40" s="611"/>
      <c r="DT40" s="611"/>
      <c r="DU40" s="611"/>
      <c r="DV40" s="612"/>
      <c r="DW40" s="615">
        <v>0</v>
      </c>
      <c r="DX40" s="640"/>
      <c r="DY40" s="640"/>
      <c r="DZ40" s="640"/>
      <c r="EA40" s="640"/>
      <c r="EB40" s="640"/>
      <c r="EC40" s="641"/>
    </row>
    <row r="41" spans="2:133" ht="11.45" customHeight="1">
      <c r="B41" s="631" t="s">
        <v>355</v>
      </c>
      <c r="C41" s="632"/>
      <c r="D41" s="632"/>
      <c r="E41" s="632"/>
      <c r="F41" s="632"/>
      <c r="G41" s="632"/>
      <c r="H41" s="632"/>
      <c r="I41" s="632"/>
      <c r="J41" s="632"/>
      <c r="K41" s="632"/>
      <c r="L41" s="632"/>
      <c r="M41" s="632"/>
      <c r="N41" s="632"/>
      <c r="O41" s="632"/>
      <c r="P41" s="632"/>
      <c r="Q41" s="633"/>
      <c r="R41" s="682">
        <v>73033295</v>
      </c>
      <c r="S41" s="683"/>
      <c r="T41" s="683"/>
      <c r="U41" s="683"/>
      <c r="V41" s="683"/>
      <c r="W41" s="683"/>
      <c r="X41" s="683"/>
      <c r="Y41" s="687"/>
      <c r="Z41" s="688">
        <v>100</v>
      </c>
      <c r="AA41" s="688"/>
      <c r="AB41" s="688"/>
      <c r="AC41" s="688"/>
      <c r="AD41" s="689">
        <v>34710671</v>
      </c>
      <c r="AE41" s="689"/>
      <c r="AF41" s="689"/>
      <c r="AG41" s="689"/>
      <c r="AH41" s="689"/>
      <c r="AI41" s="689"/>
      <c r="AJ41" s="689"/>
      <c r="AK41" s="689"/>
      <c r="AL41" s="690">
        <v>100</v>
      </c>
      <c r="AM41" s="670"/>
      <c r="AN41" s="670"/>
      <c r="AO41" s="691"/>
      <c r="AQ41" s="673" t="s">
        <v>356</v>
      </c>
      <c r="AR41" s="674"/>
      <c r="AS41" s="674"/>
      <c r="AT41" s="674"/>
      <c r="AU41" s="674"/>
      <c r="AV41" s="674"/>
      <c r="AW41" s="674"/>
      <c r="AX41" s="674"/>
      <c r="AY41" s="675"/>
      <c r="AZ41" s="610">
        <v>1190275</v>
      </c>
      <c r="BA41" s="611"/>
      <c r="BB41" s="611"/>
      <c r="BC41" s="611"/>
      <c r="BD41" s="642"/>
      <c r="BE41" s="642"/>
      <c r="BF41" s="665"/>
      <c r="BG41" s="658"/>
      <c r="BH41" s="659"/>
      <c r="BI41" s="659"/>
      <c r="BJ41" s="659"/>
      <c r="BK41" s="659"/>
      <c r="BL41" s="214"/>
      <c r="BM41" s="608" t="s">
        <v>357</v>
      </c>
      <c r="BN41" s="608"/>
      <c r="BO41" s="608"/>
      <c r="BP41" s="608"/>
      <c r="BQ41" s="608"/>
      <c r="BR41" s="608"/>
      <c r="BS41" s="608"/>
      <c r="BT41" s="608"/>
      <c r="BU41" s="609"/>
      <c r="BV41" s="610" t="s">
        <v>241</v>
      </c>
      <c r="BW41" s="611"/>
      <c r="BX41" s="611"/>
      <c r="BY41" s="611"/>
      <c r="BZ41" s="611"/>
      <c r="CA41" s="611"/>
      <c r="CB41" s="620"/>
      <c r="CD41" s="607" t="s">
        <v>358</v>
      </c>
      <c r="CE41" s="608"/>
      <c r="CF41" s="608"/>
      <c r="CG41" s="608"/>
      <c r="CH41" s="608"/>
      <c r="CI41" s="608"/>
      <c r="CJ41" s="608"/>
      <c r="CK41" s="608"/>
      <c r="CL41" s="608"/>
      <c r="CM41" s="608"/>
      <c r="CN41" s="608"/>
      <c r="CO41" s="608"/>
      <c r="CP41" s="608"/>
      <c r="CQ41" s="609"/>
      <c r="CR41" s="610" t="s">
        <v>241</v>
      </c>
      <c r="CS41" s="642"/>
      <c r="CT41" s="642"/>
      <c r="CU41" s="642"/>
      <c r="CV41" s="642"/>
      <c r="CW41" s="642"/>
      <c r="CX41" s="642"/>
      <c r="CY41" s="643"/>
      <c r="CZ41" s="615" t="s">
        <v>241</v>
      </c>
      <c r="DA41" s="640"/>
      <c r="DB41" s="640"/>
      <c r="DC41" s="644"/>
      <c r="DD41" s="619" t="s">
        <v>241</v>
      </c>
      <c r="DE41" s="642"/>
      <c r="DF41" s="642"/>
      <c r="DG41" s="642"/>
      <c r="DH41" s="642"/>
      <c r="DI41" s="642"/>
      <c r="DJ41" s="642"/>
      <c r="DK41" s="643"/>
      <c r="DL41" s="693"/>
      <c r="DM41" s="694"/>
      <c r="DN41" s="694"/>
      <c r="DO41" s="694"/>
      <c r="DP41" s="694"/>
      <c r="DQ41" s="694"/>
      <c r="DR41" s="694"/>
      <c r="DS41" s="694"/>
      <c r="DT41" s="694"/>
      <c r="DU41" s="694"/>
      <c r="DV41" s="695"/>
      <c r="DW41" s="684"/>
      <c r="DX41" s="685"/>
      <c r="DY41" s="685"/>
      <c r="DZ41" s="685"/>
      <c r="EA41" s="685"/>
      <c r="EB41" s="685"/>
      <c r="EC41" s="686"/>
    </row>
    <row r="42" spans="2:133" ht="11.45" customHeight="1">
      <c r="AQ42" s="679" t="s">
        <v>359</v>
      </c>
      <c r="AR42" s="680"/>
      <c r="AS42" s="680"/>
      <c r="AT42" s="680"/>
      <c r="AU42" s="680"/>
      <c r="AV42" s="680"/>
      <c r="AW42" s="680"/>
      <c r="AX42" s="680"/>
      <c r="AY42" s="681"/>
      <c r="AZ42" s="682">
        <v>3775088</v>
      </c>
      <c r="BA42" s="683"/>
      <c r="BB42" s="683"/>
      <c r="BC42" s="683"/>
      <c r="BD42" s="669"/>
      <c r="BE42" s="669"/>
      <c r="BF42" s="671"/>
      <c r="BG42" s="660"/>
      <c r="BH42" s="661"/>
      <c r="BI42" s="661"/>
      <c r="BJ42" s="661"/>
      <c r="BK42" s="661"/>
      <c r="BL42" s="215"/>
      <c r="BM42" s="632" t="s">
        <v>360</v>
      </c>
      <c r="BN42" s="632"/>
      <c r="BO42" s="632"/>
      <c r="BP42" s="632"/>
      <c r="BQ42" s="632"/>
      <c r="BR42" s="632"/>
      <c r="BS42" s="632"/>
      <c r="BT42" s="632"/>
      <c r="BU42" s="633"/>
      <c r="BV42" s="682">
        <v>443</v>
      </c>
      <c r="BW42" s="683"/>
      <c r="BX42" s="683"/>
      <c r="BY42" s="683"/>
      <c r="BZ42" s="683"/>
      <c r="CA42" s="683"/>
      <c r="CB42" s="692"/>
      <c r="CD42" s="607" t="s">
        <v>361</v>
      </c>
      <c r="CE42" s="608"/>
      <c r="CF42" s="608"/>
      <c r="CG42" s="608"/>
      <c r="CH42" s="608"/>
      <c r="CI42" s="608"/>
      <c r="CJ42" s="608"/>
      <c r="CK42" s="608"/>
      <c r="CL42" s="608"/>
      <c r="CM42" s="608"/>
      <c r="CN42" s="608"/>
      <c r="CO42" s="608"/>
      <c r="CP42" s="608"/>
      <c r="CQ42" s="609"/>
      <c r="CR42" s="610">
        <v>8550464</v>
      </c>
      <c r="CS42" s="642"/>
      <c r="CT42" s="642"/>
      <c r="CU42" s="642"/>
      <c r="CV42" s="642"/>
      <c r="CW42" s="642"/>
      <c r="CX42" s="642"/>
      <c r="CY42" s="643"/>
      <c r="CZ42" s="615">
        <v>12.5</v>
      </c>
      <c r="DA42" s="640"/>
      <c r="DB42" s="640"/>
      <c r="DC42" s="644"/>
      <c r="DD42" s="619">
        <v>2672426</v>
      </c>
      <c r="DE42" s="642"/>
      <c r="DF42" s="642"/>
      <c r="DG42" s="642"/>
      <c r="DH42" s="642"/>
      <c r="DI42" s="642"/>
      <c r="DJ42" s="642"/>
      <c r="DK42" s="643"/>
      <c r="DL42" s="693"/>
      <c r="DM42" s="694"/>
      <c r="DN42" s="694"/>
      <c r="DO42" s="694"/>
      <c r="DP42" s="694"/>
      <c r="DQ42" s="694"/>
      <c r="DR42" s="694"/>
      <c r="DS42" s="694"/>
      <c r="DT42" s="694"/>
      <c r="DU42" s="694"/>
      <c r="DV42" s="695"/>
      <c r="DW42" s="684"/>
      <c r="DX42" s="685"/>
      <c r="DY42" s="685"/>
      <c r="DZ42" s="685"/>
      <c r="EA42" s="685"/>
      <c r="EB42" s="685"/>
      <c r="EC42" s="686"/>
    </row>
    <row r="43" spans="2:133" ht="11.45" customHeight="1">
      <c r="B43" s="208" t="s">
        <v>362</v>
      </c>
      <c r="CD43" s="607" t="s">
        <v>363</v>
      </c>
      <c r="CE43" s="608"/>
      <c r="CF43" s="608"/>
      <c r="CG43" s="608"/>
      <c r="CH43" s="608"/>
      <c r="CI43" s="608"/>
      <c r="CJ43" s="608"/>
      <c r="CK43" s="608"/>
      <c r="CL43" s="608"/>
      <c r="CM43" s="608"/>
      <c r="CN43" s="608"/>
      <c r="CO43" s="608"/>
      <c r="CP43" s="608"/>
      <c r="CQ43" s="609"/>
      <c r="CR43" s="610">
        <v>393479</v>
      </c>
      <c r="CS43" s="642"/>
      <c r="CT43" s="642"/>
      <c r="CU43" s="642"/>
      <c r="CV43" s="642"/>
      <c r="CW43" s="642"/>
      <c r="CX43" s="642"/>
      <c r="CY43" s="643"/>
      <c r="CZ43" s="615">
        <v>0.6</v>
      </c>
      <c r="DA43" s="640"/>
      <c r="DB43" s="640"/>
      <c r="DC43" s="644"/>
      <c r="DD43" s="619">
        <v>393479</v>
      </c>
      <c r="DE43" s="642"/>
      <c r="DF43" s="642"/>
      <c r="DG43" s="642"/>
      <c r="DH43" s="642"/>
      <c r="DI43" s="642"/>
      <c r="DJ43" s="642"/>
      <c r="DK43" s="643"/>
      <c r="DL43" s="693"/>
      <c r="DM43" s="694"/>
      <c r="DN43" s="694"/>
      <c r="DO43" s="694"/>
      <c r="DP43" s="694"/>
      <c r="DQ43" s="694"/>
      <c r="DR43" s="694"/>
      <c r="DS43" s="694"/>
      <c r="DT43" s="694"/>
      <c r="DU43" s="694"/>
      <c r="DV43" s="695"/>
      <c r="DW43" s="684"/>
      <c r="DX43" s="685"/>
      <c r="DY43" s="685"/>
      <c r="DZ43" s="685"/>
      <c r="EA43" s="685"/>
      <c r="EB43" s="685"/>
      <c r="EC43" s="686"/>
    </row>
    <row r="44" spans="2:133" ht="11.45" customHeight="1">
      <c r="B44" s="696" t="s">
        <v>364</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6" t="s">
        <v>311</v>
      </c>
      <c r="CE44" s="647"/>
      <c r="CF44" s="607" t="s">
        <v>365</v>
      </c>
      <c r="CG44" s="608"/>
      <c r="CH44" s="608"/>
      <c r="CI44" s="608"/>
      <c r="CJ44" s="608"/>
      <c r="CK44" s="608"/>
      <c r="CL44" s="608"/>
      <c r="CM44" s="608"/>
      <c r="CN44" s="608"/>
      <c r="CO44" s="608"/>
      <c r="CP44" s="608"/>
      <c r="CQ44" s="609"/>
      <c r="CR44" s="610">
        <v>7206609</v>
      </c>
      <c r="CS44" s="611"/>
      <c r="CT44" s="611"/>
      <c r="CU44" s="611"/>
      <c r="CV44" s="611"/>
      <c r="CW44" s="611"/>
      <c r="CX44" s="611"/>
      <c r="CY44" s="612"/>
      <c r="CZ44" s="615">
        <v>10.6</v>
      </c>
      <c r="DA44" s="616"/>
      <c r="DB44" s="616"/>
      <c r="DC44" s="622"/>
      <c r="DD44" s="619">
        <v>1916208</v>
      </c>
      <c r="DE44" s="611"/>
      <c r="DF44" s="611"/>
      <c r="DG44" s="611"/>
      <c r="DH44" s="611"/>
      <c r="DI44" s="611"/>
      <c r="DJ44" s="611"/>
      <c r="DK44" s="612"/>
      <c r="DL44" s="693"/>
      <c r="DM44" s="694"/>
      <c r="DN44" s="694"/>
      <c r="DO44" s="694"/>
      <c r="DP44" s="694"/>
      <c r="DQ44" s="694"/>
      <c r="DR44" s="694"/>
      <c r="DS44" s="694"/>
      <c r="DT44" s="694"/>
      <c r="DU44" s="694"/>
      <c r="DV44" s="695"/>
      <c r="DW44" s="684"/>
      <c r="DX44" s="685"/>
      <c r="DY44" s="685"/>
      <c r="DZ44" s="685"/>
      <c r="EA44" s="685"/>
      <c r="EB44" s="685"/>
      <c r="EC44" s="686"/>
    </row>
    <row r="45" spans="2:133" ht="11.45" customHeight="1">
      <c r="B45" s="696" t="s">
        <v>366</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48"/>
      <c r="CE45" s="649"/>
      <c r="CF45" s="607" t="s">
        <v>367</v>
      </c>
      <c r="CG45" s="608"/>
      <c r="CH45" s="608"/>
      <c r="CI45" s="608"/>
      <c r="CJ45" s="608"/>
      <c r="CK45" s="608"/>
      <c r="CL45" s="608"/>
      <c r="CM45" s="608"/>
      <c r="CN45" s="608"/>
      <c r="CO45" s="608"/>
      <c r="CP45" s="608"/>
      <c r="CQ45" s="609"/>
      <c r="CR45" s="610">
        <v>2607898</v>
      </c>
      <c r="CS45" s="642"/>
      <c r="CT45" s="642"/>
      <c r="CU45" s="642"/>
      <c r="CV45" s="642"/>
      <c r="CW45" s="642"/>
      <c r="CX45" s="642"/>
      <c r="CY45" s="643"/>
      <c r="CZ45" s="615">
        <v>3.8</v>
      </c>
      <c r="DA45" s="640"/>
      <c r="DB45" s="640"/>
      <c r="DC45" s="644"/>
      <c r="DD45" s="619">
        <v>230850</v>
      </c>
      <c r="DE45" s="642"/>
      <c r="DF45" s="642"/>
      <c r="DG45" s="642"/>
      <c r="DH45" s="642"/>
      <c r="DI45" s="642"/>
      <c r="DJ45" s="642"/>
      <c r="DK45" s="643"/>
      <c r="DL45" s="693"/>
      <c r="DM45" s="694"/>
      <c r="DN45" s="694"/>
      <c r="DO45" s="694"/>
      <c r="DP45" s="694"/>
      <c r="DQ45" s="694"/>
      <c r="DR45" s="694"/>
      <c r="DS45" s="694"/>
      <c r="DT45" s="694"/>
      <c r="DU45" s="694"/>
      <c r="DV45" s="695"/>
      <c r="DW45" s="684"/>
      <c r="DX45" s="685"/>
      <c r="DY45" s="685"/>
      <c r="DZ45" s="685"/>
      <c r="EA45" s="685"/>
      <c r="EB45" s="685"/>
      <c r="EC45" s="686"/>
    </row>
    <row r="46" spans="2:133" ht="11.45" customHeight="1">
      <c r="B46" s="219"/>
      <c r="CD46" s="648"/>
      <c r="CE46" s="649"/>
      <c r="CF46" s="607" t="s">
        <v>368</v>
      </c>
      <c r="CG46" s="608"/>
      <c r="CH46" s="608"/>
      <c r="CI46" s="608"/>
      <c r="CJ46" s="608"/>
      <c r="CK46" s="608"/>
      <c r="CL46" s="608"/>
      <c r="CM46" s="608"/>
      <c r="CN46" s="608"/>
      <c r="CO46" s="608"/>
      <c r="CP46" s="608"/>
      <c r="CQ46" s="609"/>
      <c r="CR46" s="610">
        <v>4432559</v>
      </c>
      <c r="CS46" s="611"/>
      <c r="CT46" s="611"/>
      <c r="CU46" s="611"/>
      <c r="CV46" s="611"/>
      <c r="CW46" s="611"/>
      <c r="CX46" s="611"/>
      <c r="CY46" s="612"/>
      <c r="CZ46" s="615">
        <v>6.5</v>
      </c>
      <c r="DA46" s="616"/>
      <c r="DB46" s="616"/>
      <c r="DC46" s="622"/>
      <c r="DD46" s="619">
        <v>1678296</v>
      </c>
      <c r="DE46" s="611"/>
      <c r="DF46" s="611"/>
      <c r="DG46" s="611"/>
      <c r="DH46" s="611"/>
      <c r="DI46" s="611"/>
      <c r="DJ46" s="611"/>
      <c r="DK46" s="612"/>
      <c r="DL46" s="693"/>
      <c r="DM46" s="694"/>
      <c r="DN46" s="694"/>
      <c r="DO46" s="694"/>
      <c r="DP46" s="694"/>
      <c r="DQ46" s="694"/>
      <c r="DR46" s="694"/>
      <c r="DS46" s="694"/>
      <c r="DT46" s="694"/>
      <c r="DU46" s="694"/>
      <c r="DV46" s="695"/>
      <c r="DW46" s="684"/>
      <c r="DX46" s="685"/>
      <c r="DY46" s="685"/>
      <c r="DZ46" s="685"/>
      <c r="EA46" s="685"/>
      <c r="EB46" s="685"/>
      <c r="EC46" s="686"/>
    </row>
    <row r="47" spans="2:133" ht="11.45" customHeight="1">
      <c r="B47" s="219"/>
      <c r="CD47" s="648"/>
      <c r="CE47" s="649"/>
      <c r="CF47" s="607" t="s">
        <v>369</v>
      </c>
      <c r="CG47" s="608"/>
      <c r="CH47" s="608"/>
      <c r="CI47" s="608"/>
      <c r="CJ47" s="608"/>
      <c r="CK47" s="608"/>
      <c r="CL47" s="608"/>
      <c r="CM47" s="608"/>
      <c r="CN47" s="608"/>
      <c r="CO47" s="608"/>
      <c r="CP47" s="608"/>
      <c r="CQ47" s="609"/>
      <c r="CR47" s="610">
        <v>1343855</v>
      </c>
      <c r="CS47" s="642"/>
      <c r="CT47" s="642"/>
      <c r="CU47" s="642"/>
      <c r="CV47" s="642"/>
      <c r="CW47" s="642"/>
      <c r="CX47" s="642"/>
      <c r="CY47" s="643"/>
      <c r="CZ47" s="615">
        <v>2</v>
      </c>
      <c r="DA47" s="640"/>
      <c r="DB47" s="640"/>
      <c r="DC47" s="644"/>
      <c r="DD47" s="619">
        <v>756218</v>
      </c>
      <c r="DE47" s="642"/>
      <c r="DF47" s="642"/>
      <c r="DG47" s="642"/>
      <c r="DH47" s="642"/>
      <c r="DI47" s="642"/>
      <c r="DJ47" s="642"/>
      <c r="DK47" s="643"/>
      <c r="DL47" s="693"/>
      <c r="DM47" s="694"/>
      <c r="DN47" s="694"/>
      <c r="DO47" s="694"/>
      <c r="DP47" s="694"/>
      <c r="DQ47" s="694"/>
      <c r="DR47" s="694"/>
      <c r="DS47" s="694"/>
      <c r="DT47" s="694"/>
      <c r="DU47" s="694"/>
      <c r="DV47" s="695"/>
      <c r="DW47" s="684"/>
      <c r="DX47" s="685"/>
      <c r="DY47" s="685"/>
      <c r="DZ47" s="685"/>
      <c r="EA47" s="685"/>
      <c r="EB47" s="685"/>
      <c r="EC47" s="686"/>
    </row>
    <row r="48" spans="2:133" ht="11.25">
      <c r="B48" s="219"/>
      <c r="CD48" s="650"/>
      <c r="CE48" s="651"/>
      <c r="CF48" s="607" t="s">
        <v>370</v>
      </c>
      <c r="CG48" s="608"/>
      <c r="CH48" s="608"/>
      <c r="CI48" s="608"/>
      <c r="CJ48" s="608"/>
      <c r="CK48" s="608"/>
      <c r="CL48" s="608"/>
      <c r="CM48" s="608"/>
      <c r="CN48" s="608"/>
      <c r="CO48" s="608"/>
      <c r="CP48" s="608"/>
      <c r="CQ48" s="609"/>
      <c r="CR48" s="610" t="s">
        <v>140</v>
      </c>
      <c r="CS48" s="611"/>
      <c r="CT48" s="611"/>
      <c r="CU48" s="611"/>
      <c r="CV48" s="611"/>
      <c r="CW48" s="611"/>
      <c r="CX48" s="611"/>
      <c r="CY48" s="612"/>
      <c r="CZ48" s="615" t="s">
        <v>241</v>
      </c>
      <c r="DA48" s="616"/>
      <c r="DB48" s="616"/>
      <c r="DC48" s="622"/>
      <c r="DD48" s="619" t="s">
        <v>140</v>
      </c>
      <c r="DE48" s="611"/>
      <c r="DF48" s="611"/>
      <c r="DG48" s="611"/>
      <c r="DH48" s="611"/>
      <c r="DI48" s="611"/>
      <c r="DJ48" s="611"/>
      <c r="DK48" s="612"/>
      <c r="DL48" s="693"/>
      <c r="DM48" s="694"/>
      <c r="DN48" s="694"/>
      <c r="DO48" s="694"/>
      <c r="DP48" s="694"/>
      <c r="DQ48" s="694"/>
      <c r="DR48" s="694"/>
      <c r="DS48" s="694"/>
      <c r="DT48" s="694"/>
      <c r="DU48" s="694"/>
      <c r="DV48" s="695"/>
      <c r="DW48" s="684"/>
      <c r="DX48" s="685"/>
      <c r="DY48" s="685"/>
      <c r="DZ48" s="685"/>
      <c r="EA48" s="685"/>
      <c r="EB48" s="685"/>
      <c r="EC48" s="686"/>
    </row>
    <row r="49" spans="2:133" ht="11.45" customHeight="1">
      <c r="B49" s="219"/>
      <c r="CD49" s="631" t="s">
        <v>371</v>
      </c>
      <c r="CE49" s="632"/>
      <c r="CF49" s="632"/>
      <c r="CG49" s="632"/>
      <c r="CH49" s="632"/>
      <c r="CI49" s="632"/>
      <c r="CJ49" s="632"/>
      <c r="CK49" s="632"/>
      <c r="CL49" s="632"/>
      <c r="CM49" s="632"/>
      <c r="CN49" s="632"/>
      <c r="CO49" s="632"/>
      <c r="CP49" s="632"/>
      <c r="CQ49" s="633"/>
      <c r="CR49" s="682">
        <v>68281919</v>
      </c>
      <c r="CS49" s="669"/>
      <c r="CT49" s="669"/>
      <c r="CU49" s="669"/>
      <c r="CV49" s="669"/>
      <c r="CW49" s="669"/>
      <c r="CX49" s="669"/>
      <c r="CY49" s="698"/>
      <c r="CZ49" s="690">
        <v>100</v>
      </c>
      <c r="DA49" s="699"/>
      <c r="DB49" s="699"/>
      <c r="DC49" s="700"/>
      <c r="DD49" s="701">
        <v>41008745</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UiBBk2sOT0yhVQkSWsPJ1E6iAgmC0WKf7PFKE+cnMZKGepDN9rprhclD60ymVlhCYGHw8HylPdRo0Wb9V0evpw==" saltValue="JfYepoVo7Xpz4hKa6onFH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cols>
    <col min="1" max="130" width="2.75" style="225" customWidth="1"/>
    <col min="131" max="131" width="1.625" style="225" customWidth="1"/>
    <col min="132" max="16384" width="9" style="225" hidden="1"/>
  </cols>
  <sheetData>
    <row r="1" spans="1:131" ht="11.45" customHeight="1" thickBot="1">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c r="A2" s="708" t="s">
        <v>372</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373</v>
      </c>
      <c r="DK2" s="710"/>
      <c r="DL2" s="710"/>
      <c r="DM2" s="710"/>
      <c r="DN2" s="710"/>
      <c r="DO2" s="711"/>
      <c r="DP2" s="222"/>
      <c r="DQ2" s="709" t="s">
        <v>374</v>
      </c>
      <c r="DR2" s="710"/>
      <c r="DS2" s="710"/>
      <c r="DT2" s="710"/>
      <c r="DU2" s="710"/>
      <c r="DV2" s="710"/>
      <c r="DW2" s="710"/>
      <c r="DX2" s="710"/>
      <c r="DY2" s="710"/>
      <c r="DZ2" s="711"/>
      <c r="EA2" s="224"/>
    </row>
    <row r="3" spans="1:131" ht="11.45" customHeight="1">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c r="A4" s="712" t="s">
        <v>375</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376</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9"/>
    </row>
    <row r="5" spans="1:131" s="230" customFormat="1" ht="26.25" customHeight="1">
      <c r="A5" s="714" t="s">
        <v>377</v>
      </c>
      <c r="B5" s="715"/>
      <c r="C5" s="715"/>
      <c r="D5" s="715"/>
      <c r="E5" s="715"/>
      <c r="F5" s="715"/>
      <c r="G5" s="715"/>
      <c r="H5" s="715"/>
      <c r="I5" s="715"/>
      <c r="J5" s="715"/>
      <c r="K5" s="715"/>
      <c r="L5" s="715"/>
      <c r="M5" s="715"/>
      <c r="N5" s="715"/>
      <c r="O5" s="715"/>
      <c r="P5" s="716"/>
      <c r="Q5" s="720" t="s">
        <v>378</v>
      </c>
      <c r="R5" s="721"/>
      <c r="S5" s="721"/>
      <c r="T5" s="721"/>
      <c r="U5" s="722"/>
      <c r="V5" s="720" t="s">
        <v>379</v>
      </c>
      <c r="W5" s="721"/>
      <c r="X5" s="721"/>
      <c r="Y5" s="721"/>
      <c r="Z5" s="722"/>
      <c r="AA5" s="720" t="s">
        <v>380</v>
      </c>
      <c r="AB5" s="721"/>
      <c r="AC5" s="721"/>
      <c r="AD5" s="721"/>
      <c r="AE5" s="721"/>
      <c r="AF5" s="726" t="s">
        <v>381</v>
      </c>
      <c r="AG5" s="721"/>
      <c r="AH5" s="721"/>
      <c r="AI5" s="721"/>
      <c r="AJ5" s="727"/>
      <c r="AK5" s="721" t="s">
        <v>382</v>
      </c>
      <c r="AL5" s="721"/>
      <c r="AM5" s="721"/>
      <c r="AN5" s="721"/>
      <c r="AO5" s="722"/>
      <c r="AP5" s="720" t="s">
        <v>383</v>
      </c>
      <c r="AQ5" s="721"/>
      <c r="AR5" s="721"/>
      <c r="AS5" s="721"/>
      <c r="AT5" s="722"/>
      <c r="AU5" s="720" t="s">
        <v>384</v>
      </c>
      <c r="AV5" s="721"/>
      <c r="AW5" s="721"/>
      <c r="AX5" s="721"/>
      <c r="AY5" s="727"/>
      <c r="AZ5" s="226"/>
      <c r="BA5" s="226"/>
      <c r="BB5" s="226"/>
      <c r="BC5" s="226"/>
      <c r="BD5" s="226"/>
      <c r="BE5" s="227"/>
      <c r="BF5" s="227"/>
      <c r="BG5" s="227"/>
      <c r="BH5" s="227"/>
      <c r="BI5" s="227"/>
      <c r="BJ5" s="227"/>
      <c r="BK5" s="227"/>
      <c r="BL5" s="227"/>
      <c r="BM5" s="227"/>
      <c r="BN5" s="227"/>
      <c r="BO5" s="227"/>
      <c r="BP5" s="227"/>
      <c r="BQ5" s="714" t="s">
        <v>385</v>
      </c>
      <c r="BR5" s="715"/>
      <c r="BS5" s="715"/>
      <c r="BT5" s="715"/>
      <c r="BU5" s="715"/>
      <c r="BV5" s="715"/>
      <c r="BW5" s="715"/>
      <c r="BX5" s="715"/>
      <c r="BY5" s="715"/>
      <c r="BZ5" s="715"/>
      <c r="CA5" s="715"/>
      <c r="CB5" s="715"/>
      <c r="CC5" s="715"/>
      <c r="CD5" s="715"/>
      <c r="CE5" s="715"/>
      <c r="CF5" s="715"/>
      <c r="CG5" s="716"/>
      <c r="CH5" s="720" t="s">
        <v>386</v>
      </c>
      <c r="CI5" s="721"/>
      <c r="CJ5" s="721"/>
      <c r="CK5" s="721"/>
      <c r="CL5" s="722"/>
      <c r="CM5" s="720" t="s">
        <v>387</v>
      </c>
      <c r="CN5" s="721"/>
      <c r="CO5" s="721"/>
      <c r="CP5" s="721"/>
      <c r="CQ5" s="722"/>
      <c r="CR5" s="720" t="s">
        <v>388</v>
      </c>
      <c r="CS5" s="721"/>
      <c r="CT5" s="721"/>
      <c r="CU5" s="721"/>
      <c r="CV5" s="722"/>
      <c r="CW5" s="720" t="s">
        <v>389</v>
      </c>
      <c r="CX5" s="721"/>
      <c r="CY5" s="721"/>
      <c r="CZ5" s="721"/>
      <c r="DA5" s="722"/>
      <c r="DB5" s="720" t="s">
        <v>390</v>
      </c>
      <c r="DC5" s="721"/>
      <c r="DD5" s="721"/>
      <c r="DE5" s="721"/>
      <c r="DF5" s="722"/>
      <c r="DG5" s="750" t="s">
        <v>391</v>
      </c>
      <c r="DH5" s="751"/>
      <c r="DI5" s="751"/>
      <c r="DJ5" s="751"/>
      <c r="DK5" s="752"/>
      <c r="DL5" s="750" t="s">
        <v>392</v>
      </c>
      <c r="DM5" s="751"/>
      <c r="DN5" s="751"/>
      <c r="DO5" s="751"/>
      <c r="DP5" s="752"/>
      <c r="DQ5" s="720" t="s">
        <v>393</v>
      </c>
      <c r="DR5" s="721"/>
      <c r="DS5" s="721"/>
      <c r="DT5" s="721"/>
      <c r="DU5" s="722"/>
      <c r="DV5" s="720" t="s">
        <v>384</v>
      </c>
      <c r="DW5" s="721"/>
      <c r="DX5" s="721"/>
      <c r="DY5" s="721"/>
      <c r="DZ5" s="727"/>
      <c r="EA5" s="229"/>
    </row>
    <row r="6" spans="1:131" s="230" customFormat="1" ht="26.25" customHeight="1" thickBot="1">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9"/>
    </row>
    <row r="7" spans="1:131" s="230" customFormat="1" ht="26.25" customHeight="1" thickTop="1">
      <c r="A7" s="231">
        <v>1</v>
      </c>
      <c r="B7" s="736" t="s">
        <v>394</v>
      </c>
      <c r="C7" s="737"/>
      <c r="D7" s="737"/>
      <c r="E7" s="737"/>
      <c r="F7" s="737"/>
      <c r="G7" s="737"/>
      <c r="H7" s="737"/>
      <c r="I7" s="737"/>
      <c r="J7" s="737"/>
      <c r="K7" s="737"/>
      <c r="L7" s="737"/>
      <c r="M7" s="737"/>
      <c r="N7" s="737"/>
      <c r="O7" s="737"/>
      <c r="P7" s="738"/>
      <c r="Q7" s="739">
        <v>73042</v>
      </c>
      <c r="R7" s="740"/>
      <c r="S7" s="740"/>
      <c r="T7" s="740"/>
      <c r="U7" s="740"/>
      <c r="V7" s="740">
        <v>68291</v>
      </c>
      <c r="W7" s="740"/>
      <c r="X7" s="740"/>
      <c r="Y7" s="740"/>
      <c r="Z7" s="740"/>
      <c r="AA7" s="740">
        <v>4751</v>
      </c>
      <c r="AB7" s="740"/>
      <c r="AC7" s="740"/>
      <c r="AD7" s="740"/>
      <c r="AE7" s="741"/>
      <c r="AF7" s="742">
        <v>3521</v>
      </c>
      <c r="AG7" s="743"/>
      <c r="AH7" s="743"/>
      <c r="AI7" s="743"/>
      <c r="AJ7" s="744"/>
      <c r="AK7" s="745">
        <v>3592</v>
      </c>
      <c r="AL7" s="746"/>
      <c r="AM7" s="746"/>
      <c r="AN7" s="746"/>
      <c r="AO7" s="746"/>
      <c r="AP7" s="746">
        <v>48595</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1">
        <v>1</v>
      </c>
      <c r="BR7" s="232" t="s">
        <v>588</v>
      </c>
      <c r="BS7" s="733" t="s">
        <v>589</v>
      </c>
      <c r="BT7" s="734"/>
      <c r="BU7" s="734"/>
      <c r="BV7" s="734"/>
      <c r="BW7" s="734"/>
      <c r="BX7" s="734"/>
      <c r="BY7" s="734"/>
      <c r="BZ7" s="734"/>
      <c r="CA7" s="734"/>
      <c r="CB7" s="734"/>
      <c r="CC7" s="734"/>
      <c r="CD7" s="734"/>
      <c r="CE7" s="734"/>
      <c r="CF7" s="734"/>
      <c r="CG7" s="749"/>
      <c r="CH7" s="730">
        <v>-12</v>
      </c>
      <c r="CI7" s="731"/>
      <c r="CJ7" s="731"/>
      <c r="CK7" s="731"/>
      <c r="CL7" s="732"/>
      <c r="CM7" s="730">
        <v>479</v>
      </c>
      <c r="CN7" s="731"/>
      <c r="CO7" s="731"/>
      <c r="CP7" s="731"/>
      <c r="CQ7" s="732"/>
      <c r="CR7" s="730">
        <v>10</v>
      </c>
      <c r="CS7" s="731"/>
      <c r="CT7" s="731"/>
      <c r="CU7" s="731"/>
      <c r="CV7" s="732"/>
      <c r="CW7" s="730" t="s">
        <v>581</v>
      </c>
      <c r="CX7" s="731"/>
      <c r="CY7" s="731"/>
      <c r="CZ7" s="731"/>
      <c r="DA7" s="732"/>
      <c r="DB7" s="730">
        <v>1971</v>
      </c>
      <c r="DC7" s="731"/>
      <c r="DD7" s="731"/>
      <c r="DE7" s="731"/>
      <c r="DF7" s="732"/>
      <c r="DG7" s="730" t="s">
        <v>581</v>
      </c>
      <c r="DH7" s="731"/>
      <c r="DI7" s="731"/>
      <c r="DJ7" s="731"/>
      <c r="DK7" s="732"/>
      <c r="DL7" s="730" t="s">
        <v>515</v>
      </c>
      <c r="DM7" s="731"/>
      <c r="DN7" s="731"/>
      <c r="DO7" s="731"/>
      <c r="DP7" s="732"/>
      <c r="DQ7" s="730" t="s">
        <v>515</v>
      </c>
      <c r="DR7" s="731"/>
      <c r="DS7" s="731"/>
      <c r="DT7" s="731"/>
      <c r="DU7" s="732"/>
      <c r="DV7" s="733"/>
      <c r="DW7" s="734"/>
      <c r="DX7" s="734"/>
      <c r="DY7" s="734"/>
      <c r="DZ7" s="735"/>
      <c r="EA7" s="229"/>
    </row>
    <row r="8" spans="1:131" s="230" customFormat="1" ht="26.25" customHeight="1">
      <c r="A8" s="233">
        <v>2</v>
      </c>
      <c r="B8" s="767"/>
      <c r="C8" s="768"/>
      <c r="D8" s="768"/>
      <c r="E8" s="768"/>
      <c r="F8" s="768"/>
      <c r="G8" s="768"/>
      <c r="H8" s="768"/>
      <c r="I8" s="768"/>
      <c r="J8" s="768"/>
      <c r="K8" s="768"/>
      <c r="L8" s="768"/>
      <c r="M8" s="768"/>
      <c r="N8" s="768"/>
      <c r="O8" s="768"/>
      <c r="P8" s="769"/>
      <c r="Q8" s="770"/>
      <c r="R8" s="771"/>
      <c r="S8" s="771"/>
      <c r="T8" s="771"/>
      <c r="U8" s="771"/>
      <c r="V8" s="771"/>
      <c r="W8" s="771"/>
      <c r="X8" s="771"/>
      <c r="Y8" s="771"/>
      <c r="Z8" s="771"/>
      <c r="AA8" s="771"/>
      <c r="AB8" s="771"/>
      <c r="AC8" s="771"/>
      <c r="AD8" s="771"/>
      <c r="AE8" s="772"/>
      <c r="AF8" s="773"/>
      <c r="AG8" s="774"/>
      <c r="AH8" s="774"/>
      <c r="AI8" s="774"/>
      <c r="AJ8" s="775"/>
      <c r="AK8" s="756"/>
      <c r="AL8" s="757"/>
      <c r="AM8" s="757"/>
      <c r="AN8" s="757"/>
      <c r="AO8" s="757"/>
      <c r="AP8" s="757"/>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3">
        <v>2</v>
      </c>
      <c r="BR8" s="234"/>
      <c r="BS8" s="760" t="s">
        <v>590</v>
      </c>
      <c r="BT8" s="761"/>
      <c r="BU8" s="761"/>
      <c r="BV8" s="761"/>
      <c r="BW8" s="761"/>
      <c r="BX8" s="761"/>
      <c r="BY8" s="761"/>
      <c r="BZ8" s="761"/>
      <c r="CA8" s="761"/>
      <c r="CB8" s="761"/>
      <c r="CC8" s="761"/>
      <c r="CD8" s="761"/>
      <c r="CE8" s="761"/>
      <c r="CF8" s="761"/>
      <c r="CG8" s="762"/>
      <c r="CH8" s="763">
        <v>-4</v>
      </c>
      <c r="CI8" s="764"/>
      <c r="CJ8" s="764"/>
      <c r="CK8" s="764"/>
      <c r="CL8" s="765"/>
      <c r="CM8" s="763">
        <v>35</v>
      </c>
      <c r="CN8" s="764"/>
      <c r="CO8" s="764"/>
      <c r="CP8" s="764"/>
      <c r="CQ8" s="765"/>
      <c r="CR8" s="763">
        <v>50</v>
      </c>
      <c r="CS8" s="764"/>
      <c r="CT8" s="764"/>
      <c r="CU8" s="764"/>
      <c r="CV8" s="765"/>
      <c r="CW8" s="763">
        <v>53</v>
      </c>
      <c r="CX8" s="764"/>
      <c r="CY8" s="764"/>
      <c r="CZ8" s="764"/>
      <c r="DA8" s="765"/>
      <c r="DB8" s="763" t="s">
        <v>515</v>
      </c>
      <c r="DC8" s="764"/>
      <c r="DD8" s="764"/>
      <c r="DE8" s="764"/>
      <c r="DF8" s="765"/>
      <c r="DG8" s="763" t="s">
        <v>515</v>
      </c>
      <c r="DH8" s="764"/>
      <c r="DI8" s="764"/>
      <c r="DJ8" s="764"/>
      <c r="DK8" s="765"/>
      <c r="DL8" s="763" t="s">
        <v>515</v>
      </c>
      <c r="DM8" s="764"/>
      <c r="DN8" s="764"/>
      <c r="DO8" s="764"/>
      <c r="DP8" s="765"/>
      <c r="DQ8" s="763" t="s">
        <v>515</v>
      </c>
      <c r="DR8" s="764"/>
      <c r="DS8" s="764"/>
      <c r="DT8" s="764"/>
      <c r="DU8" s="765"/>
      <c r="DV8" s="760"/>
      <c r="DW8" s="761"/>
      <c r="DX8" s="761"/>
      <c r="DY8" s="761"/>
      <c r="DZ8" s="766"/>
      <c r="EA8" s="229"/>
    </row>
    <row r="9" spans="1:131" s="230" customFormat="1" ht="26.25" customHeight="1">
      <c r="A9" s="233">
        <v>3</v>
      </c>
      <c r="B9" s="767"/>
      <c r="C9" s="768"/>
      <c r="D9" s="768"/>
      <c r="E9" s="768"/>
      <c r="F9" s="768"/>
      <c r="G9" s="768"/>
      <c r="H9" s="768"/>
      <c r="I9" s="768"/>
      <c r="J9" s="768"/>
      <c r="K9" s="768"/>
      <c r="L9" s="768"/>
      <c r="M9" s="768"/>
      <c r="N9" s="768"/>
      <c r="O9" s="768"/>
      <c r="P9" s="769"/>
      <c r="Q9" s="770"/>
      <c r="R9" s="771"/>
      <c r="S9" s="771"/>
      <c r="T9" s="771"/>
      <c r="U9" s="771"/>
      <c r="V9" s="771"/>
      <c r="W9" s="771"/>
      <c r="X9" s="771"/>
      <c r="Y9" s="771"/>
      <c r="Z9" s="771"/>
      <c r="AA9" s="771"/>
      <c r="AB9" s="771"/>
      <c r="AC9" s="771"/>
      <c r="AD9" s="771"/>
      <c r="AE9" s="772"/>
      <c r="AF9" s="773"/>
      <c r="AG9" s="774"/>
      <c r="AH9" s="774"/>
      <c r="AI9" s="774"/>
      <c r="AJ9" s="775"/>
      <c r="AK9" s="756"/>
      <c r="AL9" s="757"/>
      <c r="AM9" s="757"/>
      <c r="AN9" s="757"/>
      <c r="AO9" s="757"/>
      <c r="AP9" s="757"/>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3">
        <v>3</v>
      </c>
      <c r="BR9" s="234"/>
      <c r="BS9" s="760" t="s">
        <v>591</v>
      </c>
      <c r="BT9" s="761"/>
      <c r="BU9" s="761"/>
      <c r="BV9" s="761"/>
      <c r="BW9" s="761"/>
      <c r="BX9" s="761"/>
      <c r="BY9" s="761"/>
      <c r="BZ9" s="761"/>
      <c r="CA9" s="761"/>
      <c r="CB9" s="761"/>
      <c r="CC9" s="761"/>
      <c r="CD9" s="761"/>
      <c r="CE9" s="761"/>
      <c r="CF9" s="761"/>
      <c r="CG9" s="762"/>
      <c r="CH9" s="763">
        <v>11</v>
      </c>
      <c r="CI9" s="764"/>
      <c r="CJ9" s="764"/>
      <c r="CK9" s="764"/>
      <c r="CL9" s="765"/>
      <c r="CM9" s="763">
        <v>97</v>
      </c>
      <c r="CN9" s="764"/>
      <c r="CO9" s="764"/>
      <c r="CP9" s="764"/>
      <c r="CQ9" s="765"/>
      <c r="CR9" s="763">
        <v>118</v>
      </c>
      <c r="CS9" s="764"/>
      <c r="CT9" s="764"/>
      <c r="CU9" s="764"/>
      <c r="CV9" s="765"/>
      <c r="CW9" s="763" t="s">
        <v>581</v>
      </c>
      <c r="CX9" s="764"/>
      <c r="CY9" s="764"/>
      <c r="CZ9" s="764"/>
      <c r="DA9" s="765"/>
      <c r="DB9" s="763" t="s">
        <v>515</v>
      </c>
      <c r="DC9" s="764"/>
      <c r="DD9" s="764"/>
      <c r="DE9" s="764"/>
      <c r="DF9" s="765"/>
      <c r="DG9" s="763" t="s">
        <v>515</v>
      </c>
      <c r="DH9" s="764"/>
      <c r="DI9" s="764"/>
      <c r="DJ9" s="764"/>
      <c r="DK9" s="765"/>
      <c r="DL9" s="763" t="s">
        <v>515</v>
      </c>
      <c r="DM9" s="764"/>
      <c r="DN9" s="764"/>
      <c r="DO9" s="764"/>
      <c r="DP9" s="765"/>
      <c r="DQ9" s="763" t="s">
        <v>515</v>
      </c>
      <c r="DR9" s="764"/>
      <c r="DS9" s="764"/>
      <c r="DT9" s="764"/>
      <c r="DU9" s="765"/>
      <c r="DV9" s="760"/>
      <c r="DW9" s="761"/>
      <c r="DX9" s="761"/>
      <c r="DY9" s="761"/>
      <c r="DZ9" s="766"/>
      <c r="EA9" s="229"/>
    </row>
    <row r="10" spans="1:131" s="230" customFormat="1" ht="26.25" customHeight="1">
      <c r="A10" s="233">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3">
        <v>4</v>
      </c>
      <c r="BR10" s="234"/>
      <c r="BS10" s="760"/>
      <c r="BT10" s="761"/>
      <c r="BU10" s="761"/>
      <c r="BV10" s="761"/>
      <c r="BW10" s="761"/>
      <c r="BX10" s="761"/>
      <c r="BY10" s="761"/>
      <c r="BZ10" s="761"/>
      <c r="CA10" s="761"/>
      <c r="CB10" s="761"/>
      <c r="CC10" s="761"/>
      <c r="CD10" s="761"/>
      <c r="CE10" s="761"/>
      <c r="CF10" s="761"/>
      <c r="CG10" s="762"/>
      <c r="CH10" s="763"/>
      <c r="CI10" s="764"/>
      <c r="CJ10" s="764"/>
      <c r="CK10" s="764"/>
      <c r="CL10" s="765"/>
      <c r="CM10" s="763"/>
      <c r="CN10" s="764"/>
      <c r="CO10" s="764"/>
      <c r="CP10" s="764"/>
      <c r="CQ10" s="765"/>
      <c r="CR10" s="763"/>
      <c r="CS10" s="764"/>
      <c r="CT10" s="764"/>
      <c r="CU10" s="764"/>
      <c r="CV10" s="765"/>
      <c r="CW10" s="763"/>
      <c r="CX10" s="764"/>
      <c r="CY10" s="764"/>
      <c r="CZ10" s="764"/>
      <c r="DA10" s="765"/>
      <c r="DB10" s="763"/>
      <c r="DC10" s="764"/>
      <c r="DD10" s="764"/>
      <c r="DE10" s="764"/>
      <c r="DF10" s="765"/>
      <c r="DG10" s="763"/>
      <c r="DH10" s="764"/>
      <c r="DI10" s="764"/>
      <c r="DJ10" s="764"/>
      <c r="DK10" s="765"/>
      <c r="DL10" s="763"/>
      <c r="DM10" s="764"/>
      <c r="DN10" s="764"/>
      <c r="DO10" s="764"/>
      <c r="DP10" s="765"/>
      <c r="DQ10" s="763"/>
      <c r="DR10" s="764"/>
      <c r="DS10" s="764"/>
      <c r="DT10" s="764"/>
      <c r="DU10" s="765"/>
      <c r="DV10" s="760"/>
      <c r="DW10" s="761"/>
      <c r="DX10" s="761"/>
      <c r="DY10" s="761"/>
      <c r="DZ10" s="766"/>
      <c r="EA10" s="229"/>
    </row>
    <row r="11" spans="1:131" s="230" customFormat="1" ht="26.25" customHeight="1">
      <c r="A11" s="233">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3">
        <v>5</v>
      </c>
      <c r="BR11" s="234"/>
      <c r="BS11" s="760"/>
      <c r="BT11" s="761"/>
      <c r="BU11" s="761"/>
      <c r="BV11" s="761"/>
      <c r="BW11" s="761"/>
      <c r="BX11" s="761"/>
      <c r="BY11" s="761"/>
      <c r="BZ11" s="761"/>
      <c r="CA11" s="761"/>
      <c r="CB11" s="761"/>
      <c r="CC11" s="761"/>
      <c r="CD11" s="761"/>
      <c r="CE11" s="761"/>
      <c r="CF11" s="761"/>
      <c r="CG11" s="762"/>
      <c r="CH11" s="763"/>
      <c r="CI11" s="764"/>
      <c r="CJ11" s="764"/>
      <c r="CK11" s="764"/>
      <c r="CL11" s="765"/>
      <c r="CM11" s="763"/>
      <c r="CN11" s="764"/>
      <c r="CO11" s="764"/>
      <c r="CP11" s="764"/>
      <c r="CQ11" s="765"/>
      <c r="CR11" s="763"/>
      <c r="CS11" s="764"/>
      <c r="CT11" s="764"/>
      <c r="CU11" s="764"/>
      <c r="CV11" s="765"/>
      <c r="CW11" s="763"/>
      <c r="CX11" s="764"/>
      <c r="CY11" s="764"/>
      <c r="CZ11" s="764"/>
      <c r="DA11" s="765"/>
      <c r="DB11" s="763"/>
      <c r="DC11" s="764"/>
      <c r="DD11" s="764"/>
      <c r="DE11" s="764"/>
      <c r="DF11" s="765"/>
      <c r="DG11" s="763"/>
      <c r="DH11" s="764"/>
      <c r="DI11" s="764"/>
      <c r="DJ11" s="764"/>
      <c r="DK11" s="765"/>
      <c r="DL11" s="763"/>
      <c r="DM11" s="764"/>
      <c r="DN11" s="764"/>
      <c r="DO11" s="764"/>
      <c r="DP11" s="765"/>
      <c r="DQ11" s="763"/>
      <c r="DR11" s="764"/>
      <c r="DS11" s="764"/>
      <c r="DT11" s="764"/>
      <c r="DU11" s="765"/>
      <c r="DV11" s="760"/>
      <c r="DW11" s="761"/>
      <c r="DX11" s="761"/>
      <c r="DY11" s="761"/>
      <c r="DZ11" s="766"/>
      <c r="EA11" s="229"/>
    </row>
    <row r="12" spans="1:131" s="230" customFormat="1" ht="26.25" customHeight="1">
      <c r="A12" s="233">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3">
        <v>6</v>
      </c>
      <c r="BR12" s="234"/>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9"/>
    </row>
    <row r="13" spans="1:131" s="230" customFormat="1" ht="26.25" customHeight="1">
      <c r="A13" s="233">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3">
        <v>7</v>
      </c>
      <c r="BR13" s="234"/>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9"/>
    </row>
    <row r="14" spans="1:131" s="230" customFormat="1" ht="26.25" customHeight="1">
      <c r="A14" s="233">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3">
        <v>8</v>
      </c>
      <c r="BR14" s="234"/>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9"/>
    </row>
    <row r="15" spans="1:131" s="230" customFormat="1" ht="26.25" customHeight="1">
      <c r="A15" s="233">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3">
        <v>9</v>
      </c>
      <c r="BR15" s="234"/>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9"/>
    </row>
    <row r="16" spans="1:131" s="230" customFormat="1" ht="26.25" customHeight="1">
      <c r="A16" s="233">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3">
        <v>10</v>
      </c>
      <c r="BR16" s="234"/>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9"/>
    </row>
    <row r="17" spans="1:131" s="230" customFormat="1" ht="26.25" customHeight="1">
      <c r="A17" s="233">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3">
        <v>11</v>
      </c>
      <c r="BR17" s="234"/>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9"/>
    </row>
    <row r="18" spans="1:131" s="230" customFormat="1" ht="26.25" customHeight="1">
      <c r="A18" s="233">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3">
        <v>12</v>
      </c>
      <c r="BR18" s="234"/>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9"/>
    </row>
    <row r="19" spans="1:131" s="230" customFormat="1" ht="26.25" customHeight="1">
      <c r="A19" s="233">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3">
        <v>13</v>
      </c>
      <c r="BR19" s="234"/>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9"/>
    </row>
    <row r="20" spans="1:131" s="230" customFormat="1" ht="26.25" customHeight="1">
      <c r="A20" s="233">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3">
        <v>14</v>
      </c>
      <c r="BR20" s="234"/>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9"/>
    </row>
    <row r="21" spans="1:131" s="230" customFormat="1" ht="26.25" customHeight="1" thickBot="1">
      <c r="A21" s="233">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3">
        <v>15</v>
      </c>
      <c r="BR21" s="234"/>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9"/>
    </row>
    <row r="22" spans="1:131" s="230" customFormat="1" ht="26.25" customHeight="1">
      <c r="A22" s="233">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395</v>
      </c>
      <c r="BA22" s="793"/>
      <c r="BB22" s="793"/>
      <c r="BC22" s="793"/>
      <c r="BD22" s="794"/>
      <c r="BE22" s="227"/>
      <c r="BF22" s="227"/>
      <c r="BG22" s="227"/>
      <c r="BH22" s="227"/>
      <c r="BI22" s="227"/>
      <c r="BJ22" s="227"/>
      <c r="BK22" s="227"/>
      <c r="BL22" s="227"/>
      <c r="BM22" s="227"/>
      <c r="BN22" s="227"/>
      <c r="BO22" s="227"/>
      <c r="BP22" s="227"/>
      <c r="BQ22" s="233">
        <v>16</v>
      </c>
      <c r="BR22" s="234"/>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9"/>
    </row>
    <row r="23" spans="1:131" s="230" customFormat="1" ht="26.25" customHeight="1" thickBot="1">
      <c r="A23" s="235" t="s">
        <v>396</v>
      </c>
      <c r="B23" s="776" t="s">
        <v>397</v>
      </c>
      <c r="C23" s="777"/>
      <c r="D23" s="777"/>
      <c r="E23" s="777"/>
      <c r="F23" s="777"/>
      <c r="G23" s="777"/>
      <c r="H23" s="777"/>
      <c r="I23" s="777"/>
      <c r="J23" s="777"/>
      <c r="K23" s="777"/>
      <c r="L23" s="777"/>
      <c r="M23" s="777"/>
      <c r="N23" s="777"/>
      <c r="O23" s="777"/>
      <c r="P23" s="778"/>
      <c r="Q23" s="779">
        <v>73042</v>
      </c>
      <c r="R23" s="780"/>
      <c r="S23" s="780"/>
      <c r="T23" s="780"/>
      <c r="U23" s="780"/>
      <c r="V23" s="780">
        <v>68291</v>
      </c>
      <c r="W23" s="780"/>
      <c r="X23" s="780"/>
      <c r="Y23" s="780"/>
      <c r="Z23" s="780"/>
      <c r="AA23" s="780">
        <v>4751</v>
      </c>
      <c r="AB23" s="780"/>
      <c r="AC23" s="780"/>
      <c r="AD23" s="780"/>
      <c r="AE23" s="781"/>
      <c r="AF23" s="782">
        <v>3521</v>
      </c>
      <c r="AG23" s="780"/>
      <c r="AH23" s="780"/>
      <c r="AI23" s="780"/>
      <c r="AJ23" s="783"/>
      <c r="AK23" s="784"/>
      <c r="AL23" s="785"/>
      <c r="AM23" s="785"/>
      <c r="AN23" s="785"/>
      <c r="AO23" s="785"/>
      <c r="AP23" s="780">
        <v>48595</v>
      </c>
      <c r="AQ23" s="780"/>
      <c r="AR23" s="780"/>
      <c r="AS23" s="780"/>
      <c r="AT23" s="780"/>
      <c r="AU23" s="796"/>
      <c r="AV23" s="796"/>
      <c r="AW23" s="796"/>
      <c r="AX23" s="796"/>
      <c r="AY23" s="797"/>
      <c r="AZ23" s="798" t="s">
        <v>140</v>
      </c>
      <c r="BA23" s="799"/>
      <c r="BB23" s="799"/>
      <c r="BC23" s="799"/>
      <c r="BD23" s="800"/>
      <c r="BE23" s="227"/>
      <c r="BF23" s="227"/>
      <c r="BG23" s="227"/>
      <c r="BH23" s="227"/>
      <c r="BI23" s="227"/>
      <c r="BJ23" s="227"/>
      <c r="BK23" s="227"/>
      <c r="BL23" s="227"/>
      <c r="BM23" s="227"/>
      <c r="BN23" s="227"/>
      <c r="BO23" s="227"/>
      <c r="BP23" s="227"/>
      <c r="BQ23" s="233">
        <v>17</v>
      </c>
      <c r="BR23" s="234"/>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9"/>
    </row>
    <row r="24" spans="1:131" s="230" customFormat="1" ht="26.25" customHeight="1">
      <c r="A24" s="795" t="s">
        <v>398</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3">
        <v>18</v>
      </c>
      <c r="BR24" s="234"/>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9"/>
    </row>
    <row r="25" spans="1:131" ht="26.25" customHeight="1" thickBot="1">
      <c r="A25" s="712" t="s">
        <v>399</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6"/>
      <c r="BP25" s="236"/>
      <c r="BQ25" s="233">
        <v>19</v>
      </c>
      <c r="BR25" s="234"/>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c r="A26" s="714" t="s">
        <v>377</v>
      </c>
      <c r="B26" s="715"/>
      <c r="C26" s="715"/>
      <c r="D26" s="715"/>
      <c r="E26" s="715"/>
      <c r="F26" s="715"/>
      <c r="G26" s="715"/>
      <c r="H26" s="715"/>
      <c r="I26" s="715"/>
      <c r="J26" s="715"/>
      <c r="K26" s="715"/>
      <c r="L26" s="715"/>
      <c r="M26" s="715"/>
      <c r="N26" s="715"/>
      <c r="O26" s="715"/>
      <c r="P26" s="716"/>
      <c r="Q26" s="720" t="s">
        <v>400</v>
      </c>
      <c r="R26" s="721"/>
      <c r="S26" s="721"/>
      <c r="T26" s="721"/>
      <c r="U26" s="722"/>
      <c r="V26" s="720" t="s">
        <v>401</v>
      </c>
      <c r="W26" s="721"/>
      <c r="X26" s="721"/>
      <c r="Y26" s="721"/>
      <c r="Z26" s="722"/>
      <c r="AA26" s="720" t="s">
        <v>402</v>
      </c>
      <c r="AB26" s="721"/>
      <c r="AC26" s="721"/>
      <c r="AD26" s="721"/>
      <c r="AE26" s="721"/>
      <c r="AF26" s="801" t="s">
        <v>403</v>
      </c>
      <c r="AG26" s="802"/>
      <c r="AH26" s="802"/>
      <c r="AI26" s="802"/>
      <c r="AJ26" s="803"/>
      <c r="AK26" s="721" t="s">
        <v>404</v>
      </c>
      <c r="AL26" s="721"/>
      <c r="AM26" s="721"/>
      <c r="AN26" s="721"/>
      <c r="AO26" s="722"/>
      <c r="AP26" s="720" t="s">
        <v>405</v>
      </c>
      <c r="AQ26" s="721"/>
      <c r="AR26" s="721"/>
      <c r="AS26" s="721"/>
      <c r="AT26" s="722"/>
      <c r="AU26" s="720" t="s">
        <v>406</v>
      </c>
      <c r="AV26" s="721"/>
      <c r="AW26" s="721"/>
      <c r="AX26" s="721"/>
      <c r="AY26" s="722"/>
      <c r="AZ26" s="720" t="s">
        <v>407</v>
      </c>
      <c r="BA26" s="721"/>
      <c r="BB26" s="721"/>
      <c r="BC26" s="721"/>
      <c r="BD26" s="722"/>
      <c r="BE26" s="720" t="s">
        <v>384</v>
      </c>
      <c r="BF26" s="721"/>
      <c r="BG26" s="721"/>
      <c r="BH26" s="721"/>
      <c r="BI26" s="727"/>
      <c r="BJ26" s="226"/>
      <c r="BK26" s="226"/>
      <c r="BL26" s="226"/>
      <c r="BM26" s="226"/>
      <c r="BN26" s="226"/>
      <c r="BO26" s="236"/>
      <c r="BP26" s="236"/>
      <c r="BQ26" s="233">
        <v>20</v>
      </c>
      <c r="BR26" s="234"/>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6"/>
      <c r="BP27" s="236"/>
      <c r="BQ27" s="233">
        <v>21</v>
      </c>
      <c r="BR27" s="234"/>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c r="A28" s="237">
        <v>1</v>
      </c>
      <c r="B28" s="736" t="s">
        <v>408</v>
      </c>
      <c r="C28" s="737"/>
      <c r="D28" s="737"/>
      <c r="E28" s="737"/>
      <c r="F28" s="737"/>
      <c r="G28" s="737"/>
      <c r="H28" s="737"/>
      <c r="I28" s="737"/>
      <c r="J28" s="737"/>
      <c r="K28" s="737"/>
      <c r="L28" s="737"/>
      <c r="M28" s="737"/>
      <c r="N28" s="737"/>
      <c r="O28" s="737"/>
      <c r="P28" s="738"/>
      <c r="Q28" s="809">
        <v>14349</v>
      </c>
      <c r="R28" s="810"/>
      <c r="S28" s="810"/>
      <c r="T28" s="810"/>
      <c r="U28" s="810"/>
      <c r="V28" s="810">
        <v>14278</v>
      </c>
      <c r="W28" s="810"/>
      <c r="X28" s="810"/>
      <c r="Y28" s="810"/>
      <c r="Z28" s="810"/>
      <c r="AA28" s="810">
        <v>72</v>
      </c>
      <c r="AB28" s="810"/>
      <c r="AC28" s="810"/>
      <c r="AD28" s="810"/>
      <c r="AE28" s="811"/>
      <c r="AF28" s="812">
        <v>72</v>
      </c>
      <c r="AG28" s="810"/>
      <c r="AH28" s="810"/>
      <c r="AI28" s="810"/>
      <c r="AJ28" s="813"/>
      <c r="AK28" s="814">
        <v>1190</v>
      </c>
      <c r="AL28" s="815"/>
      <c r="AM28" s="815"/>
      <c r="AN28" s="815"/>
      <c r="AO28" s="815"/>
      <c r="AP28" s="815" t="s">
        <v>581</v>
      </c>
      <c r="AQ28" s="815"/>
      <c r="AR28" s="815"/>
      <c r="AS28" s="815"/>
      <c r="AT28" s="815"/>
      <c r="AU28" s="815" t="s">
        <v>581</v>
      </c>
      <c r="AV28" s="815"/>
      <c r="AW28" s="815"/>
      <c r="AX28" s="815"/>
      <c r="AY28" s="815"/>
      <c r="AZ28" s="816"/>
      <c r="BA28" s="816"/>
      <c r="BB28" s="816"/>
      <c r="BC28" s="816"/>
      <c r="BD28" s="816"/>
      <c r="BE28" s="807"/>
      <c r="BF28" s="807"/>
      <c r="BG28" s="807"/>
      <c r="BH28" s="807"/>
      <c r="BI28" s="808"/>
      <c r="BJ28" s="226"/>
      <c r="BK28" s="226"/>
      <c r="BL28" s="226"/>
      <c r="BM28" s="226"/>
      <c r="BN28" s="226"/>
      <c r="BO28" s="236"/>
      <c r="BP28" s="236"/>
      <c r="BQ28" s="233">
        <v>22</v>
      </c>
      <c r="BR28" s="234"/>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c r="A29" s="237">
        <v>2</v>
      </c>
      <c r="B29" s="767" t="s">
        <v>409</v>
      </c>
      <c r="C29" s="768"/>
      <c r="D29" s="768"/>
      <c r="E29" s="768"/>
      <c r="F29" s="768"/>
      <c r="G29" s="768"/>
      <c r="H29" s="768"/>
      <c r="I29" s="768"/>
      <c r="J29" s="768"/>
      <c r="K29" s="768"/>
      <c r="L29" s="768"/>
      <c r="M29" s="768"/>
      <c r="N29" s="768"/>
      <c r="O29" s="768"/>
      <c r="P29" s="769"/>
      <c r="Q29" s="770">
        <v>11739</v>
      </c>
      <c r="R29" s="771"/>
      <c r="S29" s="771"/>
      <c r="T29" s="771"/>
      <c r="U29" s="771"/>
      <c r="V29" s="771">
        <v>11170</v>
      </c>
      <c r="W29" s="771"/>
      <c r="X29" s="771"/>
      <c r="Y29" s="771"/>
      <c r="Z29" s="771"/>
      <c r="AA29" s="771">
        <v>569</v>
      </c>
      <c r="AB29" s="771"/>
      <c r="AC29" s="771"/>
      <c r="AD29" s="771"/>
      <c r="AE29" s="772"/>
      <c r="AF29" s="773">
        <v>569</v>
      </c>
      <c r="AG29" s="774"/>
      <c r="AH29" s="774"/>
      <c r="AI29" s="774"/>
      <c r="AJ29" s="775"/>
      <c r="AK29" s="821">
        <v>1853</v>
      </c>
      <c r="AL29" s="817"/>
      <c r="AM29" s="817"/>
      <c r="AN29" s="817"/>
      <c r="AO29" s="817"/>
      <c r="AP29" s="817" t="s">
        <v>581</v>
      </c>
      <c r="AQ29" s="817"/>
      <c r="AR29" s="817"/>
      <c r="AS29" s="817"/>
      <c r="AT29" s="817"/>
      <c r="AU29" s="817" t="s">
        <v>581</v>
      </c>
      <c r="AV29" s="817"/>
      <c r="AW29" s="817"/>
      <c r="AX29" s="817"/>
      <c r="AY29" s="817"/>
      <c r="AZ29" s="818"/>
      <c r="BA29" s="818"/>
      <c r="BB29" s="818"/>
      <c r="BC29" s="818"/>
      <c r="BD29" s="818"/>
      <c r="BE29" s="819"/>
      <c r="BF29" s="819"/>
      <c r="BG29" s="819"/>
      <c r="BH29" s="819"/>
      <c r="BI29" s="820"/>
      <c r="BJ29" s="226"/>
      <c r="BK29" s="226"/>
      <c r="BL29" s="226"/>
      <c r="BM29" s="226"/>
      <c r="BN29" s="226"/>
      <c r="BO29" s="236"/>
      <c r="BP29" s="236"/>
      <c r="BQ29" s="233">
        <v>23</v>
      </c>
      <c r="BR29" s="234"/>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c r="A30" s="237">
        <v>3</v>
      </c>
      <c r="B30" s="767" t="s">
        <v>410</v>
      </c>
      <c r="C30" s="768"/>
      <c r="D30" s="768"/>
      <c r="E30" s="768"/>
      <c r="F30" s="768"/>
      <c r="G30" s="768"/>
      <c r="H30" s="768"/>
      <c r="I30" s="768"/>
      <c r="J30" s="768"/>
      <c r="K30" s="768"/>
      <c r="L30" s="768"/>
      <c r="M30" s="768"/>
      <c r="N30" s="768"/>
      <c r="O30" s="768"/>
      <c r="P30" s="769"/>
      <c r="Q30" s="770">
        <v>1683</v>
      </c>
      <c r="R30" s="771"/>
      <c r="S30" s="771"/>
      <c r="T30" s="771"/>
      <c r="U30" s="771"/>
      <c r="V30" s="771">
        <v>1676</v>
      </c>
      <c r="W30" s="771"/>
      <c r="X30" s="771"/>
      <c r="Y30" s="771"/>
      <c r="Z30" s="771"/>
      <c r="AA30" s="771">
        <v>7</v>
      </c>
      <c r="AB30" s="771"/>
      <c r="AC30" s="771"/>
      <c r="AD30" s="771"/>
      <c r="AE30" s="772"/>
      <c r="AF30" s="773">
        <v>7</v>
      </c>
      <c r="AG30" s="774"/>
      <c r="AH30" s="774"/>
      <c r="AI30" s="774"/>
      <c r="AJ30" s="775"/>
      <c r="AK30" s="821">
        <v>510</v>
      </c>
      <c r="AL30" s="817"/>
      <c r="AM30" s="817"/>
      <c r="AN30" s="817"/>
      <c r="AO30" s="817"/>
      <c r="AP30" s="817" t="s">
        <v>581</v>
      </c>
      <c r="AQ30" s="817"/>
      <c r="AR30" s="817"/>
      <c r="AS30" s="817"/>
      <c r="AT30" s="817"/>
      <c r="AU30" s="817" t="s">
        <v>581</v>
      </c>
      <c r="AV30" s="817"/>
      <c r="AW30" s="817"/>
      <c r="AX30" s="817"/>
      <c r="AY30" s="817"/>
      <c r="AZ30" s="818"/>
      <c r="BA30" s="818"/>
      <c r="BB30" s="818"/>
      <c r="BC30" s="818"/>
      <c r="BD30" s="818"/>
      <c r="BE30" s="819"/>
      <c r="BF30" s="819"/>
      <c r="BG30" s="819"/>
      <c r="BH30" s="819"/>
      <c r="BI30" s="820"/>
      <c r="BJ30" s="226"/>
      <c r="BK30" s="226"/>
      <c r="BL30" s="226"/>
      <c r="BM30" s="226"/>
      <c r="BN30" s="226"/>
      <c r="BO30" s="236"/>
      <c r="BP30" s="236"/>
      <c r="BQ30" s="233">
        <v>24</v>
      </c>
      <c r="BR30" s="234"/>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c r="A31" s="237">
        <v>4</v>
      </c>
      <c r="B31" s="767" t="s">
        <v>411</v>
      </c>
      <c r="C31" s="768"/>
      <c r="D31" s="768"/>
      <c r="E31" s="768"/>
      <c r="F31" s="768"/>
      <c r="G31" s="768"/>
      <c r="H31" s="768"/>
      <c r="I31" s="768"/>
      <c r="J31" s="768"/>
      <c r="K31" s="768"/>
      <c r="L31" s="768"/>
      <c r="M31" s="768"/>
      <c r="N31" s="768"/>
      <c r="O31" s="768"/>
      <c r="P31" s="769"/>
      <c r="Q31" s="770">
        <v>32</v>
      </c>
      <c r="R31" s="771"/>
      <c r="S31" s="771"/>
      <c r="T31" s="771"/>
      <c r="U31" s="771"/>
      <c r="V31" s="771">
        <v>8</v>
      </c>
      <c r="W31" s="771"/>
      <c r="X31" s="771"/>
      <c r="Y31" s="771"/>
      <c r="Z31" s="771"/>
      <c r="AA31" s="771">
        <v>23</v>
      </c>
      <c r="AB31" s="771"/>
      <c r="AC31" s="771"/>
      <c r="AD31" s="771"/>
      <c r="AE31" s="772"/>
      <c r="AF31" s="773">
        <v>23</v>
      </c>
      <c r="AG31" s="774"/>
      <c r="AH31" s="774"/>
      <c r="AI31" s="774"/>
      <c r="AJ31" s="775"/>
      <c r="AK31" s="821" t="s">
        <v>581</v>
      </c>
      <c r="AL31" s="817"/>
      <c r="AM31" s="817"/>
      <c r="AN31" s="817"/>
      <c r="AO31" s="817"/>
      <c r="AP31" s="817" t="s">
        <v>581</v>
      </c>
      <c r="AQ31" s="817"/>
      <c r="AR31" s="817"/>
      <c r="AS31" s="817"/>
      <c r="AT31" s="817"/>
      <c r="AU31" s="817" t="s">
        <v>581</v>
      </c>
      <c r="AV31" s="817"/>
      <c r="AW31" s="817"/>
      <c r="AX31" s="817"/>
      <c r="AY31" s="817"/>
      <c r="AZ31" s="818"/>
      <c r="BA31" s="818"/>
      <c r="BB31" s="818"/>
      <c r="BC31" s="818"/>
      <c r="BD31" s="818"/>
      <c r="BE31" s="819"/>
      <c r="BF31" s="819"/>
      <c r="BG31" s="819"/>
      <c r="BH31" s="819"/>
      <c r="BI31" s="820"/>
      <c r="BJ31" s="226"/>
      <c r="BK31" s="226"/>
      <c r="BL31" s="226"/>
      <c r="BM31" s="226"/>
      <c r="BN31" s="226"/>
      <c r="BO31" s="236"/>
      <c r="BP31" s="236"/>
      <c r="BQ31" s="233">
        <v>25</v>
      </c>
      <c r="BR31" s="234"/>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c r="A32" s="237">
        <v>5</v>
      </c>
      <c r="B32" s="767" t="s">
        <v>412</v>
      </c>
      <c r="C32" s="768"/>
      <c r="D32" s="768"/>
      <c r="E32" s="768"/>
      <c r="F32" s="768"/>
      <c r="G32" s="768"/>
      <c r="H32" s="768"/>
      <c r="I32" s="768"/>
      <c r="J32" s="768"/>
      <c r="K32" s="768"/>
      <c r="L32" s="768"/>
      <c r="M32" s="768"/>
      <c r="N32" s="768"/>
      <c r="O32" s="768"/>
      <c r="P32" s="769"/>
      <c r="Q32" s="770">
        <v>2268</v>
      </c>
      <c r="R32" s="771"/>
      <c r="S32" s="771"/>
      <c r="T32" s="771"/>
      <c r="U32" s="771"/>
      <c r="V32" s="771">
        <v>1789</v>
      </c>
      <c r="W32" s="771"/>
      <c r="X32" s="771"/>
      <c r="Y32" s="771"/>
      <c r="Z32" s="771"/>
      <c r="AA32" s="771">
        <v>480</v>
      </c>
      <c r="AB32" s="771"/>
      <c r="AC32" s="771"/>
      <c r="AD32" s="771"/>
      <c r="AE32" s="772"/>
      <c r="AF32" s="773">
        <v>3964</v>
      </c>
      <c r="AG32" s="774"/>
      <c r="AH32" s="774"/>
      <c r="AI32" s="774"/>
      <c r="AJ32" s="775"/>
      <c r="AK32" s="821">
        <v>10</v>
      </c>
      <c r="AL32" s="817"/>
      <c r="AM32" s="817"/>
      <c r="AN32" s="817"/>
      <c r="AO32" s="817"/>
      <c r="AP32" s="817">
        <v>925</v>
      </c>
      <c r="AQ32" s="817"/>
      <c r="AR32" s="817"/>
      <c r="AS32" s="817"/>
      <c r="AT32" s="817"/>
      <c r="AU32" s="817">
        <v>270</v>
      </c>
      <c r="AV32" s="817"/>
      <c r="AW32" s="817"/>
      <c r="AX32" s="817"/>
      <c r="AY32" s="817"/>
      <c r="AZ32" s="818" t="s">
        <v>581</v>
      </c>
      <c r="BA32" s="818"/>
      <c r="BB32" s="818"/>
      <c r="BC32" s="818"/>
      <c r="BD32" s="818"/>
      <c r="BE32" s="819" t="s">
        <v>413</v>
      </c>
      <c r="BF32" s="819"/>
      <c r="BG32" s="819"/>
      <c r="BH32" s="819"/>
      <c r="BI32" s="820"/>
      <c r="BJ32" s="226"/>
      <c r="BK32" s="226"/>
      <c r="BL32" s="226"/>
      <c r="BM32" s="226"/>
      <c r="BN32" s="226"/>
      <c r="BO32" s="236"/>
      <c r="BP32" s="236"/>
      <c r="BQ32" s="233">
        <v>26</v>
      </c>
      <c r="BR32" s="234"/>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c r="A33" s="237">
        <v>6</v>
      </c>
      <c r="B33" s="767" t="s">
        <v>414</v>
      </c>
      <c r="C33" s="768"/>
      <c r="D33" s="768"/>
      <c r="E33" s="768"/>
      <c r="F33" s="768"/>
      <c r="G33" s="768"/>
      <c r="H33" s="768"/>
      <c r="I33" s="768"/>
      <c r="J33" s="768"/>
      <c r="K33" s="768"/>
      <c r="L33" s="768"/>
      <c r="M33" s="768"/>
      <c r="N33" s="768"/>
      <c r="O33" s="768"/>
      <c r="P33" s="769"/>
      <c r="Q33" s="770">
        <v>27</v>
      </c>
      <c r="R33" s="771"/>
      <c r="S33" s="771"/>
      <c r="T33" s="771"/>
      <c r="U33" s="771"/>
      <c r="V33" s="771">
        <v>25</v>
      </c>
      <c r="W33" s="771"/>
      <c r="X33" s="771"/>
      <c r="Y33" s="771"/>
      <c r="Z33" s="771"/>
      <c r="AA33" s="771">
        <v>3</v>
      </c>
      <c r="AB33" s="771"/>
      <c r="AC33" s="771"/>
      <c r="AD33" s="771"/>
      <c r="AE33" s="772"/>
      <c r="AF33" s="773">
        <v>54</v>
      </c>
      <c r="AG33" s="774"/>
      <c r="AH33" s="774"/>
      <c r="AI33" s="774"/>
      <c r="AJ33" s="775"/>
      <c r="AK33" s="821">
        <v>3</v>
      </c>
      <c r="AL33" s="817"/>
      <c r="AM33" s="817"/>
      <c r="AN33" s="817"/>
      <c r="AO33" s="817"/>
      <c r="AP33" s="817" t="s">
        <v>581</v>
      </c>
      <c r="AQ33" s="817"/>
      <c r="AR33" s="817"/>
      <c r="AS33" s="817"/>
      <c r="AT33" s="817"/>
      <c r="AU33" s="817" t="s">
        <v>581</v>
      </c>
      <c r="AV33" s="817"/>
      <c r="AW33" s="817"/>
      <c r="AX33" s="817"/>
      <c r="AY33" s="817"/>
      <c r="AZ33" s="818" t="s">
        <v>581</v>
      </c>
      <c r="BA33" s="818"/>
      <c r="BB33" s="818"/>
      <c r="BC33" s="818"/>
      <c r="BD33" s="818"/>
      <c r="BE33" s="819" t="s">
        <v>415</v>
      </c>
      <c r="BF33" s="819"/>
      <c r="BG33" s="819"/>
      <c r="BH33" s="819"/>
      <c r="BI33" s="820"/>
      <c r="BJ33" s="226"/>
      <c r="BK33" s="226"/>
      <c r="BL33" s="226"/>
      <c r="BM33" s="226"/>
      <c r="BN33" s="226"/>
      <c r="BO33" s="236"/>
      <c r="BP33" s="236"/>
      <c r="BQ33" s="233">
        <v>27</v>
      </c>
      <c r="BR33" s="234"/>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c r="A34" s="237">
        <v>7</v>
      </c>
      <c r="B34" s="767" t="s">
        <v>416</v>
      </c>
      <c r="C34" s="768"/>
      <c r="D34" s="768"/>
      <c r="E34" s="768"/>
      <c r="F34" s="768"/>
      <c r="G34" s="768"/>
      <c r="H34" s="768"/>
      <c r="I34" s="768"/>
      <c r="J34" s="768"/>
      <c r="K34" s="768"/>
      <c r="L34" s="768"/>
      <c r="M34" s="768"/>
      <c r="N34" s="768"/>
      <c r="O34" s="768"/>
      <c r="P34" s="769"/>
      <c r="Q34" s="770">
        <v>6645</v>
      </c>
      <c r="R34" s="771"/>
      <c r="S34" s="771"/>
      <c r="T34" s="771"/>
      <c r="U34" s="771"/>
      <c r="V34" s="771">
        <v>6950</v>
      </c>
      <c r="W34" s="771"/>
      <c r="X34" s="771"/>
      <c r="Y34" s="771"/>
      <c r="Z34" s="771"/>
      <c r="AA34" s="771">
        <v>-305</v>
      </c>
      <c r="AB34" s="771"/>
      <c r="AC34" s="771"/>
      <c r="AD34" s="771"/>
      <c r="AE34" s="772"/>
      <c r="AF34" s="773">
        <v>1948</v>
      </c>
      <c r="AG34" s="774"/>
      <c r="AH34" s="774"/>
      <c r="AI34" s="774"/>
      <c r="AJ34" s="775"/>
      <c r="AK34" s="821">
        <v>194</v>
      </c>
      <c r="AL34" s="817"/>
      <c r="AM34" s="817"/>
      <c r="AN34" s="817"/>
      <c r="AO34" s="817"/>
      <c r="AP34" s="817">
        <v>1596</v>
      </c>
      <c r="AQ34" s="817"/>
      <c r="AR34" s="817"/>
      <c r="AS34" s="817"/>
      <c r="AT34" s="817"/>
      <c r="AU34" s="817">
        <v>1229</v>
      </c>
      <c r="AV34" s="817"/>
      <c r="AW34" s="817"/>
      <c r="AX34" s="817"/>
      <c r="AY34" s="817"/>
      <c r="AZ34" s="818" t="s">
        <v>581</v>
      </c>
      <c r="BA34" s="818"/>
      <c r="BB34" s="818"/>
      <c r="BC34" s="818"/>
      <c r="BD34" s="818"/>
      <c r="BE34" s="819" t="s">
        <v>415</v>
      </c>
      <c r="BF34" s="819"/>
      <c r="BG34" s="819"/>
      <c r="BH34" s="819"/>
      <c r="BI34" s="820"/>
      <c r="BJ34" s="226"/>
      <c r="BK34" s="226"/>
      <c r="BL34" s="226"/>
      <c r="BM34" s="226"/>
      <c r="BN34" s="226"/>
      <c r="BO34" s="236"/>
      <c r="BP34" s="236"/>
      <c r="BQ34" s="233">
        <v>28</v>
      </c>
      <c r="BR34" s="234"/>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c r="A35" s="237">
        <v>8</v>
      </c>
      <c r="B35" s="767" t="s">
        <v>417</v>
      </c>
      <c r="C35" s="768"/>
      <c r="D35" s="768"/>
      <c r="E35" s="768"/>
      <c r="F35" s="768"/>
      <c r="G35" s="768"/>
      <c r="H35" s="768"/>
      <c r="I35" s="768"/>
      <c r="J35" s="768"/>
      <c r="K35" s="768"/>
      <c r="L35" s="768"/>
      <c r="M35" s="768"/>
      <c r="N35" s="768"/>
      <c r="O35" s="768"/>
      <c r="P35" s="769"/>
      <c r="Q35" s="770">
        <v>1273</v>
      </c>
      <c r="R35" s="771"/>
      <c r="S35" s="771"/>
      <c r="T35" s="771"/>
      <c r="U35" s="771"/>
      <c r="V35" s="771">
        <v>1089</v>
      </c>
      <c r="W35" s="771"/>
      <c r="X35" s="771"/>
      <c r="Y35" s="771"/>
      <c r="Z35" s="771"/>
      <c r="AA35" s="771">
        <v>184</v>
      </c>
      <c r="AB35" s="771"/>
      <c r="AC35" s="771"/>
      <c r="AD35" s="771"/>
      <c r="AE35" s="772"/>
      <c r="AF35" s="773">
        <v>143</v>
      </c>
      <c r="AG35" s="774"/>
      <c r="AH35" s="774"/>
      <c r="AI35" s="774"/>
      <c r="AJ35" s="775"/>
      <c r="AK35" s="821">
        <v>177</v>
      </c>
      <c r="AL35" s="817"/>
      <c r="AM35" s="817"/>
      <c r="AN35" s="817"/>
      <c r="AO35" s="817"/>
      <c r="AP35" s="817">
        <v>5469</v>
      </c>
      <c r="AQ35" s="817"/>
      <c r="AR35" s="817"/>
      <c r="AS35" s="817"/>
      <c r="AT35" s="817"/>
      <c r="AU35" s="817">
        <v>2948</v>
      </c>
      <c r="AV35" s="817"/>
      <c r="AW35" s="817"/>
      <c r="AX35" s="817"/>
      <c r="AY35" s="817"/>
      <c r="AZ35" s="818" t="s">
        <v>581</v>
      </c>
      <c r="BA35" s="818"/>
      <c r="BB35" s="818"/>
      <c r="BC35" s="818"/>
      <c r="BD35" s="818"/>
      <c r="BE35" s="819" t="s">
        <v>415</v>
      </c>
      <c r="BF35" s="819"/>
      <c r="BG35" s="819"/>
      <c r="BH35" s="819"/>
      <c r="BI35" s="820"/>
      <c r="BJ35" s="226"/>
      <c r="BK35" s="226"/>
      <c r="BL35" s="226"/>
      <c r="BM35" s="226"/>
      <c r="BN35" s="226"/>
      <c r="BO35" s="236"/>
      <c r="BP35" s="236"/>
      <c r="BQ35" s="233">
        <v>29</v>
      </c>
      <c r="BR35" s="234"/>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c r="A36" s="237">
        <v>9</v>
      </c>
      <c r="B36" s="767" t="s">
        <v>418</v>
      </c>
      <c r="C36" s="768"/>
      <c r="D36" s="768"/>
      <c r="E36" s="768"/>
      <c r="F36" s="768"/>
      <c r="G36" s="768"/>
      <c r="H36" s="768"/>
      <c r="I36" s="768"/>
      <c r="J36" s="768"/>
      <c r="K36" s="768"/>
      <c r="L36" s="768"/>
      <c r="M36" s="768"/>
      <c r="N36" s="768"/>
      <c r="O36" s="768"/>
      <c r="P36" s="769"/>
      <c r="Q36" s="770">
        <v>102</v>
      </c>
      <c r="R36" s="771"/>
      <c r="S36" s="771"/>
      <c r="T36" s="771"/>
      <c r="U36" s="771"/>
      <c r="V36" s="771">
        <v>89</v>
      </c>
      <c r="W36" s="771"/>
      <c r="X36" s="771"/>
      <c r="Y36" s="771"/>
      <c r="Z36" s="771"/>
      <c r="AA36" s="771">
        <v>13</v>
      </c>
      <c r="AB36" s="771"/>
      <c r="AC36" s="771"/>
      <c r="AD36" s="771"/>
      <c r="AE36" s="772"/>
      <c r="AF36" s="773">
        <v>3</v>
      </c>
      <c r="AG36" s="774"/>
      <c r="AH36" s="774"/>
      <c r="AI36" s="774"/>
      <c r="AJ36" s="775"/>
      <c r="AK36" s="821">
        <v>32</v>
      </c>
      <c r="AL36" s="817"/>
      <c r="AM36" s="817"/>
      <c r="AN36" s="817"/>
      <c r="AO36" s="817"/>
      <c r="AP36" s="817" t="s">
        <v>581</v>
      </c>
      <c r="AQ36" s="817"/>
      <c r="AR36" s="817"/>
      <c r="AS36" s="817"/>
      <c r="AT36" s="817"/>
      <c r="AU36" s="817" t="s">
        <v>581</v>
      </c>
      <c r="AV36" s="817"/>
      <c r="AW36" s="817"/>
      <c r="AX36" s="817"/>
      <c r="AY36" s="817"/>
      <c r="AZ36" s="818" t="s">
        <v>581</v>
      </c>
      <c r="BA36" s="818"/>
      <c r="BB36" s="818"/>
      <c r="BC36" s="818"/>
      <c r="BD36" s="818"/>
      <c r="BE36" s="819" t="s">
        <v>419</v>
      </c>
      <c r="BF36" s="819"/>
      <c r="BG36" s="819"/>
      <c r="BH36" s="819"/>
      <c r="BI36" s="820"/>
      <c r="BJ36" s="226"/>
      <c r="BK36" s="226"/>
      <c r="BL36" s="226"/>
      <c r="BM36" s="226"/>
      <c r="BN36" s="226"/>
      <c r="BO36" s="236"/>
      <c r="BP36" s="236"/>
      <c r="BQ36" s="233">
        <v>30</v>
      </c>
      <c r="BR36" s="234"/>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c r="A37" s="237">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6"/>
      <c r="BP37" s="236"/>
      <c r="BQ37" s="233">
        <v>31</v>
      </c>
      <c r="BR37" s="234"/>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c r="A38" s="237">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6"/>
      <c r="BP38" s="236"/>
      <c r="BQ38" s="233">
        <v>32</v>
      </c>
      <c r="BR38" s="234"/>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c r="A39" s="237">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6"/>
      <c r="BP39" s="236"/>
      <c r="BQ39" s="233">
        <v>33</v>
      </c>
      <c r="BR39" s="234"/>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c r="A40" s="233">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6"/>
      <c r="BP40" s="236"/>
      <c r="BQ40" s="233">
        <v>34</v>
      </c>
      <c r="BR40" s="234"/>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c r="A41" s="233">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6"/>
      <c r="BP41" s="236"/>
      <c r="BQ41" s="233">
        <v>35</v>
      </c>
      <c r="BR41" s="234"/>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c r="A42" s="233">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6"/>
      <c r="BP42" s="236"/>
      <c r="BQ42" s="233">
        <v>36</v>
      </c>
      <c r="BR42" s="234"/>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c r="A43" s="233">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6"/>
      <c r="BP43" s="236"/>
      <c r="BQ43" s="233">
        <v>37</v>
      </c>
      <c r="BR43" s="234"/>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c r="A44" s="233">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6"/>
      <c r="BP44" s="236"/>
      <c r="BQ44" s="233">
        <v>38</v>
      </c>
      <c r="BR44" s="234"/>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c r="A45" s="233">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6"/>
      <c r="BP45" s="236"/>
      <c r="BQ45" s="233">
        <v>39</v>
      </c>
      <c r="BR45" s="234"/>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c r="A46" s="233">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6"/>
      <c r="BP46" s="236"/>
      <c r="BQ46" s="233">
        <v>40</v>
      </c>
      <c r="BR46" s="234"/>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c r="A47" s="233">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6"/>
      <c r="BP47" s="236"/>
      <c r="BQ47" s="233">
        <v>41</v>
      </c>
      <c r="BR47" s="234"/>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c r="A48" s="233">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6"/>
      <c r="BP48" s="236"/>
      <c r="BQ48" s="233">
        <v>42</v>
      </c>
      <c r="BR48" s="234"/>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c r="A49" s="233">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6"/>
      <c r="BP49" s="236"/>
      <c r="BQ49" s="233">
        <v>43</v>
      </c>
      <c r="BR49" s="234"/>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c r="A50" s="233">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6"/>
      <c r="BP50" s="236"/>
      <c r="BQ50" s="233">
        <v>44</v>
      </c>
      <c r="BR50" s="234"/>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c r="A51" s="233">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6"/>
      <c r="BP51" s="236"/>
      <c r="BQ51" s="233">
        <v>45</v>
      </c>
      <c r="BR51" s="234"/>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c r="A52" s="233">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6"/>
      <c r="BP52" s="236"/>
      <c r="BQ52" s="233">
        <v>46</v>
      </c>
      <c r="BR52" s="234"/>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c r="A53" s="233">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6"/>
      <c r="BP53" s="236"/>
      <c r="BQ53" s="233">
        <v>47</v>
      </c>
      <c r="BR53" s="234"/>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c r="A54" s="233">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6"/>
      <c r="BP54" s="236"/>
      <c r="BQ54" s="233">
        <v>48</v>
      </c>
      <c r="BR54" s="234"/>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c r="A55" s="233">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6"/>
      <c r="BP55" s="236"/>
      <c r="BQ55" s="233">
        <v>49</v>
      </c>
      <c r="BR55" s="234"/>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c r="A56" s="233">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6"/>
      <c r="BP56" s="236"/>
      <c r="BQ56" s="233">
        <v>50</v>
      </c>
      <c r="BR56" s="234"/>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c r="A57" s="233">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6"/>
      <c r="BP57" s="236"/>
      <c r="BQ57" s="233">
        <v>51</v>
      </c>
      <c r="BR57" s="234"/>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c r="A58" s="233">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6"/>
      <c r="BP58" s="236"/>
      <c r="BQ58" s="233">
        <v>52</v>
      </c>
      <c r="BR58" s="234"/>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c r="A59" s="233">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6"/>
      <c r="BP59" s="236"/>
      <c r="BQ59" s="233">
        <v>53</v>
      </c>
      <c r="BR59" s="234"/>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c r="A60" s="233">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6"/>
      <c r="BP60" s="236"/>
      <c r="BQ60" s="233">
        <v>54</v>
      </c>
      <c r="BR60" s="234"/>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c r="A61" s="233">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6"/>
      <c r="BP61" s="236"/>
      <c r="BQ61" s="233">
        <v>55</v>
      </c>
      <c r="BR61" s="234"/>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c r="A62" s="233">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420</v>
      </c>
      <c r="BK62" s="793"/>
      <c r="BL62" s="793"/>
      <c r="BM62" s="793"/>
      <c r="BN62" s="794"/>
      <c r="BO62" s="236"/>
      <c r="BP62" s="236"/>
      <c r="BQ62" s="233">
        <v>56</v>
      </c>
      <c r="BR62" s="234"/>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c r="A63" s="235" t="s">
        <v>396</v>
      </c>
      <c r="B63" s="776" t="s">
        <v>421</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6783</v>
      </c>
      <c r="AG63" s="831"/>
      <c r="AH63" s="831"/>
      <c r="AI63" s="831"/>
      <c r="AJ63" s="832"/>
      <c r="AK63" s="833"/>
      <c r="AL63" s="828"/>
      <c r="AM63" s="828"/>
      <c r="AN63" s="828"/>
      <c r="AO63" s="828"/>
      <c r="AP63" s="831">
        <v>7990</v>
      </c>
      <c r="AQ63" s="831"/>
      <c r="AR63" s="831"/>
      <c r="AS63" s="831"/>
      <c r="AT63" s="831"/>
      <c r="AU63" s="831">
        <v>4447</v>
      </c>
      <c r="AV63" s="831"/>
      <c r="AW63" s="831"/>
      <c r="AX63" s="831"/>
      <c r="AY63" s="831"/>
      <c r="AZ63" s="835"/>
      <c r="BA63" s="835"/>
      <c r="BB63" s="835"/>
      <c r="BC63" s="835"/>
      <c r="BD63" s="835"/>
      <c r="BE63" s="836"/>
      <c r="BF63" s="836"/>
      <c r="BG63" s="836"/>
      <c r="BH63" s="836"/>
      <c r="BI63" s="837"/>
      <c r="BJ63" s="838" t="s">
        <v>140</v>
      </c>
      <c r="BK63" s="839"/>
      <c r="BL63" s="839"/>
      <c r="BM63" s="839"/>
      <c r="BN63" s="840"/>
      <c r="BO63" s="236"/>
      <c r="BP63" s="236"/>
      <c r="BQ63" s="233">
        <v>57</v>
      </c>
      <c r="BR63" s="234"/>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c r="A65" s="226" t="s">
        <v>422</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c r="A66" s="714" t="s">
        <v>423</v>
      </c>
      <c r="B66" s="715"/>
      <c r="C66" s="715"/>
      <c r="D66" s="715"/>
      <c r="E66" s="715"/>
      <c r="F66" s="715"/>
      <c r="G66" s="715"/>
      <c r="H66" s="715"/>
      <c r="I66" s="715"/>
      <c r="J66" s="715"/>
      <c r="K66" s="715"/>
      <c r="L66" s="715"/>
      <c r="M66" s="715"/>
      <c r="N66" s="715"/>
      <c r="O66" s="715"/>
      <c r="P66" s="716"/>
      <c r="Q66" s="720" t="s">
        <v>424</v>
      </c>
      <c r="R66" s="721"/>
      <c r="S66" s="721"/>
      <c r="T66" s="721"/>
      <c r="U66" s="722"/>
      <c r="V66" s="720" t="s">
        <v>401</v>
      </c>
      <c r="W66" s="721"/>
      <c r="X66" s="721"/>
      <c r="Y66" s="721"/>
      <c r="Z66" s="722"/>
      <c r="AA66" s="720" t="s">
        <v>425</v>
      </c>
      <c r="AB66" s="721"/>
      <c r="AC66" s="721"/>
      <c r="AD66" s="721"/>
      <c r="AE66" s="722"/>
      <c r="AF66" s="841" t="s">
        <v>403</v>
      </c>
      <c r="AG66" s="802"/>
      <c r="AH66" s="802"/>
      <c r="AI66" s="802"/>
      <c r="AJ66" s="842"/>
      <c r="AK66" s="720" t="s">
        <v>426</v>
      </c>
      <c r="AL66" s="715"/>
      <c r="AM66" s="715"/>
      <c r="AN66" s="715"/>
      <c r="AO66" s="716"/>
      <c r="AP66" s="720" t="s">
        <v>405</v>
      </c>
      <c r="AQ66" s="721"/>
      <c r="AR66" s="721"/>
      <c r="AS66" s="721"/>
      <c r="AT66" s="722"/>
      <c r="AU66" s="720" t="s">
        <v>427</v>
      </c>
      <c r="AV66" s="721"/>
      <c r="AW66" s="721"/>
      <c r="AX66" s="721"/>
      <c r="AY66" s="722"/>
      <c r="AZ66" s="720" t="s">
        <v>384</v>
      </c>
      <c r="BA66" s="721"/>
      <c r="BB66" s="721"/>
      <c r="BC66" s="721"/>
      <c r="BD66" s="727"/>
      <c r="BE66" s="236"/>
      <c r="BF66" s="236"/>
      <c r="BG66" s="236"/>
      <c r="BH66" s="236"/>
      <c r="BI66" s="236"/>
      <c r="BJ66" s="236"/>
      <c r="BK66" s="236"/>
      <c r="BL66" s="236"/>
      <c r="BM66" s="236"/>
      <c r="BN66" s="236"/>
      <c r="BO66" s="236"/>
      <c r="BP66" s="236"/>
      <c r="BQ66" s="233">
        <v>60</v>
      </c>
      <c r="BR66" s="238"/>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6"/>
      <c r="BF67" s="236"/>
      <c r="BG67" s="236"/>
      <c r="BH67" s="236"/>
      <c r="BI67" s="236"/>
      <c r="BJ67" s="236"/>
      <c r="BK67" s="236"/>
      <c r="BL67" s="236"/>
      <c r="BM67" s="236"/>
      <c r="BN67" s="236"/>
      <c r="BO67" s="236"/>
      <c r="BP67" s="236"/>
      <c r="BQ67" s="233">
        <v>61</v>
      </c>
      <c r="BR67" s="238"/>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c r="A68" s="231">
        <v>1</v>
      </c>
      <c r="B68" s="856" t="s">
        <v>582</v>
      </c>
      <c r="C68" s="857"/>
      <c r="D68" s="857"/>
      <c r="E68" s="857"/>
      <c r="F68" s="857"/>
      <c r="G68" s="857"/>
      <c r="H68" s="857"/>
      <c r="I68" s="857"/>
      <c r="J68" s="857"/>
      <c r="K68" s="857"/>
      <c r="L68" s="857"/>
      <c r="M68" s="857"/>
      <c r="N68" s="857"/>
      <c r="O68" s="857"/>
      <c r="P68" s="858"/>
      <c r="Q68" s="859">
        <v>11751</v>
      </c>
      <c r="R68" s="853"/>
      <c r="S68" s="853"/>
      <c r="T68" s="853"/>
      <c r="U68" s="853"/>
      <c r="V68" s="853">
        <v>11426</v>
      </c>
      <c r="W68" s="853"/>
      <c r="X68" s="853"/>
      <c r="Y68" s="853"/>
      <c r="Z68" s="853"/>
      <c r="AA68" s="853">
        <v>325</v>
      </c>
      <c r="AB68" s="853"/>
      <c r="AC68" s="853"/>
      <c r="AD68" s="853"/>
      <c r="AE68" s="853"/>
      <c r="AF68" s="853">
        <v>325</v>
      </c>
      <c r="AG68" s="853"/>
      <c r="AH68" s="853"/>
      <c r="AI68" s="853"/>
      <c r="AJ68" s="853"/>
      <c r="AK68" s="853">
        <v>326</v>
      </c>
      <c r="AL68" s="853"/>
      <c r="AM68" s="853"/>
      <c r="AN68" s="853"/>
      <c r="AO68" s="853"/>
      <c r="AP68" s="853" t="s">
        <v>581</v>
      </c>
      <c r="AQ68" s="853"/>
      <c r="AR68" s="853"/>
      <c r="AS68" s="853"/>
      <c r="AT68" s="853"/>
      <c r="AU68" s="853" t="s">
        <v>581</v>
      </c>
      <c r="AV68" s="853"/>
      <c r="AW68" s="853"/>
      <c r="AX68" s="853"/>
      <c r="AY68" s="853"/>
      <c r="AZ68" s="854"/>
      <c r="BA68" s="854"/>
      <c r="BB68" s="854"/>
      <c r="BC68" s="854"/>
      <c r="BD68" s="855"/>
      <c r="BE68" s="236"/>
      <c r="BF68" s="236"/>
      <c r="BG68" s="236"/>
      <c r="BH68" s="236"/>
      <c r="BI68" s="236"/>
      <c r="BJ68" s="236"/>
      <c r="BK68" s="236"/>
      <c r="BL68" s="236"/>
      <c r="BM68" s="236"/>
      <c r="BN68" s="236"/>
      <c r="BO68" s="236"/>
      <c r="BP68" s="236"/>
      <c r="BQ68" s="233">
        <v>62</v>
      </c>
      <c r="BR68" s="238"/>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c r="A69" s="233">
        <v>2</v>
      </c>
      <c r="B69" s="860" t="s">
        <v>583</v>
      </c>
      <c r="C69" s="861"/>
      <c r="D69" s="861"/>
      <c r="E69" s="861"/>
      <c r="F69" s="861"/>
      <c r="G69" s="861"/>
      <c r="H69" s="861"/>
      <c r="I69" s="861"/>
      <c r="J69" s="861"/>
      <c r="K69" s="861"/>
      <c r="L69" s="861"/>
      <c r="M69" s="861"/>
      <c r="N69" s="861"/>
      <c r="O69" s="861"/>
      <c r="P69" s="862"/>
      <c r="Q69" s="863">
        <v>680</v>
      </c>
      <c r="R69" s="817"/>
      <c r="S69" s="817"/>
      <c r="T69" s="817"/>
      <c r="U69" s="817"/>
      <c r="V69" s="817">
        <v>639</v>
      </c>
      <c r="W69" s="817"/>
      <c r="X69" s="817"/>
      <c r="Y69" s="817"/>
      <c r="Z69" s="817"/>
      <c r="AA69" s="817">
        <v>41</v>
      </c>
      <c r="AB69" s="817"/>
      <c r="AC69" s="817"/>
      <c r="AD69" s="817"/>
      <c r="AE69" s="817"/>
      <c r="AF69" s="817">
        <v>41</v>
      </c>
      <c r="AG69" s="817"/>
      <c r="AH69" s="817"/>
      <c r="AI69" s="817"/>
      <c r="AJ69" s="817"/>
      <c r="AK69" s="817">
        <v>38</v>
      </c>
      <c r="AL69" s="817"/>
      <c r="AM69" s="817"/>
      <c r="AN69" s="817"/>
      <c r="AO69" s="817"/>
      <c r="AP69" s="817" t="s">
        <v>581</v>
      </c>
      <c r="AQ69" s="817"/>
      <c r="AR69" s="817"/>
      <c r="AS69" s="817"/>
      <c r="AT69" s="817"/>
      <c r="AU69" s="817" t="s">
        <v>581</v>
      </c>
      <c r="AV69" s="817"/>
      <c r="AW69" s="817"/>
      <c r="AX69" s="817"/>
      <c r="AY69" s="817"/>
      <c r="AZ69" s="819"/>
      <c r="BA69" s="819"/>
      <c r="BB69" s="819"/>
      <c r="BC69" s="819"/>
      <c r="BD69" s="820"/>
      <c r="BE69" s="236"/>
      <c r="BF69" s="236"/>
      <c r="BG69" s="236"/>
      <c r="BH69" s="236"/>
      <c r="BI69" s="236"/>
      <c r="BJ69" s="236"/>
      <c r="BK69" s="236"/>
      <c r="BL69" s="236"/>
      <c r="BM69" s="236"/>
      <c r="BN69" s="236"/>
      <c r="BO69" s="236"/>
      <c r="BP69" s="236"/>
      <c r="BQ69" s="233">
        <v>63</v>
      </c>
      <c r="BR69" s="238"/>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c r="A70" s="233">
        <v>3</v>
      </c>
      <c r="B70" s="860" t="s">
        <v>584</v>
      </c>
      <c r="C70" s="861"/>
      <c r="D70" s="861"/>
      <c r="E70" s="861"/>
      <c r="F70" s="861"/>
      <c r="G70" s="861"/>
      <c r="H70" s="861"/>
      <c r="I70" s="861"/>
      <c r="J70" s="861"/>
      <c r="K70" s="861"/>
      <c r="L70" s="861"/>
      <c r="M70" s="861"/>
      <c r="N70" s="861"/>
      <c r="O70" s="861"/>
      <c r="P70" s="862"/>
      <c r="Q70" s="863">
        <v>45</v>
      </c>
      <c r="R70" s="817"/>
      <c r="S70" s="817"/>
      <c r="T70" s="817"/>
      <c r="U70" s="817"/>
      <c r="V70" s="817">
        <v>43</v>
      </c>
      <c r="W70" s="817"/>
      <c r="X70" s="817"/>
      <c r="Y70" s="817"/>
      <c r="Z70" s="817"/>
      <c r="AA70" s="817">
        <v>2</v>
      </c>
      <c r="AB70" s="817"/>
      <c r="AC70" s="817"/>
      <c r="AD70" s="817"/>
      <c r="AE70" s="817"/>
      <c r="AF70" s="817">
        <v>2</v>
      </c>
      <c r="AG70" s="817"/>
      <c r="AH70" s="817"/>
      <c r="AI70" s="817"/>
      <c r="AJ70" s="817"/>
      <c r="AK70" s="817">
        <v>2</v>
      </c>
      <c r="AL70" s="817"/>
      <c r="AM70" s="817"/>
      <c r="AN70" s="817"/>
      <c r="AO70" s="817"/>
      <c r="AP70" s="817" t="s">
        <v>581</v>
      </c>
      <c r="AQ70" s="817"/>
      <c r="AR70" s="817"/>
      <c r="AS70" s="817"/>
      <c r="AT70" s="817"/>
      <c r="AU70" s="817" t="s">
        <v>581</v>
      </c>
      <c r="AV70" s="817"/>
      <c r="AW70" s="817"/>
      <c r="AX70" s="817"/>
      <c r="AY70" s="817"/>
      <c r="AZ70" s="819"/>
      <c r="BA70" s="819"/>
      <c r="BB70" s="819"/>
      <c r="BC70" s="819"/>
      <c r="BD70" s="820"/>
      <c r="BE70" s="236"/>
      <c r="BF70" s="236"/>
      <c r="BG70" s="236"/>
      <c r="BH70" s="236"/>
      <c r="BI70" s="236"/>
      <c r="BJ70" s="236"/>
      <c r="BK70" s="236"/>
      <c r="BL70" s="236"/>
      <c r="BM70" s="236"/>
      <c r="BN70" s="236"/>
      <c r="BO70" s="236"/>
      <c r="BP70" s="236"/>
      <c r="BQ70" s="233">
        <v>64</v>
      </c>
      <c r="BR70" s="238"/>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c r="A71" s="233">
        <v>4</v>
      </c>
      <c r="B71" s="860" t="s">
        <v>585</v>
      </c>
      <c r="C71" s="861"/>
      <c r="D71" s="861"/>
      <c r="E71" s="861"/>
      <c r="F71" s="861"/>
      <c r="G71" s="861"/>
      <c r="H71" s="861"/>
      <c r="I71" s="861"/>
      <c r="J71" s="861"/>
      <c r="K71" s="861"/>
      <c r="L71" s="861"/>
      <c r="M71" s="861"/>
      <c r="N71" s="861"/>
      <c r="O71" s="861"/>
      <c r="P71" s="862"/>
      <c r="Q71" s="863">
        <v>120</v>
      </c>
      <c r="R71" s="817"/>
      <c r="S71" s="817"/>
      <c r="T71" s="817"/>
      <c r="U71" s="817"/>
      <c r="V71" s="817">
        <v>90</v>
      </c>
      <c r="W71" s="817"/>
      <c r="X71" s="817"/>
      <c r="Y71" s="817"/>
      <c r="Z71" s="817"/>
      <c r="AA71" s="817">
        <v>30</v>
      </c>
      <c r="AB71" s="817"/>
      <c r="AC71" s="817"/>
      <c r="AD71" s="817"/>
      <c r="AE71" s="817"/>
      <c r="AF71" s="817">
        <v>30</v>
      </c>
      <c r="AG71" s="817"/>
      <c r="AH71" s="817"/>
      <c r="AI71" s="817"/>
      <c r="AJ71" s="817"/>
      <c r="AK71" s="817">
        <v>40</v>
      </c>
      <c r="AL71" s="817"/>
      <c r="AM71" s="817"/>
      <c r="AN71" s="817"/>
      <c r="AO71" s="817"/>
      <c r="AP71" s="817" t="s">
        <v>581</v>
      </c>
      <c r="AQ71" s="817"/>
      <c r="AR71" s="817"/>
      <c r="AS71" s="817"/>
      <c r="AT71" s="817"/>
      <c r="AU71" s="817" t="s">
        <v>581</v>
      </c>
      <c r="AV71" s="817"/>
      <c r="AW71" s="817"/>
      <c r="AX71" s="817"/>
      <c r="AY71" s="817"/>
      <c r="AZ71" s="819"/>
      <c r="BA71" s="819"/>
      <c r="BB71" s="819"/>
      <c r="BC71" s="819"/>
      <c r="BD71" s="820"/>
      <c r="BE71" s="236"/>
      <c r="BF71" s="236"/>
      <c r="BG71" s="236"/>
      <c r="BH71" s="236"/>
      <c r="BI71" s="236"/>
      <c r="BJ71" s="236"/>
      <c r="BK71" s="236"/>
      <c r="BL71" s="236"/>
      <c r="BM71" s="236"/>
      <c r="BN71" s="236"/>
      <c r="BO71" s="236"/>
      <c r="BP71" s="236"/>
      <c r="BQ71" s="233">
        <v>65</v>
      </c>
      <c r="BR71" s="238"/>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c r="A72" s="233">
        <v>5</v>
      </c>
      <c r="B72" s="860" t="s">
        <v>586</v>
      </c>
      <c r="C72" s="861"/>
      <c r="D72" s="861"/>
      <c r="E72" s="861"/>
      <c r="F72" s="861"/>
      <c r="G72" s="861"/>
      <c r="H72" s="861"/>
      <c r="I72" s="861"/>
      <c r="J72" s="861"/>
      <c r="K72" s="861"/>
      <c r="L72" s="861"/>
      <c r="M72" s="861"/>
      <c r="N72" s="861"/>
      <c r="O72" s="861"/>
      <c r="P72" s="862"/>
      <c r="Q72" s="863">
        <v>84</v>
      </c>
      <c r="R72" s="817"/>
      <c r="S72" s="817"/>
      <c r="T72" s="817"/>
      <c r="U72" s="817"/>
      <c r="V72" s="817">
        <v>79</v>
      </c>
      <c r="W72" s="817"/>
      <c r="X72" s="817"/>
      <c r="Y72" s="817"/>
      <c r="Z72" s="817"/>
      <c r="AA72" s="817">
        <v>5</v>
      </c>
      <c r="AB72" s="817"/>
      <c r="AC72" s="817"/>
      <c r="AD72" s="817"/>
      <c r="AE72" s="817"/>
      <c r="AF72" s="817">
        <v>5</v>
      </c>
      <c r="AG72" s="817"/>
      <c r="AH72" s="817"/>
      <c r="AI72" s="817"/>
      <c r="AJ72" s="817"/>
      <c r="AK72" s="817">
        <v>5</v>
      </c>
      <c r="AL72" s="817"/>
      <c r="AM72" s="817"/>
      <c r="AN72" s="817"/>
      <c r="AO72" s="817"/>
      <c r="AP72" s="817" t="s">
        <v>581</v>
      </c>
      <c r="AQ72" s="817"/>
      <c r="AR72" s="817"/>
      <c r="AS72" s="817"/>
      <c r="AT72" s="817"/>
      <c r="AU72" s="817" t="s">
        <v>581</v>
      </c>
      <c r="AV72" s="817"/>
      <c r="AW72" s="817"/>
      <c r="AX72" s="817"/>
      <c r="AY72" s="817"/>
      <c r="AZ72" s="819"/>
      <c r="BA72" s="819"/>
      <c r="BB72" s="819"/>
      <c r="BC72" s="819"/>
      <c r="BD72" s="820"/>
      <c r="BE72" s="236"/>
      <c r="BF72" s="236"/>
      <c r="BG72" s="236"/>
      <c r="BH72" s="236"/>
      <c r="BI72" s="236"/>
      <c r="BJ72" s="236"/>
      <c r="BK72" s="236"/>
      <c r="BL72" s="236"/>
      <c r="BM72" s="236"/>
      <c r="BN72" s="236"/>
      <c r="BO72" s="236"/>
      <c r="BP72" s="236"/>
      <c r="BQ72" s="233">
        <v>66</v>
      </c>
      <c r="BR72" s="238"/>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c r="A73" s="233">
        <v>6</v>
      </c>
      <c r="B73" s="860" t="s">
        <v>587</v>
      </c>
      <c r="C73" s="861"/>
      <c r="D73" s="861"/>
      <c r="E73" s="861"/>
      <c r="F73" s="861"/>
      <c r="G73" s="861"/>
      <c r="H73" s="861"/>
      <c r="I73" s="861"/>
      <c r="J73" s="861"/>
      <c r="K73" s="861"/>
      <c r="L73" s="861"/>
      <c r="M73" s="861"/>
      <c r="N73" s="861"/>
      <c r="O73" s="861"/>
      <c r="P73" s="862"/>
      <c r="Q73" s="863">
        <v>288382</v>
      </c>
      <c r="R73" s="817"/>
      <c r="S73" s="817"/>
      <c r="T73" s="817"/>
      <c r="U73" s="817"/>
      <c r="V73" s="817">
        <v>283191</v>
      </c>
      <c r="W73" s="817"/>
      <c r="X73" s="817"/>
      <c r="Y73" s="817"/>
      <c r="Z73" s="817"/>
      <c r="AA73" s="817">
        <v>5190</v>
      </c>
      <c r="AB73" s="817"/>
      <c r="AC73" s="817"/>
      <c r="AD73" s="817"/>
      <c r="AE73" s="817"/>
      <c r="AF73" s="817">
        <v>5190</v>
      </c>
      <c r="AG73" s="817"/>
      <c r="AH73" s="817"/>
      <c r="AI73" s="817"/>
      <c r="AJ73" s="817"/>
      <c r="AK73" s="817" t="s">
        <v>581</v>
      </c>
      <c r="AL73" s="817"/>
      <c r="AM73" s="817"/>
      <c r="AN73" s="817"/>
      <c r="AO73" s="817"/>
      <c r="AP73" s="817" t="s">
        <v>581</v>
      </c>
      <c r="AQ73" s="817"/>
      <c r="AR73" s="817"/>
      <c r="AS73" s="817"/>
      <c r="AT73" s="817"/>
      <c r="AU73" s="817" t="s">
        <v>581</v>
      </c>
      <c r="AV73" s="817"/>
      <c r="AW73" s="817"/>
      <c r="AX73" s="817"/>
      <c r="AY73" s="817"/>
      <c r="AZ73" s="819"/>
      <c r="BA73" s="819"/>
      <c r="BB73" s="819"/>
      <c r="BC73" s="819"/>
      <c r="BD73" s="820"/>
      <c r="BE73" s="236"/>
      <c r="BF73" s="236"/>
      <c r="BG73" s="236"/>
      <c r="BH73" s="236"/>
      <c r="BI73" s="236"/>
      <c r="BJ73" s="236"/>
      <c r="BK73" s="236"/>
      <c r="BL73" s="236"/>
      <c r="BM73" s="236"/>
      <c r="BN73" s="236"/>
      <c r="BO73" s="236"/>
      <c r="BP73" s="236"/>
      <c r="BQ73" s="233">
        <v>67</v>
      </c>
      <c r="BR73" s="238"/>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c r="A74" s="233">
        <v>7</v>
      </c>
      <c r="B74" s="860"/>
      <c r="C74" s="861"/>
      <c r="D74" s="861"/>
      <c r="E74" s="861"/>
      <c r="F74" s="861"/>
      <c r="G74" s="861"/>
      <c r="H74" s="861"/>
      <c r="I74" s="861"/>
      <c r="J74" s="861"/>
      <c r="K74" s="861"/>
      <c r="L74" s="861"/>
      <c r="M74" s="861"/>
      <c r="N74" s="861"/>
      <c r="O74" s="861"/>
      <c r="P74" s="862"/>
      <c r="Q74" s="863"/>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19"/>
      <c r="BA74" s="819"/>
      <c r="BB74" s="819"/>
      <c r="BC74" s="819"/>
      <c r="BD74" s="820"/>
      <c r="BE74" s="236"/>
      <c r="BF74" s="236"/>
      <c r="BG74" s="236"/>
      <c r="BH74" s="236"/>
      <c r="BI74" s="236"/>
      <c r="BJ74" s="236"/>
      <c r="BK74" s="236"/>
      <c r="BL74" s="236"/>
      <c r="BM74" s="236"/>
      <c r="BN74" s="236"/>
      <c r="BO74" s="236"/>
      <c r="BP74" s="236"/>
      <c r="BQ74" s="233">
        <v>68</v>
      </c>
      <c r="BR74" s="238"/>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c r="A75" s="233">
        <v>8</v>
      </c>
      <c r="B75" s="860"/>
      <c r="C75" s="861"/>
      <c r="D75" s="861"/>
      <c r="E75" s="861"/>
      <c r="F75" s="861"/>
      <c r="G75" s="861"/>
      <c r="H75" s="861"/>
      <c r="I75" s="861"/>
      <c r="J75" s="861"/>
      <c r="K75" s="861"/>
      <c r="L75" s="861"/>
      <c r="M75" s="861"/>
      <c r="N75" s="861"/>
      <c r="O75" s="861"/>
      <c r="P75" s="862"/>
      <c r="Q75" s="864"/>
      <c r="R75" s="865"/>
      <c r="S75" s="865"/>
      <c r="T75" s="865"/>
      <c r="U75" s="821"/>
      <c r="V75" s="866"/>
      <c r="W75" s="865"/>
      <c r="X75" s="865"/>
      <c r="Y75" s="865"/>
      <c r="Z75" s="821"/>
      <c r="AA75" s="866"/>
      <c r="AB75" s="865"/>
      <c r="AC75" s="865"/>
      <c r="AD75" s="865"/>
      <c r="AE75" s="821"/>
      <c r="AF75" s="866"/>
      <c r="AG75" s="865"/>
      <c r="AH75" s="865"/>
      <c r="AI75" s="865"/>
      <c r="AJ75" s="821"/>
      <c r="AK75" s="866"/>
      <c r="AL75" s="865"/>
      <c r="AM75" s="865"/>
      <c r="AN75" s="865"/>
      <c r="AO75" s="821"/>
      <c r="AP75" s="866"/>
      <c r="AQ75" s="865"/>
      <c r="AR75" s="865"/>
      <c r="AS75" s="865"/>
      <c r="AT75" s="821"/>
      <c r="AU75" s="866"/>
      <c r="AV75" s="865"/>
      <c r="AW75" s="865"/>
      <c r="AX75" s="865"/>
      <c r="AY75" s="821"/>
      <c r="AZ75" s="819"/>
      <c r="BA75" s="819"/>
      <c r="BB75" s="819"/>
      <c r="BC75" s="819"/>
      <c r="BD75" s="820"/>
      <c r="BE75" s="236"/>
      <c r="BF75" s="236"/>
      <c r="BG75" s="236"/>
      <c r="BH75" s="236"/>
      <c r="BI75" s="236"/>
      <c r="BJ75" s="236"/>
      <c r="BK75" s="236"/>
      <c r="BL75" s="236"/>
      <c r="BM75" s="236"/>
      <c r="BN75" s="236"/>
      <c r="BO75" s="236"/>
      <c r="BP75" s="236"/>
      <c r="BQ75" s="233">
        <v>69</v>
      </c>
      <c r="BR75" s="238"/>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c r="A76" s="233">
        <v>9</v>
      </c>
      <c r="B76" s="860"/>
      <c r="C76" s="861"/>
      <c r="D76" s="861"/>
      <c r="E76" s="861"/>
      <c r="F76" s="861"/>
      <c r="G76" s="861"/>
      <c r="H76" s="861"/>
      <c r="I76" s="861"/>
      <c r="J76" s="861"/>
      <c r="K76" s="861"/>
      <c r="L76" s="861"/>
      <c r="M76" s="861"/>
      <c r="N76" s="861"/>
      <c r="O76" s="861"/>
      <c r="P76" s="862"/>
      <c r="Q76" s="864"/>
      <c r="R76" s="865"/>
      <c r="S76" s="865"/>
      <c r="T76" s="865"/>
      <c r="U76" s="821"/>
      <c r="V76" s="866"/>
      <c r="W76" s="865"/>
      <c r="X76" s="865"/>
      <c r="Y76" s="865"/>
      <c r="Z76" s="821"/>
      <c r="AA76" s="866"/>
      <c r="AB76" s="865"/>
      <c r="AC76" s="865"/>
      <c r="AD76" s="865"/>
      <c r="AE76" s="821"/>
      <c r="AF76" s="866"/>
      <c r="AG76" s="865"/>
      <c r="AH76" s="865"/>
      <c r="AI76" s="865"/>
      <c r="AJ76" s="821"/>
      <c r="AK76" s="866"/>
      <c r="AL76" s="865"/>
      <c r="AM76" s="865"/>
      <c r="AN76" s="865"/>
      <c r="AO76" s="821"/>
      <c r="AP76" s="866"/>
      <c r="AQ76" s="865"/>
      <c r="AR76" s="865"/>
      <c r="AS76" s="865"/>
      <c r="AT76" s="821"/>
      <c r="AU76" s="866"/>
      <c r="AV76" s="865"/>
      <c r="AW76" s="865"/>
      <c r="AX76" s="865"/>
      <c r="AY76" s="821"/>
      <c r="AZ76" s="819"/>
      <c r="BA76" s="819"/>
      <c r="BB76" s="819"/>
      <c r="BC76" s="819"/>
      <c r="BD76" s="820"/>
      <c r="BE76" s="236"/>
      <c r="BF76" s="236"/>
      <c r="BG76" s="236"/>
      <c r="BH76" s="236"/>
      <c r="BI76" s="236"/>
      <c r="BJ76" s="236"/>
      <c r="BK76" s="236"/>
      <c r="BL76" s="236"/>
      <c r="BM76" s="236"/>
      <c r="BN76" s="236"/>
      <c r="BO76" s="236"/>
      <c r="BP76" s="236"/>
      <c r="BQ76" s="233">
        <v>70</v>
      </c>
      <c r="BR76" s="238"/>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c r="A77" s="233">
        <v>10</v>
      </c>
      <c r="B77" s="860"/>
      <c r="C77" s="861"/>
      <c r="D77" s="861"/>
      <c r="E77" s="861"/>
      <c r="F77" s="861"/>
      <c r="G77" s="861"/>
      <c r="H77" s="861"/>
      <c r="I77" s="861"/>
      <c r="J77" s="861"/>
      <c r="K77" s="861"/>
      <c r="L77" s="861"/>
      <c r="M77" s="861"/>
      <c r="N77" s="861"/>
      <c r="O77" s="861"/>
      <c r="P77" s="862"/>
      <c r="Q77" s="864"/>
      <c r="R77" s="865"/>
      <c r="S77" s="865"/>
      <c r="T77" s="865"/>
      <c r="U77" s="821"/>
      <c r="V77" s="866"/>
      <c r="W77" s="865"/>
      <c r="X77" s="865"/>
      <c r="Y77" s="865"/>
      <c r="Z77" s="821"/>
      <c r="AA77" s="866"/>
      <c r="AB77" s="865"/>
      <c r="AC77" s="865"/>
      <c r="AD77" s="865"/>
      <c r="AE77" s="821"/>
      <c r="AF77" s="866"/>
      <c r="AG77" s="865"/>
      <c r="AH77" s="865"/>
      <c r="AI77" s="865"/>
      <c r="AJ77" s="821"/>
      <c r="AK77" s="866"/>
      <c r="AL77" s="865"/>
      <c r="AM77" s="865"/>
      <c r="AN77" s="865"/>
      <c r="AO77" s="821"/>
      <c r="AP77" s="866"/>
      <c r="AQ77" s="865"/>
      <c r="AR77" s="865"/>
      <c r="AS77" s="865"/>
      <c r="AT77" s="821"/>
      <c r="AU77" s="866"/>
      <c r="AV77" s="865"/>
      <c r="AW77" s="865"/>
      <c r="AX77" s="865"/>
      <c r="AY77" s="821"/>
      <c r="AZ77" s="819"/>
      <c r="BA77" s="819"/>
      <c r="BB77" s="819"/>
      <c r="BC77" s="819"/>
      <c r="BD77" s="820"/>
      <c r="BE77" s="236"/>
      <c r="BF77" s="236"/>
      <c r="BG77" s="236"/>
      <c r="BH77" s="236"/>
      <c r="BI77" s="236"/>
      <c r="BJ77" s="236"/>
      <c r="BK77" s="236"/>
      <c r="BL77" s="236"/>
      <c r="BM77" s="236"/>
      <c r="BN77" s="236"/>
      <c r="BO77" s="236"/>
      <c r="BP77" s="236"/>
      <c r="BQ77" s="233">
        <v>71</v>
      </c>
      <c r="BR77" s="238"/>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c r="A78" s="233">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6"/>
      <c r="BF78" s="236"/>
      <c r="BG78" s="236"/>
      <c r="BH78" s="236"/>
      <c r="BI78" s="236"/>
      <c r="BJ78" s="224"/>
      <c r="BK78" s="224"/>
      <c r="BL78" s="224"/>
      <c r="BM78" s="224"/>
      <c r="BN78" s="224"/>
      <c r="BO78" s="236"/>
      <c r="BP78" s="236"/>
      <c r="BQ78" s="233">
        <v>72</v>
      </c>
      <c r="BR78" s="238"/>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c r="A79" s="233">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6"/>
      <c r="BF79" s="236"/>
      <c r="BG79" s="236"/>
      <c r="BH79" s="236"/>
      <c r="BI79" s="236"/>
      <c r="BJ79" s="224"/>
      <c r="BK79" s="224"/>
      <c r="BL79" s="224"/>
      <c r="BM79" s="224"/>
      <c r="BN79" s="224"/>
      <c r="BO79" s="236"/>
      <c r="BP79" s="236"/>
      <c r="BQ79" s="233">
        <v>73</v>
      </c>
      <c r="BR79" s="238"/>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c r="A80" s="233">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6"/>
      <c r="BF80" s="236"/>
      <c r="BG80" s="236"/>
      <c r="BH80" s="236"/>
      <c r="BI80" s="236"/>
      <c r="BJ80" s="236"/>
      <c r="BK80" s="236"/>
      <c r="BL80" s="236"/>
      <c r="BM80" s="236"/>
      <c r="BN80" s="236"/>
      <c r="BO80" s="236"/>
      <c r="BP80" s="236"/>
      <c r="BQ80" s="233">
        <v>74</v>
      </c>
      <c r="BR80" s="238"/>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c r="A81" s="233">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6"/>
      <c r="BF81" s="236"/>
      <c r="BG81" s="236"/>
      <c r="BH81" s="236"/>
      <c r="BI81" s="236"/>
      <c r="BJ81" s="236"/>
      <c r="BK81" s="236"/>
      <c r="BL81" s="236"/>
      <c r="BM81" s="236"/>
      <c r="BN81" s="236"/>
      <c r="BO81" s="236"/>
      <c r="BP81" s="236"/>
      <c r="BQ81" s="233">
        <v>75</v>
      </c>
      <c r="BR81" s="238"/>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c r="A82" s="233">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6"/>
      <c r="BF82" s="236"/>
      <c r="BG82" s="236"/>
      <c r="BH82" s="236"/>
      <c r="BI82" s="236"/>
      <c r="BJ82" s="236"/>
      <c r="BK82" s="236"/>
      <c r="BL82" s="236"/>
      <c r="BM82" s="236"/>
      <c r="BN82" s="236"/>
      <c r="BO82" s="236"/>
      <c r="BP82" s="236"/>
      <c r="BQ82" s="233">
        <v>76</v>
      </c>
      <c r="BR82" s="238"/>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c r="A83" s="233">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6"/>
      <c r="BF83" s="236"/>
      <c r="BG83" s="236"/>
      <c r="BH83" s="236"/>
      <c r="BI83" s="236"/>
      <c r="BJ83" s="236"/>
      <c r="BK83" s="236"/>
      <c r="BL83" s="236"/>
      <c r="BM83" s="236"/>
      <c r="BN83" s="236"/>
      <c r="BO83" s="236"/>
      <c r="BP83" s="236"/>
      <c r="BQ83" s="233">
        <v>77</v>
      </c>
      <c r="BR83" s="238"/>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c r="A84" s="233">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6"/>
      <c r="BF84" s="236"/>
      <c r="BG84" s="236"/>
      <c r="BH84" s="236"/>
      <c r="BI84" s="236"/>
      <c r="BJ84" s="236"/>
      <c r="BK84" s="236"/>
      <c r="BL84" s="236"/>
      <c r="BM84" s="236"/>
      <c r="BN84" s="236"/>
      <c r="BO84" s="236"/>
      <c r="BP84" s="236"/>
      <c r="BQ84" s="233">
        <v>78</v>
      </c>
      <c r="BR84" s="238"/>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c r="A85" s="233">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6"/>
      <c r="BF85" s="236"/>
      <c r="BG85" s="236"/>
      <c r="BH85" s="236"/>
      <c r="BI85" s="236"/>
      <c r="BJ85" s="236"/>
      <c r="BK85" s="236"/>
      <c r="BL85" s="236"/>
      <c r="BM85" s="236"/>
      <c r="BN85" s="236"/>
      <c r="BO85" s="236"/>
      <c r="BP85" s="236"/>
      <c r="BQ85" s="233">
        <v>79</v>
      </c>
      <c r="BR85" s="238"/>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c r="A86" s="233">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6"/>
      <c r="BF86" s="236"/>
      <c r="BG86" s="236"/>
      <c r="BH86" s="236"/>
      <c r="BI86" s="236"/>
      <c r="BJ86" s="236"/>
      <c r="BK86" s="236"/>
      <c r="BL86" s="236"/>
      <c r="BM86" s="236"/>
      <c r="BN86" s="236"/>
      <c r="BO86" s="236"/>
      <c r="BP86" s="236"/>
      <c r="BQ86" s="233">
        <v>80</v>
      </c>
      <c r="BR86" s="238"/>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c r="A87" s="239">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6"/>
      <c r="BF87" s="236"/>
      <c r="BG87" s="236"/>
      <c r="BH87" s="236"/>
      <c r="BI87" s="236"/>
      <c r="BJ87" s="236"/>
      <c r="BK87" s="236"/>
      <c r="BL87" s="236"/>
      <c r="BM87" s="236"/>
      <c r="BN87" s="236"/>
      <c r="BO87" s="236"/>
      <c r="BP87" s="236"/>
      <c r="BQ87" s="233">
        <v>81</v>
      </c>
      <c r="BR87" s="238"/>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c r="A88" s="235" t="s">
        <v>396</v>
      </c>
      <c r="B88" s="776" t="s">
        <v>428</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8484</v>
      </c>
      <c r="AG88" s="831"/>
      <c r="AH88" s="831"/>
      <c r="AI88" s="831"/>
      <c r="AJ88" s="831"/>
      <c r="AK88" s="828"/>
      <c r="AL88" s="828"/>
      <c r="AM88" s="828"/>
      <c r="AN88" s="828"/>
      <c r="AO88" s="828"/>
      <c r="AP88" s="831" t="s">
        <v>581</v>
      </c>
      <c r="AQ88" s="831"/>
      <c r="AR88" s="831"/>
      <c r="AS88" s="831"/>
      <c r="AT88" s="831"/>
      <c r="AU88" s="831" t="s">
        <v>581</v>
      </c>
      <c r="AV88" s="831"/>
      <c r="AW88" s="831"/>
      <c r="AX88" s="831"/>
      <c r="AY88" s="831"/>
      <c r="AZ88" s="836"/>
      <c r="BA88" s="836"/>
      <c r="BB88" s="836"/>
      <c r="BC88" s="836"/>
      <c r="BD88" s="837"/>
      <c r="BE88" s="236"/>
      <c r="BF88" s="236"/>
      <c r="BG88" s="236"/>
      <c r="BH88" s="236"/>
      <c r="BI88" s="236"/>
      <c r="BJ88" s="236"/>
      <c r="BK88" s="236"/>
      <c r="BL88" s="236"/>
      <c r="BM88" s="236"/>
      <c r="BN88" s="236"/>
      <c r="BO88" s="236"/>
      <c r="BP88" s="236"/>
      <c r="BQ88" s="233">
        <v>82</v>
      </c>
      <c r="BR88" s="238"/>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396</v>
      </c>
      <c r="BR102" s="776" t="s">
        <v>429</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v>178</v>
      </c>
      <c r="CS102" s="839"/>
      <c r="CT102" s="839"/>
      <c r="CU102" s="839"/>
      <c r="CV102" s="878"/>
      <c r="CW102" s="877">
        <v>53</v>
      </c>
      <c r="CX102" s="839"/>
      <c r="CY102" s="839"/>
      <c r="CZ102" s="839"/>
      <c r="DA102" s="878"/>
      <c r="DB102" s="877">
        <v>1971</v>
      </c>
      <c r="DC102" s="839"/>
      <c r="DD102" s="839"/>
      <c r="DE102" s="839"/>
      <c r="DF102" s="878"/>
      <c r="DG102" s="877" t="s">
        <v>581</v>
      </c>
      <c r="DH102" s="839"/>
      <c r="DI102" s="839"/>
      <c r="DJ102" s="839"/>
      <c r="DK102" s="878"/>
      <c r="DL102" s="877" t="s">
        <v>581</v>
      </c>
      <c r="DM102" s="839"/>
      <c r="DN102" s="839"/>
      <c r="DO102" s="839"/>
      <c r="DP102" s="878"/>
      <c r="DQ102" s="877" t="s">
        <v>581</v>
      </c>
      <c r="DR102" s="839"/>
      <c r="DS102" s="839"/>
      <c r="DT102" s="839"/>
      <c r="DU102" s="878"/>
      <c r="DV102" s="776"/>
      <c r="DW102" s="777"/>
      <c r="DX102" s="777"/>
      <c r="DY102" s="777"/>
      <c r="DZ102" s="901"/>
      <c r="EA102" s="224"/>
    </row>
    <row r="103" spans="1:131" ht="26.25" customHeight="1">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02" t="s">
        <v>430</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03" t="s">
        <v>431</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45" customHeight="1">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45" customHeight="1">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c r="A107" s="228" t="s">
        <v>432</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433</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c r="A108" s="904" t="s">
        <v>434</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435</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c r="A109" s="899" t="s">
        <v>436</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437</v>
      </c>
      <c r="AB109" s="880"/>
      <c r="AC109" s="880"/>
      <c r="AD109" s="880"/>
      <c r="AE109" s="881"/>
      <c r="AF109" s="879" t="s">
        <v>438</v>
      </c>
      <c r="AG109" s="880"/>
      <c r="AH109" s="880"/>
      <c r="AI109" s="880"/>
      <c r="AJ109" s="881"/>
      <c r="AK109" s="879" t="s">
        <v>314</v>
      </c>
      <c r="AL109" s="880"/>
      <c r="AM109" s="880"/>
      <c r="AN109" s="880"/>
      <c r="AO109" s="881"/>
      <c r="AP109" s="879" t="s">
        <v>439</v>
      </c>
      <c r="AQ109" s="880"/>
      <c r="AR109" s="880"/>
      <c r="AS109" s="880"/>
      <c r="AT109" s="882"/>
      <c r="AU109" s="899" t="s">
        <v>436</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437</v>
      </c>
      <c r="BR109" s="880"/>
      <c r="BS109" s="880"/>
      <c r="BT109" s="880"/>
      <c r="BU109" s="881"/>
      <c r="BV109" s="879" t="s">
        <v>438</v>
      </c>
      <c r="BW109" s="880"/>
      <c r="BX109" s="880"/>
      <c r="BY109" s="880"/>
      <c r="BZ109" s="881"/>
      <c r="CA109" s="879" t="s">
        <v>314</v>
      </c>
      <c r="CB109" s="880"/>
      <c r="CC109" s="880"/>
      <c r="CD109" s="880"/>
      <c r="CE109" s="881"/>
      <c r="CF109" s="900" t="s">
        <v>439</v>
      </c>
      <c r="CG109" s="900"/>
      <c r="CH109" s="900"/>
      <c r="CI109" s="900"/>
      <c r="CJ109" s="900"/>
      <c r="CK109" s="879" t="s">
        <v>440</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437</v>
      </c>
      <c r="DH109" s="880"/>
      <c r="DI109" s="880"/>
      <c r="DJ109" s="880"/>
      <c r="DK109" s="881"/>
      <c r="DL109" s="879" t="s">
        <v>438</v>
      </c>
      <c r="DM109" s="880"/>
      <c r="DN109" s="880"/>
      <c r="DO109" s="880"/>
      <c r="DP109" s="881"/>
      <c r="DQ109" s="879" t="s">
        <v>314</v>
      </c>
      <c r="DR109" s="880"/>
      <c r="DS109" s="880"/>
      <c r="DT109" s="880"/>
      <c r="DU109" s="881"/>
      <c r="DV109" s="879" t="s">
        <v>439</v>
      </c>
      <c r="DW109" s="880"/>
      <c r="DX109" s="880"/>
      <c r="DY109" s="880"/>
      <c r="DZ109" s="882"/>
    </row>
    <row r="110" spans="1:131" s="224" customFormat="1" ht="26.25" customHeight="1">
      <c r="A110" s="883" t="s">
        <v>441</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6798822</v>
      </c>
      <c r="AB110" s="887"/>
      <c r="AC110" s="887"/>
      <c r="AD110" s="887"/>
      <c r="AE110" s="888"/>
      <c r="AF110" s="889">
        <v>6838876</v>
      </c>
      <c r="AG110" s="887"/>
      <c r="AH110" s="887"/>
      <c r="AI110" s="887"/>
      <c r="AJ110" s="888"/>
      <c r="AK110" s="889">
        <v>6558856</v>
      </c>
      <c r="AL110" s="887"/>
      <c r="AM110" s="887"/>
      <c r="AN110" s="887"/>
      <c r="AO110" s="888"/>
      <c r="AP110" s="890">
        <v>22.1</v>
      </c>
      <c r="AQ110" s="891"/>
      <c r="AR110" s="891"/>
      <c r="AS110" s="891"/>
      <c r="AT110" s="892"/>
      <c r="AU110" s="893" t="s">
        <v>75</v>
      </c>
      <c r="AV110" s="894"/>
      <c r="AW110" s="894"/>
      <c r="AX110" s="894"/>
      <c r="AY110" s="894"/>
      <c r="AZ110" s="916" t="s">
        <v>442</v>
      </c>
      <c r="BA110" s="884"/>
      <c r="BB110" s="884"/>
      <c r="BC110" s="884"/>
      <c r="BD110" s="884"/>
      <c r="BE110" s="884"/>
      <c r="BF110" s="884"/>
      <c r="BG110" s="884"/>
      <c r="BH110" s="884"/>
      <c r="BI110" s="884"/>
      <c r="BJ110" s="884"/>
      <c r="BK110" s="884"/>
      <c r="BL110" s="884"/>
      <c r="BM110" s="884"/>
      <c r="BN110" s="884"/>
      <c r="BO110" s="884"/>
      <c r="BP110" s="885"/>
      <c r="BQ110" s="917">
        <v>52945765</v>
      </c>
      <c r="BR110" s="918"/>
      <c r="BS110" s="918"/>
      <c r="BT110" s="918"/>
      <c r="BU110" s="918"/>
      <c r="BV110" s="918">
        <v>51601166</v>
      </c>
      <c r="BW110" s="918"/>
      <c r="BX110" s="918"/>
      <c r="BY110" s="918"/>
      <c r="BZ110" s="918"/>
      <c r="CA110" s="918">
        <v>48595372</v>
      </c>
      <c r="CB110" s="918"/>
      <c r="CC110" s="918"/>
      <c r="CD110" s="918"/>
      <c r="CE110" s="918"/>
      <c r="CF110" s="931">
        <v>163.4</v>
      </c>
      <c r="CG110" s="932"/>
      <c r="CH110" s="932"/>
      <c r="CI110" s="932"/>
      <c r="CJ110" s="932"/>
      <c r="CK110" s="933" t="s">
        <v>443</v>
      </c>
      <c r="CL110" s="934"/>
      <c r="CM110" s="916" t="s">
        <v>444</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140</v>
      </c>
      <c r="DH110" s="918"/>
      <c r="DI110" s="918"/>
      <c r="DJ110" s="918"/>
      <c r="DK110" s="918"/>
      <c r="DL110" s="918" t="s">
        <v>140</v>
      </c>
      <c r="DM110" s="918"/>
      <c r="DN110" s="918"/>
      <c r="DO110" s="918"/>
      <c r="DP110" s="918"/>
      <c r="DQ110" s="918" t="s">
        <v>140</v>
      </c>
      <c r="DR110" s="918"/>
      <c r="DS110" s="918"/>
      <c r="DT110" s="918"/>
      <c r="DU110" s="918"/>
      <c r="DV110" s="919" t="s">
        <v>140</v>
      </c>
      <c r="DW110" s="919"/>
      <c r="DX110" s="919"/>
      <c r="DY110" s="919"/>
      <c r="DZ110" s="920"/>
    </row>
    <row r="111" spans="1:131" s="224" customFormat="1" ht="26.25" customHeight="1">
      <c r="A111" s="921" t="s">
        <v>445</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140</v>
      </c>
      <c r="AB111" s="925"/>
      <c r="AC111" s="925"/>
      <c r="AD111" s="925"/>
      <c r="AE111" s="926"/>
      <c r="AF111" s="927" t="s">
        <v>140</v>
      </c>
      <c r="AG111" s="925"/>
      <c r="AH111" s="925"/>
      <c r="AI111" s="925"/>
      <c r="AJ111" s="926"/>
      <c r="AK111" s="927" t="s">
        <v>140</v>
      </c>
      <c r="AL111" s="925"/>
      <c r="AM111" s="925"/>
      <c r="AN111" s="925"/>
      <c r="AO111" s="926"/>
      <c r="AP111" s="928" t="s">
        <v>140</v>
      </c>
      <c r="AQ111" s="929"/>
      <c r="AR111" s="929"/>
      <c r="AS111" s="929"/>
      <c r="AT111" s="930"/>
      <c r="AU111" s="895"/>
      <c r="AV111" s="896"/>
      <c r="AW111" s="896"/>
      <c r="AX111" s="896"/>
      <c r="AY111" s="896"/>
      <c r="AZ111" s="909" t="s">
        <v>446</v>
      </c>
      <c r="BA111" s="910"/>
      <c r="BB111" s="910"/>
      <c r="BC111" s="910"/>
      <c r="BD111" s="910"/>
      <c r="BE111" s="910"/>
      <c r="BF111" s="910"/>
      <c r="BG111" s="910"/>
      <c r="BH111" s="910"/>
      <c r="BI111" s="910"/>
      <c r="BJ111" s="910"/>
      <c r="BK111" s="910"/>
      <c r="BL111" s="910"/>
      <c r="BM111" s="910"/>
      <c r="BN111" s="910"/>
      <c r="BO111" s="910"/>
      <c r="BP111" s="911"/>
      <c r="BQ111" s="912" t="s">
        <v>140</v>
      </c>
      <c r="BR111" s="913"/>
      <c r="BS111" s="913"/>
      <c r="BT111" s="913"/>
      <c r="BU111" s="913"/>
      <c r="BV111" s="913" t="s">
        <v>140</v>
      </c>
      <c r="BW111" s="913"/>
      <c r="BX111" s="913"/>
      <c r="BY111" s="913"/>
      <c r="BZ111" s="913"/>
      <c r="CA111" s="913" t="s">
        <v>140</v>
      </c>
      <c r="CB111" s="913"/>
      <c r="CC111" s="913"/>
      <c r="CD111" s="913"/>
      <c r="CE111" s="913"/>
      <c r="CF111" s="907" t="s">
        <v>140</v>
      </c>
      <c r="CG111" s="908"/>
      <c r="CH111" s="908"/>
      <c r="CI111" s="908"/>
      <c r="CJ111" s="908"/>
      <c r="CK111" s="935"/>
      <c r="CL111" s="936"/>
      <c r="CM111" s="909" t="s">
        <v>447</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140</v>
      </c>
      <c r="DH111" s="913"/>
      <c r="DI111" s="913"/>
      <c r="DJ111" s="913"/>
      <c r="DK111" s="913"/>
      <c r="DL111" s="913" t="s">
        <v>140</v>
      </c>
      <c r="DM111" s="913"/>
      <c r="DN111" s="913"/>
      <c r="DO111" s="913"/>
      <c r="DP111" s="913"/>
      <c r="DQ111" s="913" t="s">
        <v>140</v>
      </c>
      <c r="DR111" s="913"/>
      <c r="DS111" s="913"/>
      <c r="DT111" s="913"/>
      <c r="DU111" s="913"/>
      <c r="DV111" s="914" t="s">
        <v>140</v>
      </c>
      <c r="DW111" s="914"/>
      <c r="DX111" s="914"/>
      <c r="DY111" s="914"/>
      <c r="DZ111" s="915"/>
    </row>
    <row r="112" spans="1:131" s="224" customFormat="1" ht="26.25" customHeight="1">
      <c r="A112" s="939" t="s">
        <v>448</v>
      </c>
      <c r="B112" s="940"/>
      <c r="C112" s="910" t="s">
        <v>449</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140</v>
      </c>
      <c r="AB112" s="946"/>
      <c r="AC112" s="946"/>
      <c r="AD112" s="946"/>
      <c r="AE112" s="947"/>
      <c r="AF112" s="948" t="s">
        <v>140</v>
      </c>
      <c r="AG112" s="946"/>
      <c r="AH112" s="946"/>
      <c r="AI112" s="946"/>
      <c r="AJ112" s="947"/>
      <c r="AK112" s="948" t="s">
        <v>140</v>
      </c>
      <c r="AL112" s="946"/>
      <c r="AM112" s="946"/>
      <c r="AN112" s="946"/>
      <c r="AO112" s="947"/>
      <c r="AP112" s="949" t="s">
        <v>140</v>
      </c>
      <c r="AQ112" s="950"/>
      <c r="AR112" s="950"/>
      <c r="AS112" s="950"/>
      <c r="AT112" s="951"/>
      <c r="AU112" s="895"/>
      <c r="AV112" s="896"/>
      <c r="AW112" s="896"/>
      <c r="AX112" s="896"/>
      <c r="AY112" s="896"/>
      <c r="AZ112" s="909" t="s">
        <v>450</v>
      </c>
      <c r="BA112" s="910"/>
      <c r="BB112" s="910"/>
      <c r="BC112" s="910"/>
      <c r="BD112" s="910"/>
      <c r="BE112" s="910"/>
      <c r="BF112" s="910"/>
      <c r="BG112" s="910"/>
      <c r="BH112" s="910"/>
      <c r="BI112" s="910"/>
      <c r="BJ112" s="910"/>
      <c r="BK112" s="910"/>
      <c r="BL112" s="910"/>
      <c r="BM112" s="910"/>
      <c r="BN112" s="910"/>
      <c r="BO112" s="910"/>
      <c r="BP112" s="911"/>
      <c r="BQ112" s="912">
        <v>5710812</v>
      </c>
      <c r="BR112" s="913"/>
      <c r="BS112" s="913"/>
      <c r="BT112" s="913"/>
      <c r="BU112" s="913"/>
      <c r="BV112" s="913">
        <v>4834371</v>
      </c>
      <c r="BW112" s="913"/>
      <c r="BX112" s="913"/>
      <c r="BY112" s="913"/>
      <c r="BZ112" s="913"/>
      <c r="CA112" s="913">
        <v>4446818</v>
      </c>
      <c r="CB112" s="913"/>
      <c r="CC112" s="913"/>
      <c r="CD112" s="913"/>
      <c r="CE112" s="913"/>
      <c r="CF112" s="907">
        <v>15</v>
      </c>
      <c r="CG112" s="908"/>
      <c r="CH112" s="908"/>
      <c r="CI112" s="908"/>
      <c r="CJ112" s="908"/>
      <c r="CK112" s="935"/>
      <c r="CL112" s="936"/>
      <c r="CM112" s="909" t="s">
        <v>451</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140</v>
      </c>
      <c r="DH112" s="913"/>
      <c r="DI112" s="913"/>
      <c r="DJ112" s="913"/>
      <c r="DK112" s="913"/>
      <c r="DL112" s="913" t="s">
        <v>140</v>
      </c>
      <c r="DM112" s="913"/>
      <c r="DN112" s="913"/>
      <c r="DO112" s="913"/>
      <c r="DP112" s="913"/>
      <c r="DQ112" s="913" t="s">
        <v>140</v>
      </c>
      <c r="DR112" s="913"/>
      <c r="DS112" s="913"/>
      <c r="DT112" s="913"/>
      <c r="DU112" s="913"/>
      <c r="DV112" s="914" t="s">
        <v>140</v>
      </c>
      <c r="DW112" s="914"/>
      <c r="DX112" s="914"/>
      <c r="DY112" s="914"/>
      <c r="DZ112" s="915"/>
    </row>
    <row r="113" spans="1:130" s="224" customFormat="1" ht="26.25" customHeight="1">
      <c r="A113" s="941"/>
      <c r="B113" s="942"/>
      <c r="C113" s="910" t="s">
        <v>452</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744439</v>
      </c>
      <c r="AB113" s="925"/>
      <c r="AC113" s="925"/>
      <c r="AD113" s="925"/>
      <c r="AE113" s="926"/>
      <c r="AF113" s="927">
        <v>702039</v>
      </c>
      <c r="AG113" s="925"/>
      <c r="AH113" s="925"/>
      <c r="AI113" s="925"/>
      <c r="AJ113" s="926"/>
      <c r="AK113" s="927">
        <v>633509</v>
      </c>
      <c r="AL113" s="925"/>
      <c r="AM113" s="925"/>
      <c r="AN113" s="925"/>
      <c r="AO113" s="926"/>
      <c r="AP113" s="928">
        <v>2.1</v>
      </c>
      <c r="AQ113" s="929"/>
      <c r="AR113" s="929"/>
      <c r="AS113" s="929"/>
      <c r="AT113" s="930"/>
      <c r="AU113" s="895"/>
      <c r="AV113" s="896"/>
      <c r="AW113" s="896"/>
      <c r="AX113" s="896"/>
      <c r="AY113" s="896"/>
      <c r="AZ113" s="909" t="s">
        <v>453</v>
      </c>
      <c r="BA113" s="910"/>
      <c r="BB113" s="910"/>
      <c r="BC113" s="910"/>
      <c r="BD113" s="910"/>
      <c r="BE113" s="910"/>
      <c r="BF113" s="910"/>
      <c r="BG113" s="910"/>
      <c r="BH113" s="910"/>
      <c r="BI113" s="910"/>
      <c r="BJ113" s="910"/>
      <c r="BK113" s="910"/>
      <c r="BL113" s="910"/>
      <c r="BM113" s="910"/>
      <c r="BN113" s="910"/>
      <c r="BO113" s="910"/>
      <c r="BP113" s="911"/>
      <c r="BQ113" s="912" t="s">
        <v>140</v>
      </c>
      <c r="BR113" s="913"/>
      <c r="BS113" s="913"/>
      <c r="BT113" s="913"/>
      <c r="BU113" s="913"/>
      <c r="BV113" s="913" t="s">
        <v>140</v>
      </c>
      <c r="BW113" s="913"/>
      <c r="BX113" s="913"/>
      <c r="BY113" s="913"/>
      <c r="BZ113" s="913"/>
      <c r="CA113" s="913" t="s">
        <v>140</v>
      </c>
      <c r="CB113" s="913"/>
      <c r="CC113" s="913"/>
      <c r="CD113" s="913"/>
      <c r="CE113" s="913"/>
      <c r="CF113" s="907" t="s">
        <v>140</v>
      </c>
      <c r="CG113" s="908"/>
      <c r="CH113" s="908"/>
      <c r="CI113" s="908"/>
      <c r="CJ113" s="908"/>
      <c r="CK113" s="935"/>
      <c r="CL113" s="936"/>
      <c r="CM113" s="909" t="s">
        <v>454</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140</v>
      </c>
      <c r="DH113" s="946"/>
      <c r="DI113" s="946"/>
      <c r="DJ113" s="946"/>
      <c r="DK113" s="947"/>
      <c r="DL113" s="948" t="s">
        <v>140</v>
      </c>
      <c r="DM113" s="946"/>
      <c r="DN113" s="946"/>
      <c r="DO113" s="946"/>
      <c r="DP113" s="947"/>
      <c r="DQ113" s="948" t="s">
        <v>140</v>
      </c>
      <c r="DR113" s="946"/>
      <c r="DS113" s="946"/>
      <c r="DT113" s="946"/>
      <c r="DU113" s="947"/>
      <c r="DV113" s="949" t="s">
        <v>140</v>
      </c>
      <c r="DW113" s="950"/>
      <c r="DX113" s="950"/>
      <c r="DY113" s="950"/>
      <c r="DZ113" s="951"/>
    </row>
    <row r="114" spans="1:130" s="224" customFormat="1" ht="26.25" customHeight="1">
      <c r="A114" s="941"/>
      <c r="B114" s="942"/>
      <c r="C114" s="910" t="s">
        <v>455</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t="s">
        <v>140</v>
      </c>
      <c r="AB114" s="946"/>
      <c r="AC114" s="946"/>
      <c r="AD114" s="946"/>
      <c r="AE114" s="947"/>
      <c r="AF114" s="948" t="s">
        <v>140</v>
      </c>
      <c r="AG114" s="946"/>
      <c r="AH114" s="946"/>
      <c r="AI114" s="946"/>
      <c r="AJ114" s="947"/>
      <c r="AK114" s="948" t="s">
        <v>140</v>
      </c>
      <c r="AL114" s="946"/>
      <c r="AM114" s="946"/>
      <c r="AN114" s="946"/>
      <c r="AO114" s="947"/>
      <c r="AP114" s="949" t="s">
        <v>140</v>
      </c>
      <c r="AQ114" s="950"/>
      <c r="AR114" s="950"/>
      <c r="AS114" s="950"/>
      <c r="AT114" s="951"/>
      <c r="AU114" s="895"/>
      <c r="AV114" s="896"/>
      <c r="AW114" s="896"/>
      <c r="AX114" s="896"/>
      <c r="AY114" s="896"/>
      <c r="AZ114" s="909" t="s">
        <v>456</v>
      </c>
      <c r="BA114" s="910"/>
      <c r="BB114" s="910"/>
      <c r="BC114" s="910"/>
      <c r="BD114" s="910"/>
      <c r="BE114" s="910"/>
      <c r="BF114" s="910"/>
      <c r="BG114" s="910"/>
      <c r="BH114" s="910"/>
      <c r="BI114" s="910"/>
      <c r="BJ114" s="910"/>
      <c r="BK114" s="910"/>
      <c r="BL114" s="910"/>
      <c r="BM114" s="910"/>
      <c r="BN114" s="910"/>
      <c r="BO114" s="910"/>
      <c r="BP114" s="911"/>
      <c r="BQ114" s="912">
        <v>5840097</v>
      </c>
      <c r="BR114" s="913"/>
      <c r="BS114" s="913"/>
      <c r="BT114" s="913"/>
      <c r="BU114" s="913"/>
      <c r="BV114" s="913">
        <v>5788220</v>
      </c>
      <c r="BW114" s="913"/>
      <c r="BX114" s="913"/>
      <c r="BY114" s="913"/>
      <c r="BZ114" s="913"/>
      <c r="CA114" s="913">
        <v>5804545</v>
      </c>
      <c r="CB114" s="913"/>
      <c r="CC114" s="913"/>
      <c r="CD114" s="913"/>
      <c r="CE114" s="913"/>
      <c r="CF114" s="907">
        <v>19.5</v>
      </c>
      <c r="CG114" s="908"/>
      <c r="CH114" s="908"/>
      <c r="CI114" s="908"/>
      <c r="CJ114" s="908"/>
      <c r="CK114" s="935"/>
      <c r="CL114" s="936"/>
      <c r="CM114" s="909" t="s">
        <v>457</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140</v>
      </c>
      <c r="DH114" s="946"/>
      <c r="DI114" s="946"/>
      <c r="DJ114" s="946"/>
      <c r="DK114" s="947"/>
      <c r="DL114" s="948" t="s">
        <v>140</v>
      </c>
      <c r="DM114" s="946"/>
      <c r="DN114" s="946"/>
      <c r="DO114" s="946"/>
      <c r="DP114" s="947"/>
      <c r="DQ114" s="948" t="s">
        <v>140</v>
      </c>
      <c r="DR114" s="946"/>
      <c r="DS114" s="946"/>
      <c r="DT114" s="946"/>
      <c r="DU114" s="947"/>
      <c r="DV114" s="949" t="s">
        <v>140</v>
      </c>
      <c r="DW114" s="950"/>
      <c r="DX114" s="950"/>
      <c r="DY114" s="950"/>
      <c r="DZ114" s="951"/>
    </row>
    <row r="115" spans="1:130" s="224" customFormat="1" ht="26.25" customHeight="1">
      <c r="A115" s="941"/>
      <c r="B115" s="942"/>
      <c r="C115" s="910" t="s">
        <v>458</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v>1901</v>
      </c>
      <c r="AB115" s="925"/>
      <c r="AC115" s="925"/>
      <c r="AD115" s="925"/>
      <c r="AE115" s="926"/>
      <c r="AF115" s="927">
        <v>1511</v>
      </c>
      <c r="AG115" s="925"/>
      <c r="AH115" s="925"/>
      <c r="AI115" s="925"/>
      <c r="AJ115" s="926"/>
      <c r="AK115" s="927">
        <v>1334</v>
      </c>
      <c r="AL115" s="925"/>
      <c r="AM115" s="925"/>
      <c r="AN115" s="925"/>
      <c r="AO115" s="926"/>
      <c r="AP115" s="928">
        <v>0</v>
      </c>
      <c r="AQ115" s="929"/>
      <c r="AR115" s="929"/>
      <c r="AS115" s="929"/>
      <c r="AT115" s="930"/>
      <c r="AU115" s="895"/>
      <c r="AV115" s="896"/>
      <c r="AW115" s="896"/>
      <c r="AX115" s="896"/>
      <c r="AY115" s="896"/>
      <c r="AZ115" s="909" t="s">
        <v>459</v>
      </c>
      <c r="BA115" s="910"/>
      <c r="BB115" s="910"/>
      <c r="BC115" s="910"/>
      <c r="BD115" s="910"/>
      <c r="BE115" s="910"/>
      <c r="BF115" s="910"/>
      <c r="BG115" s="910"/>
      <c r="BH115" s="910"/>
      <c r="BI115" s="910"/>
      <c r="BJ115" s="910"/>
      <c r="BK115" s="910"/>
      <c r="BL115" s="910"/>
      <c r="BM115" s="910"/>
      <c r="BN115" s="910"/>
      <c r="BO115" s="910"/>
      <c r="BP115" s="911"/>
      <c r="BQ115" s="912" t="s">
        <v>140</v>
      </c>
      <c r="BR115" s="913"/>
      <c r="BS115" s="913"/>
      <c r="BT115" s="913"/>
      <c r="BU115" s="913"/>
      <c r="BV115" s="913" t="s">
        <v>140</v>
      </c>
      <c r="BW115" s="913"/>
      <c r="BX115" s="913"/>
      <c r="BY115" s="913"/>
      <c r="BZ115" s="913"/>
      <c r="CA115" s="913" t="s">
        <v>140</v>
      </c>
      <c r="CB115" s="913"/>
      <c r="CC115" s="913"/>
      <c r="CD115" s="913"/>
      <c r="CE115" s="913"/>
      <c r="CF115" s="907" t="s">
        <v>140</v>
      </c>
      <c r="CG115" s="908"/>
      <c r="CH115" s="908"/>
      <c r="CI115" s="908"/>
      <c r="CJ115" s="908"/>
      <c r="CK115" s="935"/>
      <c r="CL115" s="936"/>
      <c r="CM115" s="909" t="s">
        <v>460</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140</v>
      </c>
      <c r="DH115" s="946"/>
      <c r="DI115" s="946"/>
      <c r="DJ115" s="946"/>
      <c r="DK115" s="947"/>
      <c r="DL115" s="948" t="s">
        <v>140</v>
      </c>
      <c r="DM115" s="946"/>
      <c r="DN115" s="946"/>
      <c r="DO115" s="946"/>
      <c r="DP115" s="947"/>
      <c r="DQ115" s="948" t="s">
        <v>140</v>
      </c>
      <c r="DR115" s="946"/>
      <c r="DS115" s="946"/>
      <c r="DT115" s="946"/>
      <c r="DU115" s="947"/>
      <c r="DV115" s="949" t="s">
        <v>140</v>
      </c>
      <c r="DW115" s="950"/>
      <c r="DX115" s="950"/>
      <c r="DY115" s="950"/>
      <c r="DZ115" s="951"/>
    </row>
    <row r="116" spans="1:130" s="224" customFormat="1" ht="26.25" customHeight="1">
      <c r="A116" s="943"/>
      <c r="B116" s="944"/>
      <c r="C116" s="952" t="s">
        <v>461</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140</v>
      </c>
      <c r="AB116" s="946"/>
      <c r="AC116" s="946"/>
      <c r="AD116" s="946"/>
      <c r="AE116" s="947"/>
      <c r="AF116" s="948" t="s">
        <v>140</v>
      </c>
      <c r="AG116" s="946"/>
      <c r="AH116" s="946"/>
      <c r="AI116" s="946"/>
      <c r="AJ116" s="947"/>
      <c r="AK116" s="948" t="s">
        <v>140</v>
      </c>
      <c r="AL116" s="946"/>
      <c r="AM116" s="946"/>
      <c r="AN116" s="946"/>
      <c r="AO116" s="947"/>
      <c r="AP116" s="949" t="s">
        <v>140</v>
      </c>
      <c r="AQ116" s="950"/>
      <c r="AR116" s="950"/>
      <c r="AS116" s="950"/>
      <c r="AT116" s="951"/>
      <c r="AU116" s="895"/>
      <c r="AV116" s="896"/>
      <c r="AW116" s="896"/>
      <c r="AX116" s="896"/>
      <c r="AY116" s="896"/>
      <c r="AZ116" s="954" t="s">
        <v>462</v>
      </c>
      <c r="BA116" s="955"/>
      <c r="BB116" s="955"/>
      <c r="BC116" s="955"/>
      <c r="BD116" s="955"/>
      <c r="BE116" s="955"/>
      <c r="BF116" s="955"/>
      <c r="BG116" s="955"/>
      <c r="BH116" s="955"/>
      <c r="BI116" s="955"/>
      <c r="BJ116" s="955"/>
      <c r="BK116" s="955"/>
      <c r="BL116" s="955"/>
      <c r="BM116" s="955"/>
      <c r="BN116" s="955"/>
      <c r="BO116" s="955"/>
      <c r="BP116" s="956"/>
      <c r="BQ116" s="912" t="s">
        <v>140</v>
      </c>
      <c r="BR116" s="913"/>
      <c r="BS116" s="913"/>
      <c r="BT116" s="913"/>
      <c r="BU116" s="913"/>
      <c r="BV116" s="913" t="s">
        <v>140</v>
      </c>
      <c r="BW116" s="913"/>
      <c r="BX116" s="913"/>
      <c r="BY116" s="913"/>
      <c r="BZ116" s="913"/>
      <c r="CA116" s="913" t="s">
        <v>140</v>
      </c>
      <c r="CB116" s="913"/>
      <c r="CC116" s="913"/>
      <c r="CD116" s="913"/>
      <c r="CE116" s="913"/>
      <c r="CF116" s="907" t="s">
        <v>140</v>
      </c>
      <c r="CG116" s="908"/>
      <c r="CH116" s="908"/>
      <c r="CI116" s="908"/>
      <c r="CJ116" s="908"/>
      <c r="CK116" s="935"/>
      <c r="CL116" s="936"/>
      <c r="CM116" s="909" t="s">
        <v>463</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140</v>
      </c>
      <c r="DH116" s="946"/>
      <c r="DI116" s="946"/>
      <c r="DJ116" s="946"/>
      <c r="DK116" s="947"/>
      <c r="DL116" s="948" t="s">
        <v>140</v>
      </c>
      <c r="DM116" s="946"/>
      <c r="DN116" s="946"/>
      <c r="DO116" s="946"/>
      <c r="DP116" s="947"/>
      <c r="DQ116" s="948" t="s">
        <v>140</v>
      </c>
      <c r="DR116" s="946"/>
      <c r="DS116" s="946"/>
      <c r="DT116" s="946"/>
      <c r="DU116" s="947"/>
      <c r="DV116" s="949" t="s">
        <v>140</v>
      </c>
      <c r="DW116" s="950"/>
      <c r="DX116" s="950"/>
      <c r="DY116" s="950"/>
      <c r="DZ116" s="951"/>
    </row>
    <row r="117" spans="1:130" s="224" customFormat="1" ht="26.25" customHeight="1">
      <c r="A117" s="899" t="s">
        <v>191</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464</v>
      </c>
      <c r="Z117" s="881"/>
      <c r="AA117" s="965">
        <v>7545162</v>
      </c>
      <c r="AB117" s="966"/>
      <c r="AC117" s="966"/>
      <c r="AD117" s="966"/>
      <c r="AE117" s="967"/>
      <c r="AF117" s="968">
        <v>7542426</v>
      </c>
      <c r="AG117" s="966"/>
      <c r="AH117" s="966"/>
      <c r="AI117" s="966"/>
      <c r="AJ117" s="967"/>
      <c r="AK117" s="968">
        <v>7193699</v>
      </c>
      <c r="AL117" s="966"/>
      <c r="AM117" s="966"/>
      <c r="AN117" s="966"/>
      <c r="AO117" s="967"/>
      <c r="AP117" s="969"/>
      <c r="AQ117" s="970"/>
      <c r="AR117" s="970"/>
      <c r="AS117" s="970"/>
      <c r="AT117" s="971"/>
      <c r="AU117" s="895"/>
      <c r="AV117" s="896"/>
      <c r="AW117" s="896"/>
      <c r="AX117" s="896"/>
      <c r="AY117" s="896"/>
      <c r="AZ117" s="961" t="s">
        <v>465</v>
      </c>
      <c r="BA117" s="962"/>
      <c r="BB117" s="962"/>
      <c r="BC117" s="962"/>
      <c r="BD117" s="962"/>
      <c r="BE117" s="962"/>
      <c r="BF117" s="962"/>
      <c r="BG117" s="962"/>
      <c r="BH117" s="962"/>
      <c r="BI117" s="962"/>
      <c r="BJ117" s="962"/>
      <c r="BK117" s="962"/>
      <c r="BL117" s="962"/>
      <c r="BM117" s="962"/>
      <c r="BN117" s="962"/>
      <c r="BO117" s="962"/>
      <c r="BP117" s="963"/>
      <c r="BQ117" s="912" t="s">
        <v>140</v>
      </c>
      <c r="BR117" s="913"/>
      <c r="BS117" s="913"/>
      <c r="BT117" s="913"/>
      <c r="BU117" s="913"/>
      <c r="BV117" s="913" t="s">
        <v>140</v>
      </c>
      <c r="BW117" s="913"/>
      <c r="BX117" s="913"/>
      <c r="BY117" s="913"/>
      <c r="BZ117" s="913"/>
      <c r="CA117" s="913" t="s">
        <v>140</v>
      </c>
      <c r="CB117" s="913"/>
      <c r="CC117" s="913"/>
      <c r="CD117" s="913"/>
      <c r="CE117" s="913"/>
      <c r="CF117" s="907" t="s">
        <v>140</v>
      </c>
      <c r="CG117" s="908"/>
      <c r="CH117" s="908"/>
      <c r="CI117" s="908"/>
      <c r="CJ117" s="908"/>
      <c r="CK117" s="935"/>
      <c r="CL117" s="936"/>
      <c r="CM117" s="909" t="s">
        <v>466</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140</v>
      </c>
      <c r="DH117" s="946"/>
      <c r="DI117" s="946"/>
      <c r="DJ117" s="946"/>
      <c r="DK117" s="947"/>
      <c r="DL117" s="948" t="s">
        <v>140</v>
      </c>
      <c r="DM117" s="946"/>
      <c r="DN117" s="946"/>
      <c r="DO117" s="946"/>
      <c r="DP117" s="947"/>
      <c r="DQ117" s="948" t="s">
        <v>140</v>
      </c>
      <c r="DR117" s="946"/>
      <c r="DS117" s="946"/>
      <c r="DT117" s="946"/>
      <c r="DU117" s="947"/>
      <c r="DV117" s="949" t="s">
        <v>140</v>
      </c>
      <c r="DW117" s="950"/>
      <c r="DX117" s="950"/>
      <c r="DY117" s="950"/>
      <c r="DZ117" s="951"/>
    </row>
    <row r="118" spans="1:130" s="224" customFormat="1" ht="26.25" customHeight="1">
      <c r="A118" s="899" t="s">
        <v>440</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437</v>
      </c>
      <c r="AB118" s="880"/>
      <c r="AC118" s="880"/>
      <c r="AD118" s="880"/>
      <c r="AE118" s="881"/>
      <c r="AF118" s="879" t="s">
        <v>438</v>
      </c>
      <c r="AG118" s="880"/>
      <c r="AH118" s="880"/>
      <c r="AI118" s="880"/>
      <c r="AJ118" s="881"/>
      <c r="AK118" s="879" t="s">
        <v>314</v>
      </c>
      <c r="AL118" s="880"/>
      <c r="AM118" s="880"/>
      <c r="AN118" s="880"/>
      <c r="AO118" s="881"/>
      <c r="AP118" s="957" t="s">
        <v>439</v>
      </c>
      <c r="AQ118" s="958"/>
      <c r="AR118" s="958"/>
      <c r="AS118" s="958"/>
      <c r="AT118" s="959"/>
      <c r="AU118" s="895"/>
      <c r="AV118" s="896"/>
      <c r="AW118" s="896"/>
      <c r="AX118" s="896"/>
      <c r="AY118" s="896"/>
      <c r="AZ118" s="960" t="s">
        <v>467</v>
      </c>
      <c r="BA118" s="952"/>
      <c r="BB118" s="952"/>
      <c r="BC118" s="952"/>
      <c r="BD118" s="952"/>
      <c r="BE118" s="952"/>
      <c r="BF118" s="952"/>
      <c r="BG118" s="952"/>
      <c r="BH118" s="952"/>
      <c r="BI118" s="952"/>
      <c r="BJ118" s="952"/>
      <c r="BK118" s="952"/>
      <c r="BL118" s="952"/>
      <c r="BM118" s="952"/>
      <c r="BN118" s="952"/>
      <c r="BO118" s="952"/>
      <c r="BP118" s="953"/>
      <c r="BQ118" s="986" t="s">
        <v>140</v>
      </c>
      <c r="BR118" s="987"/>
      <c r="BS118" s="987"/>
      <c r="BT118" s="987"/>
      <c r="BU118" s="987"/>
      <c r="BV118" s="987" t="s">
        <v>140</v>
      </c>
      <c r="BW118" s="987"/>
      <c r="BX118" s="987"/>
      <c r="BY118" s="987"/>
      <c r="BZ118" s="987"/>
      <c r="CA118" s="987" t="s">
        <v>140</v>
      </c>
      <c r="CB118" s="987"/>
      <c r="CC118" s="987"/>
      <c r="CD118" s="987"/>
      <c r="CE118" s="987"/>
      <c r="CF118" s="907" t="s">
        <v>140</v>
      </c>
      <c r="CG118" s="908"/>
      <c r="CH118" s="908"/>
      <c r="CI118" s="908"/>
      <c r="CJ118" s="908"/>
      <c r="CK118" s="935"/>
      <c r="CL118" s="936"/>
      <c r="CM118" s="909" t="s">
        <v>468</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140</v>
      </c>
      <c r="DH118" s="946"/>
      <c r="DI118" s="946"/>
      <c r="DJ118" s="946"/>
      <c r="DK118" s="947"/>
      <c r="DL118" s="948" t="s">
        <v>140</v>
      </c>
      <c r="DM118" s="946"/>
      <c r="DN118" s="946"/>
      <c r="DO118" s="946"/>
      <c r="DP118" s="947"/>
      <c r="DQ118" s="948" t="s">
        <v>140</v>
      </c>
      <c r="DR118" s="946"/>
      <c r="DS118" s="946"/>
      <c r="DT118" s="946"/>
      <c r="DU118" s="947"/>
      <c r="DV118" s="949" t="s">
        <v>140</v>
      </c>
      <c r="DW118" s="950"/>
      <c r="DX118" s="950"/>
      <c r="DY118" s="950"/>
      <c r="DZ118" s="951"/>
    </row>
    <row r="119" spans="1:130" s="224" customFormat="1" ht="26.25" customHeight="1">
      <c r="A119" s="1043" t="s">
        <v>443</v>
      </c>
      <c r="B119" s="934"/>
      <c r="C119" s="916" t="s">
        <v>444</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140</v>
      </c>
      <c r="AB119" s="887"/>
      <c r="AC119" s="887"/>
      <c r="AD119" s="887"/>
      <c r="AE119" s="888"/>
      <c r="AF119" s="889" t="s">
        <v>140</v>
      </c>
      <c r="AG119" s="887"/>
      <c r="AH119" s="887"/>
      <c r="AI119" s="887"/>
      <c r="AJ119" s="888"/>
      <c r="AK119" s="889" t="s">
        <v>140</v>
      </c>
      <c r="AL119" s="887"/>
      <c r="AM119" s="887"/>
      <c r="AN119" s="887"/>
      <c r="AO119" s="888"/>
      <c r="AP119" s="890" t="s">
        <v>140</v>
      </c>
      <c r="AQ119" s="891"/>
      <c r="AR119" s="891"/>
      <c r="AS119" s="891"/>
      <c r="AT119" s="892"/>
      <c r="AU119" s="897"/>
      <c r="AV119" s="898"/>
      <c r="AW119" s="898"/>
      <c r="AX119" s="898"/>
      <c r="AY119" s="898"/>
      <c r="AZ119" s="247" t="s">
        <v>191</v>
      </c>
      <c r="BA119" s="247"/>
      <c r="BB119" s="247"/>
      <c r="BC119" s="247"/>
      <c r="BD119" s="247"/>
      <c r="BE119" s="247"/>
      <c r="BF119" s="247"/>
      <c r="BG119" s="247"/>
      <c r="BH119" s="247"/>
      <c r="BI119" s="247"/>
      <c r="BJ119" s="247"/>
      <c r="BK119" s="247"/>
      <c r="BL119" s="247"/>
      <c r="BM119" s="247"/>
      <c r="BN119" s="247"/>
      <c r="BO119" s="964" t="s">
        <v>469</v>
      </c>
      <c r="BP119" s="992"/>
      <c r="BQ119" s="986">
        <v>64496674</v>
      </c>
      <c r="BR119" s="987"/>
      <c r="BS119" s="987"/>
      <c r="BT119" s="987"/>
      <c r="BU119" s="987"/>
      <c r="BV119" s="987">
        <v>62223757</v>
      </c>
      <c r="BW119" s="987"/>
      <c r="BX119" s="987"/>
      <c r="BY119" s="987"/>
      <c r="BZ119" s="987"/>
      <c r="CA119" s="987">
        <v>58846735</v>
      </c>
      <c r="CB119" s="987"/>
      <c r="CC119" s="987"/>
      <c r="CD119" s="987"/>
      <c r="CE119" s="987"/>
      <c r="CF119" s="988"/>
      <c r="CG119" s="989"/>
      <c r="CH119" s="989"/>
      <c r="CI119" s="989"/>
      <c r="CJ119" s="990"/>
      <c r="CK119" s="937"/>
      <c r="CL119" s="938"/>
      <c r="CM119" s="960" t="s">
        <v>470</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t="s">
        <v>140</v>
      </c>
      <c r="DH119" s="973"/>
      <c r="DI119" s="973"/>
      <c r="DJ119" s="973"/>
      <c r="DK119" s="974"/>
      <c r="DL119" s="972" t="s">
        <v>140</v>
      </c>
      <c r="DM119" s="973"/>
      <c r="DN119" s="973"/>
      <c r="DO119" s="973"/>
      <c r="DP119" s="974"/>
      <c r="DQ119" s="972" t="s">
        <v>140</v>
      </c>
      <c r="DR119" s="973"/>
      <c r="DS119" s="973"/>
      <c r="DT119" s="973"/>
      <c r="DU119" s="974"/>
      <c r="DV119" s="975" t="s">
        <v>140</v>
      </c>
      <c r="DW119" s="976"/>
      <c r="DX119" s="976"/>
      <c r="DY119" s="976"/>
      <c r="DZ119" s="977"/>
    </row>
    <row r="120" spans="1:130" s="224" customFormat="1" ht="26.25" customHeight="1">
      <c r="A120" s="1044"/>
      <c r="B120" s="936"/>
      <c r="C120" s="909" t="s">
        <v>447</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140</v>
      </c>
      <c r="AB120" s="946"/>
      <c r="AC120" s="946"/>
      <c r="AD120" s="946"/>
      <c r="AE120" s="947"/>
      <c r="AF120" s="948" t="s">
        <v>140</v>
      </c>
      <c r="AG120" s="946"/>
      <c r="AH120" s="946"/>
      <c r="AI120" s="946"/>
      <c r="AJ120" s="947"/>
      <c r="AK120" s="948" t="s">
        <v>140</v>
      </c>
      <c r="AL120" s="946"/>
      <c r="AM120" s="946"/>
      <c r="AN120" s="946"/>
      <c r="AO120" s="947"/>
      <c r="AP120" s="949" t="s">
        <v>140</v>
      </c>
      <c r="AQ120" s="950"/>
      <c r="AR120" s="950"/>
      <c r="AS120" s="950"/>
      <c r="AT120" s="951"/>
      <c r="AU120" s="978" t="s">
        <v>471</v>
      </c>
      <c r="AV120" s="979"/>
      <c r="AW120" s="979"/>
      <c r="AX120" s="979"/>
      <c r="AY120" s="980"/>
      <c r="AZ120" s="916" t="s">
        <v>472</v>
      </c>
      <c r="BA120" s="884"/>
      <c r="BB120" s="884"/>
      <c r="BC120" s="884"/>
      <c r="BD120" s="884"/>
      <c r="BE120" s="884"/>
      <c r="BF120" s="884"/>
      <c r="BG120" s="884"/>
      <c r="BH120" s="884"/>
      <c r="BI120" s="884"/>
      <c r="BJ120" s="884"/>
      <c r="BK120" s="884"/>
      <c r="BL120" s="884"/>
      <c r="BM120" s="884"/>
      <c r="BN120" s="884"/>
      <c r="BO120" s="884"/>
      <c r="BP120" s="885"/>
      <c r="BQ120" s="917">
        <v>23885929</v>
      </c>
      <c r="BR120" s="918"/>
      <c r="BS120" s="918"/>
      <c r="BT120" s="918"/>
      <c r="BU120" s="918"/>
      <c r="BV120" s="918">
        <v>26985993</v>
      </c>
      <c r="BW120" s="918"/>
      <c r="BX120" s="918"/>
      <c r="BY120" s="918"/>
      <c r="BZ120" s="918"/>
      <c r="CA120" s="918">
        <v>25818147</v>
      </c>
      <c r="CB120" s="918"/>
      <c r="CC120" s="918"/>
      <c r="CD120" s="918"/>
      <c r="CE120" s="918"/>
      <c r="CF120" s="931">
        <v>86.8</v>
      </c>
      <c r="CG120" s="932"/>
      <c r="CH120" s="932"/>
      <c r="CI120" s="932"/>
      <c r="CJ120" s="932"/>
      <c r="CK120" s="993" t="s">
        <v>473</v>
      </c>
      <c r="CL120" s="994"/>
      <c r="CM120" s="994"/>
      <c r="CN120" s="994"/>
      <c r="CO120" s="995"/>
      <c r="CP120" s="1001" t="s">
        <v>474</v>
      </c>
      <c r="CQ120" s="1002"/>
      <c r="CR120" s="1002"/>
      <c r="CS120" s="1002"/>
      <c r="CT120" s="1002"/>
      <c r="CU120" s="1002"/>
      <c r="CV120" s="1002"/>
      <c r="CW120" s="1002"/>
      <c r="CX120" s="1002"/>
      <c r="CY120" s="1002"/>
      <c r="CZ120" s="1002"/>
      <c r="DA120" s="1002"/>
      <c r="DB120" s="1002"/>
      <c r="DC120" s="1002"/>
      <c r="DD120" s="1002"/>
      <c r="DE120" s="1002"/>
      <c r="DF120" s="1003"/>
      <c r="DG120" s="917">
        <v>4692060</v>
      </c>
      <c r="DH120" s="918"/>
      <c r="DI120" s="918"/>
      <c r="DJ120" s="918"/>
      <c r="DK120" s="918"/>
      <c r="DL120" s="918">
        <v>3757864</v>
      </c>
      <c r="DM120" s="918"/>
      <c r="DN120" s="918"/>
      <c r="DO120" s="918"/>
      <c r="DP120" s="918"/>
      <c r="DQ120" s="918">
        <v>2947706</v>
      </c>
      <c r="DR120" s="918"/>
      <c r="DS120" s="918"/>
      <c r="DT120" s="918"/>
      <c r="DU120" s="918"/>
      <c r="DV120" s="919">
        <v>9.9</v>
      </c>
      <c r="DW120" s="919"/>
      <c r="DX120" s="919"/>
      <c r="DY120" s="919"/>
      <c r="DZ120" s="920"/>
    </row>
    <row r="121" spans="1:130" s="224" customFormat="1" ht="26.25" customHeight="1">
      <c r="A121" s="1044"/>
      <c r="B121" s="936"/>
      <c r="C121" s="961" t="s">
        <v>475</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140</v>
      </c>
      <c r="AB121" s="946"/>
      <c r="AC121" s="946"/>
      <c r="AD121" s="946"/>
      <c r="AE121" s="947"/>
      <c r="AF121" s="948" t="s">
        <v>140</v>
      </c>
      <c r="AG121" s="946"/>
      <c r="AH121" s="946"/>
      <c r="AI121" s="946"/>
      <c r="AJ121" s="947"/>
      <c r="AK121" s="948" t="s">
        <v>140</v>
      </c>
      <c r="AL121" s="946"/>
      <c r="AM121" s="946"/>
      <c r="AN121" s="946"/>
      <c r="AO121" s="947"/>
      <c r="AP121" s="949" t="s">
        <v>140</v>
      </c>
      <c r="AQ121" s="950"/>
      <c r="AR121" s="950"/>
      <c r="AS121" s="950"/>
      <c r="AT121" s="951"/>
      <c r="AU121" s="981"/>
      <c r="AV121" s="982"/>
      <c r="AW121" s="982"/>
      <c r="AX121" s="982"/>
      <c r="AY121" s="983"/>
      <c r="AZ121" s="909" t="s">
        <v>476</v>
      </c>
      <c r="BA121" s="910"/>
      <c r="BB121" s="910"/>
      <c r="BC121" s="910"/>
      <c r="BD121" s="910"/>
      <c r="BE121" s="910"/>
      <c r="BF121" s="910"/>
      <c r="BG121" s="910"/>
      <c r="BH121" s="910"/>
      <c r="BI121" s="910"/>
      <c r="BJ121" s="910"/>
      <c r="BK121" s="910"/>
      <c r="BL121" s="910"/>
      <c r="BM121" s="910"/>
      <c r="BN121" s="910"/>
      <c r="BO121" s="910"/>
      <c r="BP121" s="911"/>
      <c r="BQ121" s="912">
        <v>3382415</v>
      </c>
      <c r="BR121" s="913"/>
      <c r="BS121" s="913"/>
      <c r="BT121" s="913"/>
      <c r="BU121" s="913"/>
      <c r="BV121" s="913">
        <v>2959633</v>
      </c>
      <c r="BW121" s="913"/>
      <c r="BX121" s="913"/>
      <c r="BY121" s="913"/>
      <c r="BZ121" s="913"/>
      <c r="CA121" s="913">
        <v>2230058</v>
      </c>
      <c r="CB121" s="913"/>
      <c r="CC121" s="913"/>
      <c r="CD121" s="913"/>
      <c r="CE121" s="913"/>
      <c r="CF121" s="907">
        <v>7.5</v>
      </c>
      <c r="CG121" s="908"/>
      <c r="CH121" s="908"/>
      <c r="CI121" s="908"/>
      <c r="CJ121" s="908"/>
      <c r="CK121" s="996"/>
      <c r="CL121" s="997"/>
      <c r="CM121" s="997"/>
      <c r="CN121" s="997"/>
      <c r="CO121" s="998"/>
      <c r="CP121" s="1006" t="s">
        <v>416</v>
      </c>
      <c r="CQ121" s="1007"/>
      <c r="CR121" s="1007"/>
      <c r="CS121" s="1007"/>
      <c r="CT121" s="1007"/>
      <c r="CU121" s="1007"/>
      <c r="CV121" s="1007"/>
      <c r="CW121" s="1007"/>
      <c r="CX121" s="1007"/>
      <c r="CY121" s="1007"/>
      <c r="CZ121" s="1007"/>
      <c r="DA121" s="1007"/>
      <c r="DB121" s="1007"/>
      <c r="DC121" s="1007"/>
      <c r="DD121" s="1007"/>
      <c r="DE121" s="1007"/>
      <c r="DF121" s="1008"/>
      <c r="DG121" s="912">
        <v>712715</v>
      </c>
      <c r="DH121" s="913"/>
      <c r="DI121" s="913"/>
      <c r="DJ121" s="913"/>
      <c r="DK121" s="913"/>
      <c r="DL121" s="913">
        <v>786411</v>
      </c>
      <c r="DM121" s="913"/>
      <c r="DN121" s="913"/>
      <c r="DO121" s="913"/>
      <c r="DP121" s="913"/>
      <c r="DQ121" s="913">
        <v>1229137</v>
      </c>
      <c r="DR121" s="913"/>
      <c r="DS121" s="913"/>
      <c r="DT121" s="913"/>
      <c r="DU121" s="913"/>
      <c r="DV121" s="914">
        <v>4.0999999999999996</v>
      </c>
      <c r="DW121" s="914"/>
      <c r="DX121" s="914"/>
      <c r="DY121" s="914"/>
      <c r="DZ121" s="915"/>
    </row>
    <row r="122" spans="1:130" s="224" customFormat="1" ht="26.25" customHeight="1">
      <c r="A122" s="1044"/>
      <c r="B122" s="936"/>
      <c r="C122" s="909" t="s">
        <v>457</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140</v>
      </c>
      <c r="AB122" s="946"/>
      <c r="AC122" s="946"/>
      <c r="AD122" s="946"/>
      <c r="AE122" s="947"/>
      <c r="AF122" s="948" t="s">
        <v>140</v>
      </c>
      <c r="AG122" s="946"/>
      <c r="AH122" s="946"/>
      <c r="AI122" s="946"/>
      <c r="AJ122" s="947"/>
      <c r="AK122" s="948" t="s">
        <v>140</v>
      </c>
      <c r="AL122" s="946"/>
      <c r="AM122" s="946"/>
      <c r="AN122" s="946"/>
      <c r="AO122" s="947"/>
      <c r="AP122" s="949" t="s">
        <v>140</v>
      </c>
      <c r="AQ122" s="950"/>
      <c r="AR122" s="950"/>
      <c r="AS122" s="950"/>
      <c r="AT122" s="951"/>
      <c r="AU122" s="981"/>
      <c r="AV122" s="982"/>
      <c r="AW122" s="982"/>
      <c r="AX122" s="982"/>
      <c r="AY122" s="983"/>
      <c r="AZ122" s="960" t="s">
        <v>477</v>
      </c>
      <c r="BA122" s="952"/>
      <c r="BB122" s="952"/>
      <c r="BC122" s="952"/>
      <c r="BD122" s="952"/>
      <c r="BE122" s="952"/>
      <c r="BF122" s="952"/>
      <c r="BG122" s="952"/>
      <c r="BH122" s="952"/>
      <c r="BI122" s="952"/>
      <c r="BJ122" s="952"/>
      <c r="BK122" s="952"/>
      <c r="BL122" s="952"/>
      <c r="BM122" s="952"/>
      <c r="BN122" s="952"/>
      <c r="BO122" s="952"/>
      <c r="BP122" s="953"/>
      <c r="BQ122" s="986">
        <v>44902427</v>
      </c>
      <c r="BR122" s="987"/>
      <c r="BS122" s="987"/>
      <c r="BT122" s="987"/>
      <c r="BU122" s="987"/>
      <c r="BV122" s="987">
        <v>42750885</v>
      </c>
      <c r="BW122" s="987"/>
      <c r="BX122" s="987"/>
      <c r="BY122" s="987"/>
      <c r="BZ122" s="987"/>
      <c r="CA122" s="987">
        <v>40389613</v>
      </c>
      <c r="CB122" s="987"/>
      <c r="CC122" s="987"/>
      <c r="CD122" s="987"/>
      <c r="CE122" s="987"/>
      <c r="CF122" s="1004">
        <v>135.80000000000001</v>
      </c>
      <c r="CG122" s="1005"/>
      <c r="CH122" s="1005"/>
      <c r="CI122" s="1005"/>
      <c r="CJ122" s="1005"/>
      <c r="CK122" s="996"/>
      <c r="CL122" s="997"/>
      <c r="CM122" s="997"/>
      <c r="CN122" s="997"/>
      <c r="CO122" s="998"/>
      <c r="CP122" s="1006" t="s">
        <v>412</v>
      </c>
      <c r="CQ122" s="1007"/>
      <c r="CR122" s="1007"/>
      <c r="CS122" s="1007"/>
      <c r="CT122" s="1007"/>
      <c r="CU122" s="1007"/>
      <c r="CV122" s="1007"/>
      <c r="CW122" s="1007"/>
      <c r="CX122" s="1007"/>
      <c r="CY122" s="1007"/>
      <c r="CZ122" s="1007"/>
      <c r="DA122" s="1007"/>
      <c r="DB122" s="1007"/>
      <c r="DC122" s="1007"/>
      <c r="DD122" s="1007"/>
      <c r="DE122" s="1007"/>
      <c r="DF122" s="1008"/>
      <c r="DG122" s="912">
        <v>306037</v>
      </c>
      <c r="DH122" s="913"/>
      <c r="DI122" s="913"/>
      <c r="DJ122" s="913"/>
      <c r="DK122" s="913"/>
      <c r="DL122" s="913">
        <v>290096</v>
      </c>
      <c r="DM122" s="913"/>
      <c r="DN122" s="913"/>
      <c r="DO122" s="913"/>
      <c r="DP122" s="913"/>
      <c r="DQ122" s="913">
        <v>269975</v>
      </c>
      <c r="DR122" s="913"/>
      <c r="DS122" s="913"/>
      <c r="DT122" s="913"/>
      <c r="DU122" s="913"/>
      <c r="DV122" s="914">
        <v>0.9</v>
      </c>
      <c r="DW122" s="914"/>
      <c r="DX122" s="914"/>
      <c r="DY122" s="914"/>
      <c r="DZ122" s="915"/>
    </row>
    <row r="123" spans="1:130" s="224" customFormat="1" ht="26.25" customHeight="1">
      <c r="A123" s="1044"/>
      <c r="B123" s="936"/>
      <c r="C123" s="909" t="s">
        <v>463</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140</v>
      </c>
      <c r="AB123" s="946"/>
      <c r="AC123" s="946"/>
      <c r="AD123" s="946"/>
      <c r="AE123" s="947"/>
      <c r="AF123" s="948" t="s">
        <v>140</v>
      </c>
      <c r="AG123" s="946"/>
      <c r="AH123" s="946"/>
      <c r="AI123" s="946"/>
      <c r="AJ123" s="947"/>
      <c r="AK123" s="948" t="s">
        <v>140</v>
      </c>
      <c r="AL123" s="946"/>
      <c r="AM123" s="946"/>
      <c r="AN123" s="946"/>
      <c r="AO123" s="947"/>
      <c r="AP123" s="949" t="s">
        <v>140</v>
      </c>
      <c r="AQ123" s="950"/>
      <c r="AR123" s="950"/>
      <c r="AS123" s="950"/>
      <c r="AT123" s="951"/>
      <c r="AU123" s="984"/>
      <c r="AV123" s="985"/>
      <c r="AW123" s="985"/>
      <c r="AX123" s="985"/>
      <c r="AY123" s="985"/>
      <c r="AZ123" s="247" t="s">
        <v>191</v>
      </c>
      <c r="BA123" s="247"/>
      <c r="BB123" s="247"/>
      <c r="BC123" s="247"/>
      <c r="BD123" s="247"/>
      <c r="BE123" s="247"/>
      <c r="BF123" s="247"/>
      <c r="BG123" s="247"/>
      <c r="BH123" s="247"/>
      <c r="BI123" s="247"/>
      <c r="BJ123" s="247"/>
      <c r="BK123" s="247"/>
      <c r="BL123" s="247"/>
      <c r="BM123" s="247"/>
      <c r="BN123" s="247"/>
      <c r="BO123" s="964" t="s">
        <v>478</v>
      </c>
      <c r="BP123" s="992"/>
      <c r="BQ123" s="1050">
        <v>72170771</v>
      </c>
      <c r="BR123" s="1051"/>
      <c r="BS123" s="1051"/>
      <c r="BT123" s="1051"/>
      <c r="BU123" s="1051"/>
      <c r="BV123" s="1051">
        <v>72696511</v>
      </c>
      <c r="BW123" s="1051"/>
      <c r="BX123" s="1051"/>
      <c r="BY123" s="1051"/>
      <c r="BZ123" s="1051"/>
      <c r="CA123" s="1051">
        <v>68437818</v>
      </c>
      <c r="CB123" s="1051"/>
      <c r="CC123" s="1051"/>
      <c r="CD123" s="1051"/>
      <c r="CE123" s="1051"/>
      <c r="CF123" s="988"/>
      <c r="CG123" s="989"/>
      <c r="CH123" s="989"/>
      <c r="CI123" s="989"/>
      <c r="CJ123" s="990"/>
      <c r="CK123" s="996"/>
      <c r="CL123" s="997"/>
      <c r="CM123" s="997"/>
      <c r="CN123" s="997"/>
      <c r="CO123" s="998"/>
      <c r="CP123" s="1006" t="s">
        <v>418</v>
      </c>
      <c r="CQ123" s="1007"/>
      <c r="CR123" s="1007"/>
      <c r="CS123" s="1007"/>
      <c r="CT123" s="1007"/>
      <c r="CU123" s="1007"/>
      <c r="CV123" s="1007"/>
      <c r="CW123" s="1007"/>
      <c r="CX123" s="1007"/>
      <c r="CY123" s="1007"/>
      <c r="CZ123" s="1007"/>
      <c r="DA123" s="1007"/>
      <c r="DB123" s="1007"/>
      <c r="DC123" s="1007"/>
      <c r="DD123" s="1007"/>
      <c r="DE123" s="1007"/>
      <c r="DF123" s="1008"/>
      <c r="DG123" s="945" t="s">
        <v>140</v>
      </c>
      <c r="DH123" s="946"/>
      <c r="DI123" s="946"/>
      <c r="DJ123" s="946"/>
      <c r="DK123" s="947"/>
      <c r="DL123" s="948" t="s">
        <v>140</v>
      </c>
      <c r="DM123" s="946"/>
      <c r="DN123" s="946"/>
      <c r="DO123" s="946"/>
      <c r="DP123" s="947"/>
      <c r="DQ123" s="948" t="s">
        <v>140</v>
      </c>
      <c r="DR123" s="946"/>
      <c r="DS123" s="946"/>
      <c r="DT123" s="946"/>
      <c r="DU123" s="947"/>
      <c r="DV123" s="949" t="s">
        <v>140</v>
      </c>
      <c r="DW123" s="950"/>
      <c r="DX123" s="950"/>
      <c r="DY123" s="950"/>
      <c r="DZ123" s="951"/>
    </row>
    <row r="124" spans="1:130" s="224" customFormat="1" ht="26.25" customHeight="1" thickBot="1">
      <c r="A124" s="1044"/>
      <c r="B124" s="936"/>
      <c r="C124" s="909" t="s">
        <v>466</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140</v>
      </c>
      <c r="AB124" s="946"/>
      <c r="AC124" s="946"/>
      <c r="AD124" s="946"/>
      <c r="AE124" s="947"/>
      <c r="AF124" s="948" t="s">
        <v>140</v>
      </c>
      <c r="AG124" s="946"/>
      <c r="AH124" s="946"/>
      <c r="AI124" s="946"/>
      <c r="AJ124" s="947"/>
      <c r="AK124" s="948" t="s">
        <v>140</v>
      </c>
      <c r="AL124" s="946"/>
      <c r="AM124" s="946"/>
      <c r="AN124" s="946"/>
      <c r="AO124" s="947"/>
      <c r="AP124" s="949" t="s">
        <v>140</v>
      </c>
      <c r="AQ124" s="950"/>
      <c r="AR124" s="950"/>
      <c r="AS124" s="950"/>
      <c r="AT124" s="951"/>
      <c r="AU124" s="1046" t="s">
        <v>479</v>
      </c>
      <c r="AV124" s="1047"/>
      <c r="AW124" s="1047"/>
      <c r="AX124" s="1047"/>
      <c r="AY124" s="1047"/>
      <c r="AZ124" s="1047"/>
      <c r="BA124" s="1047"/>
      <c r="BB124" s="1047"/>
      <c r="BC124" s="1047"/>
      <c r="BD124" s="1047"/>
      <c r="BE124" s="1047"/>
      <c r="BF124" s="1047"/>
      <c r="BG124" s="1047"/>
      <c r="BH124" s="1047"/>
      <c r="BI124" s="1047"/>
      <c r="BJ124" s="1047"/>
      <c r="BK124" s="1047"/>
      <c r="BL124" s="1047"/>
      <c r="BM124" s="1047"/>
      <c r="BN124" s="1047"/>
      <c r="BO124" s="1047"/>
      <c r="BP124" s="1048"/>
      <c r="BQ124" s="1049" t="s">
        <v>140</v>
      </c>
      <c r="BR124" s="1014"/>
      <c r="BS124" s="1014"/>
      <c r="BT124" s="1014"/>
      <c r="BU124" s="1014"/>
      <c r="BV124" s="1014" t="s">
        <v>140</v>
      </c>
      <c r="BW124" s="1014"/>
      <c r="BX124" s="1014"/>
      <c r="BY124" s="1014"/>
      <c r="BZ124" s="1014"/>
      <c r="CA124" s="1014" t="s">
        <v>140</v>
      </c>
      <c r="CB124" s="1014"/>
      <c r="CC124" s="1014"/>
      <c r="CD124" s="1014"/>
      <c r="CE124" s="1014"/>
      <c r="CF124" s="1015"/>
      <c r="CG124" s="1016"/>
      <c r="CH124" s="1016"/>
      <c r="CI124" s="1016"/>
      <c r="CJ124" s="1017"/>
      <c r="CK124" s="999"/>
      <c r="CL124" s="999"/>
      <c r="CM124" s="999"/>
      <c r="CN124" s="999"/>
      <c r="CO124" s="1000"/>
      <c r="CP124" s="1006" t="s">
        <v>480</v>
      </c>
      <c r="CQ124" s="1007"/>
      <c r="CR124" s="1007"/>
      <c r="CS124" s="1007"/>
      <c r="CT124" s="1007"/>
      <c r="CU124" s="1007"/>
      <c r="CV124" s="1007"/>
      <c r="CW124" s="1007"/>
      <c r="CX124" s="1007"/>
      <c r="CY124" s="1007"/>
      <c r="CZ124" s="1007"/>
      <c r="DA124" s="1007"/>
      <c r="DB124" s="1007"/>
      <c r="DC124" s="1007"/>
      <c r="DD124" s="1007"/>
      <c r="DE124" s="1007"/>
      <c r="DF124" s="1008"/>
      <c r="DG124" s="991" t="s">
        <v>140</v>
      </c>
      <c r="DH124" s="973"/>
      <c r="DI124" s="973"/>
      <c r="DJ124" s="973"/>
      <c r="DK124" s="974"/>
      <c r="DL124" s="972" t="s">
        <v>140</v>
      </c>
      <c r="DM124" s="973"/>
      <c r="DN124" s="973"/>
      <c r="DO124" s="973"/>
      <c r="DP124" s="974"/>
      <c r="DQ124" s="972" t="s">
        <v>140</v>
      </c>
      <c r="DR124" s="973"/>
      <c r="DS124" s="973"/>
      <c r="DT124" s="973"/>
      <c r="DU124" s="974"/>
      <c r="DV124" s="975" t="s">
        <v>140</v>
      </c>
      <c r="DW124" s="976"/>
      <c r="DX124" s="976"/>
      <c r="DY124" s="976"/>
      <c r="DZ124" s="977"/>
    </row>
    <row r="125" spans="1:130" s="224" customFormat="1" ht="26.25" customHeight="1">
      <c r="A125" s="1044"/>
      <c r="B125" s="936"/>
      <c r="C125" s="909" t="s">
        <v>468</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140</v>
      </c>
      <c r="AB125" s="946"/>
      <c r="AC125" s="946"/>
      <c r="AD125" s="946"/>
      <c r="AE125" s="947"/>
      <c r="AF125" s="948" t="s">
        <v>140</v>
      </c>
      <c r="AG125" s="946"/>
      <c r="AH125" s="946"/>
      <c r="AI125" s="946"/>
      <c r="AJ125" s="947"/>
      <c r="AK125" s="948" t="s">
        <v>140</v>
      </c>
      <c r="AL125" s="946"/>
      <c r="AM125" s="946"/>
      <c r="AN125" s="946"/>
      <c r="AO125" s="947"/>
      <c r="AP125" s="949" t="s">
        <v>140</v>
      </c>
      <c r="AQ125" s="950"/>
      <c r="AR125" s="950"/>
      <c r="AS125" s="950"/>
      <c r="AT125" s="951"/>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481</v>
      </c>
      <c r="CL125" s="994"/>
      <c r="CM125" s="994"/>
      <c r="CN125" s="994"/>
      <c r="CO125" s="995"/>
      <c r="CP125" s="916" t="s">
        <v>482</v>
      </c>
      <c r="CQ125" s="884"/>
      <c r="CR125" s="884"/>
      <c r="CS125" s="884"/>
      <c r="CT125" s="884"/>
      <c r="CU125" s="884"/>
      <c r="CV125" s="884"/>
      <c r="CW125" s="884"/>
      <c r="CX125" s="884"/>
      <c r="CY125" s="884"/>
      <c r="CZ125" s="884"/>
      <c r="DA125" s="884"/>
      <c r="DB125" s="884"/>
      <c r="DC125" s="884"/>
      <c r="DD125" s="884"/>
      <c r="DE125" s="884"/>
      <c r="DF125" s="885"/>
      <c r="DG125" s="917" t="s">
        <v>140</v>
      </c>
      <c r="DH125" s="918"/>
      <c r="DI125" s="918"/>
      <c r="DJ125" s="918"/>
      <c r="DK125" s="918"/>
      <c r="DL125" s="918" t="s">
        <v>140</v>
      </c>
      <c r="DM125" s="918"/>
      <c r="DN125" s="918"/>
      <c r="DO125" s="918"/>
      <c r="DP125" s="918"/>
      <c r="DQ125" s="918" t="s">
        <v>140</v>
      </c>
      <c r="DR125" s="918"/>
      <c r="DS125" s="918"/>
      <c r="DT125" s="918"/>
      <c r="DU125" s="918"/>
      <c r="DV125" s="919" t="s">
        <v>140</v>
      </c>
      <c r="DW125" s="919"/>
      <c r="DX125" s="919"/>
      <c r="DY125" s="919"/>
      <c r="DZ125" s="920"/>
    </row>
    <row r="126" spans="1:130" s="224" customFormat="1" ht="26.25" customHeight="1" thickBot="1">
      <c r="A126" s="1044"/>
      <c r="B126" s="936"/>
      <c r="C126" s="909" t="s">
        <v>470</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t="s">
        <v>140</v>
      </c>
      <c r="AB126" s="946"/>
      <c r="AC126" s="946"/>
      <c r="AD126" s="946"/>
      <c r="AE126" s="947"/>
      <c r="AF126" s="948" t="s">
        <v>140</v>
      </c>
      <c r="AG126" s="946"/>
      <c r="AH126" s="946"/>
      <c r="AI126" s="946"/>
      <c r="AJ126" s="947"/>
      <c r="AK126" s="948" t="s">
        <v>140</v>
      </c>
      <c r="AL126" s="946"/>
      <c r="AM126" s="946"/>
      <c r="AN126" s="946"/>
      <c r="AO126" s="947"/>
      <c r="AP126" s="949" t="s">
        <v>140</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483</v>
      </c>
      <c r="CQ126" s="910"/>
      <c r="CR126" s="910"/>
      <c r="CS126" s="910"/>
      <c r="CT126" s="910"/>
      <c r="CU126" s="910"/>
      <c r="CV126" s="910"/>
      <c r="CW126" s="910"/>
      <c r="CX126" s="910"/>
      <c r="CY126" s="910"/>
      <c r="CZ126" s="910"/>
      <c r="DA126" s="910"/>
      <c r="DB126" s="910"/>
      <c r="DC126" s="910"/>
      <c r="DD126" s="910"/>
      <c r="DE126" s="910"/>
      <c r="DF126" s="911"/>
      <c r="DG126" s="912" t="s">
        <v>140</v>
      </c>
      <c r="DH126" s="913"/>
      <c r="DI126" s="913"/>
      <c r="DJ126" s="913"/>
      <c r="DK126" s="913"/>
      <c r="DL126" s="913" t="s">
        <v>140</v>
      </c>
      <c r="DM126" s="913"/>
      <c r="DN126" s="913"/>
      <c r="DO126" s="913"/>
      <c r="DP126" s="913"/>
      <c r="DQ126" s="913" t="s">
        <v>140</v>
      </c>
      <c r="DR126" s="913"/>
      <c r="DS126" s="913"/>
      <c r="DT126" s="913"/>
      <c r="DU126" s="913"/>
      <c r="DV126" s="914" t="s">
        <v>140</v>
      </c>
      <c r="DW126" s="914"/>
      <c r="DX126" s="914"/>
      <c r="DY126" s="914"/>
      <c r="DZ126" s="915"/>
    </row>
    <row r="127" spans="1:130" s="224" customFormat="1" ht="26.25" customHeight="1">
      <c r="A127" s="1045"/>
      <c r="B127" s="938"/>
      <c r="C127" s="960" t="s">
        <v>484</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v>1901</v>
      </c>
      <c r="AB127" s="946"/>
      <c r="AC127" s="946"/>
      <c r="AD127" s="946"/>
      <c r="AE127" s="947"/>
      <c r="AF127" s="948">
        <v>1511</v>
      </c>
      <c r="AG127" s="946"/>
      <c r="AH127" s="946"/>
      <c r="AI127" s="946"/>
      <c r="AJ127" s="947"/>
      <c r="AK127" s="948">
        <v>1334</v>
      </c>
      <c r="AL127" s="946"/>
      <c r="AM127" s="946"/>
      <c r="AN127" s="946"/>
      <c r="AO127" s="947"/>
      <c r="AP127" s="949">
        <v>0</v>
      </c>
      <c r="AQ127" s="950"/>
      <c r="AR127" s="950"/>
      <c r="AS127" s="950"/>
      <c r="AT127" s="951"/>
      <c r="AU127" s="226"/>
      <c r="AV127" s="226"/>
      <c r="AW127" s="226"/>
      <c r="AX127" s="1018" t="s">
        <v>485</v>
      </c>
      <c r="AY127" s="1019"/>
      <c r="AZ127" s="1019"/>
      <c r="BA127" s="1019"/>
      <c r="BB127" s="1019"/>
      <c r="BC127" s="1019"/>
      <c r="BD127" s="1019"/>
      <c r="BE127" s="1020"/>
      <c r="BF127" s="1021" t="s">
        <v>486</v>
      </c>
      <c r="BG127" s="1019"/>
      <c r="BH127" s="1019"/>
      <c r="BI127" s="1019"/>
      <c r="BJ127" s="1019"/>
      <c r="BK127" s="1019"/>
      <c r="BL127" s="1020"/>
      <c r="BM127" s="1021" t="s">
        <v>487</v>
      </c>
      <c r="BN127" s="1019"/>
      <c r="BO127" s="1019"/>
      <c r="BP127" s="1019"/>
      <c r="BQ127" s="1019"/>
      <c r="BR127" s="1019"/>
      <c r="BS127" s="1020"/>
      <c r="BT127" s="1021" t="s">
        <v>488</v>
      </c>
      <c r="BU127" s="1019"/>
      <c r="BV127" s="1019"/>
      <c r="BW127" s="1019"/>
      <c r="BX127" s="1019"/>
      <c r="BY127" s="1019"/>
      <c r="BZ127" s="1042"/>
      <c r="CA127" s="226"/>
      <c r="CB127" s="226"/>
      <c r="CC127" s="226"/>
      <c r="CD127" s="249"/>
      <c r="CE127" s="249"/>
      <c r="CF127" s="249"/>
      <c r="CG127" s="226"/>
      <c r="CH127" s="226"/>
      <c r="CI127" s="226"/>
      <c r="CJ127" s="248"/>
      <c r="CK127" s="1010"/>
      <c r="CL127" s="997"/>
      <c r="CM127" s="997"/>
      <c r="CN127" s="997"/>
      <c r="CO127" s="998"/>
      <c r="CP127" s="909" t="s">
        <v>489</v>
      </c>
      <c r="CQ127" s="910"/>
      <c r="CR127" s="910"/>
      <c r="CS127" s="910"/>
      <c r="CT127" s="910"/>
      <c r="CU127" s="910"/>
      <c r="CV127" s="910"/>
      <c r="CW127" s="910"/>
      <c r="CX127" s="910"/>
      <c r="CY127" s="910"/>
      <c r="CZ127" s="910"/>
      <c r="DA127" s="910"/>
      <c r="DB127" s="910"/>
      <c r="DC127" s="910"/>
      <c r="DD127" s="910"/>
      <c r="DE127" s="910"/>
      <c r="DF127" s="911"/>
      <c r="DG127" s="912" t="s">
        <v>140</v>
      </c>
      <c r="DH127" s="913"/>
      <c r="DI127" s="913"/>
      <c r="DJ127" s="913"/>
      <c r="DK127" s="913"/>
      <c r="DL127" s="913" t="s">
        <v>140</v>
      </c>
      <c r="DM127" s="913"/>
      <c r="DN127" s="913"/>
      <c r="DO127" s="913"/>
      <c r="DP127" s="913"/>
      <c r="DQ127" s="913" t="s">
        <v>140</v>
      </c>
      <c r="DR127" s="913"/>
      <c r="DS127" s="913"/>
      <c r="DT127" s="913"/>
      <c r="DU127" s="913"/>
      <c r="DV127" s="914" t="s">
        <v>140</v>
      </c>
      <c r="DW127" s="914"/>
      <c r="DX127" s="914"/>
      <c r="DY127" s="914"/>
      <c r="DZ127" s="915"/>
    </row>
    <row r="128" spans="1:130" s="224" customFormat="1" ht="26.25" customHeight="1" thickBot="1">
      <c r="A128" s="1028" t="s">
        <v>490</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491</v>
      </c>
      <c r="X128" s="1030"/>
      <c r="Y128" s="1030"/>
      <c r="Z128" s="1031"/>
      <c r="AA128" s="1032">
        <v>403109</v>
      </c>
      <c r="AB128" s="1033"/>
      <c r="AC128" s="1033"/>
      <c r="AD128" s="1033"/>
      <c r="AE128" s="1034"/>
      <c r="AF128" s="1035">
        <v>401181</v>
      </c>
      <c r="AG128" s="1033"/>
      <c r="AH128" s="1033"/>
      <c r="AI128" s="1033"/>
      <c r="AJ128" s="1034"/>
      <c r="AK128" s="1035">
        <v>465125</v>
      </c>
      <c r="AL128" s="1033"/>
      <c r="AM128" s="1033"/>
      <c r="AN128" s="1033"/>
      <c r="AO128" s="1034"/>
      <c r="AP128" s="1036"/>
      <c r="AQ128" s="1037"/>
      <c r="AR128" s="1037"/>
      <c r="AS128" s="1037"/>
      <c r="AT128" s="1038"/>
      <c r="AU128" s="226"/>
      <c r="AV128" s="226"/>
      <c r="AW128" s="226"/>
      <c r="AX128" s="883" t="s">
        <v>492</v>
      </c>
      <c r="AY128" s="884"/>
      <c r="AZ128" s="884"/>
      <c r="BA128" s="884"/>
      <c r="BB128" s="884"/>
      <c r="BC128" s="884"/>
      <c r="BD128" s="884"/>
      <c r="BE128" s="885"/>
      <c r="BF128" s="1039" t="s">
        <v>140</v>
      </c>
      <c r="BG128" s="1040"/>
      <c r="BH128" s="1040"/>
      <c r="BI128" s="1040"/>
      <c r="BJ128" s="1040"/>
      <c r="BK128" s="1040"/>
      <c r="BL128" s="1041"/>
      <c r="BM128" s="1039">
        <v>11.62</v>
      </c>
      <c r="BN128" s="1040"/>
      <c r="BO128" s="1040"/>
      <c r="BP128" s="1040"/>
      <c r="BQ128" s="1040"/>
      <c r="BR128" s="1040"/>
      <c r="BS128" s="1041"/>
      <c r="BT128" s="1039">
        <v>20</v>
      </c>
      <c r="BU128" s="1040"/>
      <c r="BV128" s="1040"/>
      <c r="BW128" s="1040"/>
      <c r="BX128" s="1040"/>
      <c r="BY128" s="1040"/>
      <c r="BZ128" s="1063"/>
      <c r="CA128" s="249"/>
      <c r="CB128" s="249"/>
      <c r="CC128" s="249"/>
      <c r="CD128" s="249"/>
      <c r="CE128" s="249"/>
      <c r="CF128" s="249"/>
      <c r="CG128" s="226"/>
      <c r="CH128" s="226"/>
      <c r="CI128" s="226"/>
      <c r="CJ128" s="248"/>
      <c r="CK128" s="1011"/>
      <c r="CL128" s="1012"/>
      <c r="CM128" s="1012"/>
      <c r="CN128" s="1012"/>
      <c r="CO128" s="1013"/>
      <c r="CP128" s="1022" t="s">
        <v>493</v>
      </c>
      <c r="CQ128" s="713"/>
      <c r="CR128" s="713"/>
      <c r="CS128" s="713"/>
      <c r="CT128" s="713"/>
      <c r="CU128" s="713"/>
      <c r="CV128" s="713"/>
      <c r="CW128" s="713"/>
      <c r="CX128" s="713"/>
      <c r="CY128" s="713"/>
      <c r="CZ128" s="713"/>
      <c r="DA128" s="713"/>
      <c r="DB128" s="713"/>
      <c r="DC128" s="713"/>
      <c r="DD128" s="713"/>
      <c r="DE128" s="713"/>
      <c r="DF128" s="1023"/>
      <c r="DG128" s="1024" t="s">
        <v>140</v>
      </c>
      <c r="DH128" s="1025"/>
      <c r="DI128" s="1025"/>
      <c r="DJ128" s="1025"/>
      <c r="DK128" s="1025"/>
      <c r="DL128" s="1025" t="s">
        <v>140</v>
      </c>
      <c r="DM128" s="1025"/>
      <c r="DN128" s="1025"/>
      <c r="DO128" s="1025"/>
      <c r="DP128" s="1025"/>
      <c r="DQ128" s="1025" t="s">
        <v>140</v>
      </c>
      <c r="DR128" s="1025"/>
      <c r="DS128" s="1025"/>
      <c r="DT128" s="1025"/>
      <c r="DU128" s="1025"/>
      <c r="DV128" s="1026" t="s">
        <v>140</v>
      </c>
      <c r="DW128" s="1026"/>
      <c r="DX128" s="1026"/>
      <c r="DY128" s="1026"/>
      <c r="DZ128" s="1027"/>
    </row>
    <row r="129" spans="1:131" s="224" customFormat="1" ht="26.25" customHeight="1">
      <c r="A129" s="921" t="s">
        <v>109</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494</v>
      </c>
      <c r="X129" s="1058"/>
      <c r="Y129" s="1058"/>
      <c r="Z129" s="1059"/>
      <c r="AA129" s="945">
        <v>34200306</v>
      </c>
      <c r="AB129" s="946"/>
      <c r="AC129" s="946"/>
      <c r="AD129" s="946"/>
      <c r="AE129" s="947"/>
      <c r="AF129" s="948">
        <v>35411758</v>
      </c>
      <c r="AG129" s="946"/>
      <c r="AH129" s="946"/>
      <c r="AI129" s="946"/>
      <c r="AJ129" s="947"/>
      <c r="AK129" s="948">
        <v>34669626</v>
      </c>
      <c r="AL129" s="946"/>
      <c r="AM129" s="946"/>
      <c r="AN129" s="946"/>
      <c r="AO129" s="947"/>
      <c r="AP129" s="1060"/>
      <c r="AQ129" s="1061"/>
      <c r="AR129" s="1061"/>
      <c r="AS129" s="1061"/>
      <c r="AT129" s="1062"/>
      <c r="AU129" s="227"/>
      <c r="AV129" s="227"/>
      <c r="AW129" s="227"/>
      <c r="AX129" s="1052" t="s">
        <v>495</v>
      </c>
      <c r="AY129" s="910"/>
      <c r="AZ129" s="910"/>
      <c r="BA129" s="910"/>
      <c r="BB129" s="910"/>
      <c r="BC129" s="910"/>
      <c r="BD129" s="910"/>
      <c r="BE129" s="911"/>
      <c r="BF129" s="1053" t="s">
        <v>140</v>
      </c>
      <c r="BG129" s="1054"/>
      <c r="BH129" s="1054"/>
      <c r="BI129" s="1054"/>
      <c r="BJ129" s="1054"/>
      <c r="BK129" s="1054"/>
      <c r="BL129" s="1055"/>
      <c r="BM129" s="1053">
        <v>16.62</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c r="A130" s="921" t="s">
        <v>496</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497</v>
      </c>
      <c r="X130" s="1058"/>
      <c r="Y130" s="1058"/>
      <c r="Z130" s="1059"/>
      <c r="AA130" s="945">
        <v>5194925</v>
      </c>
      <c r="AB130" s="946"/>
      <c r="AC130" s="946"/>
      <c r="AD130" s="946"/>
      <c r="AE130" s="947"/>
      <c r="AF130" s="948">
        <v>5060616</v>
      </c>
      <c r="AG130" s="946"/>
      <c r="AH130" s="946"/>
      <c r="AI130" s="946"/>
      <c r="AJ130" s="947"/>
      <c r="AK130" s="948">
        <v>4926599</v>
      </c>
      <c r="AL130" s="946"/>
      <c r="AM130" s="946"/>
      <c r="AN130" s="946"/>
      <c r="AO130" s="947"/>
      <c r="AP130" s="1060"/>
      <c r="AQ130" s="1061"/>
      <c r="AR130" s="1061"/>
      <c r="AS130" s="1061"/>
      <c r="AT130" s="1062"/>
      <c r="AU130" s="227"/>
      <c r="AV130" s="227"/>
      <c r="AW130" s="227"/>
      <c r="AX130" s="1052" t="s">
        <v>498</v>
      </c>
      <c r="AY130" s="910"/>
      <c r="AZ130" s="910"/>
      <c r="BA130" s="910"/>
      <c r="BB130" s="910"/>
      <c r="BC130" s="910"/>
      <c r="BD130" s="910"/>
      <c r="BE130" s="911"/>
      <c r="BF130" s="1088">
        <v>6.5</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499</v>
      </c>
      <c r="X131" s="1095"/>
      <c r="Y131" s="1095"/>
      <c r="Z131" s="1096"/>
      <c r="AA131" s="991">
        <v>29005381</v>
      </c>
      <c r="AB131" s="973"/>
      <c r="AC131" s="973"/>
      <c r="AD131" s="973"/>
      <c r="AE131" s="974"/>
      <c r="AF131" s="972">
        <v>30351142</v>
      </c>
      <c r="AG131" s="973"/>
      <c r="AH131" s="973"/>
      <c r="AI131" s="973"/>
      <c r="AJ131" s="974"/>
      <c r="AK131" s="972">
        <v>29743027</v>
      </c>
      <c r="AL131" s="973"/>
      <c r="AM131" s="973"/>
      <c r="AN131" s="973"/>
      <c r="AO131" s="974"/>
      <c r="AP131" s="1097"/>
      <c r="AQ131" s="1098"/>
      <c r="AR131" s="1098"/>
      <c r="AS131" s="1098"/>
      <c r="AT131" s="1099"/>
      <c r="AU131" s="227"/>
      <c r="AV131" s="227"/>
      <c r="AW131" s="227"/>
      <c r="AX131" s="1070" t="s">
        <v>500</v>
      </c>
      <c r="AY131" s="713"/>
      <c r="AZ131" s="713"/>
      <c r="BA131" s="713"/>
      <c r="BB131" s="713"/>
      <c r="BC131" s="713"/>
      <c r="BD131" s="713"/>
      <c r="BE131" s="1023"/>
      <c r="BF131" s="1071" t="s">
        <v>140</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c r="A132" s="1077" t="s">
        <v>501</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502</v>
      </c>
      <c r="W132" s="1081"/>
      <c r="X132" s="1081"/>
      <c r="Y132" s="1081"/>
      <c r="Z132" s="1082"/>
      <c r="AA132" s="1083">
        <v>6.7129888759999998</v>
      </c>
      <c r="AB132" s="1084"/>
      <c r="AC132" s="1084"/>
      <c r="AD132" s="1084"/>
      <c r="AE132" s="1085"/>
      <c r="AF132" s="1086">
        <v>6.8551918079999998</v>
      </c>
      <c r="AG132" s="1084"/>
      <c r="AH132" s="1084"/>
      <c r="AI132" s="1084"/>
      <c r="AJ132" s="1085"/>
      <c r="AK132" s="1086">
        <v>6.0584788500000002</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503</v>
      </c>
      <c r="W133" s="1064"/>
      <c r="X133" s="1064"/>
      <c r="Y133" s="1064"/>
      <c r="Z133" s="1065"/>
      <c r="AA133" s="1066">
        <v>6.5</v>
      </c>
      <c r="AB133" s="1067"/>
      <c r="AC133" s="1067"/>
      <c r="AD133" s="1067"/>
      <c r="AE133" s="1068"/>
      <c r="AF133" s="1066">
        <v>6.6</v>
      </c>
      <c r="AG133" s="1067"/>
      <c r="AH133" s="1067"/>
      <c r="AI133" s="1067"/>
      <c r="AJ133" s="1068"/>
      <c r="AK133" s="1066">
        <v>6.5</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45" customHeight="1">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e32Dv0jfHOcNVVFBBqNf60dOMOIsbUE/TBTAff0O90ED1aQvDSGKAKIkHybHhBGnJAXU64kEUo2sCnu+TpOXTw==" saltValue="VJ1ajCZ/BAGORmtYDBTNa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F8A02-4761-4CAF-BD21-88E0F486916A}">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54" customWidth="1"/>
    <col min="121" max="121" width="0" style="253" hidden="1" customWidth="1"/>
    <col min="122" max="16384" width="9" style="253" hidden="1"/>
  </cols>
  <sheetData>
    <row r="1" spans="1:120">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row r="3" spans="1:120"/>
    <row r="4" spans="1:120"/>
    <row r="5" spans="1:120"/>
    <row r="6" spans="1:120"/>
    <row r="7" spans="1:120"/>
    <row r="8" spans="1:120"/>
    <row r="9" spans="1:120"/>
    <row r="10" spans="1:120"/>
    <row r="11" spans="1:120"/>
    <row r="12" spans="1:120"/>
    <row r="13" spans="1:120"/>
    <row r="14" spans="1:120"/>
    <row r="15" spans="1:120"/>
    <row r="16" spans="1:120">
      <c r="DP16" s="253"/>
    </row>
    <row r="17" spans="119:120">
      <c r="DP17" s="253"/>
    </row>
    <row r="18" spans="119:120"/>
    <row r="19" spans="119:120"/>
    <row r="20" spans="119:120">
      <c r="DO20" s="253"/>
      <c r="DP20" s="253"/>
    </row>
    <row r="21" spans="119:120">
      <c r="DP21" s="253"/>
    </row>
    <row r="22" spans="119:120"/>
    <row r="23" spans="119:120">
      <c r="DO23" s="253"/>
      <c r="DP23" s="253"/>
    </row>
    <row r="24" spans="119:120">
      <c r="DP24" s="253"/>
    </row>
    <row r="25" spans="119:120">
      <c r="DP25" s="253"/>
    </row>
    <row r="26" spans="119:120">
      <c r="DO26" s="253"/>
      <c r="DP26" s="253"/>
    </row>
    <row r="27" spans="119:120"/>
    <row r="28" spans="119:120">
      <c r="DO28" s="253"/>
      <c r="DP28" s="253"/>
    </row>
    <row r="29" spans="119:120">
      <c r="DP29" s="253"/>
    </row>
    <row r="30" spans="119:120"/>
    <row r="31" spans="119:120">
      <c r="DO31" s="253"/>
      <c r="DP31" s="253"/>
    </row>
    <row r="32" spans="119:120"/>
    <row r="33" spans="98:120">
      <c r="DO33" s="253"/>
      <c r="DP33" s="253"/>
    </row>
    <row r="34" spans="98:120">
      <c r="DM34" s="253"/>
    </row>
    <row r="35" spans="98:120">
      <c r="CT35" s="253"/>
      <c r="CU35" s="253"/>
      <c r="CV35" s="253"/>
      <c r="CY35" s="253"/>
      <c r="CZ35" s="253"/>
      <c r="DA35" s="253"/>
      <c r="DD35" s="253"/>
      <c r="DE35" s="253"/>
      <c r="DF35" s="253"/>
      <c r="DI35" s="253"/>
      <c r="DJ35" s="253"/>
      <c r="DK35" s="253"/>
      <c r="DM35" s="253"/>
      <c r="DN35" s="253"/>
      <c r="DO35" s="253"/>
      <c r="DP35" s="253"/>
    </row>
    <row r="36" spans="98:120"/>
    <row r="37" spans="98:120">
      <c r="CW37" s="253"/>
      <c r="DB37" s="253"/>
      <c r="DG37" s="253"/>
      <c r="DL37" s="253"/>
      <c r="DP37" s="253"/>
    </row>
    <row r="38" spans="98:120">
      <c r="CT38" s="253"/>
      <c r="CU38" s="253"/>
      <c r="CV38" s="253"/>
      <c r="CW38" s="253"/>
      <c r="CY38" s="253"/>
      <c r="CZ38" s="253"/>
      <c r="DA38" s="253"/>
      <c r="DB38" s="253"/>
      <c r="DD38" s="253"/>
      <c r="DE38" s="253"/>
      <c r="DF38" s="253"/>
      <c r="DG38" s="253"/>
      <c r="DI38" s="253"/>
      <c r="DJ38" s="253"/>
      <c r="DK38" s="253"/>
      <c r="DL38" s="253"/>
      <c r="DN38" s="253"/>
      <c r="DO38" s="253"/>
      <c r="DP38" s="253"/>
    </row>
    <row r="39" spans="98:120"/>
    <row r="40" spans="98:120"/>
    <row r="41" spans="98:120"/>
    <row r="42" spans="98:120"/>
    <row r="43" spans="98:120"/>
    <row r="44" spans="98:120"/>
    <row r="45" spans="98:120"/>
    <row r="46" spans="98:120"/>
    <row r="47" spans="98:120"/>
    <row r="48" spans="98:120"/>
    <row r="49" spans="22:120">
      <c r="DN49" s="253"/>
      <c r="DO49" s="253"/>
      <c r="DP49" s="253"/>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3"/>
      <c r="CS63" s="253"/>
      <c r="CX63" s="253"/>
      <c r="DC63" s="253"/>
      <c r="DH63" s="253"/>
    </row>
    <row r="64" spans="22:120">
      <c r="V64" s="253"/>
    </row>
    <row r="65" spans="15:120">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c r="Q66" s="253"/>
      <c r="S66" s="253"/>
      <c r="U66" s="253"/>
      <c r="DM66" s="253"/>
    </row>
    <row r="67" spans="15:120">
      <c r="O67" s="253"/>
      <c r="P67" s="253"/>
      <c r="R67" s="253"/>
      <c r="T67" s="253"/>
      <c r="Y67" s="253"/>
      <c r="CT67" s="253"/>
      <c r="CV67" s="253"/>
      <c r="CW67" s="253"/>
      <c r="CY67" s="253"/>
      <c r="DA67" s="253"/>
      <c r="DB67" s="253"/>
      <c r="DD67" s="253"/>
      <c r="DF67" s="253"/>
      <c r="DG67" s="253"/>
      <c r="DI67" s="253"/>
      <c r="DK67" s="253"/>
      <c r="DL67" s="253"/>
      <c r="DN67" s="253"/>
      <c r="DO67" s="253"/>
      <c r="DP67" s="253"/>
    </row>
    <row r="68" spans="15:120"/>
    <row r="69" spans="15:120"/>
    <row r="70" spans="15:120"/>
    <row r="71" spans="15:120"/>
    <row r="72" spans="15:120">
      <c r="DP72" s="253"/>
    </row>
    <row r="73" spans="15:120">
      <c r="DP73" s="253"/>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3"/>
      <c r="CX96" s="253"/>
      <c r="DC96" s="253"/>
      <c r="DH96" s="253"/>
    </row>
    <row r="97" spans="24:120">
      <c r="CS97" s="253"/>
      <c r="CX97" s="253"/>
      <c r="DC97" s="253"/>
      <c r="DH97" s="253"/>
      <c r="DP97" s="254" t="s">
        <v>504</v>
      </c>
    </row>
    <row r="98" spans="24:120" hidden="1">
      <c r="CS98" s="253"/>
      <c r="CX98" s="253"/>
      <c r="DC98" s="253"/>
      <c r="DH98" s="253"/>
    </row>
    <row r="99" spans="24:120" hidden="1">
      <c r="CS99" s="253"/>
      <c r="CX99" s="253"/>
      <c r="DC99" s="253"/>
      <c r="DH99" s="253"/>
    </row>
    <row r="101" spans="24:120" ht="12" hidden="1" customHeight="1">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c r="CU102" s="253"/>
      <c r="CZ102" s="253"/>
      <c r="DE102" s="253"/>
      <c r="DJ102" s="253"/>
      <c r="DM102" s="253"/>
    </row>
    <row r="103" spans="24:120" hidden="1">
      <c r="CT103" s="253"/>
      <c r="CV103" s="253"/>
      <c r="CW103" s="253"/>
      <c r="CY103" s="253"/>
      <c r="DA103" s="253"/>
      <c r="DB103" s="253"/>
      <c r="DD103" s="253"/>
      <c r="DF103" s="253"/>
      <c r="DG103" s="253"/>
      <c r="DI103" s="253"/>
      <c r="DK103" s="253"/>
      <c r="DL103" s="253"/>
      <c r="DM103" s="253"/>
      <c r="DN103" s="253"/>
      <c r="DO103" s="253"/>
      <c r="DP103" s="253"/>
    </row>
    <row r="104" spans="24:120" hidden="1">
      <c r="CV104" s="253"/>
      <c r="CW104" s="253"/>
      <c r="DA104" s="253"/>
      <c r="DB104" s="253"/>
      <c r="DF104" s="253"/>
      <c r="DG104" s="253"/>
      <c r="DK104" s="253"/>
      <c r="DL104" s="253"/>
      <c r="DN104" s="253"/>
      <c r="DO104" s="253"/>
      <c r="DP104" s="253"/>
    </row>
    <row r="105" spans="24:120" ht="12.75" hidden="1" customHeight="1"/>
  </sheetData>
  <sheetProtection algorithmName="SHA-512" hashValue="22EVo7DJ+9FX4v+hLU7c6fwrlntpFg6X6MNlL0vMlQQ+EyNIMMHxwCrTZ6yfM6Uy+Yt3RfrWa3FXhYR5KjKfzA==" saltValue="sIQVC8RhTgKASGBcK3+Mi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54" customWidth="1"/>
    <col min="117" max="16384" width="9" style="253" hidden="1"/>
  </cols>
  <sheetData>
    <row r="1" spans="2:116">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row r="3" spans="2:116"/>
    <row r="4" spans="2:116">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row r="7" spans="2:116"/>
    <row r="8" spans="2:116"/>
    <row r="9" spans="2:116"/>
    <row r="10" spans="2:116"/>
    <row r="11" spans="2:116"/>
    <row r="12" spans="2:116"/>
    <row r="13" spans="2:116"/>
    <row r="14" spans="2:116"/>
    <row r="15" spans="2:116"/>
    <row r="16" spans="2:116"/>
    <row r="17" spans="9:116"/>
    <row r="18" spans="9:116">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row r="20" spans="9:116"/>
    <row r="21" spans="9:116">
      <c r="DL21" s="253"/>
    </row>
    <row r="22" spans="9:116">
      <c r="DI22" s="253"/>
      <c r="DJ22" s="253"/>
      <c r="DK22" s="253"/>
      <c r="DL22" s="253"/>
    </row>
    <row r="23" spans="9:116">
      <c r="CY23" s="253"/>
      <c r="CZ23" s="253"/>
      <c r="DA23" s="253"/>
      <c r="DB23" s="253"/>
      <c r="DC23" s="253"/>
      <c r="DD23" s="253"/>
      <c r="DE23" s="253"/>
      <c r="DF23" s="253"/>
      <c r="DG23" s="253"/>
      <c r="DH23" s="253"/>
      <c r="DI23" s="253"/>
      <c r="DJ23" s="253"/>
      <c r="DK23" s="253"/>
      <c r="DL23" s="253"/>
    </row>
    <row r="24" spans="9:116"/>
    <row r="25" spans="9:116"/>
    <row r="26" spans="9:116"/>
    <row r="27" spans="9:116"/>
    <row r="28" spans="9:116"/>
    <row r="29" spans="9:116"/>
    <row r="30" spans="9:116"/>
    <row r="31" spans="9:116"/>
    <row r="32" spans="9:116"/>
    <row r="33" spans="15:116"/>
    <row r="34" spans="15:116"/>
    <row r="35" spans="15:116">
      <c r="CZ35" s="253"/>
      <c r="DA35" s="253"/>
      <c r="DB35" s="253"/>
      <c r="DC35" s="253"/>
      <c r="DD35" s="253"/>
      <c r="DE35" s="253"/>
      <c r="DF35" s="253"/>
      <c r="DG35" s="253"/>
      <c r="DH35" s="253"/>
      <c r="DI35" s="253"/>
      <c r="DJ35" s="253"/>
      <c r="DK35" s="253"/>
      <c r="DL35" s="253"/>
    </row>
    <row r="36" spans="15:116"/>
    <row r="37" spans="15:116">
      <c r="DL37" s="253"/>
    </row>
    <row r="38" spans="15:116">
      <c r="DI38" s="253"/>
      <c r="DJ38" s="253"/>
      <c r="DK38" s="253"/>
      <c r="DL38" s="253"/>
    </row>
    <row r="39" spans="15:116"/>
    <row r="40" spans="15:116"/>
    <row r="41" spans="15:116"/>
    <row r="42" spans="15:116"/>
    <row r="43" spans="15:116">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c r="DL44" s="253"/>
    </row>
    <row r="45" spans="15:116"/>
    <row r="46" spans="15:116">
      <c r="DA46" s="253"/>
      <c r="DB46" s="253"/>
      <c r="DC46" s="253"/>
      <c r="DD46" s="253"/>
      <c r="DE46" s="253"/>
      <c r="DF46" s="253"/>
      <c r="DG46" s="253"/>
      <c r="DH46" s="253"/>
      <c r="DI46" s="253"/>
      <c r="DJ46" s="253"/>
      <c r="DK46" s="253"/>
      <c r="DL46" s="253"/>
    </row>
    <row r="47" spans="15:116"/>
    <row r="48" spans="15:116"/>
    <row r="49" spans="104:116"/>
    <row r="50" spans="104:116">
      <c r="CZ50" s="253"/>
      <c r="DA50" s="253"/>
      <c r="DB50" s="253"/>
      <c r="DC50" s="253"/>
      <c r="DD50" s="253"/>
      <c r="DE50" s="253"/>
      <c r="DF50" s="253"/>
      <c r="DG50" s="253"/>
      <c r="DH50" s="253"/>
      <c r="DI50" s="253"/>
      <c r="DJ50" s="253"/>
      <c r="DK50" s="253"/>
      <c r="DL50" s="253"/>
    </row>
    <row r="51" spans="104:116"/>
    <row r="52" spans="104:116"/>
    <row r="53" spans="104:116">
      <c r="DL53" s="253"/>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3"/>
      <c r="DD67" s="253"/>
      <c r="DE67" s="253"/>
      <c r="DF67" s="253"/>
      <c r="DG67" s="253"/>
      <c r="DH67" s="253"/>
      <c r="DI67" s="253"/>
      <c r="DJ67" s="253"/>
      <c r="DK67" s="253"/>
      <c r="DL67" s="253"/>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GJiXHIVSYh7kKNP0xkGe68lyQChwnVGqs9rl+05PGfiRi3BrY1cgsQaw54H+C8iWh+e7Imik5C8xxjczcqbZAw==" saltValue="VUGVRvUdPM6kTSZUtVFhM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c r="AS1" s="255"/>
      <c r="AT1" s="255"/>
    </row>
    <row r="2" spans="1:46">
      <c r="AS2" s="255"/>
      <c r="AT2" s="255"/>
    </row>
    <row r="3" spans="1:46">
      <c r="AS3" s="255"/>
      <c r="AT3" s="255"/>
    </row>
    <row r="4" spans="1:46">
      <c r="AS4" s="255"/>
      <c r="AT4" s="255"/>
    </row>
    <row r="5" spans="1:46" ht="17.25">
      <c r="A5" s="256" t="s">
        <v>505</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c r="A6" s="259"/>
      <c r="AK6" s="260" t="s">
        <v>506</v>
      </c>
      <c r="AL6" s="260"/>
      <c r="AM6" s="260"/>
      <c r="AN6" s="260"/>
    </row>
    <row r="7" spans="1:46" ht="13.5" customHeight="1">
      <c r="A7" s="259"/>
      <c r="AK7" s="262"/>
      <c r="AL7" s="263"/>
      <c r="AM7" s="263"/>
      <c r="AN7" s="264"/>
      <c r="AO7" s="1101" t="s">
        <v>507</v>
      </c>
      <c r="AP7" s="265"/>
      <c r="AQ7" s="266" t="s">
        <v>508</v>
      </c>
      <c r="AR7" s="267"/>
    </row>
    <row r="8" spans="1:46">
      <c r="A8" s="259"/>
      <c r="AK8" s="268"/>
      <c r="AL8" s="269"/>
      <c r="AM8" s="269"/>
      <c r="AN8" s="270"/>
      <c r="AO8" s="1102"/>
      <c r="AP8" s="271" t="s">
        <v>509</v>
      </c>
      <c r="AQ8" s="272" t="s">
        <v>510</v>
      </c>
      <c r="AR8" s="273" t="s">
        <v>511</v>
      </c>
    </row>
    <row r="9" spans="1:46">
      <c r="A9" s="259"/>
      <c r="AK9" s="1103" t="s">
        <v>512</v>
      </c>
      <c r="AL9" s="1104"/>
      <c r="AM9" s="1104"/>
      <c r="AN9" s="1105"/>
      <c r="AO9" s="274">
        <v>10031895</v>
      </c>
      <c r="AP9" s="274">
        <v>80415</v>
      </c>
      <c r="AQ9" s="275">
        <v>62374</v>
      </c>
      <c r="AR9" s="276">
        <v>28.9</v>
      </c>
    </row>
    <row r="10" spans="1:46" ht="13.5" customHeight="1">
      <c r="A10" s="259"/>
      <c r="AK10" s="1103" t="s">
        <v>513</v>
      </c>
      <c r="AL10" s="1104"/>
      <c r="AM10" s="1104"/>
      <c r="AN10" s="1105"/>
      <c r="AO10" s="277">
        <v>10577</v>
      </c>
      <c r="AP10" s="277">
        <v>85</v>
      </c>
      <c r="AQ10" s="278">
        <v>4230</v>
      </c>
      <c r="AR10" s="279">
        <v>-98</v>
      </c>
    </row>
    <row r="11" spans="1:46" ht="13.5" customHeight="1">
      <c r="A11" s="259"/>
      <c r="AK11" s="1103" t="s">
        <v>514</v>
      </c>
      <c r="AL11" s="1104"/>
      <c r="AM11" s="1104"/>
      <c r="AN11" s="1105"/>
      <c r="AO11" s="277" t="s">
        <v>515</v>
      </c>
      <c r="AP11" s="277" t="s">
        <v>515</v>
      </c>
      <c r="AQ11" s="278">
        <v>601</v>
      </c>
      <c r="AR11" s="279" t="s">
        <v>515</v>
      </c>
    </row>
    <row r="12" spans="1:46" ht="13.5" customHeight="1">
      <c r="A12" s="259"/>
      <c r="AK12" s="1103" t="s">
        <v>516</v>
      </c>
      <c r="AL12" s="1104"/>
      <c r="AM12" s="1104"/>
      <c r="AN12" s="1105"/>
      <c r="AO12" s="277" t="s">
        <v>515</v>
      </c>
      <c r="AP12" s="277" t="s">
        <v>515</v>
      </c>
      <c r="AQ12" s="278">
        <v>13</v>
      </c>
      <c r="AR12" s="279" t="s">
        <v>515</v>
      </c>
    </row>
    <row r="13" spans="1:46" ht="13.5" customHeight="1">
      <c r="A13" s="259"/>
      <c r="AK13" s="1103" t="s">
        <v>517</v>
      </c>
      <c r="AL13" s="1104"/>
      <c r="AM13" s="1104"/>
      <c r="AN13" s="1105"/>
      <c r="AO13" s="277">
        <v>232761</v>
      </c>
      <c r="AP13" s="277">
        <v>1866</v>
      </c>
      <c r="AQ13" s="278">
        <v>2559</v>
      </c>
      <c r="AR13" s="279">
        <v>-27.1</v>
      </c>
    </row>
    <row r="14" spans="1:46" ht="13.5" customHeight="1">
      <c r="A14" s="259"/>
      <c r="AK14" s="1103" t="s">
        <v>518</v>
      </c>
      <c r="AL14" s="1104"/>
      <c r="AM14" s="1104"/>
      <c r="AN14" s="1105"/>
      <c r="AO14" s="277">
        <v>393479</v>
      </c>
      <c r="AP14" s="277">
        <v>3154</v>
      </c>
      <c r="AQ14" s="278">
        <v>1133</v>
      </c>
      <c r="AR14" s="279">
        <v>178.4</v>
      </c>
    </row>
    <row r="15" spans="1:46" ht="13.5" customHeight="1">
      <c r="A15" s="259"/>
      <c r="AK15" s="1106" t="s">
        <v>519</v>
      </c>
      <c r="AL15" s="1107"/>
      <c r="AM15" s="1107"/>
      <c r="AN15" s="1108"/>
      <c r="AO15" s="277">
        <v>-648603</v>
      </c>
      <c r="AP15" s="277">
        <v>-5199</v>
      </c>
      <c r="AQ15" s="278">
        <v>-4006</v>
      </c>
      <c r="AR15" s="279">
        <v>29.8</v>
      </c>
    </row>
    <row r="16" spans="1:46">
      <c r="A16" s="259"/>
      <c r="AK16" s="1106" t="s">
        <v>191</v>
      </c>
      <c r="AL16" s="1107"/>
      <c r="AM16" s="1107"/>
      <c r="AN16" s="1108"/>
      <c r="AO16" s="277">
        <v>10020109</v>
      </c>
      <c r="AP16" s="277">
        <v>80321</v>
      </c>
      <c r="AQ16" s="278">
        <v>66904</v>
      </c>
      <c r="AR16" s="279">
        <v>20.100000000000001</v>
      </c>
    </row>
    <row r="17" spans="1:46">
      <c r="A17" s="259"/>
    </row>
    <row r="18" spans="1:46">
      <c r="A18" s="259"/>
      <c r="AQ18" s="280"/>
      <c r="AR18" s="280"/>
    </row>
    <row r="19" spans="1:46">
      <c r="A19" s="259"/>
      <c r="AK19" s="255" t="s">
        <v>520</v>
      </c>
    </row>
    <row r="20" spans="1:46">
      <c r="A20" s="259"/>
      <c r="AK20" s="281"/>
      <c r="AL20" s="282"/>
      <c r="AM20" s="282"/>
      <c r="AN20" s="283"/>
      <c r="AO20" s="284" t="s">
        <v>521</v>
      </c>
      <c r="AP20" s="285" t="s">
        <v>522</v>
      </c>
      <c r="AQ20" s="286" t="s">
        <v>523</v>
      </c>
      <c r="AR20" s="287"/>
    </row>
    <row r="21" spans="1:46" s="260" customFormat="1">
      <c r="A21" s="288"/>
      <c r="AK21" s="1109" t="s">
        <v>524</v>
      </c>
      <c r="AL21" s="1110"/>
      <c r="AM21" s="1110"/>
      <c r="AN21" s="1111"/>
      <c r="AO21" s="289">
        <v>8.11</v>
      </c>
      <c r="AP21" s="290">
        <v>6.16</v>
      </c>
      <c r="AQ21" s="291">
        <v>1.95</v>
      </c>
      <c r="AS21" s="292"/>
      <c r="AT21" s="288"/>
    </row>
    <row r="22" spans="1:46" s="260" customFormat="1">
      <c r="A22" s="288"/>
      <c r="AK22" s="1109" t="s">
        <v>525</v>
      </c>
      <c r="AL22" s="1110"/>
      <c r="AM22" s="1110"/>
      <c r="AN22" s="1111"/>
      <c r="AO22" s="293">
        <v>97.9</v>
      </c>
      <c r="AP22" s="294">
        <v>98.9</v>
      </c>
      <c r="AQ22" s="295">
        <v>-1</v>
      </c>
      <c r="AR22" s="280"/>
      <c r="AS22" s="292"/>
      <c r="AT22" s="288"/>
    </row>
    <row r="23" spans="1:46" s="260" customFormat="1">
      <c r="A23" s="288"/>
      <c r="AP23" s="280"/>
      <c r="AQ23" s="280"/>
      <c r="AR23" s="280"/>
      <c r="AS23" s="292"/>
      <c r="AT23" s="288"/>
    </row>
    <row r="24" spans="1:46" s="260" customFormat="1">
      <c r="A24" s="288"/>
      <c r="AP24" s="280"/>
      <c r="AQ24" s="280"/>
      <c r="AR24" s="280"/>
      <c r="AS24" s="292"/>
      <c r="AT24" s="288"/>
    </row>
    <row r="25" spans="1:46" s="260" customFormat="1">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c r="A26" s="1100" t="s">
        <v>526</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c r="A27" s="300"/>
      <c r="AS27" s="255"/>
      <c r="AT27" s="255"/>
    </row>
    <row r="28" spans="1:46" ht="17.25">
      <c r="A28" s="256" t="s">
        <v>527</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c r="A29" s="259"/>
      <c r="AK29" s="260" t="s">
        <v>528</v>
      </c>
      <c r="AL29" s="260"/>
      <c r="AM29" s="260"/>
      <c r="AN29" s="260"/>
      <c r="AS29" s="302"/>
    </row>
    <row r="30" spans="1:46" ht="13.5" customHeight="1">
      <c r="A30" s="259"/>
      <c r="AK30" s="262"/>
      <c r="AL30" s="263"/>
      <c r="AM30" s="263"/>
      <c r="AN30" s="264"/>
      <c r="AO30" s="1101" t="s">
        <v>507</v>
      </c>
      <c r="AP30" s="265"/>
      <c r="AQ30" s="266" t="s">
        <v>508</v>
      </c>
      <c r="AR30" s="267"/>
    </row>
    <row r="31" spans="1:46">
      <c r="A31" s="259"/>
      <c r="AK31" s="268"/>
      <c r="AL31" s="269"/>
      <c r="AM31" s="269"/>
      <c r="AN31" s="270"/>
      <c r="AO31" s="1102"/>
      <c r="AP31" s="271" t="s">
        <v>509</v>
      </c>
      <c r="AQ31" s="272" t="s">
        <v>510</v>
      </c>
      <c r="AR31" s="273" t="s">
        <v>511</v>
      </c>
    </row>
    <row r="32" spans="1:46" ht="27.2" customHeight="1">
      <c r="A32" s="259"/>
      <c r="AK32" s="1117" t="s">
        <v>529</v>
      </c>
      <c r="AL32" s="1118"/>
      <c r="AM32" s="1118"/>
      <c r="AN32" s="1119"/>
      <c r="AO32" s="303">
        <v>6558856</v>
      </c>
      <c r="AP32" s="303">
        <v>52576</v>
      </c>
      <c r="AQ32" s="304">
        <v>33699</v>
      </c>
      <c r="AR32" s="305">
        <v>56</v>
      </c>
    </row>
    <row r="33" spans="1:46" ht="13.5" customHeight="1">
      <c r="A33" s="259"/>
      <c r="AK33" s="1117" t="s">
        <v>530</v>
      </c>
      <c r="AL33" s="1118"/>
      <c r="AM33" s="1118"/>
      <c r="AN33" s="1119"/>
      <c r="AO33" s="303" t="s">
        <v>515</v>
      </c>
      <c r="AP33" s="303" t="s">
        <v>515</v>
      </c>
      <c r="AQ33" s="304" t="s">
        <v>515</v>
      </c>
      <c r="AR33" s="305" t="s">
        <v>515</v>
      </c>
    </row>
    <row r="34" spans="1:46" ht="27.2" customHeight="1">
      <c r="A34" s="259"/>
      <c r="AK34" s="1117" t="s">
        <v>531</v>
      </c>
      <c r="AL34" s="1118"/>
      <c r="AM34" s="1118"/>
      <c r="AN34" s="1119"/>
      <c r="AO34" s="303" t="s">
        <v>515</v>
      </c>
      <c r="AP34" s="303" t="s">
        <v>515</v>
      </c>
      <c r="AQ34" s="304">
        <v>23</v>
      </c>
      <c r="AR34" s="305" t="s">
        <v>515</v>
      </c>
    </row>
    <row r="35" spans="1:46" ht="27.2" customHeight="1">
      <c r="A35" s="259"/>
      <c r="AK35" s="1117" t="s">
        <v>532</v>
      </c>
      <c r="AL35" s="1118"/>
      <c r="AM35" s="1118"/>
      <c r="AN35" s="1119"/>
      <c r="AO35" s="303">
        <v>633509</v>
      </c>
      <c r="AP35" s="303">
        <v>5078</v>
      </c>
      <c r="AQ35" s="304">
        <v>5771</v>
      </c>
      <c r="AR35" s="305">
        <v>-12</v>
      </c>
    </row>
    <row r="36" spans="1:46" ht="27.2" customHeight="1">
      <c r="A36" s="259"/>
      <c r="AK36" s="1117" t="s">
        <v>533</v>
      </c>
      <c r="AL36" s="1118"/>
      <c r="AM36" s="1118"/>
      <c r="AN36" s="1119"/>
      <c r="AO36" s="303" t="s">
        <v>515</v>
      </c>
      <c r="AP36" s="303" t="s">
        <v>515</v>
      </c>
      <c r="AQ36" s="304">
        <v>1158</v>
      </c>
      <c r="AR36" s="305" t="s">
        <v>515</v>
      </c>
    </row>
    <row r="37" spans="1:46" ht="13.5" customHeight="1">
      <c r="A37" s="259"/>
      <c r="AK37" s="1117" t="s">
        <v>534</v>
      </c>
      <c r="AL37" s="1118"/>
      <c r="AM37" s="1118"/>
      <c r="AN37" s="1119"/>
      <c r="AO37" s="303">
        <v>1334</v>
      </c>
      <c r="AP37" s="303">
        <v>11</v>
      </c>
      <c r="AQ37" s="304">
        <v>631</v>
      </c>
      <c r="AR37" s="305">
        <v>-98.3</v>
      </c>
    </row>
    <row r="38" spans="1:46" ht="27.2" customHeight="1">
      <c r="A38" s="259"/>
      <c r="AK38" s="1120" t="s">
        <v>535</v>
      </c>
      <c r="AL38" s="1121"/>
      <c r="AM38" s="1121"/>
      <c r="AN38" s="1122"/>
      <c r="AO38" s="306" t="s">
        <v>515</v>
      </c>
      <c r="AP38" s="306" t="s">
        <v>515</v>
      </c>
      <c r="AQ38" s="307">
        <v>0</v>
      </c>
      <c r="AR38" s="295" t="s">
        <v>515</v>
      </c>
      <c r="AS38" s="302"/>
    </row>
    <row r="39" spans="1:46">
      <c r="A39" s="259"/>
      <c r="AK39" s="1120" t="s">
        <v>536</v>
      </c>
      <c r="AL39" s="1121"/>
      <c r="AM39" s="1121"/>
      <c r="AN39" s="1122"/>
      <c r="AO39" s="303">
        <v>-465125</v>
      </c>
      <c r="AP39" s="303">
        <v>-3728</v>
      </c>
      <c r="AQ39" s="304">
        <v>-6112</v>
      </c>
      <c r="AR39" s="305">
        <v>-39</v>
      </c>
      <c r="AS39" s="302"/>
    </row>
    <row r="40" spans="1:46" ht="27.2" customHeight="1">
      <c r="A40" s="259"/>
      <c r="AK40" s="1117" t="s">
        <v>537</v>
      </c>
      <c r="AL40" s="1118"/>
      <c r="AM40" s="1118"/>
      <c r="AN40" s="1119"/>
      <c r="AO40" s="303">
        <v>-4926599</v>
      </c>
      <c r="AP40" s="303">
        <v>-39491</v>
      </c>
      <c r="AQ40" s="304">
        <v>-25565</v>
      </c>
      <c r="AR40" s="305">
        <v>54.5</v>
      </c>
      <c r="AS40" s="302"/>
    </row>
    <row r="41" spans="1:46">
      <c r="A41" s="259"/>
      <c r="AK41" s="1123" t="s">
        <v>306</v>
      </c>
      <c r="AL41" s="1124"/>
      <c r="AM41" s="1124"/>
      <c r="AN41" s="1125"/>
      <c r="AO41" s="303">
        <v>1801975</v>
      </c>
      <c r="AP41" s="303">
        <v>14445</v>
      </c>
      <c r="AQ41" s="304">
        <v>9604</v>
      </c>
      <c r="AR41" s="305">
        <v>50.4</v>
      </c>
      <c r="AS41" s="302"/>
    </row>
    <row r="42" spans="1:46">
      <c r="A42" s="259"/>
      <c r="AK42" s="308" t="s">
        <v>538</v>
      </c>
      <c r="AQ42" s="280"/>
      <c r="AR42" s="280"/>
      <c r="AS42" s="302"/>
    </row>
    <row r="43" spans="1:46">
      <c r="A43" s="259"/>
      <c r="AP43" s="309"/>
      <c r="AQ43" s="280"/>
      <c r="AS43" s="302"/>
    </row>
    <row r="44" spans="1:46">
      <c r="A44" s="259"/>
      <c r="AQ44" s="280"/>
    </row>
    <row r="45" spans="1:46">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c r="A47" s="312" t="s">
        <v>539</v>
      </c>
    </row>
    <row r="48" spans="1:46">
      <c r="A48" s="259"/>
      <c r="AK48" s="313" t="s">
        <v>540</v>
      </c>
      <c r="AL48" s="313"/>
      <c r="AM48" s="313"/>
      <c r="AN48" s="313"/>
      <c r="AO48" s="313"/>
      <c r="AP48" s="313"/>
      <c r="AQ48" s="314"/>
      <c r="AR48" s="313"/>
    </row>
    <row r="49" spans="1:44" ht="13.5" customHeight="1">
      <c r="A49" s="259"/>
      <c r="AK49" s="315"/>
      <c r="AL49" s="316"/>
      <c r="AM49" s="1112" t="s">
        <v>507</v>
      </c>
      <c r="AN49" s="1114" t="s">
        <v>541</v>
      </c>
      <c r="AO49" s="1115"/>
      <c r="AP49" s="1115"/>
      <c r="AQ49" s="1115"/>
      <c r="AR49" s="1116"/>
    </row>
    <row r="50" spans="1:44">
      <c r="A50" s="259"/>
      <c r="AK50" s="317"/>
      <c r="AL50" s="318"/>
      <c r="AM50" s="1113"/>
      <c r="AN50" s="319" t="s">
        <v>542</v>
      </c>
      <c r="AO50" s="320" t="s">
        <v>543</v>
      </c>
      <c r="AP50" s="321" t="s">
        <v>544</v>
      </c>
      <c r="AQ50" s="322" t="s">
        <v>545</v>
      </c>
      <c r="AR50" s="323" t="s">
        <v>546</v>
      </c>
    </row>
    <row r="51" spans="1:44">
      <c r="A51" s="259"/>
      <c r="AK51" s="315" t="s">
        <v>547</v>
      </c>
      <c r="AL51" s="316"/>
      <c r="AM51" s="324">
        <v>6657513</v>
      </c>
      <c r="AN51" s="325">
        <v>52911</v>
      </c>
      <c r="AO51" s="326">
        <v>-32.700000000000003</v>
      </c>
      <c r="AP51" s="327">
        <v>43226</v>
      </c>
      <c r="AQ51" s="328">
        <v>1.3</v>
      </c>
      <c r="AR51" s="329">
        <v>-34</v>
      </c>
    </row>
    <row r="52" spans="1:44">
      <c r="A52" s="259"/>
      <c r="AK52" s="330"/>
      <c r="AL52" s="331" t="s">
        <v>548</v>
      </c>
      <c r="AM52" s="332">
        <v>3787910</v>
      </c>
      <c r="AN52" s="333">
        <v>30105</v>
      </c>
      <c r="AO52" s="334">
        <v>-46.1</v>
      </c>
      <c r="AP52" s="335">
        <v>22622</v>
      </c>
      <c r="AQ52" s="336">
        <v>-0.2</v>
      </c>
      <c r="AR52" s="337">
        <v>-45.9</v>
      </c>
    </row>
    <row r="53" spans="1:44">
      <c r="A53" s="259"/>
      <c r="AK53" s="315" t="s">
        <v>549</v>
      </c>
      <c r="AL53" s="316"/>
      <c r="AM53" s="324">
        <v>8923472</v>
      </c>
      <c r="AN53" s="325">
        <v>71121</v>
      </c>
      <c r="AO53" s="326">
        <v>34.4</v>
      </c>
      <c r="AP53" s="327">
        <v>42836</v>
      </c>
      <c r="AQ53" s="328">
        <v>-0.9</v>
      </c>
      <c r="AR53" s="329">
        <v>35.299999999999997</v>
      </c>
    </row>
    <row r="54" spans="1:44">
      <c r="A54" s="259"/>
      <c r="AK54" s="330"/>
      <c r="AL54" s="331" t="s">
        <v>548</v>
      </c>
      <c r="AM54" s="332">
        <v>5203795</v>
      </c>
      <c r="AN54" s="333">
        <v>41475</v>
      </c>
      <c r="AO54" s="334">
        <v>37.799999999999997</v>
      </c>
      <c r="AP54" s="335">
        <v>22936</v>
      </c>
      <c r="AQ54" s="336">
        <v>1.4</v>
      </c>
      <c r="AR54" s="337">
        <v>36.4</v>
      </c>
    </row>
    <row r="55" spans="1:44">
      <c r="A55" s="259"/>
      <c r="AK55" s="315" t="s">
        <v>550</v>
      </c>
      <c r="AL55" s="316"/>
      <c r="AM55" s="324">
        <v>9592263</v>
      </c>
      <c r="AN55" s="325">
        <v>76742</v>
      </c>
      <c r="AO55" s="326">
        <v>7.9</v>
      </c>
      <c r="AP55" s="327">
        <v>44161</v>
      </c>
      <c r="AQ55" s="328">
        <v>3.1</v>
      </c>
      <c r="AR55" s="329">
        <v>4.8</v>
      </c>
    </row>
    <row r="56" spans="1:44">
      <c r="A56" s="259"/>
      <c r="AK56" s="330"/>
      <c r="AL56" s="331" t="s">
        <v>548</v>
      </c>
      <c r="AM56" s="332">
        <v>5333651</v>
      </c>
      <c r="AN56" s="333">
        <v>42672</v>
      </c>
      <c r="AO56" s="334">
        <v>2.9</v>
      </c>
      <c r="AP56" s="335">
        <v>23644</v>
      </c>
      <c r="AQ56" s="336">
        <v>3.1</v>
      </c>
      <c r="AR56" s="337">
        <v>-0.2</v>
      </c>
    </row>
    <row r="57" spans="1:44">
      <c r="A57" s="259"/>
      <c r="AK57" s="315" t="s">
        <v>551</v>
      </c>
      <c r="AL57" s="316"/>
      <c r="AM57" s="324">
        <v>7854952</v>
      </c>
      <c r="AN57" s="325">
        <v>62927</v>
      </c>
      <c r="AO57" s="326">
        <v>-18</v>
      </c>
      <c r="AP57" s="327">
        <v>43955</v>
      </c>
      <c r="AQ57" s="328">
        <v>-0.5</v>
      </c>
      <c r="AR57" s="329">
        <v>-17.5</v>
      </c>
    </row>
    <row r="58" spans="1:44">
      <c r="A58" s="259"/>
      <c r="AK58" s="330"/>
      <c r="AL58" s="331" t="s">
        <v>548</v>
      </c>
      <c r="AM58" s="332">
        <v>4613950</v>
      </c>
      <c r="AN58" s="333">
        <v>36963</v>
      </c>
      <c r="AO58" s="334">
        <v>-13.4</v>
      </c>
      <c r="AP58" s="335">
        <v>21318</v>
      </c>
      <c r="AQ58" s="336">
        <v>-9.8000000000000007</v>
      </c>
      <c r="AR58" s="337">
        <v>-3.6</v>
      </c>
    </row>
    <row r="59" spans="1:44">
      <c r="A59" s="259"/>
      <c r="AK59" s="315" t="s">
        <v>552</v>
      </c>
      <c r="AL59" s="316"/>
      <c r="AM59" s="324">
        <v>7206609</v>
      </c>
      <c r="AN59" s="325">
        <v>57768</v>
      </c>
      <c r="AO59" s="326">
        <v>-8.1999999999999993</v>
      </c>
      <c r="AP59" s="327">
        <v>41921</v>
      </c>
      <c r="AQ59" s="328">
        <v>-4.5999999999999996</v>
      </c>
      <c r="AR59" s="329">
        <v>-3.6</v>
      </c>
    </row>
    <row r="60" spans="1:44">
      <c r="A60" s="259"/>
      <c r="AK60" s="330"/>
      <c r="AL60" s="331" t="s">
        <v>548</v>
      </c>
      <c r="AM60" s="332">
        <v>4432559</v>
      </c>
      <c r="AN60" s="333">
        <v>35531</v>
      </c>
      <c r="AO60" s="334">
        <v>-3.9</v>
      </c>
      <c r="AP60" s="335">
        <v>21655</v>
      </c>
      <c r="AQ60" s="336">
        <v>1.6</v>
      </c>
      <c r="AR60" s="337">
        <v>-5.5</v>
      </c>
    </row>
    <row r="61" spans="1:44">
      <c r="A61" s="259"/>
      <c r="AK61" s="315" t="s">
        <v>553</v>
      </c>
      <c r="AL61" s="338"/>
      <c r="AM61" s="324">
        <v>8046962</v>
      </c>
      <c r="AN61" s="325">
        <v>64294</v>
      </c>
      <c r="AO61" s="326">
        <v>-3.3</v>
      </c>
      <c r="AP61" s="327">
        <v>43220</v>
      </c>
      <c r="AQ61" s="339">
        <v>-0.3</v>
      </c>
      <c r="AR61" s="329">
        <v>-3</v>
      </c>
    </row>
    <row r="62" spans="1:44">
      <c r="A62" s="259"/>
      <c r="AK62" s="330"/>
      <c r="AL62" s="331" t="s">
        <v>548</v>
      </c>
      <c r="AM62" s="332">
        <v>4674373</v>
      </c>
      <c r="AN62" s="333">
        <v>37349</v>
      </c>
      <c r="AO62" s="334">
        <v>-4.5</v>
      </c>
      <c r="AP62" s="335">
        <v>22435</v>
      </c>
      <c r="AQ62" s="336">
        <v>-0.8</v>
      </c>
      <c r="AR62" s="337">
        <v>-3.7</v>
      </c>
    </row>
    <row r="63" spans="1:44">
      <c r="A63" s="259"/>
    </row>
    <row r="64" spans="1:44">
      <c r="A64" s="259"/>
    </row>
    <row r="65" spans="1:46">
      <c r="A65" s="259"/>
    </row>
    <row r="66" spans="1:46">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c r="AS67" s="255"/>
      <c r="AT67" s="255"/>
    </row>
    <row r="70" spans="1:46" hidden="1"/>
    <row r="71" spans="1:46" hidden="1"/>
    <row r="72" spans="1:46" hidden="1"/>
    <row r="73" spans="1:46" hidden="1"/>
  </sheetData>
  <sheetProtection algorithmName="SHA-512" hashValue="dhZWw4IjJU25i/JX8aQAfzxI/8hwdB7CMfqwOVcMkZu2c5LlbS9GwYhmGp3K9V+WXQU/qXW+SPJa5EVT4IFwWQ==" saltValue="ik/7risLMpeU8XH4+TqMP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54" customWidth="1"/>
    <col min="126" max="16384" width="9" style="253" hidden="1"/>
  </cols>
  <sheetData>
    <row r="1" spans="2:125" ht="13.5" customHeight="1">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c r="B2" s="253"/>
      <c r="DG2" s="253"/>
    </row>
    <row r="3" spans="2:12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row r="5" spans="2:125"/>
    <row r="6" spans="2:125"/>
    <row r="7" spans="2:125"/>
    <row r="8" spans="2:125"/>
    <row r="9" spans="2:125">
      <c r="DU9" s="253"/>
    </row>
    <row r="10" spans="2:125"/>
    <row r="11" spans="2:125"/>
    <row r="12" spans="2:125"/>
    <row r="13" spans="2:125"/>
    <row r="14" spans="2:125"/>
    <row r="15" spans="2:125"/>
    <row r="16" spans="2:125"/>
    <row r="17" spans="125:125">
      <c r="DU17" s="253"/>
    </row>
    <row r="18" spans="125:125"/>
    <row r="19" spans="125:125"/>
    <row r="20" spans="125:125">
      <c r="DU20" s="253"/>
    </row>
    <row r="21" spans="125:125">
      <c r="DU21" s="253"/>
    </row>
    <row r="22" spans="125:125"/>
    <row r="23" spans="125:125"/>
    <row r="24" spans="125:125"/>
    <row r="25" spans="125:125"/>
    <row r="26" spans="125:125"/>
    <row r="27" spans="125:125"/>
    <row r="28" spans="125:125">
      <c r="DU28" s="253"/>
    </row>
    <row r="29" spans="125:125"/>
    <row r="30" spans="125:125"/>
    <row r="31" spans="125:125"/>
    <row r="32" spans="125:125"/>
    <row r="33" spans="2:125">
      <c r="B33" s="253"/>
      <c r="G33" s="253"/>
      <c r="I33" s="253"/>
    </row>
    <row r="34" spans="2:125">
      <c r="C34" s="253"/>
      <c r="P34" s="253"/>
      <c r="DE34" s="253"/>
      <c r="DH34" s="253"/>
    </row>
    <row r="35" spans="2:125">
      <c r="D35" s="253"/>
      <c r="E35" s="253"/>
      <c r="DG35" s="253"/>
      <c r="DJ35" s="253"/>
      <c r="DP35" s="253"/>
      <c r="DQ35" s="253"/>
      <c r="DR35" s="253"/>
      <c r="DS35" s="253"/>
      <c r="DT35" s="253"/>
      <c r="DU35" s="253"/>
    </row>
    <row r="36" spans="2:12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c r="DU37" s="253"/>
    </row>
    <row r="38" spans="2:125">
      <c r="DT38" s="253"/>
      <c r="DU38" s="253"/>
    </row>
    <row r="39" spans="2:125"/>
    <row r="40" spans="2:125">
      <c r="DH40" s="253"/>
    </row>
    <row r="41" spans="2:125">
      <c r="DE41" s="253"/>
    </row>
    <row r="42" spans="2:125">
      <c r="DG42" s="253"/>
      <c r="DJ42" s="253"/>
    </row>
    <row r="43" spans="2:12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c r="DU44" s="253"/>
    </row>
    <row r="45" spans="2:125"/>
    <row r="46" spans="2:125"/>
    <row r="47" spans="2:125"/>
    <row r="48" spans="2:125">
      <c r="DT48" s="253"/>
      <c r="DU48" s="253"/>
    </row>
    <row r="49" spans="120:125">
      <c r="DU49" s="253"/>
    </row>
    <row r="50" spans="120:125">
      <c r="DU50" s="253"/>
    </row>
    <row r="51" spans="120:125">
      <c r="DP51" s="253"/>
      <c r="DQ51" s="253"/>
      <c r="DR51" s="253"/>
      <c r="DS51" s="253"/>
      <c r="DT51" s="253"/>
      <c r="DU51" s="253"/>
    </row>
    <row r="52" spans="120:125"/>
    <row r="53" spans="120:125"/>
    <row r="54" spans="120:125">
      <c r="DU54" s="253"/>
    </row>
    <row r="55" spans="120:125"/>
    <row r="56" spans="120:125"/>
    <row r="57" spans="120:125"/>
    <row r="58" spans="120:125">
      <c r="DU58" s="253"/>
    </row>
    <row r="59" spans="120:125"/>
    <row r="60" spans="120:125"/>
    <row r="61" spans="120:125"/>
    <row r="62" spans="120:125"/>
    <row r="63" spans="120:125">
      <c r="DU63" s="253"/>
    </row>
    <row r="64" spans="120:125">
      <c r="DT64" s="253"/>
      <c r="DU64" s="253"/>
    </row>
    <row r="65" spans="123:125"/>
    <row r="66" spans="123:125"/>
    <row r="67" spans="123:125"/>
    <row r="68" spans="123:125"/>
    <row r="69" spans="123:125">
      <c r="DS69" s="253"/>
      <c r="DT69" s="253"/>
      <c r="DU69" s="253"/>
    </row>
    <row r="70" spans="123:125"/>
    <row r="71" spans="123:125"/>
    <row r="72" spans="123:125"/>
    <row r="73" spans="123:125"/>
    <row r="74" spans="123:125"/>
    <row r="75" spans="123:125"/>
    <row r="76" spans="123:125"/>
    <row r="77" spans="123:125"/>
    <row r="78" spans="123:125"/>
    <row r="79" spans="123:125"/>
    <row r="80" spans="123:125"/>
    <row r="81" spans="116:125"/>
    <row r="82" spans="116:125">
      <c r="DL82" s="253"/>
    </row>
    <row r="83" spans="116:125">
      <c r="DM83" s="253"/>
      <c r="DN83" s="253"/>
      <c r="DO83" s="253"/>
      <c r="DP83" s="253"/>
      <c r="DQ83" s="253"/>
      <c r="DR83" s="253"/>
      <c r="DS83" s="253"/>
      <c r="DT83" s="253"/>
      <c r="DU83" s="253"/>
    </row>
    <row r="84" spans="116:125"/>
    <row r="85" spans="116:125"/>
    <row r="86" spans="116:125"/>
    <row r="87" spans="116:125"/>
    <row r="88" spans="116:125">
      <c r="DU88" s="253"/>
    </row>
    <row r="89" spans="116:125"/>
    <row r="90" spans="116:125"/>
    <row r="91" spans="116:125"/>
    <row r="92" spans="116:125" ht="13.5" customHeight="1"/>
    <row r="93" spans="116:125" ht="13.5" customHeight="1"/>
    <row r="94" spans="116:125" ht="13.5" customHeight="1">
      <c r="DS94" s="253"/>
      <c r="DT94" s="253"/>
      <c r="DU94" s="253"/>
    </row>
    <row r="95" spans="116:125" ht="13.5" customHeight="1">
      <c r="DU95" s="253"/>
    </row>
    <row r="96" spans="116:125" ht="13.5" customHeight="1"/>
    <row r="97" spans="124:125" ht="13.5" customHeight="1"/>
    <row r="98" spans="124:125" ht="13.5" customHeight="1"/>
    <row r="99" spans="124:125" ht="13.5" customHeight="1"/>
    <row r="100" spans="124:125" ht="13.5" customHeight="1"/>
    <row r="101" spans="124:125" ht="13.5" customHeight="1">
      <c r="DU101" s="253"/>
    </row>
    <row r="102" spans="124:125" ht="13.5" customHeight="1"/>
    <row r="103" spans="124:125" ht="13.5" customHeight="1"/>
    <row r="104" spans="124:125" ht="13.5" customHeight="1">
      <c r="DT104" s="253"/>
      <c r="DU104" s="253"/>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3" t="s">
        <v>555</v>
      </c>
    </row>
    <row r="121" spans="125:125" ht="13.5" hidden="1" customHeight="1">
      <c r="DU121" s="253"/>
    </row>
  </sheetData>
  <sheetProtection algorithmName="SHA-512" hashValue="ql6t87WbFoa9S5F/IS7AnOYgyOWJB8eLJ1cJb7WrBMllWMJncFmXHMFyL5VldLnNxMdjFvzdvivM22aonwU84Q==" saltValue="4HOqEx549BeCq3nsBIoJ0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54" customWidth="1"/>
    <col min="126" max="142" width="0" style="253" hidden="1" customWidth="1"/>
    <col min="143" max="16384" width="9" style="253" hidden="1"/>
  </cols>
  <sheetData>
    <row r="1" spans="1:125" ht="13.5" customHeight="1">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c r="B2" s="253"/>
      <c r="T2" s="253"/>
    </row>
    <row r="3" spans="1:12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3"/>
      <c r="G33" s="253"/>
      <c r="I33" s="253"/>
    </row>
    <row r="34" spans="2:125">
      <c r="C34" s="253"/>
      <c r="P34" s="253"/>
      <c r="R34" s="253"/>
      <c r="U34" s="253"/>
    </row>
    <row r="35" spans="2:12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c r="F36" s="253"/>
      <c r="H36" s="253"/>
      <c r="J36" s="253"/>
      <c r="K36" s="253"/>
      <c r="L36" s="253"/>
      <c r="M36" s="253"/>
      <c r="N36" s="253"/>
      <c r="O36" s="253"/>
      <c r="Q36" s="253"/>
      <c r="S36" s="253"/>
      <c r="V36" s="253"/>
    </row>
    <row r="37" spans="2:125"/>
    <row r="38" spans="2:125"/>
    <row r="39" spans="2:125"/>
    <row r="40" spans="2:125">
      <c r="U40" s="253"/>
    </row>
    <row r="41" spans="2:125">
      <c r="R41" s="253"/>
    </row>
    <row r="42" spans="2:12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c r="Q43" s="253"/>
      <c r="S43" s="253"/>
      <c r="V43" s="253"/>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4" t="s">
        <v>556</v>
      </c>
    </row>
  </sheetData>
  <sheetProtection algorithmName="SHA-512" hashValue="lY3bLvwUTmnJ+zOBSuIdm4gbzPaMF9q9/7q1hTVCVWPGxNzWWgtpHxwUBd16gGuop+SPK7W2Blz4ZkAg9DJMLA==" saltValue="3Vhn71I/8dAZmwJvcJ82h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45" customHeight="1" thickBot="1">
      <c r="B45" s="2"/>
      <c r="C45" s="2"/>
      <c r="D45" s="2"/>
      <c r="E45" s="2"/>
      <c r="F45" s="2"/>
      <c r="G45" s="2"/>
      <c r="H45" s="2"/>
      <c r="I45" s="2"/>
      <c r="J45" s="3" t="s">
        <v>0</v>
      </c>
    </row>
    <row r="46" spans="2:10" ht="29.45" customHeight="1" thickBot="1">
      <c r="B46" s="4" t="s">
        <v>1</v>
      </c>
      <c r="C46" s="5"/>
      <c r="D46" s="5"/>
      <c r="E46" s="6" t="s">
        <v>2</v>
      </c>
      <c r="F46" s="7" t="s">
        <v>557</v>
      </c>
      <c r="G46" s="8" t="s">
        <v>558</v>
      </c>
      <c r="H46" s="8" t="s">
        <v>559</v>
      </c>
      <c r="I46" s="8" t="s">
        <v>560</v>
      </c>
      <c r="J46" s="9" t="s">
        <v>561</v>
      </c>
    </row>
    <row r="47" spans="2:10" ht="57.75" customHeight="1">
      <c r="B47" s="10"/>
      <c r="C47" s="1126" t="s">
        <v>3</v>
      </c>
      <c r="D47" s="1126"/>
      <c r="E47" s="1127"/>
      <c r="F47" s="11">
        <v>28.45</v>
      </c>
      <c r="G47" s="12">
        <v>26.15</v>
      </c>
      <c r="H47" s="12">
        <v>22.81</v>
      </c>
      <c r="I47" s="12">
        <v>22</v>
      </c>
      <c r="J47" s="13">
        <v>22.12</v>
      </c>
    </row>
    <row r="48" spans="2:10" ht="57.75" customHeight="1">
      <c r="B48" s="14"/>
      <c r="C48" s="1128" t="s">
        <v>4</v>
      </c>
      <c r="D48" s="1128"/>
      <c r="E48" s="1129"/>
      <c r="F48" s="15">
        <v>6.85</v>
      </c>
      <c r="G48" s="16">
        <v>5.83</v>
      </c>
      <c r="H48" s="16">
        <v>7.9</v>
      </c>
      <c r="I48" s="16">
        <v>8.86</v>
      </c>
      <c r="J48" s="17">
        <v>10.16</v>
      </c>
    </row>
    <row r="49" spans="2:10" ht="57.75" customHeight="1" thickBot="1">
      <c r="B49" s="18"/>
      <c r="C49" s="1130" t="s">
        <v>5</v>
      </c>
      <c r="D49" s="1130"/>
      <c r="E49" s="1131"/>
      <c r="F49" s="19" t="s">
        <v>562</v>
      </c>
      <c r="G49" s="20" t="s">
        <v>563</v>
      </c>
      <c r="H49" s="20" t="s">
        <v>564</v>
      </c>
      <c r="I49" s="20">
        <v>1.19</v>
      </c>
      <c r="J49" s="21">
        <v>0.77</v>
      </c>
    </row>
    <row r="50" spans="2:10"/>
  </sheetData>
  <sheetProtection algorithmName="SHA-512" hashValue="F6oi8AZKAinD/lgNNxS17dChwQEY0xmINxX9TLiVI6AyXTQZxzTvgqNgl55zjspqxkWBOy5rub7sOAkt22MaeA==" saltValue="Jo4mGMbPW2UBJ8Dox1Dsg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2024-03-13T23:48:59Z</cp:lastPrinted>
  <dcterms:created xsi:type="dcterms:W3CDTF">2024-02-05T03:58:07Z</dcterms:created>
  <dcterms:modified xsi:type="dcterms:W3CDTF">2024-03-22T00:23:35Z</dcterms:modified>
  <cp:category/>
</cp:coreProperties>
</file>