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185E93C3-F577-4881-9799-7B745B82CFC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AU63" i="12"/>
  <c r="AP63" i="12"/>
  <c r="AP23" i="12"/>
  <c r="AA23" i="12"/>
  <c r="V23" i="12"/>
  <c r="Q23"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alcChain>
</file>

<file path=xl/sharedStrings.xml><?xml version="1.0" encoding="utf-8"?>
<sst xmlns="http://schemas.openxmlformats.org/spreadsheetml/2006/main" count="1088" uniqueCount="594">
  <si>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</si>
  <si>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</si>
  <si>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</si>
  <si>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</si>
  <si>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</si>
  <si>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</si>
  <si>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</si>
  <si>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</si>
  <si>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</si>
  <si>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</si>
  <si>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</si>
  <si>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</si>
  <si>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</si>
  <si>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</si>
  <si>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</si>
  <si>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</si>
  <si>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</si>
  <si>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</si>
  <si>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</si>
  <si>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</si>
  <si>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</si>
  <si>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</si>
  <si>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</si>
  <si>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</si>
  <si>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</si>
  <si>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</si>
  <si>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</si>
  <si>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</si>
  <si>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</si>
  <si>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</si>
  <si>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</si>
  <si>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</si>
  <si>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</si>
  <si>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</si>
  <si>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</si>
  <si>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</si>
  <si>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</si>
  <si>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</si>
  <si>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</si>
  <si>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</si>
  <si>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</si>
  <si>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</si>
  <si>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</si>
  <si>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</si>
  <si>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</si>
  <si>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</si>
  <si>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</si>
  <si>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</si>
  <si>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</si>
  <si>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</si>
  <si>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</si>
  <si>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</si>
  <si>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</si>
  <si>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</si>
  <si>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</si>
  <si>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</si>
  <si>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</si>
  <si>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</si>
  <si>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</si>
  <si>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</si>
  <si>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</si>
  <si>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</si>
  <si>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</si>
  <si>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</si>
  <si>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</si>
  <si>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</si>
  <si>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</si>
  <si>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</si>
  <si>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</si>
  <si>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</si>
  <si>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</si>
  <si>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</si>
  <si>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</si>
  <si>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</si>
  <si>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</si>
  <si>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</si>
  <si>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</si>
  <si>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</si>
  <si>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</si>
  <si>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</si>
  <si>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</si>
  <si>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</si>
  <si>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</si>
  <si>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</si>
  <si>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</si>
  <si>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</si>
  <si>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</si>
  <si>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</si>
  <si>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</si>
  <si>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</si>
  <si>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</si>
  <si>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</si>
  <si>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</si>
  <si>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</si>
  <si>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</si>
  <si>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</si>
  <si>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</si>
  <si>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</si>
  <si>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</si>
  <si>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</si>
  <si>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</si>
  <si>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</si>
  <si>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</si>
  <si>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</si>
  <si>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</si>
  <si>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</si>
  <si>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</si>
  <si>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</si>
  <si>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</si>
  <si>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</si>
  <si>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</si>
  <si>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</si>
  <si>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</si>
  <si>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</si>
  <si>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</si>
  <si>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</si>
  <si>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</si>
  <si>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</si>
  <si>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</si>
  <si>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</si>
  <si>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</si>
  <si>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</si>
  <si>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</si>
  <si>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</si>
  <si>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</si>
  <si>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</si>
  <si>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</si>
  <si>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</si>
  <si>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</si>
  <si>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</si>
  <si>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</si>
  <si>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</si>
  <si>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</si>
  <si>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</si>
  <si>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</si>
  <si>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</si>
  <si>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</si>
  <si>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</si>
  <si>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</si>
  <si>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</si>
  <si>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</si>
  <si>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</si>
  <si>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</si>
  <si>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</si>
  <si>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</si>
  <si>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</si>
  <si>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</si>
  <si>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</si>
  <si>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</si>
  <si>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</si>
  <si>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</si>
  <si>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</si>
  <si>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</si>
  <si>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</si>
  <si>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</si>
  <si>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</si>
  <si>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</si>
  <si>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</si>
  <si>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</si>
  <si>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</si>
  <si>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</si>
  <si>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</si>
  <si>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</si>
  <si>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</si>
  <si>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</si>
  <si>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</si>
  <si>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</si>
  <si>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</si>
  <si>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</si>
  <si>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</si>
  <si>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</si>
  <si>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</si>
  <si>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</si>
  <si>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</si>
  <si>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</si>
  <si>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</si>
  <si>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</si>
  <si>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</si>
  <si>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</si>
  <si>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</si>
  <si>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</si>
  <si>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</si>
  <si>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</si>
  <si>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</si>
  <si>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</si>
  <si>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</si>
  <si>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</si>
  <si>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</si>
  <si>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</si>
  <si>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</si>
  <si>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</si>
  <si>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</si>
  <si>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</si>
  <si>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</si>
  <si>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</si>
  <si>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</si>
  <si>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</si>
  <si>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</si>
  <si>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</si>
  <si>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</si>
  <si>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</si>
  <si>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</si>
  <si>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</si>
  <si>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</si>
  <si>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</si>
  <si>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</si>
  <si>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</si>
  <si>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</si>
  <si>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</si>
  <si>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</si>
  <si>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</si>
  <si>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</si>
  <si>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</si>
  <si>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</si>
  <si>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</si>
  <si>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</si>
  <si>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鹿児島県天城町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</si>
  <si>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</si>
  <si>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</si>
  <si>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</si>
  <si>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</si>
  <si>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</si>
  <si>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</si>
  <si>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</si>
  <si>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</si>
  <si>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</si>
  <si>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</si>
  <si>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</si>
  <si>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</si>
  <si>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</si>
  <si>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</si>
  <si>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</si>
  <si>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</si>
  <si>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</si>
  <si>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</si>
  <si>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</si>
  <si>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</si>
  <si>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</si>
  <si>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</si>
  <si>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</si>
  <si>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</si>
  <si>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</si>
  <si>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</si>
  <si>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</si>
  <si>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</si>
  <si>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</si>
  <si>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</si>
  <si>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</si>
  <si>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</si>
  <si>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</si>
  <si>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</si>
  <si>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</si>
  <si>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</si>
  <si>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</si>
  <si>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</si>
  <si>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</si>
  <si>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</si>
  <si>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</si>
  <si>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</si>
  <si>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</si>
  <si>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</si>
  <si>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</si>
  <si>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</si>
  <si>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</si>
  <si>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</si>
  <si>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</si>
  <si>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</si>
  <si>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</si>
  <si>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</si>
  <si>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</si>
  <si>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</si>
  <si>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</si>
  <si>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</si>
  <si>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</si>
  <si>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</si>
  <si>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</si>
  <si>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</si>
  <si>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</si>
  <si>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</si>
  <si>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</si>
  <si>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</si>
  <si>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</si>
  <si>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</si>
  <si>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</si>
  <si>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</si>
  <si>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</si>
  <si>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</si>
  <si>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</si>
  <si>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</si>
  <si>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</si>
  <si>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</si>
  <si>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</si>
  <si>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</si>
  <si>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</si>
  <si>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</si>
  <si>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</si>
  <si>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</si>
  <si>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</si>
  <si>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</si>
  <si>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</si>
  <si>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</si>
  <si>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</si>
  <si>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</si>
  <si>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</si>
  <si>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</si>
  <si>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</si>
  <si>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</si>
  <si>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</si>
  <si>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</si>
  <si>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</si>
  <si>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</si>
  <si>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</si>
  <si>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</si>
  <si>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</si>
  <si>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</si>
  <si>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</si>
  <si>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</si>
  <si>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</si>
  <si>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</si>
  <si>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</si>
  <si>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</si>
  <si>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</si>
  <si>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</si>
  <si>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</si>
  <si>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</si>
  <si>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</si>
  <si>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</si>
  <si>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</si>
  <si>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</si>
  <si>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</si>
  <si>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</si>
  <si>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</si>
  <si>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</si>
  <si>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</si>
  <si>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</si>
  <si>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</si>
  <si>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</si>
  <si>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と畜場</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</si>
  <si>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</si>
  <si>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</si>
  <si>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</si>
  <si>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</si>
  <si>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</si>
  <si>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</si>
  <si>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</si>
  <si>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</si>
  <si>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</si>
  <si>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</si>
  <si>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</si>
  <si>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</si>
  <si>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</si>
  <si>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</si>
  <si>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</si>
  <si>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</si>
  <si>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</si>
  <si>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</si>
  <si>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</si>
  <si>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</si>
  <si>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</si>
  <si>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</si>
  <si>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</si>
  <si>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</si>
  <si>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</si>
  <si>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</si>
  <si>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</si>
  <si>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</si>
  <si>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</si>
  <si>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</si>
  <si>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鹿児島県天城町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</si>
  <si>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</si>
  <si>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</si>
  <si>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</si>
  <si>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</si>
  <si>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</si>
  <si>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</si>
  <si>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</si>
  <si>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</si>
  <si>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</si>
  <si>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</si>
  <si>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</si>
  <si>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</si>
  <si>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</si>
  <si>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</si>
  <si>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</si>
  <si>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</si>
  <si>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</si>
  <si>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</si>
  <si>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</si>
  <si>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</si>
  <si>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</si>
  <si>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</si>
  <si>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</si>
  <si>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</si>
  <si>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</si>
  <si>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</si>
  <si>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</si>
  <si>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</si>
  <si>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</si>
  <si>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</si>
  <si>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</si>
  <si>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</si>
  <si>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</si>
  <si>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</si>
  <si>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</si>
  <si>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</si>
  <si>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徳之島ダム小水力発電特別会計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</si>
  <si>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</si>
  <si>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</si>
  <si>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</si>
  <si>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</si>
  <si>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</si>
  <si>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</si>
  <si>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</si>
  <si>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</si>
  <si>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</si>
  <si>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</si>
  <si>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</si>
  <si>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</si>
  <si>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</si>
  <si>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</si>
  <si>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</si>
  <si>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</si>
  <si>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</si>
  <si>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</si>
  <si>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</si>
  <si>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</si>
  <si>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</si>
  <si>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</si>
  <si>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</si>
  <si>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</si>
  <si>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</si>
  <si>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</si>
  <si>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</si>
  <si>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</si>
  <si>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</si>
  <si>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</si>
  <si>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</si>
  <si>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</si>
  <si>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</si>
  <si>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</si>
  <si>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</si>
  <si>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</si>
  <si>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</si>
  <si>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</si>
  <si>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</si>
  <si>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</si>
  <si>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</si>
  <si>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</si>
  <si>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</si>
  <si>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</si>
  <si>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</si>
  <si>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</si>
  <si>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</si>
  <si>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</si>
  <si>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</si>
  <si>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</si>
  <si>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</si>
  <si>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</si>
  <si>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</si>
  <si>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</si>
  <si>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</si>
  <si>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</si>
  <si>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</si>
  <si>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</si>
  <si>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</si>
  <si>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</si>
  <si>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</si>
  <si>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</si>
  <si>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</si>
  <si>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</si>
  <si>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</si>
  <si>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</si>
  <si>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</si>
  <si>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</si>
  <si>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</si>
  <si>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</si>
  <si>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</si>
  <si>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</si>
  <si>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</si>
  <si>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</si>
  <si>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</si>
  <si>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</si>
  <si>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</si>
  <si>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</si>
  <si>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</si>
  <si>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</si>
  <si>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</si>
  <si>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</si>
  <si>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</si>
  <si>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</si>
  <si>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</si>
  <si>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</si>
  <si>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</si>
  <si>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</si>
  <si>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</si>
  <si>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</si>
  <si>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</si>
  <si>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</si>
  <si>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</si>
  <si>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</si>
  <si>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</si>
  <si>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</si>
  <si>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</si>
  <si>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</si>
  <si>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</si>
  <si>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</si>
  <si>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</si>
  <si>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</si>
  <si>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</si>
  <si>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</si>
  <si>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</si>
  <si>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</si>
  <si>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</si>
  <si>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</si>
  <si>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</si>
  <si>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</si>
  <si>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</si>
  <si>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</si>
  <si>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</si>
  <si>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</si>
  <si>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</si>
  <si>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</si>
  <si>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</si>
  <si>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</si>
  <si>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</si>
  <si>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</si>
  <si>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</si>
  <si>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</si>
  <si>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</si>
  <si>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</si>
  <si>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</si>
  <si>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</si>
  <si>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</si>
  <si>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</si>
  <si>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</si>
  <si>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</si>
  <si>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</si>
  <si>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</si>
  <si>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</si>
  <si>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</si>
  <si>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</si>
  <si>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</si>
  <si>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</si>
  <si>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</si>
  <si>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</si>
  <si>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</si>
  <si>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</si>
  <si>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</si>
  <si>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</si>
  <si>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</si>
  <si>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</si>
  <si>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</si>
  <si>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</si>
  <si>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</si>
  <si>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</si>
  <si>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</si>
  <si>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</si>
  <si>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</si>
  <si>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</si>
  <si>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</si>
  <si>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</si>
  <si>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1.19</t>
  </si>
  <si>
    <t>▲ 3.98</t>
  </si>
  <si>
    <t>一般会計</t>
  </si>
  <si>
    <t>水道事業会計</t>
  </si>
  <si>
    <t>国民健康保険事業特別会計</t>
  </si>
  <si>
    <t>介護保険事業特別会計</t>
  </si>
  <si>
    <t>徳之島ダム小水力発電特別会計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</si>
  <si>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</si>
  <si>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</si>
  <si>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</si>
  <si>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</si>
  <si>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</si>
  <si>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</si>
  <si>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</si>
  <si>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</si>
  <si>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</si>
  <si>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</si>
  <si>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</si>
  <si>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</si>
  <si>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</si>
  <si>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</si>
  <si>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</si>
  <si>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</si>
  <si>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</si>
  <si>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徳之島愛ランド広域連合（特別会計）</t>
    <rPh sb="0" eb="3">
      <t>トクノシマ</t>
    </rPh>
    <rPh sb="3" eb="4">
      <t>アイ</t>
    </rPh>
    <rPh sb="7" eb="9">
      <t>コウイキ</t>
    </rPh>
    <rPh sb="9" eb="11">
      <t>レンゴウ</t>
    </rPh>
    <rPh sb="12" eb="14">
      <t>トクベツ</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</si>
  <si>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</si>
  <si>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</si>
  <si>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天城町公共施設整備基金</t>
    <rPh sb="0" eb="3">
      <t>アマギチョウ</t>
    </rPh>
    <rPh sb="3" eb="11">
      <t>コウキョウシセツセイビキキン</t>
    </rPh>
    <phoneticPr fontId="5"/>
  </si>
  <si>
    <t>天城町学校施設整備基金</t>
    <rPh sb="0" eb="3">
      <t>アマギチョウ</t>
    </rPh>
    <rPh sb="3" eb="11">
      <t>ガッコウシセツセイビキキン</t>
    </rPh>
    <phoneticPr fontId="2"/>
  </si>
  <si>
    <t>天城町ゆたかなふるさと基金</t>
    <rPh sb="0" eb="3">
      <t>アマギチョウ</t>
    </rPh>
    <rPh sb="11" eb="13">
      <t>キキン</t>
    </rPh>
    <phoneticPr fontId="2"/>
  </si>
  <si>
    <t>天城町町有地売払、貸付運用基金</t>
    <rPh sb="0" eb="3">
      <t>アマギチョウ</t>
    </rPh>
    <rPh sb="3" eb="6">
      <t>チョウユウチ</t>
    </rPh>
    <rPh sb="6" eb="7">
      <t>ウリ</t>
    </rPh>
    <rPh sb="7" eb="8">
      <t>バライ</t>
    </rPh>
    <rPh sb="9" eb="11">
      <t>カシツケ</t>
    </rPh>
    <rPh sb="11" eb="13">
      <t>ウンヨウ</t>
    </rPh>
    <rPh sb="13" eb="15">
      <t>キキン</t>
    </rPh>
    <phoneticPr fontId="2"/>
  </si>
  <si>
    <t>天城町地域づくり推進基金</t>
    <rPh sb="0" eb="3">
      <t>アマギチョウ</t>
    </rPh>
    <rPh sb="3" eb="5">
      <t>チイキ</t>
    </rPh>
    <rPh sb="8" eb="10">
      <t>スイシン</t>
    </rPh>
    <rPh sb="10" eb="12">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</si>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</sst>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8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AD6C-4855-B03F-124B0A09AD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116604</c:v>
                </c:pt>
                <c:pt idx="1">
                  <c:v>164532</c:v>
                </c:pt>
                <c:pt idx="2">
                  <c:v>165111</c:v>
                </c:pt>
                <c:pt idx="3">
                  <c:v>182608</c:v>
                </c:pt>
                <c:pt idx="4">
                  <c:v>267455</c:v>
                </c:pt>
              </c:numCache>
            </c:numRef>
          </c:val>
          <c:smooth val="0"/>
          <c:extLst>
            <c:ext xmlns:c16="http://schemas.microsoft.com/office/drawing/2014/chart" uri="{C3380CC4-5D6E-409C-BE32-E72D297353CC}">
              <c16:uniqueId val="{00000001-AD6C-4855-B03F-124B0A09AD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c:v>
                </c:pt>
                <c:pt idx="1">
                  <c:v>6.73</c:v>
                </c:pt>
                <c:pt idx="2">
                  <c:v>7.16</c:v>
                </c:pt>
                <c:pt idx="3">
                  <c:v>7.5</c:v>
                </c:pt>
                <c:pt idx="4">
                  <c:v>9.68</c:v>
                </c:pt>
              </c:numCache>
            </c:numRef>
          </c:val>
          <c:extLst>
            <c:ext xmlns:c16="http://schemas.microsoft.com/office/drawing/2014/chart" uri="{C3380CC4-5D6E-409C-BE32-E72D297353CC}">
              <c16:uniqueId val="{00000000-C6AE-45E6-A881-08892415FA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27.46</c:v>
                </c:pt>
                <c:pt idx="1">
                  <c:v>30.42</c:v>
                </c:pt>
                <c:pt idx="2">
                  <c:v>26.93</c:v>
                </c:pt>
                <c:pt idx="3">
                  <c:v>28.79</c:v>
                </c:pt>
                <c:pt idx="4">
                  <c:v>23.23</c:v>
                </c:pt>
              </c:numCache>
            </c:numRef>
          </c:val>
          <c:extLst>
            <c:ext xmlns:c16="http://schemas.microsoft.com/office/drawing/2014/chart" uri="{C3380CC4-5D6E-409C-BE32-E72D297353CC}">
              <c16:uniqueId val="{00000001-C6AE-45E6-A881-08892415FA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1.68</c:v>
                </c:pt>
                <c:pt idx="1">
                  <c:v>2.72</c:v>
                </c:pt>
                <c:pt idx="2">
                  <c:v>-1.19</c:v>
                </c:pt>
                <c:pt idx="3">
                  <c:v>3.94</c:v>
                </c:pt>
                <c:pt idx="4">
                  <c:v>-3.98</c:v>
                </c:pt>
              </c:numCache>
            </c:numRef>
          </c:val>
          <c:smooth val="0"/>
          <c:extLst>
            <c:ext xmlns:c16="http://schemas.microsoft.com/office/drawing/2014/chart" uri="{C3380CC4-5D6E-409C-BE32-E72D297353CC}">
              <c16:uniqueId val="{00000002-C6AE-45E6-A881-08892415FA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0.17</c:v>
                </c:pt>
                <c:pt idx="2">
                  <c:v>#N/A</c:v>
                </c:pt>
                <c:pt idx="3">
                  <c:v>7.0000000000000007E-2</c:v>
                </c:pt>
                <c:pt idx="4">
                  <c:v>0</c:v>
                </c:pt>
                <c:pt idx="5">
                  <c:v>0</c:v>
                </c:pt>
                <c:pt idx="6">
                  <c:v>0</c:v>
                </c:pt>
                <c:pt idx="7">
                  <c:v>0</c:v>
                </c:pt>
                <c:pt idx="8">
                  <c:v>0</c:v>
                </c:pt>
                <c:pt idx="9">
                  <c:v>0</c:v>
                </c:pt>
              </c:numCache>
            </c:numRef>
          </c:val>
          <c:extLst>
            <c:ext xmlns:c16="http://schemas.microsoft.com/office/drawing/2014/chart" uri="{C3380CC4-5D6E-409C-BE32-E72D297353CC}">
              <c16:uniqueId val="{00000000-6BF2-479B-A4F4-B50A293B89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F2-479B-A4F4-B50A293B89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F2-479B-A4F4-B50A293B89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BF2-479B-A4F4-B50A293B89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0.05</c:v>
                </c:pt>
                <c:pt idx="8">
                  <c:v>#N/A</c:v>
                </c:pt>
                <c:pt idx="9">
                  <c:v>0.04</c:v>
                </c:pt>
              </c:numCache>
            </c:numRef>
          </c:val>
          <c:extLst>
            <c:ext xmlns:c16="http://schemas.microsoft.com/office/drawing/2014/chart" uri="{C3380CC4-5D6E-409C-BE32-E72D297353CC}">
              <c16:uniqueId val="{00000004-6BF2-479B-A4F4-B50A293B89DC}"/>
            </c:ext>
          </c:extLst>
        </c:ser>
        <c:ser>
          <c:idx val="5"/>
          <c:order val="5"/>
          <c:tx>
            <c:strRef>
              <c:f>データシート!$A$32</c:f>
              <c:strCache>
                <c:ptCount val="1"/>
                <c:pt idx="0">
                  <c:v>徳之島ダム小水力発電特別会計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0.15</c:v>
                </c:pt>
                <c:pt idx="8">
                  <c:v>#N/A</c:v>
                </c:pt>
                <c:pt idx="9">
                  <c:v>0.24</c:v>
                </c:pt>
              </c:numCache>
            </c:numRef>
          </c:val>
          <c:extLst>
            <c:ext xmlns:c16="http://schemas.microsoft.com/office/drawing/2014/chart" uri="{C3380CC4-5D6E-409C-BE32-E72D297353CC}">
              <c16:uniqueId val="{00000005-6BF2-479B-A4F4-B50A293B89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1.53</c:v>
                </c:pt>
                <c:pt idx="2">
                  <c:v>#N/A</c:v>
                </c:pt>
                <c:pt idx="3">
                  <c:v>0.94</c:v>
                </c:pt>
                <c:pt idx="4">
                  <c:v>#N/A</c:v>
                </c:pt>
                <c:pt idx="5">
                  <c:v>1.21</c:v>
                </c:pt>
                <c:pt idx="6">
                  <c:v>#N/A</c:v>
                </c:pt>
                <c:pt idx="7">
                  <c:v>0.83</c:v>
                </c:pt>
                <c:pt idx="8">
                  <c:v>#N/A</c:v>
                </c:pt>
                <c:pt idx="9">
                  <c:v>1.42</c:v>
                </c:pt>
              </c:numCache>
            </c:numRef>
          </c:val>
          <c:extLst>
            <c:ext xmlns:c16="http://schemas.microsoft.com/office/drawing/2014/chart" uri="{C3380CC4-5D6E-409C-BE32-E72D297353CC}">
              <c16:uniqueId val="{00000006-6BF2-479B-A4F4-B50A293B89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1.08</c:v>
                </c:pt>
                <c:pt idx="2">
                  <c:v>#N/A</c:v>
                </c:pt>
                <c:pt idx="3">
                  <c:v>1.62</c:v>
                </c:pt>
                <c:pt idx="4">
                  <c:v>#N/A</c:v>
                </c:pt>
                <c:pt idx="5">
                  <c:v>2.73</c:v>
                </c:pt>
                <c:pt idx="6">
                  <c:v>#N/A</c:v>
                </c:pt>
                <c:pt idx="7">
                  <c:v>2.59</c:v>
                </c:pt>
                <c:pt idx="8">
                  <c:v>#N/A</c:v>
                </c:pt>
                <c:pt idx="9">
                  <c:v>1.85</c:v>
                </c:pt>
              </c:numCache>
            </c:numRef>
          </c:val>
          <c:extLst>
            <c:ext xmlns:c16="http://schemas.microsoft.com/office/drawing/2014/chart" uri="{C3380CC4-5D6E-409C-BE32-E72D297353CC}">
              <c16:uniqueId val="{00000007-6BF2-479B-A4F4-B50A293B89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2.77</c:v>
                </c:pt>
                <c:pt idx="6">
                  <c:v>#N/A</c:v>
                </c:pt>
                <c:pt idx="7">
                  <c:v>4.28</c:v>
                </c:pt>
                <c:pt idx="8">
                  <c:v>#N/A</c:v>
                </c:pt>
                <c:pt idx="9">
                  <c:v>5.68</c:v>
                </c:pt>
              </c:numCache>
            </c:numRef>
          </c:val>
          <c:extLst>
            <c:ext xmlns:c16="http://schemas.microsoft.com/office/drawing/2014/chart" uri="{C3380CC4-5D6E-409C-BE32-E72D297353CC}">
              <c16:uniqueId val="{00000008-6BF2-479B-A4F4-B50A293B89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c:v>
                </c:pt>
                <c:pt idx="2">
                  <c:v>#N/A</c:v>
                </c:pt>
                <c:pt idx="3">
                  <c:v>6.73</c:v>
                </c:pt>
                <c:pt idx="4">
                  <c:v>#N/A</c:v>
                </c:pt>
                <c:pt idx="5">
                  <c:v>7.15</c:v>
                </c:pt>
                <c:pt idx="6">
                  <c:v>#N/A</c:v>
                </c:pt>
                <c:pt idx="7">
                  <c:v>7.5</c:v>
                </c:pt>
                <c:pt idx="8">
                  <c:v>#N/A</c:v>
                </c:pt>
                <c:pt idx="9">
                  <c:v>9.67</c:v>
                </c:pt>
              </c:numCache>
            </c:numRef>
          </c:val>
          <c:extLst>
            <c:ext xmlns:c16="http://schemas.microsoft.com/office/drawing/2014/chart" uri="{C3380CC4-5D6E-409C-BE32-E72D297353CC}">
              <c16:uniqueId val="{00000009-6BF2-479B-A4F4-B50A293B89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642</c:v>
                </c:pt>
                <c:pt idx="5">
                  <c:v>642</c:v>
                </c:pt>
                <c:pt idx="8">
                  <c:v>648</c:v>
                </c:pt>
                <c:pt idx="11">
                  <c:v>608</c:v>
                </c:pt>
                <c:pt idx="14">
                  <c:v>605</c:v>
                </c:pt>
              </c:numCache>
            </c:numRef>
          </c:val>
          <c:extLst>
            <c:ext xmlns:c16="http://schemas.microsoft.com/office/drawing/2014/chart" uri="{C3380CC4-5D6E-409C-BE32-E72D297353CC}">
              <c16:uniqueId val="{00000000-E1CA-4424-A60C-B19DC75301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CA-4424-A60C-B19DC75301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CA-4424-A60C-B19DC75301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22</c:v>
                </c:pt>
                <c:pt idx="3">
                  <c:v>22</c:v>
                </c:pt>
                <c:pt idx="6">
                  <c:v>22</c:v>
                </c:pt>
                <c:pt idx="9">
                  <c:v>20</c:v>
                </c:pt>
                <c:pt idx="12">
                  <c:v>21</c:v>
                </c:pt>
              </c:numCache>
            </c:numRef>
          </c:val>
          <c:extLst>
            <c:ext xmlns:c16="http://schemas.microsoft.com/office/drawing/2014/chart" uri="{C3380CC4-5D6E-409C-BE32-E72D297353CC}">
              <c16:uniqueId val="{00000003-E1CA-4424-A60C-B19DC75301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c:v>
                </c:pt>
                <c:pt idx="3">
                  <c:v>30</c:v>
                </c:pt>
                <c:pt idx="6">
                  <c:v>50</c:v>
                </c:pt>
                <c:pt idx="9">
                  <c:v>46</c:v>
                </c:pt>
                <c:pt idx="12">
                  <c:v>49</c:v>
                </c:pt>
              </c:numCache>
            </c:numRef>
          </c:val>
          <c:extLst>
            <c:ext xmlns:c16="http://schemas.microsoft.com/office/drawing/2014/chart" uri="{C3380CC4-5D6E-409C-BE32-E72D297353CC}">
              <c16:uniqueId val="{00000004-E1CA-4424-A60C-B19DC75301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CA-4424-A60C-B19DC75301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CA-4424-A60C-B19DC75301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765</c:v>
                </c:pt>
                <c:pt idx="3">
                  <c:v>830</c:v>
                </c:pt>
                <c:pt idx="6">
                  <c:v>781</c:v>
                </c:pt>
                <c:pt idx="9">
                  <c:v>753</c:v>
                </c:pt>
                <c:pt idx="12">
                  <c:v>779</c:v>
                </c:pt>
              </c:numCache>
            </c:numRef>
          </c:val>
          <c:extLst>
            <c:ext xmlns:c16="http://schemas.microsoft.com/office/drawing/2014/chart" uri="{C3380CC4-5D6E-409C-BE32-E72D297353CC}">
              <c16:uniqueId val="{00000007-E1CA-4424-A60C-B19DC75301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176</c:v>
                </c:pt>
                <c:pt idx="2">
                  <c:v>#N/A</c:v>
                </c:pt>
                <c:pt idx="3">
                  <c:v>#N/A</c:v>
                </c:pt>
                <c:pt idx="4">
                  <c:v>240</c:v>
                </c:pt>
                <c:pt idx="5">
                  <c:v>#N/A</c:v>
                </c:pt>
                <c:pt idx="6">
                  <c:v>#N/A</c:v>
                </c:pt>
                <c:pt idx="7">
                  <c:v>205</c:v>
                </c:pt>
                <c:pt idx="8">
                  <c:v>#N/A</c:v>
                </c:pt>
                <c:pt idx="9">
                  <c:v>#N/A</c:v>
                </c:pt>
                <c:pt idx="10">
                  <c:v>211</c:v>
                </c:pt>
                <c:pt idx="11">
                  <c:v>#N/A</c:v>
                </c:pt>
                <c:pt idx="12">
                  <c:v>#N/A</c:v>
                </c:pt>
                <c:pt idx="13">
                  <c:v>244</c:v>
                </c:pt>
                <c:pt idx="14">
                  <c:v>#N/A</c:v>
                </c:pt>
              </c:numCache>
            </c:numRef>
          </c:val>
          <c:smooth val="0"/>
          <c:extLst>
            <c:ext xmlns:c16="http://schemas.microsoft.com/office/drawing/2014/chart" uri="{C3380CC4-5D6E-409C-BE32-E72D297353CC}">
              <c16:uniqueId val="{00000008-E1CA-4424-A60C-B19DC75301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5108</c:v>
                </c:pt>
                <c:pt idx="5">
                  <c:v>4790</c:v>
                </c:pt>
                <c:pt idx="8">
                  <c:v>4571</c:v>
                </c:pt>
                <c:pt idx="11">
                  <c:v>4479</c:v>
                </c:pt>
                <c:pt idx="14">
                  <c:v>4340</c:v>
                </c:pt>
              </c:numCache>
            </c:numRef>
          </c:val>
          <c:extLst>
            <c:ext xmlns:c16="http://schemas.microsoft.com/office/drawing/2014/chart" uri="{C3380CC4-5D6E-409C-BE32-E72D297353CC}">
              <c16:uniqueId val="{00000000-C666-43D4-966F-560170C2E8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612</c:v>
                </c:pt>
                <c:pt idx="5">
                  <c:v>690</c:v>
                </c:pt>
                <c:pt idx="8">
                  <c:v>732</c:v>
                </c:pt>
                <c:pt idx="11">
                  <c:v>780</c:v>
                </c:pt>
                <c:pt idx="14">
                  <c:v>856</c:v>
                </c:pt>
              </c:numCache>
            </c:numRef>
          </c:val>
          <c:extLst>
            <c:ext xmlns:c16="http://schemas.microsoft.com/office/drawing/2014/chart" uri="{C3380CC4-5D6E-409C-BE32-E72D297353CC}">
              <c16:uniqueId val="{00000001-C666-43D4-966F-560170C2E8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2073</c:v>
                </c:pt>
                <c:pt idx="5">
                  <c:v>2246</c:v>
                </c:pt>
                <c:pt idx="8">
                  <c:v>2305</c:v>
                </c:pt>
                <c:pt idx="11">
                  <c:v>2273</c:v>
                </c:pt>
                <c:pt idx="14">
                  <c:v>2446</c:v>
                </c:pt>
              </c:numCache>
            </c:numRef>
          </c:val>
          <c:extLst>
            <c:ext xmlns:c16="http://schemas.microsoft.com/office/drawing/2014/chart" uri="{C3380CC4-5D6E-409C-BE32-E72D297353CC}">
              <c16:uniqueId val="{00000002-C666-43D4-966F-560170C2E8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66-43D4-966F-560170C2E8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66-43D4-966F-560170C2E8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76</c:v>
                </c:pt>
                <c:pt idx="3">
                  <c:v>80</c:v>
                </c:pt>
                <c:pt idx="6">
                  <c:v>93</c:v>
                </c:pt>
                <c:pt idx="9">
                  <c:v>97</c:v>
                </c:pt>
                <c:pt idx="12">
                  <c:v>91</c:v>
                </c:pt>
              </c:numCache>
            </c:numRef>
          </c:val>
          <c:extLst>
            <c:ext xmlns:c16="http://schemas.microsoft.com/office/drawing/2014/chart" uri="{C3380CC4-5D6E-409C-BE32-E72D297353CC}">
              <c16:uniqueId val="{00000005-C666-43D4-966F-560170C2E8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698</c:v>
                </c:pt>
                <c:pt idx="3">
                  <c:v>573</c:v>
                </c:pt>
                <c:pt idx="6">
                  <c:v>508</c:v>
                </c:pt>
                <c:pt idx="9">
                  <c:v>435</c:v>
                </c:pt>
                <c:pt idx="12">
                  <c:v>378</c:v>
                </c:pt>
              </c:numCache>
            </c:numRef>
          </c:val>
          <c:extLst>
            <c:ext xmlns:c16="http://schemas.microsoft.com/office/drawing/2014/chart" uri="{C3380CC4-5D6E-409C-BE32-E72D297353CC}">
              <c16:uniqueId val="{00000006-C666-43D4-966F-560170C2E8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77</c:v>
                </c:pt>
                <c:pt idx="3">
                  <c:v>80</c:v>
                </c:pt>
                <c:pt idx="6">
                  <c:v>58</c:v>
                </c:pt>
                <c:pt idx="9">
                  <c:v>38</c:v>
                </c:pt>
                <c:pt idx="12">
                  <c:v>19</c:v>
                </c:pt>
              </c:numCache>
            </c:numRef>
          </c:val>
          <c:extLst>
            <c:ext xmlns:c16="http://schemas.microsoft.com/office/drawing/2014/chart" uri="{C3380CC4-5D6E-409C-BE32-E72D297353CC}">
              <c16:uniqueId val="{00000007-C666-43D4-966F-560170C2E8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384</c:v>
                </c:pt>
                <c:pt idx="3">
                  <c:v>431</c:v>
                </c:pt>
                <c:pt idx="6">
                  <c:v>464</c:v>
                </c:pt>
                <c:pt idx="9">
                  <c:v>501</c:v>
                </c:pt>
                <c:pt idx="12">
                  <c:v>532</c:v>
                </c:pt>
              </c:numCache>
            </c:numRef>
          </c:val>
          <c:extLst>
            <c:ext xmlns:c16="http://schemas.microsoft.com/office/drawing/2014/chart" uri="{C3380CC4-5D6E-409C-BE32-E72D297353CC}">
              <c16:uniqueId val="{00000008-C666-43D4-966F-560170C2E8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362</c:v>
                </c:pt>
                <c:pt idx="3">
                  <c:v>362</c:v>
                </c:pt>
                <c:pt idx="6">
                  <c:v>363</c:v>
                </c:pt>
                <c:pt idx="9">
                  <c:v>4</c:v>
                </c:pt>
                <c:pt idx="12">
                  <c:v>6</c:v>
                </c:pt>
              </c:numCache>
            </c:numRef>
          </c:val>
          <c:extLst>
            <c:ext xmlns:c16="http://schemas.microsoft.com/office/drawing/2014/chart" uri="{C3380CC4-5D6E-409C-BE32-E72D297353CC}">
              <c16:uniqueId val="{00000009-C666-43D4-966F-560170C2E8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7082</c:v>
                </c:pt>
                <c:pt idx="3">
                  <c:v>6899</c:v>
                </c:pt>
                <c:pt idx="6">
                  <c:v>6882</c:v>
                </c:pt>
                <c:pt idx="9">
                  <c:v>6749</c:v>
                </c:pt>
                <c:pt idx="12">
                  <c:v>6751</c:v>
                </c:pt>
              </c:numCache>
            </c:numRef>
          </c:val>
          <c:extLst>
            <c:ext xmlns:c16="http://schemas.microsoft.com/office/drawing/2014/chart" uri="{C3380CC4-5D6E-409C-BE32-E72D297353CC}">
              <c16:uniqueId val="{0000000A-C666-43D4-966F-560170C2E8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885</c:v>
                </c:pt>
                <c:pt idx="2">
                  <c:v>#N/A</c:v>
                </c:pt>
                <c:pt idx="3">
                  <c:v>#N/A</c:v>
                </c:pt>
                <c:pt idx="4">
                  <c:v>699</c:v>
                </c:pt>
                <c:pt idx="5">
                  <c:v>#N/A</c:v>
                </c:pt>
                <c:pt idx="6">
                  <c:v>#N/A</c:v>
                </c:pt>
                <c:pt idx="7">
                  <c:v>759</c:v>
                </c:pt>
                <c:pt idx="8">
                  <c:v>#N/A</c:v>
                </c:pt>
                <c:pt idx="9">
                  <c:v>#N/A</c:v>
                </c:pt>
                <c:pt idx="10">
                  <c:v>293</c:v>
                </c:pt>
                <c:pt idx="11">
                  <c:v>#N/A</c:v>
                </c:pt>
                <c:pt idx="12">
                  <c:v>#N/A</c:v>
                </c:pt>
                <c:pt idx="13">
                  <c:v>135</c:v>
                </c:pt>
                <c:pt idx="14">
                  <c:v>#N/A</c:v>
                </c:pt>
              </c:numCache>
            </c:numRef>
          </c:val>
          <c:smooth val="0"/>
          <c:extLst>
            <c:ext xmlns:c16="http://schemas.microsoft.com/office/drawing/2014/chart" uri="{C3380CC4-5D6E-409C-BE32-E72D297353CC}">
              <c16:uniqueId val="{0000000B-C666-43D4-966F-560170C2E8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1018</c:v>
                </c:pt>
                <c:pt idx="1">
                  <c:v>1139</c:v>
                </c:pt>
                <c:pt idx="2">
                  <c:v>904</c:v>
                </c:pt>
              </c:numCache>
            </c:numRef>
          </c:val>
          <c:extLst>
            <c:ext xmlns:c16="http://schemas.microsoft.com/office/drawing/2014/chart" uri="{C3380CC4-5D6E-409C-BE32-E72D297353CC}">
              <c16:uniqueId val="{00000000-0ED0-4E14-A6AE-DFAC46E0D9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131</c:v>
                </c:pt>
                <c:pt idx="1">
                  <c:v>165</c:v>
                </c:pt>
                <c:pt idx="2">
                  <c:v>165</c:v>
                </c:pt>
              </c:numCache>
            </c:numRef>
          </c:val>
          <c:extLst>
            <c:ext xmlns:c16="http://schemas.microsoft.com/office/drawing/2014/chart" uri="{C3380CC4-5D6E-409C-BE32-E72D297353CC}">
              <c16:uniqueId val="{00000001-0ED0-4E14-A6AE-DFAC46E0D9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1067</c:v>
                </c:pt>
                <c:pt idx="1">
                  <c:v>893</c:v>
                </c:pt>
                <c:pt idx="2">
                  <c:v>1285</c:v>
                </c:pt>
              </c:numCache>
            </c:numRef>
          </c:val>
          <c:extLst>
            <c:ext xmlns:c16="http://schemas.microsoft.com/office/drawing/2014/chart" uri="{C3380CC4-5D6E-409C-BE32-E72D297353CC}">
              <c16:uniqueId val="{00000002-0ED0-4E14-A6AE-DFAC46E0D9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元利償還金は</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額ととなったため、実質公債費比率の分子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増となっている。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償還元金を上回らない町債発行に努めているが、継続的に施設整備事業を行っている影響から元利償還金額の増額や令和</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年度より実施予定の上水道整備事業実施に伴う繰出金の増額等が見込まれる。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今後も事業計画の整理を行い、起債の長期計画や新規事業の実施については費用対効果等を十分に検証し、実質公債費比率の適正化に努める。</a:t>
          </a:r>
          <a:r>
            <a:rPr kumimoji="1" lang="ja-JP" altLang="ja-JP" sz="1100">
              <a:solidFill>
                <a:srgbClr val="FF0000"/>
              </a:solidFill>
              <a:effectLst/>
              <a:latin typeface="+mn-lt"/>
              <a:ea typeface="+mn-ea"/>
              <a:cs typeface="+mn-cs"/>
            </a:rPr>
            <a:t>　</a:t>
          </a:r>
          <a:endParaRPr lang="ja-JP" altLang="ja-JP" sz="1400">
            <a:solidFill>
              <a:srgbClr val="FF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退職手当負担見込額の減や充当可能基金の増</a:t>
          </a:r>
          <a:r>
            <a:rPr kumimoji="1" lang="ja-JP" altLang="ja-JP" sz="1100">
              <a:solidFill>
                <a:sysClr val="windowText" lastClr="000000"/>
              </a:solidFill>
              <a:effectLst/>
              <a:latin typeface="+mn-lt"/>
              <a:ea typeface="+mn-ea"/>
              <a:cs typeface="+mn-cs"/>
            </a:rPr>
            <a:t>となったことから、将来負担比率の分子が</a:t>
          </a:r>
          <a:r>
            <a:rPr kumimoji="1" lang="ja-JP" altLang="en-US"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158</a:t>
          </a:r>
          <a:r>
            <a:rPr kumimoji="1" lang="ja-JP" altLang="en-US" sz="1100">
              <a:solidFill>
                <a:sysClr val="windowText" lastClr="000000"/>
              </a:solidFill>
              <a:effectLst/>
              <a:latin typeface="+mn-lt"/>
              <a:ea typeface="+mn-ea"/>
              <a:cs typeface="+mn-cs"/>
            </a:rPr>
            <a:t>百万円減の</a:t>
          </a:r>
          <a:r>
            <a:rPr kumimoji="1" lang="en-US" altLang="ja-JP" sz="1100">
              <a:solidFill>
                <a:sysClr val="windowText" lastClr="000000"/>
              </a:solidFill>
              <a:effectLst/>
              <a:latin typeface="+mn-lt"/>
              <a:ea typeface="+mn-ea"/>
              <a:cs typeface="+mn-cs"/>
            </a:rPr>
            <a:t>135</a:t>
          </a:r>
          <a:r>
            <a:rPr kumimoji="1" lang="ja-JP" altLang="en-US" sz="1100">
              <a:solidFill>
                <a:sysClr val="windowText" lastClr="000000"/>
              </a:solidFill>
              <a:effectLst/>
              <a:latin typeface="+mn-lt"/>
              <a:ea typeface="+mn-ea"/>
              <a:cs typeface="+mn-cs"/>
            </a:rPr>
            <a:t>百万円と大幅な</a:t>
          </a:r>
          <a:r>
            <a:rPr kumimoji="1" lang="ja-JP" altLang="ja-JP" sz="1100">
              <a:solidFill>
                <a:sysClr val="windowText" lastClr="000000"/>
              </a:solidFill>
              <a:effectLst/>
              <a:latin typeface="+mn-lt"/>
              <a:ea typeface="+mn-ea"/>
              <a:cs typeface="+mn-cs"/>
            </a:rPr>
            <a:t>減となった。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継続的な施設整備の実施に伴う地方債や、公営企業債の発行による繰入見込額の増が見込まれるため、歳出の削減や充当可能基金の積立を行い将来負担の増加を抑制するとともに、公共施設等総合管理計画に基づき、老朽化対策に積極的に取り組んで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鹿児島県天城町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当初予算の財源不足等により財政調整基金から</a:t>
          </a:r>
          <a:r>
            <a:rPr kumimoji="1" lang="en-US" altLang="ja-JP" sz="1100">
              <a:solidFill>
                <a:sysClr val="windowText" lastClr="000000"/>
              </a:solidFill>
              <a:effectLst/>
              <a:latin typeface="+mn-lt"/>
              <a:ea typeface="+mn-ea"/>
              <a:cs typeface="+mn-cs"/>
            </a:rPr>
            <a:t>403</a:t>
          </a:r>
          <a:r>
            <a:rPr kumimoji="1" lang="ja-JP" altLang="ja-JP" sz="1100">
              <a:solidFill>
                <a:sysClr val="windowText" lastClr="000000"/>
              </a:solidFill>
              <a:effectLst/>
              <a:latin typeface="+mn-lt"/>
              <a:ea typeface="+mn-ea"/>
              <a:cs typeface="+mn-cs"/>
            </a:rPr>
            <a:t>百万円、天城町公共施設整備基金から</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万円といった取崩を行ったが、前年度繰越金や決算余剰金等により財政調整基金へ</a:t>
          </a:r>
          <a:r>
            <a:rPr kumimoji="1" lang="en-US" altLang="ja-JP" sz="1100">
              <a:solidFill>
                <a:sysClr val="windowText" lastClr="000000"/>
              </a:solidFill>
              <a:effectLst/>
              <a:latin typeface="+mn-lt"/>
              <a:ea typeface="+mn-ea"/>
              <a:cs typeface="+mn-cs"/>
            </a:rPr>
            <a:t>168</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、天城町</a:t>
          </a:r>
          <a:r>
            <a:rPr kumimoji="1" lang="ja-JP" altLang="en-US" sz="1100">
              <a:solidFill>
                <a:sysClr val="windowText" lastClr="000000"/>
              </a:solidFill>
              <a:effectLst/>
              <a:latin typeface="+mn-lt"/>
              <a:ea typeface="+mn-ea"/>
              <a:cs typeface="+mn-cs"/>
            </a:rPr>
            <a:t>学校施設整備</a:t>
          </a:r>
          <a:r>
            <a:rPr kumimoji="1" lang="ja-JP" altLang="ja-JP" sz="1100">
              <a:solidFill>
                <a:sysClr val="windowText" lastClr="000000"/>
              </a:solidFill>
              <a:effectLst/>
              <a:latin typeface="+mn-lt"/>
              <a:ea typeface="+mn-ea"/>
              <a:cs typeface="+mn-cs"/>
            </a:rPr>
            <a:t>基金へ</a:t>
          </a:r>
          <a:r>
            <a:rPr kumimoji="1" lang="en-US" altLang="ja-JP" sz="1100">
              <a:solidFill>
                <a:sysClr val="windowText" lastClr="000000"/>
              </a:solidFill>
              <a:effectLst/>
              <a:latin typeface="+mn-lt"/>
              <a:ea typeface="+mn-ea"/>
              <a:cs typeface="+mn-cs"/>
            </a:rPr>
            <a:t>460</a:t>
          </a:r>
          <a:r>
            <a:rPr kumimoji="1" lang="ja-JP" altLang="ja-JP" sz="1100">
              <a:solidFill>
                <a:sysClr val="windowText" lastClr="000000"/>
              </a:solidFill>
              <a:effectLst/>
              <a:latin typeface="+mn-lt"/>
              <a:ea typeface="+mn-ea"/>
              <a:cs typeface="+mn-cs"/>
            </a:rPr>
            <a:t>百万円などを積み立てたことから、</a:t>
          </a:r>
          <a:r>
            <a:rPr kumimoji="1" lang="en-US" altLang="ja-JP" sz="1100">
              <a:solidFill>
                <a:sysClr val="windowText" lastClr="000000"/>
              </a:solidFill>
              <a:effectLst/>
              <a:latin typeface="+mn-lt"/>
              <a:ea typeface="+mn-ea"/>
              <a:cs typeface="+mn-cs"/>
            </a:rPr>
            <a:t>158</a:t>
          </a:r>
          <a:r>
            <a:rPr kumimoji="1" lang="ja-JP" altLang="ja-JP"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災害等への備えのため、財政調整基金には一定金額を積み立てておき、使途の明確化を図るため特定目的基金については新規設置・廃止を行い計画的に積立を行っていくことを予定している。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・天城町公共施設整備基金：本町の公共施設の整備、修繕等を円滑に実施するため積み立てる。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・天城町学校施設整備基金：</a:t>
          </a:r>
          <a:r>
            <a:rPr kumimoji="1" lang="ja-JP" altLang="ja-JP" sz="1100">
              <a:solidFill>
                <a:sysClr val="windowText" lastClr="000000"/>
              </a:solidFill>
              <a:effectLst/>
              <a:latin typeface="+mn-lt"/>
              <a:ea typeface="+mn-ea"/>
              <a:cs typeface="+mn-cs"/>
            </a:rPr>
            <a:t>本町の</a:t>
          </a:r>
          <a:r>
            <a:rPr kumimoji="1" lang="ja-JP" altLang="en-US" sz="1100">
              <a:solidFill>
                <a:sysClr val="windowText" lastClr="000000"/>
              </a:solidFill>
              <a:effectLst/>
              <a:latin typeface="+mn-lt"/>
              <a:ea typeface="+mn-ea"/>
              <a:cs typeface="+mn-cs"/>
            </a:rPr>
            <a:t>学校</a:t>
          </a:r>
          <a:r>
            <a:rPr kumimoji="1" lang="ja-JP" altLang="ja-JP" sz="1100">
              <a:solidFill>
                <a:sysClr val="windowText" lastClr="000000"/>
              </a:solidFill>
              <a:effectLst/>
              <a:latin typeface="+mn-lt"/>
              <a:ea typeface="+mn-ea"/>
              <a:cs typeface="+mn-cs"/>
            </a:rPr>
            <a:t>施設の整備、修繕等を円滑に実施するため積み立てる。</a:t>
          </a:r>
          <a:endParaRPr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・天城町ゆたかなふるさと基金：ふるさと納税を積み立て、運営や充当事業を行う。</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・天城町町有地売払、貸付運用基金：町有地の活用促進と保全管理を図るため積み立て</a:t>
          </a:r>
          <a:r>
            <a:rPr kumimoji="1" lang="ja-JP" altLang="en-US" sz="1100">
              <a:solidFill>
                <a:sysClr val="windowText" lastClr="000000"/>
              </a:solidFill>
              <a:effectLst/>
              <a:latin typeface="+mn-lt"/>
              <a:ea typeface="+mn-ea"/>
              <a:cs typeface="+mn-cs"/>
            </a:rPr>
            <a:t>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・天城町地域づくり推進基金：「自ら考え自ら実践する地域づくり」事業資金として積み立てる。　</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・天城町公共施設整備基金：前年度剰余金等を積み立て</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天城町学校施設整備基金へ積み替えを行ったことにより減額</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・天城町学校施設整備基金：</a:t>
          </a:r>
          <a:r>
            <a:rPr lang="ja-JP" altLang="en-US" sz="1100">
              <a:solidFill>
                <a:sysClr val="windowText" lastClr="000000"/>
              </a:solidFill>
              <a:effectLst/>
              <a:latin typeface="+mn-lt"/>
              <a:ea typeface="+mn-ea"/>
              <a:cs typeface="+mn-cs"/>
            </a:rPr>
            <a:t>新設したことにより増となった。</a:t>
          </a:r>
          <a:endParaRPr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・天城町ゆたかなふるさと基金：ふるさと納税の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により、基金残高が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・天城町町有地売払、貸付運用基金：町有地の売払及び基金の運用益</a:t>
          </a:r>
          <a:r>
            <a:rPr kumimoji="1" lang="ja-JP" altLang="en-US" sz="1100">
              <a:solidFill>
                <a:sysClr val="windowText" lastClr="000000"/>
              </a:solidFill>
              <a:effectLst/>
              <a:latin typeface="+mn-lt"/>
              <a:ea typeface="+mn-ea"/>
              <a:cs typeface="+mn-cs"/>
            </a:rPr>
            <a:t>もなかったため</a:t>
          </a:r>
          <a:r>
            <a:rPr kumimoji="1" lang="ja-JP" altLang="ja-JP" sz="1100">
              <a:solidFill>
                <a:sysClr val="windowText" lastClr="000000"/>
              </a:solidFill>
              <a:effectLst/>
              <a:latin typeface="+mn-lt"/>
              <a:ea typeface="+mn-ea"/>
              <a:cs typeface="+mn-cs"/>
            </a:rPr>
            <a:t>増減なし。</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・天城町地域づくり推進基金：集落提案型まちづくり活動支援交付金の財源として</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百万円取り崩した。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・天城町公共施設整備基金：継続して積立を行い、今後予定している</a:t>
          </a:r>
          <a:r>
            <a:rPr kumimoji="1" lang="ja-JP" altLang="en-US" sz="1100">
              <a:solidFill>
                <a:sysClr val="windowText" lastClr="000000"/>
              </a:solidFill>
              <a:effectLst/>
              <a:latin typeface="+mn-lt"/>
              <a:ea typeface="+mn-ea"/>
              <a:cs typeface="+mn-cs"/>
            </a:rPr>
            <a:t>公共施設整備</a:t>
          </a:r>
          <a:r>
            <a:rPr kumimoji="1" lang="ja-JP" altLang="ja-JP" sz="1100">
              <a:solidFill>
                <a:sysClr val="windowText" lastClr="000000"/>
              </a:solidFill>
              <a:effectLst/>
              <a:latin typeface="+mn-lt"/>
              <a:ea typeface="+mn-ea"/>
              <a:cs typeface="+mn-cs"/>
            </a:rPr>
            <a:t>の財源として活用する。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・天城町学校施設整備基金：</a:t>
          </a:r>
          <a:r>
            <a:rPr lang="ja-JP" altLang="en-US" sz="1100">
              <a:solidFill>
                <a:sysClr val="windowText" lastClr="000000"/>
              </a:solidFill>
              <a:effectLst/>
              <a:latin typeface="+mn-lt"/>
              <a:ea typeface="+mn-ea"/>
              <a:cs typeface="+mn-cs"/>
            </a:rPr>
            <a:t>継続して積立を行い、給食センターの建替え等の財源として活用する。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・天城町ゆたかなふるさと基金：ふるさと納税事業の運営と充当事業を行うため、積立と取崩を行っていく。</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・天城町町有地売払、貸付運用基金：数年基金の</a:t>
          </a:r>
          <a:r>
            <a:rPr kumimoji="1" lang="ja-JP" altLang="en-US" sz="1100">
              <a:solidFill>
                <a:sysClr val="windowText" lastClr="000000"/>
              </a:solidFill>
              <a:effectLst/>
              <a:latin typeface="+mn-lt"/>
              <a:ea typeface="+mn-ea"/>
              <a:cs typeface="+mn-cs"/>
            </a:rPr>
            <a:t>活用</a:t>
          </a:r>
          <a:r>
            <a:rPr kumimoji="1" lang="ja-JP" altLang="ja-JP" sz="1100">
              <a:solidFill>
                <a:sysClr val="windowText" lastClr="000000"/>
              </a:solidFill>
              <a:effectLst/>
              <a:latin typeface="+mn-lt"/>
              <a:ea typeface="+mn-ea"/>
              <a:cs typeface="+mn-cs"/>
            </a:rPr>
            <a:t>がほぼないことから、活用の方法について検討する必要がある。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・天城町地域づくり推進基金：今後も地域づくり推進のため、運用を行っていく。</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当初予算の財源不足や単独補助事業等の増などにより、</a:t>
          </a:r>
          <a:r>
            <a:rPr kumimoji="1" lang="en-US" altLang="ja-JP" sz="1100">
              <a:solidFill>
                <a:sysClr val="windowText" lastClr="000000"/>
              </a:solidFill>
              <a:effectLst/>
              <a:latin typeface="+mn-lt"/>
              <a:ea typeface="+mn-ea"/>
              <a:cs typeface="+mn-cs"/>
            </a:rPr>
            <a:t>402</a:t>
          </a:r>
          <a:r>
            <a:rPr kumimoji="1" lang="ja-JP" altLang="ja-JP" sz="1100">
              <a:solidFill>
                <a:sysClr val="windowText" lastClr="000000"/>
              </a:solidFill>
              <a:effectLst/>
              <a:latin typeface="+mn-lt"/>
              <a:ea typeface="+mn-ea"/>
              <a:cs typeface="+mn-cs"/>
            </a:rPr>
            <a:t>百万円の取崩を行ったが、前年度繰越金や決算剰余金等により</a:t>
          </a:r>
          <a:r>
            <a:rPr kumimoji="1" lang="en-US" altLang="ja-JP" sz="1100">
              <a:solidFill>
                <a:sysClr val="windowText" lastClr="000000"/>
              </a:solidFill>
              <a:effectLst/>
              <a:latin typeface="+mn-lt"/>
              <a:ea typeface="+mn-ea"/>
              <a:cs typeface="+mn-cs"/>
            </a:rPr>
            <a:t>168</a:t>
          </a:r>
          <a:r>
            <a:rPr kumimoji="1" lang="ja-JP" altLang="ja-JP" sz="1100">
              <a:solidFill>
                <a:sysClr val="windowText" lastClr="000000"/>
              </a:solidFill>
              <a:effectLst/>
              <a:latin typeface="+mn-lt"/>
              <a:ea typeface="+mn-ea"/>
              <a:cs typeface="+mn-cs"/>
            </a:rPr>
            <a:t>百万円の積立を行い、</a:t>
          </a:r>
          <a:r>
            <a:rPr kumimoji="1" lang="en-US" altLang="ja-JP" sz="1100">
              <a:solidFill>
                <a:sysClr val="windowText" lastClr="000000"/>
              </a:solidFill>
              <a:effectLst/>
              <a:latin typeface="+mn-lt"/>
              <a:ea typeface="+mn-ea"/>
              <a:cs typeface="+mn-cs"/>
            </a:rPr>
            <a:t>235</a:t>
          </a:r>
          <a:r>
            <a:rPr kumimoji="1" lang="ja-JP" altLang="ja-JP" sz="1100">
              <a:solidFill>
                <a:sysClr val="windowText" lastClr="000000"/>
              </a:solidFill>
              <a:effectLst/>
              <a:latin typeface="+mn-lt"/>
              <a:ea typeface="+mn-ea"/>
              <a:cs typeface="+mn-cs"/>
            </a:rPr>
            <a:t>万円の減となった。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mn-lt"/>
              <a:ea typeface="+mn-ea"/>
              <a:cs typeface="+mn-cs"/>
            </a:rPr>
            <a:t>災害等への備え、財源不足に伴う調整用として、過去の実績等を踏まえ一定金額を積み立てることとしている。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今年度は定期預金を行わず、運用益が発生しなかったことから増減なし。</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地方債の償還計画を踏まえ、繰上償還等必要に応じて対応する。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5,597
5,562
80.40
7,978,612
7,577,715
376,658
3,891,089
6,751,169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離島という立地条件や全国平均を上回る高齢化率（令和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％）に加え、人口減少や町内に中心となる産業がないこと等を背景に財政基盤が弱く、類似団体平均を大きく下回っている。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年次的に町税等の収納率は向上してきているが、未だ県下下位にあるため、令和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年度から実施する第３次天城町集中改革プランに基づき、さらなる収納業務の強化に取り組み、歳出面においても全事業総点検を行い、行財政改革で財政健全化を図る。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普通交付税や臨時財政対策債の減により、前年度と比較して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収納強化による財源の確保や定員適正化計画に基づく人件費の抑制、長期的な起債計画による公債費の抑制など経常経費の削減に努め、類似団体平均を下回ることを目標とする。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143256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7569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126238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7569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126238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025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29718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6739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64533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人口１人あたりの人件費・物件費は類似団体平均を上回り、前年度と比較すると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円増加となった。要因としては、町が保有する施設（社会教育施設・保育所等）が多く、職員配置も必要になることから人件費が類似団体と比較して高水準にあることや職員数の増が考えられる。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物件費については、類似団体平均以下ではあるが、令和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年度に水産業振興拠点施設の供用が開始され、今後も公共施設建設が予定されていることから、施設の維持管理経費等の増加が見込まれるため、経費の節減に努める。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7669</xdr:rowOff>
    </xdr:from>
    <xdr:to>
      <xdr:col>23</xdr:col>
      <xdr:colOff>133350</xdr:colOff>
      <xdr:row>83</xdr:row>
      <xdr:rowOff>25205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38019"/>
          <a:ext cx="8382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7669</xdr:rowOff>
    </xdr:from>
    <xdr:to>
      <xdr:col>19</xdr:col>
      <xdr:colOff>133350</xdr:colOff>
      <xdr:row>83</xdr:row>
      <xdr:rowOff>21315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238019"/>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87102</xdr:rowOff>
    </xdr:from>
    <xdr:to>
      <xdr:col>15</xdr:col>
      <xdr:colOff>82550</xdr:colOff>
      <xdr:row>83</xdr:row>
      <xdr:rowOff>21315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46002"/>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74392</xdr:rowOff>
    </xdr:from>
    <xdr:to>
      <xdr:col>11</xdr:col>
      <xdr:colOff>31750</xdr:colOff>
      <xdr:row>82</xdr:row>
      <xdr:rowOff>87102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133292"/>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145855</xdr:rowOff>
    </xdr:from>
    <xdr:to>
      <xdr:col>23</xdr:col>
      <xdr:colOff>184150</xdr:colOff>
      <xdr:row>83</xdr:row>
      <xdr:rowOff>76005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117932</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7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128319</xdr:rowOff>
    </xdr:from>
    <xdr:to>
      <xdr:col>19</xdr:col>
      <xdr:colOff>184150</xdr:colOff>
      <xdr:row>83</xdr:row>
      <xdr:rowOff>58469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43246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7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141965</xdr:rowOff>
    </xdr:from>
    <xdr:to>
      <xdr:col>15</xdr:col>
      <xdr:colOff>133350</xdr:colOff>
      <xdr:row>83</xdr:row>
      <xdr:rowOff>72115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20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56892</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8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36302</xdr:rowOff>
    </xdr:from>
    <xdr:to>
      <xdr:col>11</xdr:col>
      <xdr:colOff>82550</xdr:colOff>
      <xdr:row>82</xdr:row>
      <xdr:rowOff>137902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122679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8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23592</xdr:rowOff>
    </xdr:from>
    <xdr:to>
      <xdr:col>7</xdr:col>
      <xdr:colOff>31750</xdr:colOff>
      <xdr:row>82</xdr:row>
      <xdr:rowOff>125192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109969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6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73554</xdr:rowOff>
    </xdr:from>
    <xdr:to>
      <xdr:col>81</xdr:col>
      <xdr:colOff>44450</xdr:colOff>
      <xdr:row>82</xdr:row>
      <xdr:rowOff>133879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13245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93663</xdr:rowOff>
    </xdr:from>
    <xdr:to>
      <xdr:col>77</xdr:col>
      <xdr:colOff>44450</xdr:colOff>
      <xdr:row>82</xdr:row>
      <xdr:rowOff>133879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15256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93663</xdr:rowOff>
    </xdr:from>
    <xdr:to>
      <xdr:col>72</xdr:col>
      <xdr:colOff>203200</xdr:colOff>
      <xdr:row>83</xdr:row>
      <xdr:rowOff>32809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152563"/>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123825</xdr:rowOff>
    </xdr:from>
    <xdr:to>
      <xdr:col>68</xdr:col>
      <xdr:colOff>152400</xdr:colOff>
      <xdr:row>83</xdr:row>
      <xdr:rowOff>32809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18272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22754</xdr:rowOff>
    </xdr:from>
    <xdr:to>
      <xdr:col>81</xdr:col>
      <xdr:colOff>95250</xdr:colOff>
      <xdr:row>82</xdr:row>
      <xdr:rowOff>124354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39281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92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83079</xdr:rowOff>
    </xdr:from>
    <xdr:to>
      <xdr:col>77</xdr:col>
      <xdr:colOff>95250</xdr:colOff>
      <xdr:row>83</xdr:row>
      <xdr:rowOff>13229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23406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91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42863</xdr:rowOff>
    </xdr:from>
    <xdr:to>
      <xdr:col>73</xdr:col>
      <xdr:colOff>44450</xdr:colOff>
      <xdr:row>82</xdr:row>
      <xdr:rowOff>144463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154640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87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153459</xdr:rowOff>
    </xdr:from>
    <xdr:to>
      <xdr:col>68</xdr:col>
      <xdr:colOff>203200</xdr:colOff>
      <xdr:row>83</xdr:row>
      <xdr:rowOff>83609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93786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73025</xdr:rowOff>
    </xdr:from>
    <xdr:to>
      <xdr:col>64</xdr:col>
      <xdr:colOff>152400</xdr:colOff>
      <xdr:row>83</xdr:row>
      <xdr:rowOff>3175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や県からの受託施設として気象観測施設や空港管理事務所、町特有の施設として農業センターや有線テレビ施設があること、町内４保育所を直営で行っていることなどから類似団体平均と比較して職員数が多くなっている。また、今年度については職員採用により職員数が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第３次天城町集中改革プランに基づき、組織・機構の見直しや指定管理者制度の導入、早期退職募集制度の活用などにより定員適正化を図る。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46006</xdr:rowOff>
    </xdr:from>
    <xdr:to>
      <xdr:col>81</xdr:col>
      <xdr:colOff>44450</xdr:colOff>
      <xdr:row>64</xdr:row>
      <xdr:rowOff>135287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1018806"/>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18256</xdr:rowOff>
    </xdr:from>
    <xdr:to>
      <xdr:col>77</xdr:col>
      <xdr:colOff>44450</xdr:colOff>
      <xdr:row>64</xdr:row>
      <xdr:rowOff>46006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991056"/>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18256</xdr:rowOff>
    </xdr:from>
    <xdr:to>
      <xdr:col>72</xdr:col>
      <xdr:colOff>203200</xdr:colOff>
      <xdr:row>64</xdr:row>
      <xdr:rowOff>33338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9910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155321</xdr:rowOff>
    </xdr:from>
    <xdr:to>
      <xdr:col>68</xdr:col>
      <xdr:colOff>152400</xdr:colOff>
      <xdr:row>64</xdr:row>
      <xdr:rowOff>33338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956671"/>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84487</xdr:rowOff>
    </xdr:from>
    <xdr:to>
      <xdr:col>81</xdr:col>
      <xdr:colOff>95250</xdr:colOff>
      <xdr:row>65</xdr:row>
      <xdr:rowOff>14637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10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56564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102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166656</xdr:rowOff>
    </xdr:from>
    <xdr:to>
      <xdr:col>77</xdr:col>
      <xdr:colOff>95250</xdr:colOff>
      <xdr:row>64</xdr:row>
      <xdr:rowOff>96806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9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81583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0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138906</xdr:rowOff>
    </xdr:from>
    <xdr:to>
      <xdr:col>73</xdr:col>
      <xdr:colOff>44450</xdr:colOff>
      <xdr:row>64</xdr:row>
      <xdr:rowOff>69056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9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53833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02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153988</xdr:rowOff>
    </xdr:from>
    <xdr:to>
      <xdr:col>68</xdr:col>
      <xdr:colOff>203200</xdr:colOff>
      <xdr:row>64</xdr:row>
      <xdr:rowOff>84138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68915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104521</xdr:rowOff>
    </xdr:from>
    <xdr:to>
      <xdr:col>64</xdr:col>
      <xdr:colOff>152400</xdr:colOff>
      <xdr:row>64</xdr:row>
      <xdr:rowOff>34671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19448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9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年連続で類似団体平均を下回ることとなった。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近年、起債発行抑制により改善されてきているが大規模事業を計画しているため、令和５年度以降に比率が上昇することが予想される。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今後控えている事業計画の整理縮小を図るなど、起債依存型の事業実施を見直し、町債の新規発行抑制に努める。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49106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7115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49106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121496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7276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38523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80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74100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ポイント減となり、徳之島消防組合における既発債の償還終了による地方債現在高の減少や学校施設整備基金の新設により将来負担比率が減少となった。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今後、大規模事業の執行を計画しており比率の上昇が見込まれるため、事業実施の適正化と特定目的基金の計画的な積立等を行い、財政健全化に努める。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130326</xdr:rowOff>
    </xdr:from>
    <xdr:to>
      <xdr:col>81</xdr:col>
      <xdr:colOff>44450</xdr:colOff>
      <xdr:row>14</xdr:row>
      <xdr:rowOff>11732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359176"/>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11732</xdr:rowOff>
    </xdr:from>
    <xdr:to>
      <xdr:col>77</xdr:col>
      <xdr:colOff>44450</xdr:colOff>
      <xdr:row>15</xdr:row>
      <xdr:rowOff>16087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12032"/>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10341</xdr:rowOff>
    </xdr:from>
    <xdr:to>
      <xdr:col>72</xdr:col>
      <xdr:colOff>203200</xdr:colOff>
      <xdr:row>15</xdr:row>
      <xdr:rowOff>16087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58209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10341</xdr:rowOff>
    </xdr:from>
    <xdr:to>
      <xdr:col>68</xdr:col>
      <xdr:colOff>152400</xdr:colOff>
      <xdr:row>15</xdr:row>
      <xdr:rowOff>81582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82091"/>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79526</xdr:rowOff>
    </xdr:from>
    <xdr:to>
      <xdr:col>81</xdr:col>
      <xdr:colOff>95250</xdr:colOff>
      <xdr:row>14</xdr:row>
      <xdr:rowOff>9676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51603</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28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132382</xdr:rowOff>
    </xdr:from>
    <xdr:to>
      <xdr:col>77</xdr:col>
      <xdr:colOff>95250</xdr:colOff>
      <xdr:row>14</xdr:row>
      <xdr:rowOff>62532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47309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44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136737</xdr:rowOff>
    </xdr:from>
    <xdr:to>
      <xdr:col>73</xdr:col>
      <xdr:colOff>44450</xdr:colOff>
      <xdr:row>15</xdr:row>
      <xdr:rowOff>66887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51664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2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45918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30782</xdr:rowOff>
    </xdr:from>
    <xdr:to>
      <xdr:col>64</xdr:col>
      <xdr:colOff>152400</xdr:colOff>
      <xdr:row>15</xdr:row>
      <xdr:rowOff>132382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117159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8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5,597
5,562
80.40
7,978,612
7,577,715
376,658
3,891,089
6,751,169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人件費については、前年度と比較して</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し、類似団体と比べても高い水準にある。これは、町特有の施設等に係る職員数が多いことと、</a:t>
          </a:r>
          <a:r>
            <a:rPr kumimoji="1" lang="ja-JP" altLang="en-US" sz="1100">
              <a:solidFill>
                <a:sysClr val="windowText" lastClr="000000"/>
              </a:solidFill>
              <a:effectLst/>
              <a:latin typeface="+mn-lt"/>
              <a:ea typeface="+mn-ea"/>
              <a:cs typeface="+mn-cs"/>
            </a:rPr>
            <a:t>今年度に職員採用を行ったこと</a:t>
          </a:r>
          <a:r>
            <a:rPr kumimoji="1" lang="ja-JP" altLang="ja-JP" sz="1100">
              <a:solidFill>
                <a:sysClr val="windowText" lastClr="000000"/>
              </a:solidFill>
              <a:effectLst/>
              <a:latin typeface="+mn-lt"/>
              <a:ea typeface="+mn-ea"/>
              <a:cs typeface="+mn-cs"/>
            </a:rPr>
            <a:t>が考えられる。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今後、住民サービスを低下させることなく、第３次天城町集中改革プランに基づき指定管理者制度の導入や、早期退職募集制度の活用などを行い人件費の抑制を図る。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100330</xdr:rowOff>
    </xdr:from>
    <xdr:to>
      <xdr:col>24</xdr:col>
      <xdr:colOff>25400</xdr:colOff>
      <xdr:row>40</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868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100330</xdr:rowOff>
    </xdr:from>
    <xdr:to>
      <xdr:col>19</xdr:col>
      <xdr:colOff>187325</xdr:colOff>
      <xdr:row>40</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868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40</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344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1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49530</xdr:rowOff>
    </xdr:from>
    <xdr:to>
      <xdr:col>20</xdr:col>
      <xdr:colOff>38100</xdr:colOff>
      <xdr:row>39</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68580</xdr:rowOff>
    </xdr:from>
    <xdr:to>
      <xdr:col>15</xdr:col>
      <xdr:colOff>149225</xdr:colOff>
      <xdr:row>40</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物件費に係る経常収支比率は前年度と比較し</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ポイント減少し、類似団体平均と比較しても、</a:t>
          </a:r>
          <a:r>
            <a:rPr kumimoji="1" lang="en-US" altLang="ja-JP" sz="1100">
              <a:solidFill>
                <a:sysClr val="windowText" lastClr="000000"/>
              </a:solidFill>
              <a:effectLst/>
              <a:latin typeface="+mn-lt"/>
              <a:ea typeface="+mn-ea"/>
              <a:cs typeface="+mn-cs"/>
            </a:rPr>
            <a:t>3.6</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施設の維持管理等に伴う業務委託が増加傾向にあるため、引き続き必要性・効率性を考慮し、改善を行っていく。</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29845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4130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29845</xdr:rowOff>
    </xdr:from>
    <xdr:to>
      <xdr:col>78</xdr:col>
      <xdr:colOff>69850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301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15</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3586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64135</xdr:rowOff>
    </xdr:from>
    <xdr:to>
      <xdr:col>69</xdr:col>
      <xdr:colOff>92075</xdr:colOff>
      <xdr:row>15</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358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150495</xdr:rowOff>
    </xdr:from>
    <xdr:to>
      <xdr:col>78</xdr:col>
      <xdr:colOff>120650</xdr:colOff>
      <xdr:row>14</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90822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48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xdr:rowOff>
    </xdr:from>
    <xdr:to>
      <xdr:col>65</xdr:col>
      <xdr:colOff>53975</xdr:colOff>
      <xdr:row>15</xdr:row>
      <xdr:rowOff>114935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125112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経常一般財源に占める扶助費については、類似団体平均より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回っている。これは</a:t>
          </a:r>
          <a:r>
            <a:rPr kumimoji="1" lang="ja-JP" altLang="en-US" sz="1100">
              <a:solidFill>
                <a:sysClr val="windowText" lastClr="000000"/>
              </a:solidFill>
              <a:effectLst/>
              <a:latin typeface="+mn-lt"/>
              <a:ea typeface="+mn-ea"/>
              <a:cs typeface="+mn-cs"/>
            </a:rPr>
            <a:t>出産祝金などの支給額の見直しを行ったこと</a:t>
          </a:r>
          <a:r>
            <a:rPr kumimoji="1" lang="ja-JP" altLang="ja-JP" sz="1100">
              <a:solidFill>
                <a:sysClr val="windowText" lastClr="000000"/>
              </a:solidFill>
              <a:effectLst/>
              <a:latin typeface="+mn-lt"/>
              <a:ea typeface="+mn-ea"/>
              <a:cs typeface="+mn-cs"/>
            </a:rPr>
            <a:t>考えられるが、少子高齢化が進行するなかで福祉の充実を図りながら大幅な上昇とならないよう努める。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04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55</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その他に係る経常収支比率は前年度より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ポイント下回った。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今後も使用料や保険料等の適正化を図ることなどにより、税収を主な財源とする普通会計の負担額を減らしていくよう努める。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53</xdr:row>
      <xdr:rowOff>153670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225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138430</xdr:rowOff>
    </xdr:from>
    <xdr:to>
      <xdr:col>78</xdr:col>
      <xdr:colOff>69850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2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54</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263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54</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102870</xdr:rowOff>
    </xdr:from>
    <xdr:to>
      <xdr:col>82</xdr:col>
      <xdr:colOff>158750</xdr:colOff>
      <xdr:row>54</xdr:row>
      <xdr:rowOff>33020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119397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91440</xdr:rowOff>
    </xdr:from>
    <xdr:to>
      <xdr:col>69</xdr:col>
      <xdr:colOff>142875</xdr:colOff>
      <xdr:row>55</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31767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補助費等に係る経常収支比率は前年度より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ポイント減少し、類似団体平均を</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ポイント上回った。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各種団体への補助金が多額になっているため</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今後も第３次天城町集中改革プランに基づき、補助金交付基準等の見直しや適正化に努める。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120142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59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63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38</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5805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公債費の経常収支比率については、前年度と比較して</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大型の</a:t>
          </a:r>
          <a:r>
            <a:rPr kumimoji="1" lang="ja-JP" altLang="ja-JP" sz="1100">
              <a:solidFill>
                <a:sysClr val="windowText" lastClr="000000"/>
              </a:solidFill>
              <a:effectLst/>
              <a:latin typeface="+mn-lt"/>
              <a:ea typeface="+mn-ea"/>
              <a:cs typeface="+mn-cs"/>
            </a:rPr>
            <a:t>公共施設建設事業</a:t>
          </a:r>
          <a:r>
            <a:rPr kumimoji="1" lang="ja-JP" altLang="en-US" sz="1100">
              <a:solidFill>
                <a:sysClr val="windowText" lastClr="000000"/>
              </a:solidFill>
              <a:effectLst/>
              <a:latin typeface="+mn-lt"/>
              <a:ea typeface="+mn-ea"/>
              <a:cs typeface="+mn-cs"/>
            </a:rPr>
            <a:t>がスタート</a:t>
          </a:r>
          <a:r>
            <a:rPr kumimoji="1" lang="ja-JP" altLang="ja-JP" sz="1100">
              <a:solidFill>
                <a:sysClr val="windowText" lastClr="000000"/>
              </a:solidFill>
              <a:effectLst/>
              <a:latin typeface="+mn-lt"/>
              <a:ea typeface="+mn-ea"/>
              <a:cs typeface="+mn-cs"/>
            </a:rPr>
            <a:t>しており、</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公債費比率が上昇することが予想される。そのため、長期的な起債計画を行い、事業計画の整理・縮減を図るなど、起債依存型の事業実施を見直し、町債の新規発行の抑制に努めていく。</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83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838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66039</xdr:rowOff>
    </xdr:from>
    <xdr:to>
      <xdr:col>15</xdr:col>
      <xdr:colOff>98425</xdr:colOff>
      <xdr:row>77</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676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77</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829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15239</xdr:rowOff>
    </xdr:from>
    <xdr:to>
      <xdr:col>15</xdr:col>
      <xdr:colOff>149225</xdr:colOff>
      <xdr:row>77</xdr:row>
      <xdr:rowOff>116839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101616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公債費以外の経常収支比率は前年度より</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し、類似団体平均を</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ポイント上回った。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保育所等の施設運営に係る職員数が多いことに加え、</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年度で職員採用を行ったこともあり</a:t>
          </a:r>
          <a:r>
            <a:rPr kumimoji="1" lang="ja-JP" altLang="ja-JP" sz="1100">
              <a:solidFill>
                <a:sysClr val="windowText" lastClr="000000"/>
              </a:solidFill>
              <a:effectLst/>
              <a:latin typeface="+mn-lt"/>
              <a:ea typeface="+mn-ea"/>
              <a:cs typeface="+mn-cs"/>
            </a:rPr>
            <a:t>、経常人件費が多くを占めているのが現状である。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今後も定員の適正化や行財政改革についてさらに強化していく。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123189</xdr:rowOff>
    </xdr:from>
    <xdr:to>
      <xdr:col>82</xdr:col>
      <xdr:colOff>107950</xdr:colOff>
      <xdr:row>77</xdr:row>
      <xdr:rowOff>35561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533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77</xdr:row>
      <xdr:rowOff>123189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5338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77</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648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134620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2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72389</xdr:rowOff>
    </xdr:from>
    <xdr:to>
      <xdr:col>78</xdr:col>
      <xdr:colOff>120650</xdr:colOff>
      <xdr:row>77</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158766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149369</xdr:rowOff>
    </xdr:from>
    <xdr:to>
      <xdr:col>29</xdr:col>
      <xdr:colOff>127000</xdr:colOff>
      <xdr:row>16</xdr:row>
      <xdr:rowOff>24005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68744"/>
          <a:ext cx="647700" cy="4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24005</xdr:rowOff>
    </xdr:from>
    <xdr:to>
      <xdr:col>26</xdr:col>
      <xdr:colOff>50800</xdr:colOff>
      <xdr:row>16</xdr:row>
      <xdr:rowOff>34896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14830"/>
          <a:ext cx="698500" cy="1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34896</xdr:rowOff>
    </xdr:from>
    <xdr:to>
      <xdr:col>22</xdr:col>
      <xdr:colOff>114300</xdr:colOff>
      <xdr:row>16</xdr:row>
      <xdr:rowOff>111266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25721"/>
          <a:ext cx="698500" cy="76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111266</xdr:rowOff>
    </xdr:from>
    <xdr:to>
      <xdr:col>18</xdr:col>
      <xdr:colOff>177800</xdr:colOff>
      <xdr:row>16</xdr:row>
      <xdr:rowOff>133765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02091"/>
          <a:ext cx="698500" cy="2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98569</xdr:rowOff>
    </xdr:from>
    <xdr:to>
      <xdr:col>29</xdr:col>
      <xdr:colOff>177800</xdr:colOff>
      <xdr:row>16</xdr:row>
      <xdr:rowOff>28719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1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115096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6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144655</xdr:rowOff>
    </xdr:from>
    <xdr:to>
      <xdr:col>26</xdr:col>
      <xdr:colOff>101600</xdr:colOff>
      <xdr:row>16</xdr:row>
      <xdr:rowOff>74805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6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84982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3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155546</xdr:rowOff>
    </xdr:from>
    <xdr:to>
      <xdr:col>22</xdr:col>
      <xdr:colOff>165100</xdr:colOff>
      <xdr:row>16</xdr:row>
      <xdr:rowOff>85696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7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95873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4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60466</xdr:rowOff>
    </xdr:from>
    <xdr:to>
      <xdr:col>19</xdr:col>
      <xdr:colOff>38100</xdr:colOff>
      <xdr:row>16</xdr:row>
      <xdr:rowOff>162066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1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82965</xdr:rowOff>
    </xdr:from>
    <xdr:to>
      <xdr:col>15</xdr:col>
      <xdr:colOff>101600</xdr:colOff>
      <xdr:row>17</xdr:row>
      <xdr:rowOff>13115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23292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287934</xdr:rowOff>
    </xdr:from>
    <xdr:to>
      <xdr:col>29</xdr:col>
      <xdr:colOff>127000</xdr:colOff>
      <xdr:row>36</xdr:row>
      <xdr:rowOff>51023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98284"/>
          <a:ext cx="647700" cy="10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51023</xdr:rowOff>
    </xdr:from>
    <xdr:to>
      <xdr:col>26</xdr:col>
      <xdr:colOff>50800</xdr:colOff>
      <xdr:row>36</xdr:row>
      <xdr:rowOff>80969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04273"/>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334765</xdr:rowOff>
    </xdr:from>
    <xdr:to>
      <xdr:col>22</xdr:col>
      <xdr:colOff>114300</xdr:colOff>
      <xdr:row>36</xdr:row>
      <xdr:rowOff>80969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45115"/>
          <a:ext cx="698500" cy="8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334765</xdr:rowOff>
    </xdr:from>
    <xdr:to>
      <xdr:col>18</xdr:col>
      <xdr:colOff>177800</xdr:colOff>
      <xdr:row>37</xdr:row>
      <xdr:rowOff>12520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45115"/>
          <a:ext cx="698500" cy="192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237134</xdr:rowOff>
    </xdr:from>
    <xdr:to>
      <xdr:col>29</xdr:col>
      <xdr:colOff>177800</xdr:colOff>
      <xdr:row>35</xdr:row>
      <xdr:rowOff>338734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47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209211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1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223</xdr:rowOff>
    </xdr:from>
    <xdr:to>
      <xdr:col>26</xdr:col>
      <xdr:colOff>101600</xdr:colOff>
      <xdr:row>36</xdr:row>
      <xdr:rowOff>101823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5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86600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39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30169</xdr:rowOff>
    </xdr:from>
    <xdr:to>
      <xdr:col>22</xdr:col>
      <xdr:colOff>165100</xdr:colOff>
      <xdr:row>36</xdr:row>
      <xdr:rowOff>131769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116546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283965</xdr:rowOff>
    </xdr:from>
    <xdr:to>
      <xdr:col>19</xdr:col>
      <xdr:colOff>38100</xdr:colOff>
      <xdr:row>36</xdr:row>
      <xdr:rowOff>42665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52842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133170</xdr:rowOff>
    </xdr:from>
    <xdr:to>
      <xdr:col>15</xdr:col>
      <xdr:colOff>101600</xdr:colOff>
      <xdr:row>37</xdr:row>
      <xdr:rowOff>63320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48097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7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5,597
5,562
80.40
7,978,612
7,577,715
376,658
3,891,089
6,751,169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45134</xdr:rowOff>
    </xdr:from>
    <xdr:to>
      <xdr:col>24</xdr:col>
      <xdr:colOff>63500</xdr:colOff>
      <xdr:row>33</xdr:row>
      <xdr:rowOff>103667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702984"/>
          <a:ext cx="838200" cy="5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103667</xdr:rowOff>
    </xdr:from>
    <xdr:to>
      <xdr:col>19</xdr:col>
      <xdr:colOff>177800</xdr:colOff>
      <xdr:row>33</xdr:row>
      <xdr:rowOff>113423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761517"/>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113423</xdr:rowOff>
    </xdr:from>
    <xdr:to>
      <xdr:col>15</xdr:col>
      <xdr:colOff>50800</xdr:colOff>
      <xdr:row>35</xdr:row>
      <xdr:rowOff>26932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771273"/>
          <a:ext cx="889000" cy="25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26932</xdr:rowOff>
    </xdr:from>
    <xdr:to>
      <xdr:col>10</xdr:col>
      <xdr:colOff>114300</xdr:colOff>
      <xdr:row>35</xdr:row>
      <xdr:rowOff>51632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027682"/>
          <a:ext cx="889000" cy="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165784</xdr:rowOff>
    </xdr:from>
    <xdr:to>
      <xdr:col>24</xdr:col>
      <xdr:colOff>114300</xdr:colOff>
      <xdr:row>33</xdr:row>
      <xdr:rowOff>95934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6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17211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50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52867</xdr:rowOff>
    </xdr:from>
    <xdr:to>
      <xdr:col>20</xdr:col>
      <xdr:colOff>38100</xdr:colOff>
      <xdr:row>33</xdr:row>
      <xdr:rowOff>154467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71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170994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48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62623</xdr:rowOff>
    </xdr:from>
    <xdr:to>
      <xdr:col>15</xdr:col>
      <xdr:colOff>101600</xdr:colOff>
      <xdr:row>33</xdr:row>
      <xdr:rowOff>164223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7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9300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49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147582</xdr:rowOff>
    </xdr:from>
    <xdr:to>
      <xdr:col>10</xdr:col>
      <xdr:colOff>165100</xdr:colOff>
      <xdr:row>35</xdr:row>
      <xdr:rowOff>77732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94259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7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832</xdr:rowOff>
    </xdr:from>
    <xdr:to>
      <xdr:col>6</xdr:col>
      <xdr:colOff>38100</xdr:colOff>
      <xdr:row>35</xdr:row>
      <xdr:rowOff>102432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0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118959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77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167883</xdr:rowOff>
    </xdr:from>
    <xdr:to>
      <xdr:col>24</xdr:col>
      <xdr:colOff>63500</xdr:colOff>
      <xdr:row>58</xdr:row>
      <xdr:rowOff>170090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111983"/>
          <a:ext cx="8382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134759</xdr:rowOff>
    </xdr:from>
    <xdr:to>
      <xdr:col>19</xdr:col>
      <xdr:colOff>177800</xdr:colOff>
      <xdr:row>58</xdr:row>
      <xdr:rowOff>167883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78859"/>
          <a:ext cx="8890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133345</xdr:rowOff>
    </xdr:from>
    <xdr:to>
      <xdr:col>15</xdr:col>
      <xdr:colOff>50800</xdr:colOff>
      <xdr:row>58</xdr:row>
      <xdr:rowOff>134759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77445"/>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132059</xdr:rowOff>
    </xdr:from>
    <xdr:to>
      <xdr:col>10</xdr:col>
      <xdr:colOff>114300</xdr:colOff>
      <xdr:row>58</xdr:row>
      <xdr:rowOff>133345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76159"/>
          <a:ext cx="8890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119290</xdr:rowOff>
    </xdr:from>
    <xdr:to>
      <xdr:col>24</xdr:col>
      <xdr:colOff>114300</xdr:colOff>
      <xdr:row>59</xdr:row>
      <xdr:rowOff>49440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97717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4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117083</xdr:rowOff>
    </xdr:from>
    <xdr:to>
      <xdr:col>20</xdr:col>
      <xdr:colOff>38100</xdr:colOff>
      <xdr:row>59</xdr:row>
      <xdr:rowOff>47233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38360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83959</xdr:rowOff>
    </xdr:from>
    <xdr:to>
      <xdr:col>15</xdr:col>
      <xdr:colOff>101600</xdr:colOff>
      <xdr:row>59</xdr:row>
      <xdr:rowOff>14109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5236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2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82545</xdr:rowOff>
    </xdr:from>
    <xdr:to>
      <xdr:col>10</xdr:col>
      <xdr:colOff>165100</xdr:colOff>
      <xdr:row>59</xdr:row>
      <xdr:rowOff>12695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3822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1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81259</xdr:rowOff>
    </xdr:from>
    <xdr:to>
      <xdr:col>6</xdr:col>
      <xdr:colOff>38100</xdr:colOff>
      <xdr:row>59</xdr:row>
      <xdr:rowOff>11409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2536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1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100285</xdr:rowOff>
    </xdr:from>
    <xdr:to>
      <xdr:col>24</xdr:col>
      <xdr:colOff>63500</xdr:colOff>
      <xdr:row>78</xdr:row>
      <xdr:rowOff>123965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3385"/>
          <a:ext cx="8382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100285</xdr:rowOff>
    </xdr:from>
    <xdr:to>
      <xdr:col>19</xdr:col>
      <xdr:colOff>177800</xdr:colOff>
      <xdr:row>78</xdr:row>
      <xdr:rowOff>150710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3385"/>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150710</xdr:rowOff>
    </xdr:from>
    <xdr:to>
      <xdr:col>15</xdr:col>
      <xdr:colOff>50800</xdr:colOff>
      <xdr:row>79</xdr:row>
      <xdr:rowOff>3741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3810"/>
          <a:ext cx="889000" cy="2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3741</xdr:rowOff>
    </xdr:from>
    <xdr:to>
      <xdr:col>10</xdr:col>
      <xdr:colOff>114300</xdr:colOff>
      <xdr:row>79</xdr:row>
      <xdr:rowOff>13036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48291"/>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73165</xdr:rowOff>
    </xdr:from>
    <xdr:to>
      <xdr:col>24</xdr:col>
      <xdr:colOff>114300</xdr:colOff>
      <xdr:row>79</xdr:row>
      <xdr:rowOff>3315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159542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49485</xdr:rowOff>
    </xdr:from>
    <xdr:to>
      <xdr:col>20</xdr:col>
      <xdr:colOff>38100</xdr:colOff>
      <xdr:row>78</xdr:row>
      <xdr:rowOff>151085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142212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99910</xdr:rowOff>
    </xdr:from>
    <xdr:to>
      <xdr:col>15</xdr:col>
      <xdr:colOff>101600</xdr:colOff>
      <xdr:row>79</xdr:row>
      <xdr:rowOff>30060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21187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6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124391</xdr:rowOff>
    </xdr:from>
    <xdr:to>
      <xdr:col>10</xdr:col>
      <xdr:colOff>165100</xdr:colOff>
      <xdr:row>79</xdr:row>
      <xdr:rowOff>54541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45668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133686</xdr:rowOff>
    </xdr:from>
    <xdr:to>
      <xdr:col>6</xdr:col>
      <xdr:colOff>38100</xdr:colOff>
      <xdr:row>79</xdr:row>
      <xdr:rowOff>63836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54963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28775</xdr:rowOff>
    </xdr:from>
    <xdr:to>
      <xdr:col>24</xdr:col>
      <xdr:colOff>63500</xdr:colOff>
      <xdr:row>94</xdr:row>
      <xdr:rowOff>95721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45075"/>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28775</xdr:rowOff>
    </xdr:from>
    <xdr:to>
      <xdr:col>19</xdr:col>
      <xdr:colOff>177800</xdr:colOff>
      <xdr:row>95</xdr:row>
      <xdr:rowOff>148616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45075"/>
          <a:ext cx="889000" cy="29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148616</xdr:rowOff>
    </xdr:from>
    <xdr:to>
      <xdr:col>15</xdr:col>
      <xdr:colOff>50800</xdr:colOff>
      <xdr:row>96</xdr:row>
      <xdr:rowOff>80014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36366"/>
          <a:ext cx="889000" cy="1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80014</xdr:rowOff>
    </xdr:from>
    <xdr:to>
      <xdr:col>10</xdr:col>
      <xdr:colOff>114300</xdr:colOff>
      <xdr:row>96</xdr:row>
      <xdr:rowOff>151467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9214"/>
          <a:ext cx="889000" cy="7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44921</xdr:rowOff>
    </xdr:from>
    <xdr:to>
      <xdr:col>24</xdr:col>
      <xdr:colOff>114300</xdr:colOff>
      <xdr:row>94</xdr:row>
      <xdr:rowOff>146521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6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67798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149425</xdr:rowOff>
    </xdr:from>
    <xdr:to>
      <xdr:col>20</xdr:col>
      <xdr:colOff>38100</xdr:colOff>
      <xdr:row>94</xdr:row>
      <xdr:rowOff>79575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96102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97816</xdr:rowOff>
    </xdr:from>
    <xdr:to>
      <xdr:col>15</xdr:col>
      <xdr:colOff>101600</xdr:colOff>
      <xdr:row>96</xdr:row>
      <xdr:rowOff>27966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44493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29214</xdr:rowOff>
    </xdr:from>
    <xdr:to>
      <xdr:col>10</xdr:col>
      <xdr:colOff>165100</xdr:colOff>
      <xdr:row>96</xdr:row>
      <xdr:rowOff>130814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147341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100667</xdr:rowOff>
    </xdr:from>
    <xdr:to>
      <xdr:col>6</xdr:col>
      <xdr:colOff>38100</xdr:colOff>
      <xdr:row>97</xdr:row>
      <xdr:rowOff>30817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5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75180</xdr:rowOff>
    </xdr:from>
    <xdr:to>
      <xdr:col>55</xdr:col>
      <xdr:colOff>0</xdr:colOff>
      <xdr:row>34</xdr:row>
      <xdr:rowOff>143851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33030"/>
          <a:ext cx="838200" cy="24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145447</xdr:rowOff>
    </xdr:from>
    <xdr:to>
      <xdr:col>50</xdr:col>
      <xdr:colOff>114300</xdr:colOff>
      <xdr:row>33</xdr:row>
      <xdr:rowOff>75180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31847"/>
          <a:ext cx="889000" cy="10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5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145447</xdr:rowOff>
    </xdr:from>
    <xdr:to>
      <xdr:col>45</xdr:col>
      <xdr:colOff>177800</xdr:colOff>
      <xdr:row>37</xdr:row>
      <xdr:rowOff>149868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31847"/>
          <a:ext cx="889000" cy="8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102123</xdr:rowOff>
    </xdr:from>
    <xdr:to>
      <xdr:col>41</xdr:col>
      <xdr:colOff>50800</xdr:colOff>
      <xdr:row>37</xdr:row>
      <xdr:rowOff>149868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74323"/>
          <a:ext cx="889000" cy="2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93051</xdr:rowOff>
    </xdr:from>
    <xdr:to>
      <xdr:col>55</xdr:col>
      <xdr:colOff>50800</xdr:colOff>
      <xdr:row>35</xdr:row>
      <xdr:rowOff>23201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115928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7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24380</xdr:rowOff>
    </xdr:from>
    <xdr:to>
      <xdr:col>50</xdr:col>
      <xdr:colOff>165100</xdr:colOff>
      <xdr:row>33</xdr:row>
      <xdr:rowOff>125980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142507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5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94647</xdr:rowOff>
    </xdr:from>
    <xdr:to>
      <xdr:col>46</xdr:col>
      <xdr:colOff>38100</xdr:colOff>
      <xdr:row>33</xdr:row>
      <xdr:rowOff>24797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41324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35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99068</xdr:rowOff>
    </xdr:from>
    <xdr:to>
      <xdr:col>41</xdr:col>
      <xdr:colOff>101600</xdr:colOff>
      <xdr:row>38</xdr:row>
      <xdr:rowOff>29218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20345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3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51323</xdr:rowOff>
    </xdr:from>
    <xdr:to>
      <xdr:col>36</xdr:col>
      <xdr:colOff>165100</xdr:colOff>
      <xdr:row>36</xdr:row>
      <xdr:rowOff>152923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169450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9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42648</xdr:rowOff>
    </xdr:from>
    <xdr:to>
      <xdr:col>55</xdr:col>
      <xdr:colOff>0</xdr:colOff>
      <xdr:row>56</xdr:row>
      <xdr:rowOff>65158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472398"/>
          <a:ext cx="838200" cy="19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65158</xdr:rowOff>
    </xdr:from>
    <xdr:to>
      <xdr:col>50</xdr:col>
      <xdr:colOff>114300</xdr:colOff>
      <xdr:row>56</xdr:row>
      <xdr:rowOff>105156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66358"/>
          <a:ext cx="889000" cy="3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105156</xdr:rowOff>
    </xdr:from>
    <xdr:to>
      <xdr:col>45</xdr:col>
      <xdr:colOff>177800</xdr:colOff>
      <xdr:row>56</xdr:row>
      <xdr:rowOff>106480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06356"/>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106480</xdr:rowOff>
    </xdr:from>
    <xdr:to>
      <xdr:col>41</xdr:col>
      <xdr:colOff>50800</xdr:colOff>
      <xdr:row>57</xdr:row>
      <xdr:rowOff>44593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07680"/>
          <a:ext cx="889000" cy="10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163298</xdr:rowOff>
    </xdr:from>
    <xdr:to>
      <xdr:col>55</xdr:col>
      <xdr:colOff>50800</xdr:colOff>
      <xdr:row>55</xdr:row>
      <xdr:rowOff>93448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14725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7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14358</xdr:rowOff>
    </xdr:from>
    <xdr:to>
      <xdr:col>50</xdr:col>
      <xdr:colOff>165100</xdr:colOff>
      <xdr:row>56</xdr:row>
      <xdr:rowOff>115958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107085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0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54356</xdr:rowOff>
    </xdr:from>
    <xdr:to>
      <xdr:col>46</xdr:col>
      <xdr:colOff>38100</xdr:colOff>
      <xdr:row>56</xdr:row>
      <xdr:rowOff>155956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147083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55680</xdr:rowOff>
    </xdr:from>
    <xdr:to>
      <xdr:col>41</xdr:col>
      <xdr:colOff>101600</xdr:colOff>
      <xdr:row>56</xdr:row>
      <xdr:rowOff>157280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148407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4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165243</xdr:rowOff>
    </xdr:from>
    <xdr:to>
      <xdr:col>36</xdr:col>
      <xdr:colOff>165100</xdr:colOff>
      <xdr:row>57</xdr:row>
      <xdr:rowOff>95393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86520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117720</xdr:rowOff>
    </xdr:from>
    <xdr:to>
      <xdr:col>55</xdr:col>
      <xdr:colOff>0</xdr:colOff>
      <xdr:row>77</xdr:row>
      <xdr:rowOff>104941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976470"/>
          <a:ext cx="838200" cy="3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104941</xdr:rowOff>
    </xdr:from>
    <xdr:to>
      <xdr:col>50</xdr:col>
      <xdr:colOff>114300</xdr:colOff>
      <xdr:row>78</xdr:row>
      <xdr:rowOff>24809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06591"/>
          <a:ext cx="889000" cy="9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164461</xdr:rowOff>
    </xdr:from>
    <xdr:to>
      <xdr:col>45</xdr:col>
      <xdr:colOff>177800</xdr:colOff>
      <xdr:row>78</xdr:row>
      <xdr:rowOff>24809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94661"/>
          <a:ext cx="889000" cy="20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164461</xdr:rowOff>
    </xdr:from>
    <xdr:to>
      <xdr:col>41</xdr:col>
      <xdr:colOff>50800</xdr:colOff>
      <xdr:row>78</xdr:row>
      <xdr:rowOff>18413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194661"/>
          <a:ext cx="889000" cy="19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66920</xdr:rowOff>
    </xdr:from>
    <xdr:to>
      <xdr:col>55</xdr:col>
      <xdr:colOff>50800</xdr:colOff>
      <xdr:row>75</xdr:row>
      <xdr:rowOff>168520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9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89797</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7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54141</xdr:rowOff>
    </xdr:from>
    <xdr:to>
      <xdr:col>50</xdr:col>
      <xdr:colOff>165100</xdr:colOff>
      <xdr:row>77</xdr:row>
      <xdr:rowOff>155741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145459</xdr:rowOff>
    </xdr:from>
    <xdr:to>
      <xdr:col>46</xdr:col>
      <xdr:colOff>38100</xdr:colOff>
      <xdr:row>78</xdr:row>
      <xdr:rowOff>75609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92136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113661</xdr:rowOff>
    </xdr:from>
    <xdr:to>
      <xdr:col>41</xdr:col>
      <xdr:colOff>101600</xdr:colOff>
      <xdr:row>77</xdr:row>
      <xdr:rowOff>43811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4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60338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139063</xdr:rowOff>
    </xdr:from>
    <xdr:to>
      <xdr:col>36</xdr:col>
      <xdr:colOff>165100</xdr:colOff>
      <xdr:row>78</xdr:row>
      <xdr:rowOff>69213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11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125802</xdr:rowOff>
    </xdr:from>
    <xdr:to>
      <xdr:col>55</xdr:col>
      <xdr:colOff>0</xdr:colOff>
      <xdr:row>97</xdr:row>
      <xdr:rowOff>153454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56452"/>
          <a:ext cx="8382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87739</xdr:rowOff>
    </xdr:from>
    <xdr:to>
      <xdr:col>50</xdr:col>
      <xdr:colOff>114300</xdr:colOff>
      <xdr:row>97</xdr:row>
      <xdr:rowOff>153454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18389"/>
          <a:ext cx="889000" cy="6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87739</xdr:rowOff>
    </xdr:from>
    <xdr:to>
      <xdr:col>45</xdr:col>
      <xdr:colOff>177800</xdr:colOff>
      <xdr:row>98</xdr:row>
      <xdr:rowOff>41807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18389"/>
          <a:ext cx="889000" cy="1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41134</xdr:rowOff>
    </xdr:from>
    <xdr:to>
      <xdr:col>41</xdr:col>
      <xdr:colOff>50800</xdr:colOff>
      <xdr:row>98</xdr:row>
      <xdr:rowOff>41807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3234"/>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75002</xdr:rowOff>
    </xdr:from>
    <xdr:to>
      <xdr:col>55</xdr:col>
      <xdr:colOff>50800</xdr:colOff>
      <xdr:row>98</xdr:row>
      <xdr:rowOff>5152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53429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102654</xdr:rowOff>
    </xdr:from>
    <xdr:to>
      <xdr:col>50</xdr:col>
      <xdr:colOff>165100</xdr:colOff>
      <xdr:row>98</xdr:row>
      <xdr:rowOff>32804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23931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36939</xdr:rowOff>
    </xdr:from>
    <xdr:to>
      <xdr:col>46</xdr:col>
      <xdr:colOff>38100</xdr:colOff>
      <xdr:row>97</xdr:row>
      <xdr:rowOff>138539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129666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162457</xdr:rowOff>
    </xdr:from>
    <xdr:to>
      <xdr:col>41</xdr:col>
      <xdr:colOff>101600</xdr:colOff>
      <xdr:row>98</xdr:row>
      <xdr:rowOff>92607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83734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8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161784</xdr:rowOff>
    </xdr:from>
    <xdr:to>
      <xdr:col>36</xdr:col>
      <xdr:colOff>165100</xdr:colOff>
      <xdr:row>98</xdr:row>
      <xdr:rowOff>91934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83061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105943</xdr:rowOff>
    </xdr:from>
    <xdr:to>
      <xdr:col>85</xdr:col>
      <xdr:colOff>127000</xdr:colOff>
      <xdr:row>38</xdr:row>
      <xdr:rowOff>161074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21043"/>
          <a:ext cx="8382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121628</xdr:rowOff>
    </xdr:from>
    <xdr:to>
      <xdr:col>81</xdr:col>
      <xdr:colOff>50800</xdr:colOff>
      <xdr:row>38</xdr:row>
      <xdr:rowOff>161074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36728"/>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96317</xdr:rowOff>
    </xdr:from>
    <xdr:to>
      <xdr:col>76</xdr:col>
      <xdr:colOff>114300</xdr:colOff>
      <xdr:row>38</xdr:row>
      <xdr:rowOff>121628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39967"/>
          <a:ext cx="889000" cy="19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96317</xdr:rowOff>
    </xdr:from>
    <xdr:to>
      <xdr:col>71</xdr:col>
      <xdr:colOff>177800</xdr:colOff>
      <xdr:row>38</xdr:row>
      <xdr:rowOff>62002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39967"/>
          <a:ext cx="889000" cy="1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48379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5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55143</xdr:rowOff>
    </xdr:from>
    <xdr:to>
      <xdr:col>85</xdr:col>
      <xdr:colOff>177800</xdr:colOff>
      <xdr:row>38</xdr:row>
      <xdr:rowOff>156743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141520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8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110274</xdr:rowOff>
    </xdr:from>
    <xdr:to>
      <xdr:col>81</xdr:col>
      <xdr:colOff>101600</xdr:colOff>
      <xdr:row>39</xdr:row>
      <xdr:rowOff>40424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31551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70828</xdr:rowOff>
    </xdr:from>
    <xdr:to>
      <xdr:col>76</xdr:col>
      <xdr:colOff>165100</xdr:colOff>
      <xdr:row>39</xdr:row>
      <xdr:rowOff>978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163555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45517</xdr:rowOff>
    </xdr:from>
    <xdr:to>
      <xdr:col>72</xdr:col>
      <xdr:colOff>38100</xdr:colOff>
      <xdr:row>37</xdr:row>
      <xdr:rowOff>147117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163644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6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11202</xdr:rowOff>
    </xdr:from>
    <xdr:to>
      <xdr:col>67</xdr:col>
      <xdr:colOff>101600</xdr:colOff>
      <xdr:row>38</xdr:row>
      <xdr:rowOff>112802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103929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6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28330</xdr:rowOff>
    </xdr:from>
    <xdr:to>
      <xdr:col>85</xdr:col>
      <xdr:colOff>127000</xdr:colOff>
      <xdr:row>76</xdr:row>
      <xdr:rowOff>49220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58530"/>
          <a:ext cx="8382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46496</xdr:rowOff>
    </xdr:from>
    <xdr:to>
      <xdr:col>81</xdr:col>
      <xdr:colOff>50800</xdr:colOff>
      <xdr:row>76</xdr:row>
      <xdr:rowOff>49220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76696"/>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23727</xdr:rowOff>
    </xdr:from>
    <xdr:to>
      <xdr:col>76</xdr:col>
      <xdr:colOff>114300</xdr:colOff>
      <xdr:row>76</xdr:row>
      <xdr:rowOff>46496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53927"/>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23727</xdr:rowOff>
    </xdr:from>
    <xdr:to>
      <xdr:col>71</xdr:col>
      <xdr:colOff>177800</xdr:colOff>
      <xdr:row>76</xdr:row>
      <xdr:rowOff>76138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53927"/>
          <a:ext cx="889000" cy="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148980</xdr:rowOff>
    </xdr:from>
    <xdr:to>
      <xdr:col>85</xdr:col>
      <xdr:colOff>177800</xdr:colOff>
      <xdr:row>76</xdr:row>
      <xdr:rowOff>79130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5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169870</xdr:rowOff>
    </xdr:from>
    <xdr:to>
      <xdr:col>81</xdr:col>
      <xdr:colOff>101600</xdr:colOff>
      <xdr:row>76</xdr:row>
      <xdr:rowOff>100020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116547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0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167146</xdr:rowOff>
    </xdr:from>
    <xdr:to>
      <xdr:col>76</xdr:col>
      <xdr:colOff>165100</xdr:colOff>
      <xdr:row>76</xdr:row>
      <xdr:rowOff>97296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113823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0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144377</xdr:rowOff>
    </xdr:from>
    <xdr:to>
      <xdr:col>72</xdr:col>
      <xdr:colOff>38100</xdr:colOff>
      <xdr:row>76</xdr:row>
      <xdr:rowOff>74527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0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91054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7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25338</xdr:rowOff>
    </xdr:from>
    <xdr:to>
      <xdr:col>67</xdr:col>
      <xdr:colOff>101600</xdr:colOff>
      <xdr:row>76</xdr:row>
      <xdr:rowOff>126938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143465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3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40596</xdr:rowOff>
    </xdr:from>
    <xdr:to>
      <xdr:col>85</xdr:col>
      <xdr:colOff>127000</xdr:colOff>
      <xdr:row>97</xdr:row>
      <xdr:rowOff>22744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499796"/>
          <a:ext cx="838200" cy="15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40596</xdr:rowOff>
    </xdr:from>
    <xdr:to>
      <xdr:col>81</xdr:col>
      <xdr:colOff>50800</xdr:colOff>
      <xdr:row>97</xdr:row>
      <xdr:rowOff>74566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99796"/>
          <a:ext cx="8890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74566</xdr:rowOff>
    </xdr:from>
    <xdr:to>
      <xdr:col>76</xdr:col>
      <xdr:colOff>114300</xdr:colOff>
      <xdr:row>97</xdr:row>
      <xdr:rowOff>124413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705216"/>
          <a:ext cx="889000" cy="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84705</xdr:rowOff>
    </xdr:from>
    <xdr:to>
      <xdr:col>71</xdr:col>
      <xdr:colOff>177800</xdr:colOff>
      <xdr:row>97</xdr:row>
      <xdr:rowOff>124413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15355"/>
          <a:ext cx="8890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141096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4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143394</xdr:rowOff>
    </xdr:from>
    <xdr:to>
      <xdr:col>85</xdr:col>
      <xdr:colOff>177800</xdr:colOff>
      <xdr:row>97</xdr:row>
      <xdr:rowOff>73544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166271</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5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161246</xdr:rowOff>
    </xdr:from>
    <xdr:to>
      <xdr:col>81</xdr:col>
      <xdr:colOff>101600</xdr:colOff>
      <xdr:row>96</xdr:row>
      <xdr:rowOff>91396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4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107923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22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23766</xdr:rowOff>
    </xdr:from>
    <xdr:to>
      <xdr:col>76</xdr:col>
      <xdr:colOff>165100</xdr:colOff>
      <xdr:row>97</xdr:row>
      <xdr:rowOff>125366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65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141893</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42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73613</xdr:rowOff>
    </xdr:from>
    <xdr:to>
      <xdr:col>72</xdr:col>
      <xdr:colOff>38100</xdr:colOff>
      <xdr:row>98</xdr:row>
      <xdr:rowOff>3763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20290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47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33905</xdr:rowOff>
    </xdr:from>
    <xdr:to>
      <xdr:col>67</xdr:col>
      <xdr:colOff>101600</xdr:colOff>
      <xdr:row>97</xdr:row>
      <xdr:rowOff>135505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152032</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43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50394</xdr:rowOff>
    </xdr:from>
    <xdr:to>
      <xdr:col>116</xdr:col>
      <xdr:colOff>63500</xdr:colOff>
      <xdr:row>76</xdr:row>
      <xdr:rowOff>117957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80594"/>
          <a:ext cx="8382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117957</xdr:rowOff>
    </xdr:from>
    <xdr:to>
      <xdr:col>111</xdr:col>
      <xdr:colOff>177800</xdr:colOff>
      <xdr:row>76</xdr:row>
      <xdr:rowOff>134734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48157"/>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10770</xdr:rowOff>
    </xdr:from>
    <xdr:to>
      <xdr:col>107</xdr:col>
      <xdr:colOff>50800</xdr:colOff>
      <xdr:row>76</xdr:row>
      <xdr:rowOff>134734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040970"/>
          <a:ext cx="889000" cy="1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10770</xdr:rowOff>
    </xdr:from>
    <xdr:to>
      <xdr:col>102</xdr:col>
      <xdr:colOff>114300</xdr:colOff>
      <xdr:row>76</xdr:row>
      <xdr:rowOff>39103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40970"/>
          <a:ext cx="889000" cy="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171044</xdr:rowOff>
    </xdr:from>
    <xdr:to>
      <xdr:col>116</xdr:col>
      <xdr:colOff>114300</xdr:colOff>
      <xdr:row>76</xdr:row>
      <xdr:rowOff>101194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149471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67157</xdr:rowOff>
    </xdr:from>
    <xdr:to>
      <xdr:col>112</xdr:col>
      <xdr:colOff>38100</xdr:colOff>
      <xdr:row>76</xdr:row>
      <xdr:rowOff>168757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159884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19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83934</xdr:rowOff>
    </xdr:from>
    <xdr:to>
      <xdr:col>107</xdr:col>
      <xdr:colOff>101600</xdr:colOff>
      <xdr:row>77</xdr:row>
      <xdr:rowOff>14084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5211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131420</xdr:rowOff>
    </xdr:from>
    <xdr:to>
      <xdr:col>102</xdr:col>
      <xdr:colOff>165100</xdr:colOff>
      <xdr:row>76</xdr:row>
      <xdr:rowOff>61570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52697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159753</xdr:rowOff>
    </xdr:from>
    <xdr:to>
      <xdr:col>98</xdr:col>
      <xdr:colOff>38100</xdr:colOff>
      <xdr:row>76</xdr:row>
      <xdr:rowOff>89903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81030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1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住民一人あたりのコストとして人件費が</a:t>
          </a:r>
          <a:r>
            <a:rPr kumimoji="1" lang="en-US" altLang="ja-JP" sz="1100" baseline="0">
              <a:solidFill>
                <a:sysClr val="windowText" lastClr="000000"/>
              </a:solidFill>
              <a:effectLst/>
              <a:latin typeface="+mn-lt"/>
              <a:ea typeface="+mn-ea"/>
              <a:cs typeface="+mn-cs"/>
            </a:rPr>
            <a:t>246,547</a:t>
          </a:r>
          <a:r>
            <a:rPr kumimoji="1" lang="ja-JP" altLang="ja-JP" sz="1100" baseline="0">
              <a:solidFill>
                <a:sysClr val="windowText" lastClr="000000"/>
              </a:solidFill>
              <a:effectLst/>
              <a:latin typeface="+mn-lt"/>
              <a:ea typeface="+mn-ea"/>
              <a:cs typeface="+mn-cs"/>
            </a:rPr>
            <a:t>円、</a:t>
          </a:r>
          <a:r>
            <a:rPr kumimoji="1" lang="ja-JP" altLang="ja-JP" sz="1100" baseline="0">
              <a:solidFill>
                <a:schemeClr val="dk1"/>
              </a:solidFill>
              <a:effectLst/>
              <a:latin typeface="+mn-lt"/>
              <a:ea typeface="+mn-ea"/>
              <a:cs typeface="+mn-cs"/>
            </a:rPr>
            <a:t>扶助費が</a:t>
          </a:r>
          <a:r>
            <a:rPr kumimoji="1" lang="en-US" altLang="ja-JP" sz="1100" baseline="0">
              <a:solidFill>
                <a:schemeClr val="dk1"/>
              </a:solidFill>
              <a:effectLst/>
              <a:latin typeface="+mn-lt"/>
              <a:ea typeface="+mn-ea"/>
              <a:cs typeface="+mn-cs"/>
            </a:rPr>
            <a:t>109,040</a:t>
          </a:r>
          <a:r>
            <a:rPr kumimoji="1" lang="ja-JP" altLang="ja-JP" sz="1100" baseline="0">
              <a:solidFill>
                <a:schemeClr val="dk1"/>
              </a:solidFill>
              <a:effectLst/>
              <a:latin typeface="+mn-lt"/>
              <a:ea typeface="+mn-ea"/>
              <a:cs typeface="+mn-cs"/>
            </a:rPr>
            <a:t>円</a:t>
          </a:r>
          <a:r>
            <a:rPr kumimoji="1" lang="ja-JP" altLang="en-US" sz="1100" baseline="0">
              <a:solidFill>
                <a:schemeClr val="dk1"/>
              </a:solidFill>
              <a:effectLst/>
              <a:latin typeface="+mn-lt"/>
              <a:ea typeface="+mn-ea"/>
              <a:cs typeface="+mn-cs"/>
            </a:rPr>
            <a:t>、</a:t>
          </a:r>
          <a:r>
            <a:rPr kumimoji="1" lang="ja-JP" altLang="ja-JP" sz="1100" baseline="0">
              <a:solidFill>
                <a:sysClr val="windowText" lastClr="000000"/>
              </a:solidFill>
              <a:effectLst/>
              <a:latin typeface="+mn-lt"/>
              <a:ea typeface="+mn-ea"/>
              <a:cs typeface="+mn-cs"/>
            </a:rPr>
            <a:t>補助費等が</a:t>
          </a:r>
          <a:r>
            <a:rPr kumimoji="1" lang="en-US" altLang="ja-JP" sz="1100" baseline="0">
              <a:solidFill>
                <a:sysClr val="windowText" lastClr="000000"/>
              </a:solidFill>
              <a:effectLst/>
              <a:latin typeface="+mn-lt"/>
              <a:ea typeface="+mn-ea"/>
              <a:cs typeface="+mn-cs"/>
            </a:rPr>
            <a:t>249,092</a:t>
          </a:r>
          <a:r>
            <a:rPr kumimoji="1" lang="ja-JP" altLang="ja-JP" sz="1100" baseline="0">
              <a:solidFill>
                <a:sysClr val="windowText" lastClr="000000"/>
              </a:solidFill>
              <a:effectLst/>
              <a:latin typeface="+mn-lt"/>
              <a:ea typeface="+mn-ea"/>
              <a:cs typeface="+mn-cs"/>
            </a:rPr>
            <a:t>円、</a:t>
          </a:r>
          <a:r>
            <a:rPr kumimoji="1" lang="ja-JP" altLang="en-US" sz="1100" baseline="0">
              <a:solidFill>
                <a:sysClr val="windowText" lastClr="000000"/>
              </a:solidFill>
              <a:effectLst/>
              <a:latin typeface="+mn-lt"/>
              <a:ea typeface="+mn-ea"/>
              <a:cs typeface="+mn-cs"/>
            </a:rPr>
            <a:t>普通建設事業費（うち新規整備）が</a:t>
          </a:r>
          <a:r>
            <a:rPr kumimoji="1" lang="en-US" altLang="ja-JP" sz="1100" baseline="0">
              <a:solidFill>
                <a:sysClr val="windowText" lastClr="000000"/>
              </a:solidFill>
              <a:effectLst/>
              <a:latin typeface="+mn-lt"/>
              <a:ea typeface="+mn-ea"/>
              <a:cs typeface="+mn-cs"/>
            </a:rPr>
            <a:t>160,769</a:t>
          </a:r>
          <a:r>
            <a:rPr kumimoji="1" lang="ja-JP" altLang="en-US" sz="1100" baseline="0">
              <a:solidFill>
                <a:sysClr val="windowText" lastClr="000000"/>
              </a:solidFill>
              <a:effectLst/>
              <a:latin typeface="+mn-lt"/>
              <a:ea typeface="+mn-ea"/>
              <a:cs typeface="+mn-cs"/>
            </a:rPr>
            <a:t>円</a:t>
          </a:r>
          <a:r>
            <a:rPr kumimoji="1" lang="ja-JP" altLang="ja-JP" sz="1100" baseline="0">
              <a:solidFill>
                <a:sysClr val="windowText" lastClr="000000"/>
              </a:solidFill>
              <a:effectLst/>
              <a:latin typeface="+mn-lt"/>
              <a:ea typeface="+mn-ea"/>
              <a:cs typeface="+mn-cs"/>
            </a:rPr>
            <a:t>となっており類似団体と比較して高い状況となっている。人件費については、町が保有・運営する施設が多くそれに伴い職員数も多いことから類似団体と比較しても以前から高い水準となっている。令和</a:t>
          </a:r>
          <a:r>
            <a:rPr kumimoji="1" lang="en-US" altLang="ja-JP" sz="1100" baseline="0">
              <a:solidFill>
                <a:sysClr val="windowText" lastClr="000000"/>
              </a:solidFill>
              <a:effectLst/>
              <a:latin typeface="+mn-lt"/>
              <a:ea typeface="+mn-ea"/>
              <a:cs typeface="+mn-cs"/>
            </a:rPr>
            <a:t>4</a:t>
          </a:r>
          <a:r>
            <a:rPr kumimoji="1" lang="ja-JP" altLang="ja-JP" sz="1100" baseline="0">
              <a:solidFill>
                <a:sysClr val="windowText" lastClr="000000"/>
              </a:solidFill>
              <a:effectLst/>
              <a:latin typeface="+mn-lt"/>
              <a:ea typeface="+mn-ea"/>
              <a:cs typeface="+mn-cs"/>
            </a:rPr>
            <a:t>年度は</a:t>
          </a:r>
          <a:r>
            <a:rPr kumimoji="1" lang="ja-JP" altLang="en-US" sz="1100" baseline="0">
              <a:solidFill>
                <a:sysClr val="windowText" lastClr="000000"/>
              </a:solidFill>
              <a:effectLst/>
              <a:latin typeface="+mn-lt"/>
              <a:ea typeface="+mn-ea"/>
              <a:cs typeface="+mn-cs"/>
            </a:rPr>
            <a:t>新規採用を行ったことで、</a:t>
          </a:r>
          <a:r>
            <a:rPr kumimoji="1" lang="ja-JP" altLang="ja-JP" sz="1100" baseline="0">
              <a:solidFill>
                <a:sysClr val="windowText" lastClr="000000"/>
              </a:solidFill>
              <a:effectLst/>
              <a:latin typeface="+mn-lt"/>
              <a:ea typeface="+mn-ea"/>
              <a:cs typeface="+mn-cs"/>
            </a:rPr>
            <a:t>さらに人件費が増大することとなった。扶助費については、子育て支援施策を推し進めており、</a:t>
          </a:r>
          <a:r>
            <a:rPr kumimoji="1" lang="ja-JP" altLang="en-US" sz="1100" baseline="0">
              <a:solidFill>
                <a:sysClr val="windowText" lastClr="000000"/>
              </a:solidFill>
              <a:effectLst/>
              <a:latin typeface="+mn-lt"/>
              <a:ea typeface="+mn-ea"/>
              <a:cs typeface="+mn-cs"/>
            </a:rPr>
            <a:t>令和</a:t>
          </a:r>
          <a:r>
            <a:rPr kumimoji="1" lang="en-US" altLang="ja-JP" sz="1100" baseline="0">
              <a:solidFill>
                <a:sysClr val="windowText" lastClr="000000"/>
              </a:solidFill>
              <a:effectLst/>
              <a:latin typeface="+mn-lt"/>
              <a:ea typeface="+mn-ea"/>
              <a:cs typeface="+mn-cs"/>
            </a:rPr>
            <a:t>4</a:t>
          </a:r>
          <a:r>
            <a:rPr kumimoji="1" lang="ja-JP" altLang="en-US" sz="1100" baseline="0">
              <a:solidFill>
                <a:sysClr val="windowText" lastClr="000000"/>
              </a:solidFill>
              <a:effectLst/>
              <a:latin typeface="+mn-lt"/>
              <a:ea typeface="+mn-ea"/>
              <a:cs typeface="+mn-cs"/>
            </a:rPr>
            <a:t>年度からは給食費の無償化</a:t>
          </a:r>
          <a:r>
            <a:rPr kumimoji="1" lang="ja-JP" altLang="ja-JP" sz="1100" baseline="0">
              <a:solidFill>
                <a:sysClr val="windowText" lastClr="000000"/>
              </a:solidFill>
              <a:effectLst/>
              <a:latin typeface="+mn-lt"/>
              <a:ea typeface="+mn-ea"/>
              <a:cs typeface="+mn-cs"/>
            </a:rPr>
            <a:t>など</a:t>
          </a:r>
          <a:r>
            <a:rPr kumimoji="1" lang="ja-JP" altLang="en-US" sz="1100" baseline="0">
              <a:solidFill>
                <a:sysClr val="windowText" lastClr="000000"/>
              </a:solidFill>
              <a:effectLst/>
              <a:latin typeface="+mn-lt"/>
              <a:ea typeface="+mn-ea"/>
              <a:cs typeface="+mn-cs"/>
            </a:rPr>
            <a:t>がスタートしたことで、</a:t>
          </a:r>
          <a:r>
            <a:rPr kumimoji="1" lang="ja-JP" altLang="ja-JP" sz="1100" baseline="0">
              <a:solidFill>
                <a:sysClr val="windowText" lastClr="000000"/>
              </a:solidFill>
              <a:effectLst/>
              <a:latin typeface="+mn-lt"/>
              <a:ea typeface="+mn-ea"/>
              <a:cs typeface="+mn-cs"/>
            </a:rPr>
            <a:t>年々増加傾向にある。</a:t>
          </a:r>
          <a:r>
            <a:rPr kumimoji="1" lang="ja-JP" altLang="ja-JP" sz="1100" baseline="0">
              <a:solidFill>
                <a:schemeClr val="dk1"/>
              </a:solidFill>
              <a:effectLst/>
              <a:latin typeface="+mn-lt"/>
              <a:ea typeface="+mn-ea"/>
              <a:cs typeface="+mn-cs"/>
            </a:rPr>
            <a:t>補助費等については、昨年度に新型コロナウイルス感染症対策として特別定額給付金などの国庫補助事業や町単独事業で補助事業を行ったことから、類似団体と比較しても大幅な減となっている。</a:t>
          </a:r>
          <a:r>
            <a:rPr kumimoji="1" lang="ja-JP" altLang="en-US" sz="1100" baseline="0">
              <a:solidFill>
                <a:schemeClr val="dk1"/>
              </a:solidFill>
              <a:effectLst/>
              <a:latin typeface="+mn-lt"/>
              <a:ea typeface="+mn-ea"/>
              <a:cs typeface="+mn-cs"/>
            </a:rPr>
            <a:t>普通建設事業費（うち新規整備）については、あまぎ自然と伝統文化体験館整備事業費が本格的に始動したことによる増で、今後もこの程度で推移していくものと思われる。</a:t>
          </a:r>
          <a:r>
            <a:rPr kumimoji="1" lang="ja-JP" altLang="ja-JP" sz="1100" baseline="0">
              <a:solidFill>
                <a:sysClr val="windowText" lastClr="000000"/>
              </a:solidFill>
              <a:effectLst/>
              <a:latin typeface="+mn-lt"/>
              <a:ea typeface="+mn-ea"/>
              <a:cs typeface="+mn-cs"/>
            </a:rPr>
            <a:t>職員配置の見直しなど人員の適正化を図り、人件費の抑制に努める。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鹿児島県天城町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5,597
5,562
80.40
7,978,612
7,577,715
376,658
3,891,089
6,751,169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146304</xdr:rowOff>
    </xdr:from>
    <xdr:to>
      <xdr:col>24</xdr:col>
      <xdr:colOff>63500</xdr:colOff>
      <xdr:row>32</xdr:row>
      <xdr:rowOff>158877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3270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146304</xdr:rowOff>
    </xdr:from>
    <xdr:to>
      <xdr:col>19</xdr:col>
      <xdr:colOff>177800</xdr:colOff>
      <xdr:row>33</xdr:row>
      <xdr:rowOff>62611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2704"/>
          <a:ext cx="889000" cy="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68580</xdr:rowOff>
    </xdr:from>
    <xdr:to>
      <xdr:col>15</xdr:col>
      <xdr:colOff>50800</xdr:colOff>
      <xdr:row>33</xdr:row>
      <xdr:rowOff>62611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54980"/>
          <a:ext cx="889000" cy="1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68580</xdr:rowOff>
    </xdr:from>
    <xdr:to>
      <xdr:col>10</xdr:col>
      <xdr:colOff>114300</xdr:colOff>
      <xdr:row>33</xdr:row>
      <xdr:rowOff>14859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54980"/>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108077</xdr:rowOff>
    </xdr:from>
    <xdr:to>
      <xdr:col>24</xdr:col>
      <xdr:colOff>114300</xdr:colOff>
      <xdr:row>33</xdr:row>
      <xdr:rowOff>38227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130954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95504</xdr:rowOff>
    </xdr:from>
    <xdr:to>
      <xdr:col>20</xdr:col>
      <xdr:colOff>38100</xdr:colOff>
      <xdr:row>33</xdr:row>
      <xdr:rowOff>25654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42181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11811</xdr:rowOff>
    </xdr:from>
    <xdr:to>
      <xdr:col>15</xdr:col>
      <xdr:colOff>101600</xdr:colOff>
      <xdr:row>33</xdr:row>
      <xdr:rowOff>113411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129938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17780</xdr:rowOff>
    </xdr:from>
    <xdr:to>
      <xdr:col>10</xdr:col>
      <xdr:colOff>165100</xdr:colOff>
      <xdr:row>32</xdr:row>
      <xdr:rowOff>119380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135907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135509</xdr:rowOff>
    </xdr:from>
    <xdr:to>
      <xdr:col>6</xdr:col>
      <xdr:colOff>38100</xdr:colOff>
      <xdr:row>33</xdr:row>
      <xdr:rowOff>65659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82186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48699</xdr:rowOff>
    </xdr:from>
    <xdr:to>
      <xdr:col>24</xdr:col>
      <xdr:colOff>63500</xdr:colOff>
      <xdr:row>57</xdr:row>
      <xdr:rowOff>110748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49899"/>
          <a:ext cx="8382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171415</xdr:rowOff>
    </xdr:from>
    <xdr:to>
      <xdr:col>19</xdr:col>
      <xdr:colOff>177800</xdr:colOff>
      <xdr:row>56</xdr:row>
      <xdr:rowOff>48699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01165"/>
          <a:ext cx="889000" cy="4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171415</xdr:rowOff>
    </xdr:from>
    <xdr:to>
      <xdr:col>15</xdr:col>
      <xdr:colOff>50800</xdr:colOff>
      <xdr:row>57</xdr:row>
      <xdr:rowOff>46188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01165"/>
          <a:ext cx="889000" cy="2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46188</xdr:rowOff>
    </xdr:from>
    <xdr:to>
      <xdr:col>10</xdr:col>
      <xdr:colOff>114300</xdr:colOff>
      <xdr:row>57</xdr:row>
      <xdr:rowOff>53791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18838"/>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59948</xdr:rowOff>
    </xdr:from>
    <xdr:to>
      <xdr:col>24</xdr:col>
      <xdr:colOff>114300</xdr:colOff>
      <xdr:row>57</xdr:row>
      <xdr:rowOff>161548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38375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169349</xdr:rowOff>
    </xdr:from>
    <xdr:to>
      <xdr:col>20</xdr:col>
      <xdr:colOff>38100</xdr:colOff>
      <xdr:row>56</xdr:row>
      <xdr:rowOff>99499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116026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7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120615</xdr:rowOff>
    </xdr:from>
    <xdr:to>
      <xdr:col>15</xdr:col>
      <xdr:colOff>101600</xdr:colOff>
      <xdr:row>56</xdr:row>
      <xdr:rowOff>50765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67292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2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166838</xdr:rowOff>
    </xdr:from>
    <xdr:to>
      <xdr:col>10</xdr:col>
      <xdr:colOff>165100</xdr:colOff>
      <xdr:row>57</xdr:row>
      <xdr:rowOff>96988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113515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4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2991</xdr:rowOff>
    </xdr:from>
    <xdr:to>
      <xdr:col>6</xdr:col>
      <xdr:colOff>38100</xdr:colOff>
      <xdr:row>57</xdr:row>
      <xdr:rowOff>104591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121118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119162</xdr:rowOff>
    </xdr:from>
    <xdr:to>
      <xdr:col>24</xdr:col>
      <xdr:colOff>63500</xdr:colOff>
      <xdr:row>75</xdr:row>
      <xdr:rowOff>43931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06462"/>
          <a:ext cx="838200" cy="9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119162</xdr:rowOff>
    </xdr:from>
    <xdr:to>
      <xdr:col>19</xdr:col>
      <xdr:colOff>177800</xdr:colOff>
      <xdr:row>75</xdr:row>
      <xdr:rowOff>167452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06462"/>
          <a:ext cx="889000" cy="2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167452</xdr:rowOff>
    </xdr:from>
    <xdr:to>
      <xdr:col>15</xdr:col>
      <xdr:colOff>50800</xdr:colOff>
      <xdr:row>76</xdr:row>
      <xdr:rowOff>60111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26202"/>
          <a:ext cx="889000" cy="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60111</xdr:rowOff>
    </xdr:from>
    <xdr:to>
      <xdr:col>10</xdr:col>
      <xdr:colOff>114300</xdr:colOff>
      <xdr:row>76</xdr:row>
      <xdr:rowOff>100403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90311"/>
          <a:ext cx="889000" cy="4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164581</xdr:rowOff>
    </xdr:from>
    <xdr:to>
      <xdr:col>24</xdr:col>
      <xdr:colOff>114300</xdr:colOff>
      <xdr:row>75</xdr:row>
      <xdr:rowOff>94731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0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68362</xdr:rowOff>
    </xdr:from>
    <xdr:to>
      <xdr:col>20</xdr:col>
      <xdr:colOff>38100</xdr:colOff>
      <xdr:row>74</xdr:row>
      <xdr:rowOff>169962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3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116652</xdr:rowOff>
    </xdr:from>
    <xdr:to>
      <xdr:col>15</xdr:col>
      <xdr:colOff>101600</xdr:colOff>
      <xdr:row>76</xdr:row>
      <xdr:rowOff>46802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63329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5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9311</xdr:rowOff>
    </xdr:from>
    <xdr:to>
      <xdr:col>10</xdr:col>
      <xdr:colOff>165100</xdr:colOff>
      <xdr:row>76</xdr:row>
      <xdr:rowOff>110911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102038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3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49603</xdr:rowOff>
    </xdr:from>
    <xdr:to>
      <xdr:col>6</xdr:col>
      <xdr:colOff>38100</xdr:colOff>
      <xdr:row>76</xdr:row>
      <xdr:rowOff>151203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142330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7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32395</xdr:rowOff>
    </xdr:from>
    <xdr:to>
      <xdr:col>24</xdr:col>
      <xdr:colOff>63500</xdr:colOff>
      <xdr:row>96</xdr:row>
      <xdr:rowOff>48320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91595"/>
          <a:ext cx="8382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32395</xdr:rowOff>
    </xdr:from>
    <xdr:to>
      <xdr:col>19</xdr:col>
      <xdr:colOff>177800</xdr:colOff>
      <xdr:row>96</xdr:row>
      <xdr:rowOff>56970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91595"/>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56970</xdr:rowOff>
    </xdr:from>
    <xdr:to>
      <xdr:col>15</xdr:col>
      <xdr:colOff>50800</xdr:colOff>
      <xdr:row>97</xdr:row>
      <xdr:rowOff>56215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16170"/>
          <a:ext cx="889000" cy="1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104081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46851</xdr:rowOff>
    </xdr:from>
    <xdr:to>
      <xdr:col>10</xdr:col>
      <xdr:colOff>114300</xdr:colOff>
      <xdr:row>97</xdr:row>
      <xdr:rowOff>56215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77501"/>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168970</xdr:rowOff>
    </xdr:from>
    <xdr:to>
      <xdr:col>24</xdr:col>
      <xdr:colOff>114300</xdr:colOff>
      <xdr:row>96</xdr:row>
      <xdr:rowOff>99120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147397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153045</xdr:rowOff>
    </xdr:from>
    <xdr:to>
      <xdr:col>20</xdr:col>
      <xdr:colOff>38100</xdr:colOff>
      <xdr:row>96</xdr:row>
      <xdr:rowOff>83195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74322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3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6170</xdr:rowOff>
    </xdr:from>
    <xdr:to>
      <xdr:col>15</xdr:col>
      <xdr:colOff>101600</xdr:colOff>
      <xdr:row>96</xdr:row>
      <xdr:rowOff>107770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124297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4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5415</xdr:rowOff>
    </xdr:from>
    <xdr:to>
      <xdr:col>10</xdr:col>
      <xdr:colOff>165100</xdr:colOff>
      <xdr:row>97</xdr:row>
      <xdr:rowOff>107015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98142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167501</xdr:rowOff>
    </xdr:from>
    <xdr:to>
      <xdr:col>6</xdr:col>
      <xdr:colOff>38100</xdr:colOff>
      <xdr:row>97</xdr:row>
      <xdr:rowOff>97651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88778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147753</xdr:rowOff>
    </xdr:from>
    <xdr:to>
      <xdr:col>55</xdr:col>
      <xdr:colOff>0</xdr:colOff>
      <xdr:row>56</xdr:row>
      <xdr:rowOff>69086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577503"/>
          <a:ext cx="838200" cy="9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147753</xdr:rowOff>
    </xdr:from>
    <xdr:to>
      <xdr:col>50</xdr:col>
      <xdr:colOff>114300</xdr:colOff>
      <xdr:row>56</xdr:row>
      <xdr:rowOff>167935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77503"/>
          <a:ext cx="889000" cy="19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167935</xdr:rowOff>
    </xdr:from>
    <xdr:to>
      <xdr:col>45</xdr:col>
      <xdr:colOff>177800</xdr:colOff>
      <xdr:row>57</xdr:row>
      <xdr:rowOff>87092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69135"/>
          <a:ext cx="889000" cy="9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14009</xdr:rowOff>
    </xdr:from>
    <xdr:to>
      <xdr:col>41</xdr:col>
      <xdr:colOff>50800</xdr:colOff>
      <xdr:row>57</xdr:row>
      <xdr:rowOff>87092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15209"/>
          <a:ext cx="889000" cy="2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18286</xdr:rowOff>
    </xdr:from>
    <xdr:to>
      <xdr:col>55</xdr:col>
      <xdr:colOff>50800</xdr:colOff>
      <xdr:row>56</xdr:row>
      <xdr:rowOff>119886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41163</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7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96953</xdr:rowOff>
    </xdr:from>
    <xdr:to>
      <xdr:col>50</xdr:col>
      <xdr:colOff>165100</xdr:colOff>
      <xdr:row>56</xdr:row>
      <xdr:rowOff>27103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2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43630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30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117135</xdr:rowOff>
    </xdr:from>
    <xdr:to>
      <xdr:col>46</xdr:col>
      <xdr:colOff>38100</xdr:colOff>
      <xdr:row>57</xdr:row>
      <xdr:rowOff>47285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63812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36292</xdr:rowOff>
    </xdr:from>
    <xdr:to>
      <xdr:col>41</xdr:col>
      <xdr:colOff>101600</xdr:colOff>
      <xdr:row>57</xdr:row>
      <xdr:rowOff>137892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0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154419</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8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134659</xdr:rowOff>
    </xdr:from>
    <xdr:to>
      <xdr:col>36</xdr:col>
      <xdr:colOff>165100</xdr:colOff>
      <xdr:row>56</xdr:row>
      <xdr:rowOff>64809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81336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33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33017</xdr:rowOff>
    </xdr:from>
    <xdr:to>
      <xdr:col>55</xdr:col>
      <xdr:colOff>0</xdr:colOff>
      <xdr:row>77</xdr:row>
      <xdr:rowOff>76561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63217"/>
          <a:ext cx="838200" cy="21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76561</xdr:rowOff>
    </xdr:from>
    <xdr:to>
      <xdr:col>50</xdr:col>
      <xdr:colOff>114300</xdr:colOff>
      <xdr:row>77</xdr:row>
      <xdr:rowOff>108752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78211"/>
          <a:ext cx="889000" cy="3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108752</xdr:rowOff>
    </xdr:from>
    <xdr:to>
      <xdr:col>45</xdr:col>
      <xdr:colOff>177800</xdr:colOff>
      <xdr:row>77</xdr:row>
      <xdr:rowOff>148433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10402"/>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148433</xdr:rowOff>
    </xdr:from>
    <xdr:to>
      <xdr:col>41</xdr:col>
      <xdr:colOff>50800</xdr:colOff>
      <xdr:row>77</xdr:row>
      <xdr:rowOff>157339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50083"/>
          <a:ext cx="889000" cy="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153667</xdr:rowOff>
    </xdr:from>
    <xdr:to>
      <xdr:col>55</xdr:col>
      <xdr:colOff>50800</xdr:colOff>
      <xdr:row>76</xdr:row>
      <xdr:rowOff>83817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5094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25761</xdr:rowOff>
    </xdr:from>
    <xdr:to>
      <xdr:col>50</xdr:col>
      <xdr:colOff>165100</xdr:colOff>
      <xdr:row>77</xdr:row>
      <xdr:rowOff>127361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143888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0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57952</xdr:rowOff>
    </xdr:from>
    <xdr:to>
      <xdr:col>46</xdr:col>
      <xdr:colOff>38100</xdr:colOff>
      <xdr:row>77</xdr:row>
      <xdr:rowOff>159552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150679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97633</xdr:rowOff>
    </xdr:from>
    <xdr:to>
      <xdr:col>41</xdr:col>
      <xdr:colOff>101600</xdr:colOff>
      <xdr:row>78</xdr:row>
      <xdr:rowOff>27783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44310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106539</xdr:rowOff>
    </xdr:from>
    <xdr:to>
      <xdr:col>36</xdr:col>
      <xdr:colOff>165100</xdr:colOff>
      <xdr:row>78</xdr:row>
      <xdr:rowOff>36689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53216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20744</xdr:rowOff>
    </xdr:from>
    <xdr:to>
      <xdr:col>55</xdr:col>
      <xdr:colOff>0</xdr:colOff>
      <xdr:row>95</xdr:row>
      <xdr:rowOff>147769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308494"/>
          <a:ext cx="838200" cy="1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147769</xdr:rowOff>
    </xdr:from>
    <xdr:to>
      <xdr:col>50</xdr:col>
      <xdr:colOff>114300</xdr:colOff>
      <xdr:row>95</xdr:row>
      <xdr:rowOff>161813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35519"/>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161813</xdr:rowOff>
    </xdr:from>
    <xdr:to>
      <xdr:col>45</xdr:col>
      <xdr:colOff>177800</xdr:colOff>
      <xdr:row>96</xdr:row>
      <xdr:rowOff>50347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49563"/>
          <a:ext cx="889000" cy="5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49451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50347</xdr:rowOff>
    </xdr:from>
    <xdr:to>
      <xdr:col>41</xdr:col>
      <xdr:colOff>50800</xdr:colOff>
      <xdr:row>98</xdr:row>
      <xdr:rowOff>26436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09547"/>
          <a:ext cx="889000" cy="3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61521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141394</xdr:rowOff>
    </xdr:from>
    <xdr:to>
      <xdr:col>55</xdr:col>
      <xdr:colOff>50800</xdr:colOff>
      <xdr:row>95</xdr:row>
      <xdr:rowOff>71544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164271</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0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96969</xdr:rowOff>
    </xdr:from>
    <xdr:to>
      <xdr:col>50</xdr:col>
      <xdr:colOff>165100</xdr:colOff>
      <xdr:row>96</xdr:row>
      <xdr:rowOff>27119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43646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1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111013</xdr:rowOff>
    </xdr:from>
    <xdr:to>
      <xdr:col>46</xdr:col>
      <xdr:colOff>38100</xdr:colOff>
      <xdr:row>96</xdr:row>
      <xdr:rowOff>41163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57690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17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170997</xdr:rowOff>
    </xdr:from>
    <xdr:to>
      <xdr:col>41</xdr:col>
      <xdr:colOff>101600</xdr:colOff>
      <xdr:row>96</xdr:row>
      <xdr:rowOff>101147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5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117674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23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147086</xdr:rowOff>
    </xdr:from>
    <xdr:to>
      <xdr:col>36</xdr:col>
      <xdr:colOff>165100</xdr:colOff>
      <xdr:row>98</xdr:row>
      <xdr:rowOff>77236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68363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7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123763</xdr:rowOff>
    </xdr:from>
    <xdr:to>
      <xdr:col>85</xdr:col>
      <xdr:colOff>127000</xdr:colOff>
      <xdr:row>37</xdr:row>
      <xdr:rowOff>114946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95963"/>
          <a:ext cx="838200" cy="16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86926</xdr:rowOff>
    </xdr:from>
    <xdr:to>
      <xdr:col>81</xdr:col>
      <xdr:colOff>50800</xdr:colOff>
      <xdr:row>37</xdr:row>
      <xdr:rowOff>114946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30576"/>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86926</xdr:rowOff>
    </xdr:from>
    <xdr:to>
      <xdr:col>76</xdr:col>
      <xdr:colOff>114300</xdr:colOff>
      <xdr:row>38</xdr:row>
      <xdr:rowOff>65536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30576"/>
          <a:ext cx="889000" cy="15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65536</xdr:rowOff>
    </xdr:from>
    <xdr:to>
      <xdr:col>71</xdr:col>
      <xdr:colOff>177800</xdr:colOff>
      <xdr:row>38</xdr:row>
      <xdr:rowOff>141839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80636"/>
          <a:ext cx="889000" cy="7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72963</xdr:rowOff>
    </xdr:from>
    <xdr:to>
      <xdr:col>85</xdr:col>
      <xdr:colOff>177800</xdr:colOff>
      <xdr:row>37</xdr:row>
      <xdr:rowOff>3113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4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95840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9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64146</xdr:rowOff>
    </xdr:from>
    <xdr:to>
      <xdr:col>81</xdr:col>
      <xdr:colOff>101600</xdr:colOff>
      <xdr:row>37</xdr:row>
      <xdr:rowOff>165746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156873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0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36126</xdr:rowOff>
    </xdr:from>
    <xdr:to>
      <xdr:col>76</xdr:col>
      <xdr:colOff>165100</xdr:colOff>
      <xdr:row>37</xdr:row>
      <xdr:rowOff>137726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128853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14736</xdr:rowOff>
    </xdr:from>
    <xdr:to>
      <xdr:col>72</xdr:col>
      <xdr:colOff>38100</xdr:colOff>
      <xdr:row>38</xdr:row>
      <xdr:rowOff>116336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107463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91039</xdr:rowOff>
    </xdr:from>
    <xdr:to>
      <xdr:col>67</xdr:col>
      <xdr:colOff>101600</xdr:colOff>
      <xdr:row>39</xdr:row>
      <xdr:rowOff>21189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12316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124214</xdr:rowOff>
    </xdr:from>
    <xdr:to>
      <xdr:col>85</xdr:col>
      <xdr:colOff>127000</xdr:colOff>
      <xdr:row>57</xdr:row>
      <xdr:rowOff>157430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53964"/>
          <a:ext cx="838200" cy="37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126174</xdr:rowOff>
    </xdr:from>
    <xdr:to>
      <xdr:col>81</xdr:col>
      <xdr:colOff>50800</xdr:colOff>
      <xdr:row>57</xdr:row>
      <xdr:rowOff>157430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98824"/>
          <a:ext cx="889000" cy="3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126174</xdr:rowOff>
    </xdr:from>
    <xdr:to>
      <xdr:col>76</xdr:col>
      <xdr:colOff>114300</xdr:colOff>
      <xdr:row>57</xdr:row>
      <xdr:rowOff>168190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98824"/>
          <a:ext cx="889000" cy="4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168190</xdr:rowOff>
    </xdr:from>
    <xdr:to>
      <xdr:col>71</xdr:col>
      <xdr:colOff>177800</xdr:colOff>
      <xdr:row>58</xdr:row>
      <xdr:rowOff>46010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40840"/>
          <a:ext cx="889000" cy="4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73414</xdr:rowOff>
    </xdr:from>
    <xdr:to>
      <xdr:col>85</xdr:col>
      <xdr:colOff>177800</xdr:colOff>
      <xdr:row>56</xdr:row>
      <xdr:rowOff>3564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96291</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5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106630</xdr:rowOff>
    </xdr:from>
    <xdr:to>
      <xdr:col>81</xdr:col>
      <xdr:colOff>101600</xdr:colOff>
      <xdr:row>58</xdr:row>
      <xdr:rowOff>36780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27907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75374</xdr:rowOff>
    </xdr:from>
    <xdr:to>
      <xdr:col>76</xdr:col>
      <xdr:colOff>165100</xdr:colOff>
      <xdr:row>58</xdr:row>
      <xdr:rowOff>5524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168101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117390</xdr:rowOff>
    </xdr:from>
    <xdr:to>
      <xdr:col>72</xdr:col>
      <xdr:colOff>38100</xdr:colOff>
      <xdr:row>58</xdr:row>
      <xdr:rowOff>47540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38667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8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166660</xdr:rowOff>
    </xdr:from>
    <xdr:to>
      <xdr:col>67</xdr:col>
      <xdr:colOff>101600</xdr:colOff>
      <xdr:row>58</xdr:row>
      <xdr:rowOff>96810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87937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105944</xdr:rowOff>
    </xdr:from>
    <xdr:to>
      <xdr:col>85</xdr:col>
      <xdr:colOff>127000</xdr:colOff>
      <xdr:row>78</xdr:row>
      <xdr:rowOff>161074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479044"/>
          <a:ext cx="8382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121628</xdr:rowOff>
    </xdr:from>
    <xdr:to>
      <xdr:col>81</xdr:col>
      <xdr:colOff>50800</xdr:colOff>
      <xdr:row>78</xdr:row>
      <xdr:rowOff>161074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94728"/>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96317</xdr:rowOff>
    </xdr:from>
    <xdr:to>
      <xdr:col>76</xdr:col>
      <xdr:colOff>114300</xdr:colOff>
      <xdr:row>78</xdr:row>
      <xdr:rowOff>121628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297967"/>
          <a:ext cx="889000" cy="19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96317</xdr:rowOff>
    </xdr:from>
    <xdr:to>
      <xdr:col>71</xdr:col>
      <xdr:colOff>177800</xdr:colOff>
      <xdr:row>78</xdr:row>
      <xdr:rowOff>62001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297967"/>
          <a:ext cx="889000" cy="1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4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55144</xdr:rowOff>
    </xdr:from>
    <xdr:to>
      <xdr:col>85</xdr:col>
      <xdr:colOff>177800</xdr:colOff>
      <xdr:row>78</xdr:row>
      <xdr:rowOff>156744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141521</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4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110274</xdr:rowOff>
    </xdr:from>
    <xdr:to>
      <xdr:col>81</xdr:col>
      <xdr:colOff>101600</xdr:colOff>
      <xdr:row>79</xdr:row>
      <xdr:rowOff>40424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31551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70828</xdr:rowOff>
    </xdr:from>
    <xdr:to>
      <xdr:col>76</xdr:col>
      <xdr:colOff>165100</xdr:colOff>
      <xdr:row>79</xdr:row>
      <xdr:rowOff>978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163555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3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45517</xdr:rowOff>
    </xdr:from>
    <xdr:to>
      <xdr:col>72</xdr:col>
      <xdr:colOff>38100</xdr:colOff>
      <xdr:row>77</xdr:row>
      <xdr:rowOff>147117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2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163644</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0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11201</xdr:rowOff>
    </xdr:from>
    <xdr:to>
      <xdr:col>67</xdr:col>
      <xdr:colOff>101600</xdr:colOff>
      <xdr:row>78</xdr:row>
      <xdr:rowOff>112801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103928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4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28330</xdr:rowOff>
    </xdr:from>
    <xdr:to>
      <xdr:col>85</xdr:col>
      <xdr:colOff>127000</xdr:colOff>
      <xdr:row>96</xdr:row>
      <xdr:rowOff>49220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87530"/>
          <a:ext cx="838200" cy="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46496</xdr:rowOff>
    </xdr:from>
    <xdr:to>
      <xdr:col>81</xdr:col>
      <xdr:colOff>50800</xdr:colOff>
      <xdr:row>96</xdr:row>
      <xdr:rowOff>49220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05696"/>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23727</xdr:rowOff>
    </xdr:from>
    <xdr:to>
      <xdr:col>76</xdr:col>
      <xdr:colOff>114300</xdr:colOff>
      <xdr:row>96</xdr:row>
      <xdr:rowOff>46496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82927"/>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23727</xdr:rowOff>
    </xdr:from>
    <xdr:to>
      <xdr:col>71</xdr:col>
      <xdr:colOff>177800</xdr:colOff>
      <xdr:row>96</xdr:row>
      <xdr:rowOff>76138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82927"/>
          <a:ext cx="889000" cy="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148980</xdr:rowOff>
    </xdr:from>
    <xdr:to>
      <xdr:col>85</xdr:col>
      <xdr:colOff>177800</xdr:colOff>
      <xdr:row>96</xdr:row>
      <xdr:rowOff>79130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407</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8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169870</xdr:rowOff>
    </xdr:from>
    <xdr:to>
      <xdr:col>81</xdr:col>
      <xdr:colOff>101600</xdr:colOff>
      <xdr:row>96</xdr:row>
      <xdr:rowOff>100020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116547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23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167146</xdr:rowOff>
    </xdr:from>
    <xdr:to>
      <xdr:col>76</xdr:col>
      <xdr:colOff>165100</xdr:colOff>
      <xdr:row>96</xdr:row>
      <xdr:rowOff>97296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113823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2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144377</xdr:rowOff>
    </xdr:from>
    <xdr:to>
      <xdr:col>72</xdr:col>
      <xdr:colOff>38100</xdr:colOff>
      <xdr:row>96</xdr:row>
      <xdr:rowOff>74527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3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91054</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0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25338</xdr:rowOff>
    </xdr:from>
    <xdr:to>
      <xdr:col>67</xdr:col>
      <xdr:colOff>101600</xdr:colOff>
      <xdr:row>96</xdr:row>
      <xdr:rowOff>126938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143465</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5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住民一人あたりのコストとして議会費では</a:t>
          </a:r>
          <a:r>
            <a:rPr kumimoji="1" lang="en-US" altLang="ja-JP" sz="1100">
              <a:solidFill>
                <a:sysClr val="windowText" lastClr="000000"/>
              </a:solidFill>
              <a:effectLst/>
              <a:latin typeface="+mn-lt"/>
              <a:ea typeface="+mn-ea"/>
              <a:cs typeface="+mn-cs"/>
            </a:rPr>
            <a:t>14,549</a:t>
          </a:r>
          <a:r>
            <a:rPr kumimoji="1" lang="ja-JP" altLang="ja-JP" sz="1100">
              <a:solidFill>
                <a:sysClr val="windowText" lastClr="000000"/>
              </a:solidFill>
              <a:effectLst/>
              <a:latin typeface="+mn-lt"/>
              <a:ea typeface="+mn-ea"/>
              <a:cs typeface="+mn-cs"/>
            </a:rPr>
            <a:t>円、農林水産業費で</a:t>
          </a:r>
          <a:r>
            <a:rPr kumimoji="1" lang="en-US" altLang="ja-JP" sz="1100">
              <a:solidFill>
                <a:sysClr val="windowText" lastClr="000000"/>
              </a:solidFill>
              <a:effectLst/>
              <a:latin typeface="+mn-lt"/>
              <a:ea typeface="+mn-ea"/>
              <a:cs typeface="+mn-cs"/>
            </a:rPr>
            <a:t>16,623</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商工費で</a:t>
          </a:r>
          <a:r>
            <a:rPr kumimoji="1" lang="en-US" altLang="ja-JP" sz="1100">
              <a:solidFill>
                <a:sysClr val="windowText" lastClr="000000"/>
              </a:solidFill>
              <a:effectLst/>
              <a:latin typeface="+mn-lt"/>
              <a:ea typeface="+mn-ea"/>
              <a:cs typeface="+mn-cs"/>
            </a:rPr>
            <a:t>98,334</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土木費で</a:t>
          </a:r>
          <a:r>
            <a:rPr kumimoji="1" lang="en-US" altLang="ja-JP" sz="1100">
              <a:solidFill>
                <a:sysClr val="windowText" lastClr="000000"/>
              </a:solidFill>
              <a:effectLst/>
              <a:latin typeface="+mn-lt"/>
              <a:ea typeface="+mn-ea"/>
              <a:cs typeface="+mn-cs"/>
            </a:rPr>
            <a:t>143,111</a:t>
          </a:r>
          <a:r>
            <a:rPr kumimoji="1" lang="ja-JP" altLang="ja-JP" sz="1100">
              <a:solidFill>
                <a:sysClr val="windowText" lastClr="000000"/>
              </a:solidFill>
              <a:effectLst/>
              <a:latin typeface="+mn-lt"/>
              <a:ea typeface="+mn-ea"/>
              <a:cs typeface="+mn-cs"/>
            </a:rPr>
            <a:t>円、公債費で</a:t>
          </a:r>
          <a:r>
            <a:rPr kumimoji="1" lang="en-US" altLang="ja-JP" sz="1100">
              <a:solidFill>
                <a:sysClr val="windowText" lastClr="000000"/>
              </a:solidFill>
              <a:effectLst/>
              <a:latin typeface="+mn-lt"/>
              <a:ea typeface="+mn-ea"/>
              <a:cs typeface="+mn-cs"/>
            </a:rPr>
            <a:t>139,231</a:t>
          </a:r>
          <a:r>
            <a:rPr kumimoji="1" lang="ja-JP" altLang="ja-JP" sz="1100">
              <a:solidFill>
                <a:sysClr val="windowText" lastClr="000000"/>
              </a:solidFill>
              <a:effectLst/>
              <a:latin typeface="+mn-lt"/>
              <a:ea typeface="+mn-ea"/>
              <a:cs typeface="+mn-cs"/>
            </a:rPr>
            <a:t>円となっており類似団体と比較して高い状況となっている。議会費については、人件費及び旅費が主な要因で離島であるため研修会や郷友会出席等に経費がかかるためである。農林水産業費については、本町は農家戸数が多く、さとうきび、園芸、畜産等で各種補助事業を実施していることが要因である。</a:t>
          </a:r>
          <a:r>
            <a:rPr kumimoji="1" lang="ja-JP" altLang="en-US" sz="1100">
              <a:solidFill>
                <a:sysClr val="windowText" lastClr="000000"/>
              </a:solidFill>
              <a:effectLst/>
              <a:latin typeface="+mn-lt"/>
              <a:ea typeface="+mn-ea"/>
              <a:cs typeface="+mn-cs"/>
            </a:rPr>
            <a:t>商工費については、あまぎ自然と伝統文化体験館整備事業費が始まったことにより、大幅な増となっており、今後もこの傾向が続くものと思われる。</a:t>
          </a:r>
          <a:r>
            <a:rPr kumimoji="1" lang="ja-JP" altLang="ja-JP" sz="1100">
              <a:solidFill>
                <a:sysClr val="windowText" lastClr="000000"/>
              </a:solidFill>
              <a:effectLst/>
              <a:latin typeface="+mn-lt"/>
              <a:ea typeface="+mn-ea"/>
              <a:cs typeface="+mn-cs"/>
            </a:rPr>
            <a:t>土木費については、公営住宅建設事業を継続して行うとともに補助金を活用した町道改築事業を令和元年度から行っていることから、今後も同程度で推移していくものと考えられる。公債費については、元利償還額が前年度より</a:t>
          </a:r>
          <a:r>
            <a:rPr kumimoji="1" lang="en-US" altLang="ja-JP" sz="1100">
              <a:solidFill>
                <a:sysClr val="windowText" lastClr="000000"/>
              </a:solidFill>
              <a:effectLst/>
              <a:latin typeface="+mn-lt"/>
              <a:ea typeface="+mn-ea"/>
              <a:cs typeface="+mn-cs"/>
            </a:rPr>
            <a:t>20,988</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したことにより</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各事業ともサンセット方式の導入や、費用対効果を勘案した事業規模の見直し等を行い事業費の適正化を図るよう努める。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050" baseline="0">
              <a:solidFill>
                <a:sysClr val="windowText" lastClr="000000"/>
              </a:solidFill>
              <a:effectLst/>
              <a:latin typeface="+mn-lt"/>
              <a:ea typeface="+mn-ea"/>
              <a:cs typeface="+mn-cs"/>
            </a:rPr>
            <a:t>財政調整基金については、当初予算での財源不足などにより取崩しを</a:t>
          </a:r>
          <a:r>
            <a:rPr kumimoji="1" lang="ja-JP" altLang="en-US" sz="1050" baseline="0">
              <a:solidFill>
                <a:sysClr val="windowText" lastClr="000000"/>
              </a:solidFill>
              <a:effectLst/>
              <a:latin typeface="+mn-lt"/>
              <a:ea typeface="+mn-ea"/>
              <a:cs typeface="+mn-cs"/>
            </a:rPr>
            <a:t>行ったこと、新規特定目的基金へ積み替えを行ったこと等により、</a:t>
          </a:r>
          <a:r>
            <a:rPr kumimoji="1" lang="ja-JP" altLang="ja-JP" sz="1050" baseline="0">
              <a:solidFill>
                <a:sysClr val="windowText" lastClr="000000"/>
              </a:solidFill>
              <a:effectLst/>
              <a:latin typeface="+mn-lt"/>
              <a:ea typeface="+mn-ea"/>
              <a:cs typeface="+mn-cs"/>
            </a:rPr>
            <a:t>前年度に比べ</a:t>
          </a:r>
          <a:r>
            <a:rPr kumimoji="1" lang="en-US" altLang="ja-JP" sz="1050" baseline="0">
              <a:solidFill>
                <a:sysClr val="windowText" lastClr="000000"/>
              </a:solidFill>
              <a:effectLst/>
              <a:latin typeface="+mn-lt"/>
              <a:ea typeface="+mn-ea"/>
              <a:cs typeface="+mn-cs"/>
            </a:rPr>
            <a:t>234,782</a:t>
          </a:r>
          <a:r>
            <a:rPr kumimoji="1" lang="ja-JP" altLang="ja-JP" sz="1050" baseline="0">
              <a:solidFill>
                <a:sysClr val="windowText" lastClr="000000"/>
              </a:solidFill>
              <a:effectLst/>
              <a:latin typeface="+mn-lt"/>
              <a:ea typeface="+mn-ea"/>
              <a:cs typeface="+mn-cs"/>
            </a:rPr>
            <a:t>千円の</a:t>
          </a:r>
          <a:r>
            <a:rPr kumimoji="1" lang="ja-JP" altLang="en-US" sz="1050" baseline="0">
              <a:solidFill>
                <a:sysClr val="windowText" lastClr="000000"/>
              </a:solidFill>
              <a:effectLst/>
              <a:latin typeface="+mn-lt"/>
              <a:ea typeface="+mn-ea"/>
              <a:cs typeface="+mn-cs"/>
            </a:rPr>
            <a:t>減</a:t>
          </a:r>
          <a:r>
            <a:rPr kumimoji="1" lang="ja-JP" altLang="ja-JP" sz="1050" baseline="0">
              <a:solidFill>
                <a:sysClr val="windowText" lastClr="000000"/>
              </a:solidFill>
              <a:effectLst/>
              <a:latin typeface="+mn-lt"/>
              <a:ea typeface="+mn-ea"/>
              <a:cs typeface="+mn-cs"/>
            </a:rPr>
            <a:t>額となっている。</a:t>
          </a:r>
          <a:endParaRPr lang="ja-JP" altLang="ja-JP" sz="1200">
            <a:solidFill>
              <a:sysClr val="windowText" lastClr="000000"/>
            </a:solidFill>
            <a:effectLst/>
          </a:endParaRPr>
        </a:p>
        <a:p>
          <a:r>
            <a:rPr kumimoji="1" lang="ja-JP" altLang="ja-JP" sz="1050" baseline="0">
              <a:solidFill>
                <a:srgbClr val="FF0000"/>
              </a:solidFill>
              <a:effectLst/>
              <a:latin typeface="+mn-lt"/>
              <a:ea typeface="+mn-ea"/>
              <a:cs typeface="+mn-cs"/>
            </a:rPr>
            <a:t>　</a:t>
          </a:r>
          <a:r>
            <a:rPr kumimoji="1" lang="ja-JP" altLang="ja-JP" sz="1050" baseline="0">
              <a:solidFill>
                <a:sysClr val="windowText" lastClr="000000"/>
              </a:solidFill>
              <a:effectLst/>
              <a:latin typeface="+mn-lt"/>
              <a:ea typeface="+mn-ea"/>
              <a:cs typeface="+mn-cs"/>
            </a:rPr>
            <a:t>類似団体と比較すると、基金残高は低い状況にあ</a:t>
          </a:r>
          <a:r>
            <a:rPr kumimoji="1" lang="ja-JP" altLang="en-US" sz="1050" baseline="0">
              <a:solidFill>
                <a:sysClr val="windowText" lastClr="000000"/>
              </a:solidFill>
              <a:effectLst/>
              <a:latin typeface="+mn-lt"/>
              <a:ea typeface="+mn-ea"/>
              <a:cs typeface="+mn-cs"/>
            </a:rPr>
            <a:t>り</a:t>
          </a:r>
          <a:r>
            <a:rPr kumimoji="1" lang="ja-JP" altLang="ja-JP" sz="1050" baseline="0">
              <a:solidFill>
                <a:sysClr val="windowText" lastClr="000000"/>
              </a:solidFill>
              <a:effectLst/>
              <a:latin typeface="+mn-lt"/>
              <a:ea typeface="+mn-ea"/>
              <a:cs typeface="+mn-cs"/>
            </a:rPr>
            <a:t>、残高</a:t>
          </a:r>
          <a:r>
            <a:rPr kumimoji="1" lang="ja-JP" altLang="en-US" sz="1050" baseline="0">
              <a:solidFill>
                <a:sysClr val="windowText" lastClr="000000"/>
              </a:solidFill>
              <a:effectLst/>
              <a:latin typeface="+mn-lt"/>
              <a:ea typeface="+mn-ea"/>
              <a:cs typeface="+mn-cs"/>
            </a:rPr>
            <a:t>減</a:t>
          </a:r>
          <a:r>
            <a:rPr kumimoji="1" lang="ja-JP" altLang="ja-JP" sz="1050" baseline="0">
              <a:solidFill>
                <a:sysClr val="windowText" lastClr="000000"/>
              </a:solidFill>
              <a:effectLst/>
              <a:latin typeface="+mn-lt"/>
              <a:ea typeface="+mn-ea"/>
              <a:cs typeface="+mn-cs"/>
            </a:rPr>
            <a:t>となったことから標準財政規模比は</a:t>
          </a:r>
          <a:r>
            <a:rPr kumimoji="1" lang="en-US" altLang="ja-JP" sz="1050" baseline="0">
              <a:solidFill>
                <a:sysClr val="windowText" lastClr="000000"/>
              </a:solidFill>
              <a:effectLst/>
              <a:latin typeface="+mn-lt"/>
              <a:ea typeface="+mn-ea"/>
              <a:cs typeface="+mn-cs"/>
            </a:rPr>
            <a:t>23.23</a:t>
          </a:r>
          <a:r>
            <a:rPr kumimoji="1" lang="ja-JP" altLang="ja-JP" sz="1050" baseline="0">
              <a:solidFill>
                <a:sysClr val="windowText" lastClr="000000"/>
              </a:solidFill>
              <a:effectLst/>
              <a:latin typeface="+mn-lt"/>
              <a:ea typeface="+mn-ea"/>
              <a:cs typeface="+mn-cs"/>
            </a:rPr>
            <a:t>％と</a:t>
          </a:r>
          <a:r>
            <a:rPr kumimoji="1" lang="en-US" altLang="ja-JP" sz="1050" baseline="0">
              <a:solidFill>
                <a:sysClr val="windowText" lastClr="000000"/>
              </a:solidFill>
              <a:effectLst/>
              <a:latin typeface="+mn-lt"/>
              <a:ea typeface="+mn-ea"/>
              <a:cs typeface="+mn-cs"/>
            </a:rPr>
            <a:t>5.56</a:t>
          </a:r>
          <a:r>
            <a:rPr kumimoji="1" lang="ja-JP" altLang="ja-JP" sz="1050" baseline="0">
              <a:solidFill>
                <a:sysClr val="windowText" lastClr="000000"/>
              </a:solidFill>
              <a:effectLst/>
              <a:latin typeface="+mn-lt"/>
              <a:ea typeface="+mn-ea"/>
              <a:cs typeface="+mn-cs"/>
            </a:rPr>
            <a:t>ポイント</a:t>
          </a:r>
          <a:r>
            <a:rPr kumimoji="1" lang="ja-JP" altLang="en-US" sz="1050" baseline="0">
              <a:solidFill>
                <a:sysClr val="windowText" lastClr="000000"/>
              </a:solidFill>
              <a:effectLst/>
              <a:latin typeface="+mn-lt"/>
              <a:ea typeface="+mn-ea"/>
              <a:cs typeface="+mn-cs"/>
            </a:rPr>
            <a:t>減少</a:t>
          </a:r>
          <a:r>
            <a:rPr kumimoji="1" lang="ja-JP" altLang="ja-JP" sz="1050" baseline="0">
              <a:solidFill>
                <a:sysClr val="windowText" lastClr="000000"/>
              </a:solidFill>
              <a:effectLst/>
              <a:latin typeface="+mn-lt"/>
              <a:ea typeface="+mn-ea"/>
              <a:cs typeface="+mn-cs"/>
            </a:rPr>
            <a:t>となった。災害等の備えや財源不足に伴う調整用として、一定額を維持してきたい。</a:t>
          </a:r>
          <a:endParaRPr lang="ja-JP" altLang="ja-JP" sz="1200">
            <a:solidFill>
              <a:sysClr val="windowText" lastClr="000000"/>
            </a:solidFill>
            <a:effectLst/>
          </a:endParaRPr>
        </a:p>
        <a:p>
          <a:r>
            <a:rPr kumimoji="1" lang="ja-JP" altLang="ja-JP" sz="1050" baseline="0">
              <a:solidFill>
                <a:srgbClr val="FF0000"/>
              </a:solidFill>
              <a:effectLst/>
              <a:latin typeface="+mn-lt"/>
              <a:ea typeface="+mn-ea"/>
              <a:cs typeface="+mn-cs"/>
            </a:rPr>
            <a:t>　</a:t>
          </a:r>
          <a:r>
            <a:rPr kumimoji="1" lang="ja-JP" altLang="ja-JP" sz="1050" baseline="0">
              <a:solidFill>
                <a:sysClr val="windowText" lastClr="000000"/>
              </a:solidFill>
              <a:effectLst/>
              <a:latin typeface="+mn-lt"/>
              <a:ea typeface="+mn-ea"/>
              <a:cs typeface="+mn-cs"/>
            </a:rPr>
            <a:t>実質収支額は</a:t>
          </a:r>
          <a:r>
            <a:rPr kumimoji="1" lang="ja-JP" altLang="en-US" sz="1050" baseline="0">
              <a:solidFill>
                <a:sysClr val="windowText" lastClr="000000"/>
              </a:solidFill>
              <a:effectLst/>
              <a:latin typeface="+mn-lt"/>
              <a:ea typeface="+mn-ea"/>
              <a:cs typeface="+mn-cs"/>
            </a:rPr>
            <a:t>前年度に比べ</a:t>
          </a:r>
          <a:r>
            <a:rPr kumimoji="1" lang="en-US" altLang="ja-JP" sz="1050" baseline="0">
              <a:solidFill>
                <a:sysClr val="windowText" lastClr="000000"/>
              </a:solidFill>
              <a:effectLst/>
              <a:latin typeface="+mn-lt"/>
              <a:ea typeface="+mn-ea"/>
              <a:cs typeface="+mn-cs"/>
            </a:rPr>
            <a:t>2.18</a:t>
          </a:r>
          <a:r>
            <a:rPr kumimoji="1" lang="ja-JP" altLang="en-US" sz="1050" baseline="0">
              <a:solidFill>
                <a:sysClr val="windowText" lastClr="000000"/>
              </a:solidFill>
              <a:effectLst/>
              <a:latin typeface="+mn-lt"/>
              <a:ea typeface="+mn-ea"/>
              <a:cs typeface="+mn-cs"/>
            </a:rPr>
            <a:t>ポイント増となった</a:t>
          </a:r>
          <a:r>
            <a:rPr kumimoji="1" lang="ja-JP" altLang="ja-JP" sz="1050" baseline="0">
              <a:solidFill>
                <a:sysClr val="windowText" lastClr="000000"/>
              </a:solidFill>
              <a:effectLst/>
              <a:latin typeface="+mn-lt"/>
              <a:ea typeface="+mn-ea"/>
              <a:cs typeface="+mn-cs"/>
            </a:rPr>
            <a:t>。今後も収支計画を立て</a:t>
          </a:r>
          <a:r>
            <a:rPr kumimoji="1" lang="ja-JP" altLang="en-US" sz="1050" baseline="0">
              <a:solidFill>
                <a:sysClr val="windowText" lastClr="000000"/>
              </a:solidFill>
              <a:effectLst/>
              <a:latin typeface="+mn-lt"/>
              <a:ea typeface="+mn-ea"/>
              <a:cs typeface="+mn-cs"/>
            </a:rPr>
            <a:t>黒字</a:t>
          </a:r>
          <a:r>
            <a:rPr kumimoji="1" lang="ja-JP" altLang="ja-JP" sz="1050" baseline="0">
              <a:solidFill>
                <a:sysClr val="windowText" lastClr="000000"/>
              </a:solidFill>
              <a:effectLst/>
              <a:latin typeface="+mn-lt"/>
              <a:ea typeface="+mn-ea"/>
              <a:cs typeface="+mn-cs"/>
            </a:rPr>
            <a:t>を</a:t>
          </a:r>
          <a:r>
            <a:rPr kumimoji="1" lang="ja-JP" altLang="en-US" sz="1050" baseline="0">
              <a:solidFill>
                <a:sysClr val="windowText" lastClr="000000"/>
              </a:solidFill>
              <a:effectLst/>
              <a:latin typeface="+mn-lt"/>
              <a:ea typeface="+mn-ea"/>
              <a:cs typeface="+mn-cs"/>
            </a:rPr>
            <a:t>確保</a:t>
          </a:r>
          <a:r>
            <a:rPr kumimoji="1" lang="ja-JP" altLang="ja-JP" sz="1050" baseline="0">
              <a:solidFill>
                <a:sysClr val="windowText" lastClr="000000"/>
              </a:solidFill>
              <a:effectLst/>
              <a:latin typeface="+mn-lt"/>
              <a:ea typeface="+mn-ea"/>
              <a:cs typeface="+mn-cs"/>
            </a:rPr>
            <a:t>していく。</a:t>
          </a:r>
          <a:endParaRPr lang="ja-JP" altLang="ja-JP" sz="12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鹿児島県天城町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全会計において黒字となっているが、一般会計から他会計への繰出金が増加しており、令和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年度より徳之島ダム小水力発電特別会計も加わり、依然として一般会計の負担は大きい</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年度については、国民健康保険事業について前年度と比較して</a:t>
          </a:r>
          <a:r>
            <a:rPr kumimoji="1" lang="en-US" altLang="ja-JP" sz="1100">
              <a:solidFill>
                <a:sysClr val="windowText" lastClr="000000"/>
              </a:solidFill>
              <a:effectLst/>
              <a:latin typeface="+mn-lt"/>
              <a:ea typeface="+mn-ea"/>
              <a:cs typeface="+mn-cs"/>
            </a:rPr>
            <a:t>0.74</a:t>
          </a:r>
          <a:r>
            <a:rPr kumimoji="1" lang="ja-JP" altLang="en-US" sz="1100">
              <a:solidFill>
                <a:sysClr val="windowText" lastClr="000000"/>
              </a:solidFill>
              <a:effectLst/>
              <a:latin typeface="+mn-lt"/>
              <a:ea typeface="+mn-ea"/>
              <a:cs typeface="+mn-cs"/>
            </a:rPr>
            <a:t>ポイント減少したが、</a:t>
          </a:r>
          <a:r>
            <a:rPr kumimoji="1" lang="ja-JP" altLang="ja-JP" sz="1100">
              <a:solidFill>
                <a:sysClr val="windowText" lastClr="000000"/>
              </a:solidFill>
              <a:effectLst/>
              <a:latin typeface="+mn-lt"/>
              <a:ea typeface="+mn-ea"/>
              <a:cs typeface="+mn-cs"/>
            </a:rPr>
            <a:t>今後も少子高齢化に伴う社会保障費用の増加が予想され、国民健康保険事業や、介護保険事業への費用負担の増が見込まれる。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また、老朽化した水道施設の更新</a:t>
          </a:r>
          <a:r>
            <a:rPr kumimoji="1" lang="ja-JP" altLang="en-US" sz="1100">
              <a:solidFill>
                <a:sysClr val="windowText" lastClr="000000"/>
              </a:solidFill>
              <a:effectLst/>
              <a:latin typeface="+mn-lt"/>
              <a:ea typeface="+mn-ea"/>
              <a:cs typeface="+mn-cs"/>
            </a:rPr>
            <a:t>が令和</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年度より開始され、それに伴う公債費繰出による負担の増が見込まれる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各会計について、使用料や保険料等の改定を検討し、自立した運営が図れるよう努める必要がある。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7978612</v>
      </c>
      <c r="BO4" s="371"/>
      <c r="BP4" s="371"/>
      <c r="BQ4" s="371"/>
      <c r="BR4" s="371"/>
      <c r="BS4" s="371"/>
      <c r="BT4" s="371"/>
      <c r="BU4" s="372"/>
      <c r="BV4" s="370">
        <v>8093585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9.6999999999999993</v>
      </c>
      <c r="CU4" s="377"/>
      <c r="CV4" s="377"/>
      <c r="CW4" s="377"/>
      <c r="CX4" s="377"/>
      <c r="CY4" s="377"/>
      <c r="CZ4" s="377"/>
      <c r="DA4" s="378"/>
      <c r="DB4" s="376">
        <v>7.5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7577715</v>
      </c>
      <c r="BO5" s="408"/>
      <c r="BP5" s="408"/>
      <c r="BQ5" s="408"/>
      <c r="BR5" s="408"/>
      <c r="BS5" s="408"/>
      <c r="BT5" s="408"/>
      <c r="BU5" s="409"/>
      <c r="BV5" s="407">
        <v>7694179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88.1</v>
      </c>
      <c r="CU5" s="405"/>
      <c r="CV5" s="405"/>
      <c r="CW5" s="405"/>
      <c r="CX5" s="405"/>
      <c r="CY5" s="405"/>
      <c r="CZ5" s="405"/>
      <c r="DA5" s="406"/>
      <c r="DB5" s="404">
        <v>84.6</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400897</v>
      </c>
      <c r="BO6" s="408"/>
      <c r="BP6" s="408"/>
      <c r="BQ6" s="408"/>
      <c r="BR6" s="408"/>
      <c r="BS6" s="408"/>
      <c r="BT6" s="408"/>
      <c r="BU6" s="409"/>
      <c r="BV6" s="407">
        <v>399406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88.8</v>
      </c>
      <c r="CU6" s="445"/>
      <c r="CV6" s="445"/>
      <c r="CW6" s="445"/>
      <c r="CX6" s="445"/>
      <c r="CY6" s="445"/>
      <c r="CZ6" s="445"/>
      <c r="DA6" s="446"/>
      <c r="DB6" s="444">
        <v>87.2</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24239</v>
      </c>
      <c r="BO7" s="408"/>
      <c r="BP7" s="408"/>
      <c r="BQ7" s="408"/>
      <c r="BR7" s="408"/>
      <c r="BS7" s="408"/>
      <c r="BT7" s="408"/>
      <c r="BU7" s="409"/>
      <c r="BV7" s="407">
        <v>102660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3891089</v>
      </c>
      <c r="CU7" s="408"/>
      <c r="CV7" s="408"/>
      <c r="CW7" s="408"/>
      <c r="CX7" s="408"/>
      <c r="CY7" s="408"/>
      <c r="CZ7" s="408"/>
      <c r="DA7" s="409"/>
      <c r="DB7" s="407">
        <v>3955494</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376658</v>
      </c>
      <c r="BO8" s="408"/>
      <c r="BP8" s="408"/>
      <c r="BQ8" s="408"/>
      <c r="BR8" s="408"/>
      <c r="BS8" s="408"/>
      <c r="BT8" s="408"/>
      <c r="BU8" s="409"/>
      <c r="BV8" s="407">
        <v>296746</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0.15</v>
      </c>
      <c r="CU8" s="448"/>
      <c r="CV8" s="448"/>
      <c r="CW8" s="448"/>
      <c r="CX8" s="448"/>
      <c r="CY8" s="448"/>
      <c r="CZ8" s="448"/>
      <c r="DA8" s="449"/>
      <c r="DB8" s="447">
        <v>0.15</v>
      </c>
      <c r="DC8" s="448"/>
      <c r="DD8" s="448"/>
      <c r="DE8" s="448"/>
      <c r="DF8" s="448"/>
      <c r="DG8" s="448"/>
      <c r="DH8" s="448"/>
      <c r="DI8" s="449"/>
    </row>
    <row r="9" spans="1:119" ht="18.75" customHeight="1" thickBot="1">
      <c r="A9" s="181"/>
      <c r="B9" s="401" t="s">
        <v>112</v>
      </c>
      <c r="C9" s="402"/>
      <c r="D9" s="402"/>
      <c r="E9" s="402"/>
      <c r="F9" s="402"/>
      <c r="G9" s="402"/>
      <c r="H9" s="402"/>
      <c r="I9" s="402"/>
      <c r="J9" s="402"/>
      <c r="K9" s="450"/>
      <c r="L9" s="451" t="s">
        <v>113</v>
      </c>
      <c r="M9" s="452"/>
      <c r="N9" s="452"/>
      <c r="O9" s="452"/>
      <c r="P9" s="452"/>
      <c r="Q9" s="453"/>
      <c r="R9" s="454">
        <v>5517</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96</v>
      </c>
      <c r="AV9" s="440"/>
      <c r="AW9" s="440"/>
      <c r="AX9" s="440"/>
      <c r="AY9" s="441" t="s">
        <v>116</v>
      </c>
      <c r="AZ9" s="442"/>
      <c r="BA9" s="442"/>
      <c r="BB9" s="442"/>
      <c r="BC9" s="442"/>
      <c r="BD9" s="442"/>
      <c r="BE9" s="442"/>
      <c r="BF9" s="442"/>
      <c r="BG9" s="442"/>
      <c r="BH9" s="442"/>
      <c r="BI9" s="442"/>
      <c r="BJ9" s="442"/>
      <c r="BK9" s="442"/>
      <c r="BL9" s="442"/>
      <c r="BM9" s="443"/>
      <c r="BN9" s="407">
        <v>79912</v>
      </c>
      <c r="BO9" s="408"/>
      <c r="BP9" s="408"/>
      <c r="BQ9" s="408"/>
      <c r="BR9" s="408"/>
      <c r="BS9" s="408"/>
      <c r="BT9" s="408"/>
      <c r="BU9" s="409"/>
      <c r="BV9" s="407">
        <v>26269</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14.5</v>
      </c>
      <c r="CU9" s="405"/>
      <c r="CV9" s="405"/>
      <c r="CW9" s="405"/>
      <c r="CX9" s="405"/>
      <c r="CY9" s="405"/>
      <c r="CZ9" s="405"/>
      <c r="DA9" s="406"/>
      <c r="DB9" s="404">
        <v>13.7</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118</v>
      </c>
      <c r="M10" s="437"/>
      <c r="N10" s="437"/>
      <c r="O10" s="437"/>
      <c r="P10" s="437"/>
      <c r="Q10" s="438"/>
      <c r="R10" s="458">
        <v>5975</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167783</v>
      </c>
      <c r="BO10" s="408"/>
      <c r="BP10" s="408"/>
      <c r="BQ10" s="408"/>
      <c r="BR10" s="408"/>
      <c r="BS10" s="408"/>
      <c r="BT10" s="408"/>
      <c r="BU10" s="409"/>
      <c r="BV10" s="407">
        <v>540792</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8481</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c r="A12" s="181"/>
      <c r="B12" s="467" t="s">
        <v>130</v>
      </c>
      <c r="C12" s="468"/>
      <c r="D12" s="468"/>
      <c r="E12" s="468"/>
      <c r="F12" s="468"/>
      <c r="G12" s="468"/>
      <c r="H12" s="468"/>
      <c r="I12" s="468"/>
      <c r="J12" s="468"/>
      <c r="K12" s="469"/>
      <c r="L12" s="476" t="s">
        <v>131</v>
      </c>
      <c r="M12" s="477"/>
      <c r="N12" s="477"/>
      <c r="O12" s="477"/>
      <c r="P12" s="477"/>
      <c r="Q12" s="478"/>
      <c r="R12" s="479">
        <v>5597</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120</v>
      </c>
      <c r="AV12" s="440"/>
      <c r="AW12" s="440"/>
      <c r="AX12" s="440"/>
      <c r="AY12" s="441" t="s">
        <v>135</v>
      </c>
      <c r="AZ12" s="442"/>
      <c r="BA12" s="442"/>
      <c r="BB12" s="442"/>
      <c r="BC12" s="442"/>
      <c r="BD12" s="442"/>
      <c r="BE12" s="442"/>
      <c r="BF12" s="442"/>
      <c r="BG12" s="442"/>
      <c r="BH12" s="442"/>
      <c r="BI12" s="442"/>
      <c r="BJ12" s="442"/>
      <c r="BK12" s="442"/>
      <c r="BL12" s="442"/>
      <c r="BM12" s="443"/>
      <c r="BN12" s="407">
        <v>402565</v>
      </c>
      <c r="BO12" s="408"/>
      <c r="BP12" s="408"/>
      <c r="BQ12" s="408"/>
      <c r="BR12" s="408"/>
      <c r="BS12" s="408"/>
      <c r="BT12" s="408"/>
      <c r="BU12" s="409"/>
      <c r="BV12" s="407">
        <v>419865</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138</v>
      </c>
      <c r="N13" s="499"/>
      <c r="O13" s="499"/>
      <c r="P13" s="499"/>
      <c r="Q13" s="500"/>
      <c r="R13" s="491">
        <v>5562</v>
      </c>
      <c r="S13" s="492"/>
      <c r="T13" s="492"/>
      <c r="U13" s="492"/>
      <c r="V13" s="493"/>
      <c r="W13" s="423" t="s">
        <v>139</v>
      </c>
      <c r="X13" s="424"/>
      <c r="Y13" s="424"/>
      <c r="Z13" s="424"/>
      <c r="AA13" s="424"/>
      <c r="AB13" s="414"/>
      <c r="AC13" s="458">
        <v>756</v>
      </c>
      <c r="AD13" s="459"/>
      <c r="AE13" s="459"/>
      <c r="AF13" s="459"/>
      <c r="AG13" s="501"/>
      <c r="AH13" s="458">
        <v>813</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-154870</v>
      </c>
      <c r="BO13" s="408"/>
      <c r="BP13" s="408"/>
      <c r="BQ13" s="408"/>
      <c r="BR13" s="408"/>
      <c r="BS13" s="408"/>
      <c r="BT13" s="408"/>
      <c r="BU13" s="409"/>
      <c r="BV13" s="407">
        <v>155677</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6.9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144</v>
      </c>
      <c r="M14" s="489"/>
      <c r="N14" s="489"/>
      <c r="O14" s="489"/>
      <c r="P14" s="489"/>
      <c r="Q14" s="490"/>
      <c r="R14" s="491">
        <v>5694</v>
      </c>
      <c r="S14" s="492"/>
      <c r="T14" s="492"/>
      <c r="U14" s="492"/>
      <c r="V14" s="493"/>
      <c r="W14" s="397"/>
      <c r="X14" s="398"/>
      <c r="Y14" s="398"/>
      <c r="Z14" s="398"/>
      <c r="AA14" s="398"/>
      <c r="AB14" s="387"/>
      <c r="AC14" s="494">
        <v>27.3</v>
      </c>
      <c r="AD14" s="495"/>
      <c r="AE14" s="495"/>
      <c r="AF14" s="495"/>
      <c r="AG14" s="496"/>
      <c r="AH14" s="494">
        <v>29.6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4</v>
      </c>
      <c r="CU14" s="506"/>
      <c r="CV14" s="506"/>
      <c r="CW14" s="506"/>
      <c r="CX14" s="506"/>
      <c r="CY14" s="506"/>
      <c r="CZ14" s="506"/>
      <c r="DA14" s="507"/>
      <c r="DB14" s="505">
        <v>8.6</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146</v>
      </c>
      <c r="N15" s="499"/>
      <c r="O15" s="499"/>
      <c r="P15" s="499"/>
      <c r="Q15" s="500"/>
      <c r="R15" s="491">
        <v>5657</v>
      </c>
      <c r="S15" s="492"/>
      <c r="T15" s="492"/>
      <c r="U15" s="492"/>
      <c r="V15" s="493"/>
      <c r="W15" s="423" t="s">
        <v>147</v>
      </c>
      <c r="X15" s="424"/>
      <c r="Y15" s="424"/>
      <c r="Z15" s="424"/>
      <c r="AA15" s="424"/>
      <c r="AB15" s="414"/>
      <c r="AC15" s="458">
        <v>399</v>
      </c>
      <c r="AD15" s="459"/>
      <c r="AE15" s="459"/>
      <c r="AF15" s="459"/>
      <c r="AG15" s="501"/>
      <c r="AH15" s="458">
        <v>415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549364</v>
      </c>
      <c r="BO15" s="371"/>
      <c r="BP15" s="371"/>
      <c r="BQ15" s="371"/>
      <c r="BR15" s="371"/>
      <c r="BS15" s="371"/>
      <c r="BT15" s="371"/>
      <c r="BU15" s="372"/>
      <c r="BV15" s="370">
        <v>503666</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14.4</v>
      </c>
      <c r="AD16" s="495"/>
      <c r="AE16" s="495"/>
      <c r="AF16" s="495"/>
      <c r="AG16" s="496"/>
      <c r="AH16" s="494">
        <v>15.1</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3737913</v>
      </c>
      <c r="BO16" s="408"/>
      <c r="BP16" s="408"/>
      <c r="BQ16" s="408"/>
      <c r="BR16" s="408"/>
      <c r="BS16" s="408"/>
      <c r="BT16" s="408"/>
      <c r="BU16" s="409"/>
      <c r="BV16" s="407">
        <v>3725395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1617</v>
      </c>
      <c r="AD17" s="459"/>
      <c r="AE17" s="459"/>
      <c r="AF17" s="459"/>
      <c r="AG17" s="501"/>
      <c r="AH17" s="458">
        <v>1518</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671004</v>
      </c>
      <c r="BO17" s="408"/>
      <c r="BP17" s="408"/>
      <c r="BQ17" s="408"/>
      <c r="BR17" s="408"/>
      <c r="BS17" s="408"/>
      <c r="BT17" s="408"/>
      <c r="BU17" s="409"/>
      <c r="BV17" s="407">
        <v>610799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80.400000000000006</v>
      </c>
      <c r="M18" s="531"/>
      <c r="N18" s="531"/>
      <c r="O18" s="531"/>
      <c r="P18" s="531"/>
      <c r="Q18" s="531"/>
      <c r="R18" s="532"/>
      <c r="S18" s="532"/>
      <c r="T18" s="532"/>
      <c r="U18" s="532"/>
      <c r="V18" s="533"/>
      <c r="W18" s="425"/>
      <c r="X18" s="426"/>
      <c r="Y18" s="426"/>
      <c r="Z18" s="426"/>
      <c r="AA18" s="426"/>
      <c r="AB18" s="417"/>
      <c r="AC18" s="534">
        <v>58.3</v>
      </c>
      <c r="AD18" s="535"/>
      <c r="AE18" s="535"/>
      <c r="AF18" s="535"/>
      <c r="AG18" s="536"/>
      <c r="AH18" s="534">
        <v>55.3</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3448273</v>
      </c>
      <c r="BO18" s="408"/>
      <c r="BP18" s="408"/>
      <c r="BQ18" s="408"/>
      <c r="BR18" s="408"/>
      <c r="BS18" s="408"/>
      <c r="BT18" s="408"/>
      <c r="BU18" s="409"/>
      <c r="BV18" s="407">
        <v>3413434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69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5122529</v>
      </c>
      <c r="BO19" s="408"/>
      <c r="BP19" s="408"/>
      <c r="BQ19" s="408"/>
      <c r="BR19" s="408"/>
      <c r="BS19" s="408"/>
      <c r="BT19" s="408"/>
      <c r="BU19" s="409"/>
      <c r="BV19" s="407">
        <v>5279728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2521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6751169</v>
      </c>
      <c r="BO22" s="371"/>
      <c r="BP22" s="371"/>
      <c r="BQ22" s="371"/>
      <c r="BR22" s="371"/>
      <c r="BS22" s="371"/>
      <c r="BT22" s="371"/>
      <c r="BU22" s="372"/>
      <c r="BV22" s="370">
        <v>6749423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6699720</v>
      </c>
      <c r="BO23" s="408"/>
      <c r="BP23" s="408"/>
      <c r="BQ23" s="408"/>
      <c r="BR23" s="408"/>
      <c r="BS23" s="408"/>
      <c r="BT23" s="408"/>
      <c r="BU23" s="409"/>
      <c r="BV23" s="407">
        <v>6664218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6230</v>
      </c>
      <c r="R24" s="459"/>
      <c r="S24" s="459"/>
      <c r="T24" s="459"/>
      <c r="U24" s="459"/>
      <c r="V24" s="501"/>
      <c r="W24" s="553"/>
      <c r="X24" s="554"/>
      <c r="Y24" s="555"/>
      <c r="Z24" s="457" t="s">
        <v>172</v>
      </c>
      <c r="AA24" s="437"/>
      <c r="AB24" s="437"/>
      <c r="AC24" s="437"/>
      <c r="AD24" s="437"/>
      <c r="AE24" s="437"/>
      <c r="AF24" s="437"/>
      <c r="AG24" s="438"/>
      <c r="AH24" s="458">
        <v>139</v>
      </c>
      <c r="AI24" s="459"/>
      <c r="AJ24" s="459"/>
      <c r="AK24" s="459"/>
      <c r="AL24" s="501"/>
      <c r="AM24" s="458">
        <v>375578</v>
      </c>
      <c r="AN24" s="459"/>
      <c r="AO24" s="459"/>
      <c r="AP24" s="459"/>
      <c r="AQ24" s="459"/>
      <c r="AR24" s="501"/>
      <c r="AS24" s="458">
        <v>2702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5212791</v>
      </c>
      <c r="BO24" s="408"/>
      <c r="BP24" s="408"/>
      <c r="BQ24" s="408"/>
      <c r="BR24" s="408"/>
      <c r="BS24" s="408"/>
      <c r="BT24" s="408"/>
      <c r="BU24" s="409"/>
      <c r="BV24" s="407">
        <v>5097488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5070</v>
      </c>
      <c r="R25" s="459"/>
      <c r="S25" s="459"/>
      <c r="T25" s="459"/>
      <c r="U25" s="459"/>
      <c r="V25" s="501"/>
      <c r="W25" s="553"/>
      <c r="X25" s="554"/>
      <c r="Y25" s="555"/>
      <c r="Z25" s="457" t="s">
        <v>175</v>
      </c>
      <c r="AA25" s="437"/>
      <c r="AB25" s="437"/>
      <c r="AC25" s="437"/>
      <c r="AD25" s="437"/>
      <c r="AE25" s="437"/>
      <c r="AF25" s="437"/>
      <c r="AG25" s="438"/>
      <c r="AH25" s="458" t="s">
        <v>129</v>
      </c>
      <c r="AI25" s="459"/>
      <c r="AJ25" s="459"/>
      <c r="AK25" s="459"/>
      <c r="AL25" s="501"/>
      <c r="AM25" s="458" t="s">
        <v>137</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5800</v>
      </c>
      <c r="BO25" s="371"/>
      <c r="BP25" s="371"/>
      <c r="BQ25" s="371"/>
      <c r="BR25" s="371"/>
      <c r="BS25" s="371"/>
      <c r="BT25" s="371"/>
      <c r="BU25" s="372"/>
      <c r="BV25" s="370">
        <v>3882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4900</v>
      </c>
      <c r="R26" s="459"/>
      <c r="S26" s="459"/>
      <c r="T26" s="459"/>
      <c r="U26" s="459"/>
      <c r="V26" s="501"/>
      <c r="W26" s="553"/>
      <c r="X26" s="554"/>
      <c r="Y26" s="555"/>
      <c r="Z26" s="457" t="s">
        <v>179</v>
      </c>
      <c r="AA26" s="559"/>
      <c r="AB26" s="559"/>
      <c r="AC26" s="559"/>
      <c r="AD26" s="559"/>
      <c r="AE26" s="559"/>
      <c r="AF26" s="559"/>
      <c r="AG26" s="560"/>
      <c r="AH26" s="458" t="s">
        <v>137</v>
      </c>
      <c r="AI26" s="459"/>
      <c r="AJ26" s="459"/>
      <c r="AK26" s="459"/>
      <c r="AL26" s="501"/>
      <c r="AM26" s="458" t="s">
        <v>137</v>
      </c>
      <c r="AN26" s="459"/>
      <c r="AO26" s="459"/>
      <c r="AP26" s="459"/>
      <c r="AQ26" s="459"/>
      <c r="AR26" s="501"/>
      <c r="AS26" s="458" t="s">
        <v>137</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2840</v>
      </c>
      <c r="R27" s="459"/>
      <c r="S27" s="459"/>
      <c r="T27" s="459"/>
      <c r="U27" s="459"/>
      <c r="V27" s="501"/>
      <c r="W27" s="553"/>
      <c r="X27" s="554"/>
      <c r="Y27" s="555"/>
      <c r="Z27" s="457" t="s">
        <v>182</v>
      </c>
      <c r="AA27" s="437"/>
      <c r="AB27" s="437"/>
      <c r="AC27" s="437"/>
      <c r="AD27" s="437"/>
      <c r="AE27" s="437"/>
      <c r="AF27" s="437"/>
      <c r="AG27" s="438"/>
      <c r="AH27" s="458">
        <v>2</v>
      </c>
      <c r="AI27" s="459"/>
      <c r="AJ27" s="459"/>
      <c r="AK27" s="459"/>
      <c r="AL27" s="501"/>
      <c r="AM27" s="458" t="s">
        <v>183</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7936</v>
      </c>
      <c r="BO27" s="527"/>
      <c r="BP27" s="527"/>
      <c r="BQ27" s="527"/>
      <c r="BR27" s="527"/>
      <c r="BS27" s="527"/>
      <c r="BT27" s="527"/>
      <c r="BU27" s="528"/>
      <c r="BV27" s="526">
        <v>7936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2340</v>
      </c>
      <c r="R28" s="459"/>
      <c r="S28" s="459"/>
      <c r="T28" s="459"/>
      <c r="U28" s="459"/>
      <c r="V28" s="501"/>
      <c r="W28" s="553"/>
      <c r="X28" s="554"/>
      <c r="Y28" s="555"/>
      <c r="Z28" s="457" t="s">
        <v>186</v>
      </c>
      <c r="AA28" s="437"/>
      <c r="AB28" s="437"/>
      <c r="AC28" s="437"/>
      <c r="AD28" s="437"/>
      <c r="AE28" s="437"/>
      <c r="AF28" s="437"/>
      <c r="AG28" s="438"/>
      <c r="AH28" s="458" t="s">
        <v>176</v>
      </c>
      <c r="AI28" s="459"/>
      <c r="AJ28" s="459"/>
      <c r="AK28" s="459"/>
      <c r="AL28" s="501"/>
      <c r="AM28" s="458" t="s">
        <v>137</v>
      </c>
      <c r="AN28" s="459"/>
      <c r="AO28" s="459"/>
      <c r="AP28" s="459"/>
      <c r="AQ28" s="459"/>
      <c r="AR28" s="501"/>
      <c r="AS28" s="458" t="s">
        <v>129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903881</v>
      </c>
      <c r="BO28" s="371"/>
      <c r="BP28" s="371"/>
      <c r="BQ28" s="371"/>
      <c r="BR28" s="371"/>
      <c r="BS28" s="371"/>
      <c r="BT28" s="371"/>
      <c r="BU28" s="372"/>
      <c r="BV28" s="370">
        <v>1138663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12</v>
      </c>
      <c r="M29" s="459"/>
      <c r="N29" s="459"/>
      <c r="O29" s="459"/>
      <c r="P29" s="501"/>
      <c r="Q29" s="458">
        <v>2170</v>
      </c>
      <c r="R29" s="459"/>
      <c r="S29" s="459"/>
      <c r="T29" s="459"/>
      <c r="U29" s="459"/>
      <c r="V29" s="501"/>
      <c r="W29" s="556"/>
      <c r="X29" s="557"/>
      <c r="Y29" s="558"/>
      <c r="Z29" s="457" t="s">
        <v>189</v>
      </c>
      <c r="AA29" s="437"/>
      <c r="AB29" s="437"/>
      <c r="AC29" s="437"/>
      <c r="AD29" s="437"/>
      <c r="AE29" s="437"/>
      <c r="AF29" s="437"/>
      <c r="AG29" s="438"/>
      <c r="AH29" s="458">
        <v>141</v>
      </c>
      <c r="AI29" s="459"/>
      <c r="AJ29" s="459"/>
      <c r="AK29" s="459"/>
      <c r="AL29" s="501"/>
      <c r="AM29" s="458">
        <v>383965</v>
      </c>
      <c r="AN29" s="459"/>
      <c r="AO29" s="459"/>
      <c r="AP29" s="459"/>
      <c r="AQ29" s="459"/>
      <c r="AR29" s="501"/>
      <c r="AS29" s="458">
        <v>2723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164500</v>
      </c>
      <c r="BO29" s="408"/>
      <c r="BP29" s="408"/>
      <c r="BQ29" s="408"/>
      <c r="BR29" s="408"/>
      <c r="BS29" s="408"/>
      <c r="BT29" s="408"/>
      <c r="BU29" s="409"/>
      <c r="BV29" s="407">
        <v>164500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91.3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1285135</v>
      </c>
      <c r="BO30" s="527"/>
      <c r="BP30" s="527"/>
      <c r="BQ30" s="527"/>
      <c r="BR30" s="527"/>
      <c r="BS30" s="527"/>
      <c r="BT30" s="527"/>
      <c r="BU30" s="528"/>
      <c r="BV30" s="526">
        <v>893128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198</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徳之島地区消防組合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奄美群島広域事務組合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徳之島ダム小水力発電特別会計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徳之島地区介護保険組合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徳之島愛ランド広域連合（一般会計）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徳之島愛ランド広域連合（特別会計）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鹿児島県後期高齢者医療広域連合（一般会計）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鹿児島県後期高齢者医療広域連合（特別会計）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qleTZbwwCHQ69xIu0Z+GFG96GuLcDthllxPEAMRHS8lfHdDSn9ufXn6nwzEr96HHwtKsBm58pxobuJjWJKdlEw==" saltValue="WQqEnor0CAvjDIrYfjPO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52" t="s">
        <v>563</v>
      </c>
      <c r="D34" s="1152"/>
      <c r="E34" s="1153"/>
      <c r="F34" s="32">
        <v>6.9</v>
      </c>
      <c r="G34" s="33">
        <v>6.73</v>
      </c>
      <c r="H34" s="33">
        <v>7.15</v>
      </c>
      <c r="I34" s="33">
        <v>7.5</v>
      </c>
      <c r="J34" s="34">
        <v>9.67</v>
      </c>
      <c r="K34" s="22"/>
      <c r="L34" s="22"/>
      <c r="M34" s="22"/>
      <c r="N34" s="22"/>
      <c r="O34" s="22"/>
      <c r="P34" s="22"/>
    </row>
    <row r="35" spans="1:16" ht="39" customHeight="1">
      <c r="A35" s="22"/>
      <c r="B35" s="35"/>
      <c r="C35" s="1146" t="s">
        <v>564</v>
      </c>
      <c r="D35" s="1147"/>
      <c r="E35" s="1148"/>
      <c r="F35" s="36" t="s">
        <v>515</v>
      </c>
      <c r="G35" s="37" t="s">
        <v>515</v>
      </c>
      <c r="H35" s="37">
        <v>2.77</v>
      </c>
      <c r="I35" s="37">
        <v>4.28</v>
      </c>
      <c r="J35" s="38">
        <v>5.68</v>
      </c>
      <c r="K35" s="22"/>
      <c r="L35" s="22"/>
      <c r="M35" s="22"/>
      <c r="N35" s="22"/>
      <c r="O35" s="22"/>
      <c r="P35" s="22"/>
    </row>
    <row r="36" spans="1:16" ht="39" customHeight="1">
      <c r="A36" s="22"/>
      <c r="B36" s="35"/>
      <c r="C36" s="1146" t="s">
        <v>565</v>
      </c>
      <c r="D36" s="1147"/>
      <c r="E36" s="1148"/>
      <c r="F36" s="36">
        <v>1.08</v>
      </c>
      <c r="G36" s="37">
        <v>1.62</v>
      </c>
      <c r="H36" s="37">
        <v>2.73</v>
      </c>
      <c r="I36" s="37">
        <v>2.59</v>
      </c>
      <c r="J36" s="38">
        <v>1.85</v>
      </c>
      <c r="K36" s="22"/>
      <c r="L36" s="22"/>
      <c r="M36" s="22"/>
      <c r="N36" s="22"/>
      <c r="O36" s="22"/>
      <c r="P36" s="22"/>
    </row>
    <row r="37" spans="1:16" ht="39" customHeight="1">
      <c r="A37" s="22"/>
      <c r="B37" s="35"/>
      <c r="C37" s="1146" t="s">
        <v>566</v>
      </c>
      <c r="D37" s="1147"/>
      <c r="E37" s="1148"/>
      <c r="F37" s="36">
        <v>1.53</v>
      </c>
      <c r="G37" s="37">
        <v>0.94</v>
      </c>
      <c r="H37" s="37">
        <v>1.21</v>
      </c>
      <c r="I37" s="37">
        <v>0.83</v>
      </c>
      <c r="J37" s="38">
        <v>1.42</v>
      </c>
      <c r="K37" s="22"/>
      <c r="L37" s="22"/>
      <c r="M37" s="22"/>
      <c r="N37" s="22"/>
      <c r="O37" s="22"/>
      <c r="P37" s="22"/>
    </row>
    <row r="38" spans="1:16" ht="39" customHeight="1">
      <c r="A38" s="22"/>
      <c r="B38" s="35"/>
      <c r="C38" s="1146" t="s">
        <v>567</v>
      </c>
      <c r="D38" s="1147"/>
      <c r="E38" s="1148"/>
      <c r="F38" s="36" t="s">
        <v>515</v>
      </c>
      <c r="G38" s="37" t="s">
        <v>515</v>
      </c>
      <c r="H38" s="37" t="s">
        <v>515</v>
      </c>
      <c r="I38" s="37">
        <v>0.15</v>
      </c>
      <c r="J38" s="38">
        <v>0.24</v>
      </c>
      <c r="K38" s="22"/>
      <c r="L38" s="22"/>
      <c r="M38" s="22"/>
      <c r="N38" s="22"/>
      <c r="O38" s="22"/>
      <c r="P38" s="22"/>
    </row>
    <row r="39" spans="1:16" ht="39" customHeight="1">
      <c r="A39" s="22"/>
      <c r="B39" s="35"/>
      <c r="C39" s="1146" t="s">
        <v>568</v>
      </c>
      <c r="D39" s="1147"/>
      <c r="E39" s="1148"/>
      <c r="F39" s="36">
        <v>0.06</v>
      </c>
      <c r="G39" s="37">
        <v>0.05</v>
      </c>
      <c r="H39" s="37">
        <v>0.05</v>
      </c>
      <c r="I39" s="37">
        <v>0.05</v>
      </c>
      <c r="J39" s="38">
        <v>0.04</v>
      </c>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569</v>
      </c>
      <c r="D42" s="1147"/>
      <c r="E42" s="1148"/>
      <c r="F42" s="36" t="s">
        <v>515</v>
      </c>
      <c r="G42" s="37" t="s">
        <v>515</v>
      </c>
      <c r="H42" s="37" t="s">
        <v>515</v>
      </c>
      <c r="I42" s="37" t="s">
        <v>515</v>
      </c>
      <c r="J42" s="38" t="s">
        <v>515</v>
      </c>
      <c r="K42" s="22"/>
      <c r="L42" s="22"/>
      <c r="M42" s="22"/>
      <c r="N42" s="22"/>
      <c r="O42" s="22"/>
      <c r="P42" s="22"/>
    </row>
    <row r="43" spans="1:16" ht="39" customHeight="1" thickBot="1">
      <c r="A43" s="22"/>
      <c r="B43" s="40"/>
      <c r="C43" s="1149" t="s">
        <v>570</v>
      </c>
      <c r="D43" s="1150"/>
      <c r="E43" s="1151"/>
      <c r="F43" s="41">
        <v>0.17</v>
      </c>
      <c r="G43" s="42">
        <v>7.0000000000000007E-2</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9RioMMkZ4N50wfOL/UtfqM1FyOA3MzBqFWYC7KmNeoLkqQHi4XCo+T3Mr2oxubfzenilFW1Q8G6wsDrFoa/eQ==" saltValue="eJQjdPAKuhqPkgjOy0YZ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54" t="s">
        <v>11</v>
      </c>
      <c r="C45" s="1155"/>
      <c r="D45" s="58"/>
      <c r="E45" s="1160" t="s">
        <v>12</v>
      </c>
      <c r="F45" s="1160"/>
      <c r="G45" s="1160"/>
      <c r="H45" s="1160"/>
      <c r="I45" s="1160"/>
      <c r="J45" s="1161"/>
      <c r="K45" s="59">
        <v>765</v>
      </c>
      <c r="L45" s="60">
        <v>830</v>
      </c>
      <c r="M45" s="60">
        <v>781</v>
      </c>
      <c r="N45" s="60">
        <v>753</v>
      </c>
      <c r="O45" s="61">
        <v>779</v>
      </c>
      <c r="P45" s="48"/>
      <c r="Q45" s="48"/>
      <c r="R45" s="48"/>
      <c r="S45" s="48"/>
      <c r="T45" s="48"/>
      <c r="U45" s="48"/>
    </row>
    <row r="46" spans="1:21" ht="30.75" customHeight="1">
      <c r="A46" s="48"/>
      <c r="B46" s="1156"/>
      <c r="C46" s="1157"/>
      <c r="D46" s="62"/>
      <c r="E46" s="1162" t="s">
        <v>13</v>
      </c>
      <c r="F46" s="1162"/>
      <c r="G46" s="1162"/>
      <c r="H46" s="1162"/>
      <c r="I46" s="1162"/>
      <c r="J46" s="1163"/>
      <c r="K46" s="63" t="s">
        <v>515</v>
      </c>
      <c r="L46" s="64" t="s">
        <v>515</v>
      </c>
      <c r="M46" s="64" t="s">
        <v>515</v>
      </c>
      <c r="N46" s="64" t="s">
        <v>515</v>
      </c>
      <c r="O46" s="65" t="s">
        <v>515</v>
      </c>
      <c r="P46" s="48"/>
      <c r="Q46" s="48"/>
      <c r="R46" s="48"/>
      <c r="S46" s="48"/>
      <c r="T46" s="48"/>
      <c r="U46" s="48"/>
    </row>
    <row r="47" spans="1:21" ht="30.75" customHeight="1">
      <c r="A47" s="48"/>
      <c r="B47" s="1156"/>
      <c r="C47" s="1157"/>
      <c r="D47" s="62"/>
      <c r="E47" s="1162" t="s">
        <v>14</v>
      </c>
      <c r="F47" s="1162"/>
      <c r="G47" s="1162"/>
      <c r="H47" s="1162"/>
      <c r="I47" s="1162"/>
      <c r="J47" s="1163"/>
      <c r="K47" s="63" t="s">
        <v>515</v>
      </c>
      <c r="L47" s="64" t="s">
        <v>515</v>
      </c>
      <c r="M47" s="64" t="s">
        <v>515</v>
      </c>
      <c r="N47" s="64" t="s">
        <v>515</v>
      </c>
      <c r="O47" s="65" t="s">
        <v>515</v>
      </c>
      <c r="P47" s="48"/>
      <c r="Q47" s="48"/>
      <c r="R47" s="48"/>
      <c r="S47" s="48"/>
      <c r="T47" s="48"/>
      <c r="U47" s="48"/>
    </row>
    <row r="48" spans="1:21" ht="30.75" customHeight="1">
      <c r="A48" s="48"/>
      <c r="B48" s="1156"/>
      <c r="C48" s="1157"/>
      <c r="D48" s="62"/>
      <c r="E48" s="1162" t="s">
        <v>15</v>
      </c>
      <c r="F48" s="1162"/>
      <c r="G48" s="1162"/>
      <c r="H48" s="1162"/>
      <c r="I48" s="1162"/>
      <c r="J48" s="1163"/>
      <c r="K48" s="63">
        <v>31</v>
      </c>
      <c r="L48" s="64">
        <v>30</v>
      </c>
      <c r="M48" s="64">
        <v>50</v>
      </c>
      <c r="N48" s="64">
        <v>46</v>
      </c>
      <c r="O48" s="65">
        <v>49</v>
      </c>
      <c r="P48" s="48"/>
      <c r="Q48" s="48"/>
      <c r="R48" s="48"/>
      <c r="S48" s="48"/>
      <c r="T48" s="48"/>
      <c r="U48" s="48"/>
    </row>
    <row r="49" spans="1:21" ht="30.75" customHeight="1">
      <c r="A49" s="48"/>
      <c r="B49" s="1156"/>
      <c r="C49" s="1157"/>
      <c r="D49" s="62"/>
      <c r="E49" s="1162" t="s">
        <v>16</v>
      </c>
      <c r="F49" s="1162"/>
      <c r="G49" s="1162"/>
      <c r="H49" s="1162"/>
      <c r="I49" s="1162"/>
      <c r="J49" s="1163"/>
      <c r="K49" s="63">
        <v>22</v>
      </c>
      <c r="L49" s="64">
        <v>22</v>
      </c>
      <c r="M49" s="64">
        <v>22</v>
      </c>
      <c r="N49" s="64">
        <v>20</v>
      </c>
      <c r="O49" s="65">
        <v>21</v>
      </c>
      <c r="P49" s="48"/>
      <c r="Q49" s="48"/>
      <c r="R49" s="48"/>
      <c r="S49" s="48"/>
      <c r="T49" s="48"/>
      <c r="U49" s="48"/>
    </row>
    <row r="50" spans="1:21" ht="30.75" customHeight="1">
      <c r="A50" s="48"/>
      <c r="B50" s="1156"/>
      <c r="C50" s="1157"/>
      <c r="D50" s="62"/>
      <c r="E50" s="1162" t="s">
        <v>17</v>
      </c>
      <c r="F50" s="1162"/>
      <c r="G50" s="1162"/>
      <c r="H50" s="1162"/>
      <c r="I50" s="1162"/>
      <c r="J50" s="1163"/>
      <c r="K50" s="63" t="s">
        <v>515</v>
      </c>
      <c r="L50" s="64" t="s">
        <v>515</v>
      </c>
      <c r="M50" s="64" t="s">
        <v>515</v>
      </c>
      <c r="N50" s="64" t="s">
        <v>515</v>
      </c>
      <c r="O50" s="65" t="s">
        <v>515</v>
      </c>
      <c r="P50" s="48"/>
      <c r="Q50" s="48"/>
      <c r="R50" s="48"/>
      <c r="S50" s="48"/>
      <c r="T50" s="48"/>
      <c r="U50" s="48"/>
    </row>
    <row r="51" spans="1:21" ht="30.75" customHeight="1">
      <c r="A51" s="48"/>
      <c r="B51" s="1158"/>
      <c r="C51" s="1159"/>
      <c r="D51" s="66"/>
      <c r="E51" s="1162" t="s">
        <v>18</v>
      </c>
      <c r="F51" s="1162"/>
      <c r="G51" s="1162"/>
      <c r="H51" s="1162"/>
      <c r="I51" s="1162"/>
      <c r="J51" s="1163"/>
      <c r="K51" s="63">
        <v>0</v>
      </c>
      <c r="L51" s="64">
        <v>0</v>
      </c>
      <c r="M51" s="64">
        <v>0</v>
      </c>
      <c r="N51" s="64">
        <v>0</v>
      </c>
      <c r="O51" s="65">
        <v>0</v>
      </c>
      <c r="P51" s="48"/>
      <c r="Q51" s="48"/>
      <c r="R51" s="48"/>
      <c r="S51" s="48"/>
      <c r="T51" s="48"/>
      <c r="U51" s="48"/>
    </row>
    <row r="52" spans="1:21" ht="30.75" customHeight="1">
      <c r="A52" s="48"/>
      <c r="B52" s="1164" t="s">
        <v>19</v>
      </c>
      <c r="C52" s="1165"/>
      <c r="D52" s="66"/>
      <c r="E52" s="1162" t="s">
        <v>20</v>
      </c>
      <c r="F52" s="1162"/>
      <c r="G52" s="1162"/>
      <c r="H52" s="1162"/>
      <c r="I52" s="1162"/>
      <c r="J52" s="1163"/>
      <c r="K52" s="63">
        <v>642</v>
      </c>
      <c r="L52" s="64">
        <v>642</v>
      </c>
      <c r="M52" s="64">
        <v>648</v>
      </c>
      <c r="N52" s="64">
        <v>608</v>
      </c>
      <c r="O52" s="65">
        <v>605</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176</v>
      </c>
      <c r="L53" s="69">
        <v>240</v>
      </c>
      <c r="M53" s="69">
        <v>205</v>
      </c>
      <c r="N53" s="69">
        <v>211</v>
      </c>
      <c r="O53" s="70">
        <v>244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c r="B58" s="1170" t="s">
        <v>26</v>
      </c>
      <c r="C58" s="1171"/>
      <c r="D58" s="1176" t="s">
        <v>27</v>
      </c>
      <c r="E58" s="1177"/>
      <c r="F58" s="1177"/>
      <c r="G58" s="1177"/>
      <c r="H58" s="1177"/>
      <c r="I58" s="1177"/>
      <c r="J58" s="1178"/>
      <c r="K58" s="83"/>
      <c r="L58" s="84"/>
      <c r="M58" s="84"/>
      <c r="N58" s="84"/>
      <c r="O58" s="85"/>
    </row>
    <row r="59" spans="1:21" ht="31.5" customHeight="1">
      <c r="B59" s="1172"/>
      <c r="C59" s="1173"/>
      <c r="D59" s="1179" t="s">
        <v>28</v>
      </c>
      <c r="E59" s="1180"/>
      <c r="F59" s="1180"/>
      <c r="G59" s="1180"/>
      <c r="H59" s="1180"/>
      <c r="I59" s="1180"/>
      <c r="J59" s="1181"/>
      <c r="K59" s="86"/>
      <c r="L59" s="87"/>
      <c r="M59" s="87"/>
      <c r="N59" s="87"/>
      <c r="O59" s="88"/>
    </row>
    <row r="60" spans="1:21" ht="31.5" customHeight="1" thickBot="1">
      <c r="B60" s="1174"/>
      <c r="C60" s="1175"/>
      <c r="D60" s="1182" t="s">
        <v>29</v>
      </c>
      <c r="E60" s="1183"/>
      <c r="F60" s="1183"/>
      <c r="G60" s="1183"/>
      <c r="H60" s="1183"/>
      <c r="I60" s="1183"/>
      <c r="J60" s="1184"/>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Cjr6w1lFOZ9TRMPQXng9oCvTL/k/feQZ7aOcKJlXOndwC4ZMBZSLlu9fWMVuOZ2Bf+4A+/i1D2Wej15/BGxHA==" saltValue="l5r+3Sdmk7+4Mg2I7sAfp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556</v>
      </c>
      <c r="J40" s="103" t="s">
        <v>557</v>
      </c>
      <c r="K40" s="103" t="s">
        <v>558</v>
      </c>
      <c r="L40" s="103" t="s">
        <v>559</v>
      </c>
      <c r="M40" s="104" t="s">
        <v>560</v>
      </c>
    </row>
    <row r="41" spans="2:13" ht="27.75" customHeight="1">
      <c r="B41" s="1185" t="s">
        <v>32</v>
      </c>
      <c r="C41" s="1186"/>
      <c r="D41" s="105"/>
      <c r="E41" s="1191" t="s">
        <v>33</v>
      </c>
      <c r="F41" s="1191"/>
      <c r="G41" s="1191"/>
      <c r="H41" s="1192"/>
      <c r="I41" s="355">
        <v>7082</v>
      </c>
      <c r="J41" s="356">
        <v>6899</v>
      </c>
      <c r="K41" s="356">
        <v>6882</v>
      </c>
      <c r="L41" s="356">
        <v>6749</v>
      </c>
      <c r="M41" s="357">
        <v>6751</v>
      </c>
    </row>
    <row r="42" spans="2:13" ht="27.75" customHeight="1">
      <c r="B42" s="1187"/>
      <c r="C42" s="1188"/>
      <c r="D42" s="106"/>
      <c r="E42" s="1193" t="s">
        <v>34</v>
      </c>
      <c r="F42" s="1193"/>
      <c r="G42" s="1193"/>
      <c r="H42" s="1194"/>
      <c r="I42" s="358">
        <v>362</v>
      </c>
      <c r="J42" s="359">
        <v>362</v>
      </c>
      <c r="K42" s="359">
        <v>363</v>
      </c>
      <c r="L42" s="359">
        <v>4</v>
      </c>
      <c r="M42" s="360">
        <v>6</v>
      </c>
    </row>
    <row r="43" spans="2:13" ht="27.75" customHeight="1">
      <c r="B43" s="1187"/>
      <c r="C43" s="1188"/>
      <c r="D43" s="106"/>
      <c r="E43" s="1193" t="s">
        <v>35</v>
      </c>
      <c r="F43" s="1193"/>
      <c r="G43" s="1193"/>
      <c r="H43" s="1194"/>
      <c r="I43" s="358">
        <v>384</v>
      </c>
      <c r="J43" s="359">
        <v>431</v>
      </c>
      <c r="K43" s="359">
        <v>464</v>
      </c>
      <c r="L43" s="359">
        <v>501</v>
      </c>
      <c r="M43" s="360">
        <v>532</v>
      </c>
    </row>
    <row r="44" spans="2:13" ht="27.75" customHeight="1">
      <c r="B44" s="1187"/>
      <c r="C44" s="1188"/>
      <c r="D44" s="106"/>
      <c r="E44" s="1193" t="s">
        <v>36</v>
      </c>
      <c r="F44" s="1193"/>
      <c r="G44" s="1193"/>
      <c r="H44" s="1194"/>
      <c r="I44" s="358">
        <v>77</v>
      </c>
      <c r="J44" s="359">
        <v>80</v>
      </c>
      <c r="K44" s="359">
        <v>58</v>
      </c>
      <c r="L44" s="359">
        <v>38</v>
      </c>
      <c r="M44" s="360">
        <v>19</v>
      </c>
    </row>
    <row r="45" spans="2:13" ht="27.75" customHeight="1">
      <c r="B45" s="1187"/>
      <c r="C45" s="1188"/>
      <c r="D45" s="106"/>
      <c r="E45" s="1193" t="s">
        <v>37</v>
      </c>
      <c r="F45" s="1193"/>
      <c r="G45" s="1193"/>
      <c r="H45" s="1194"/>
      <c r="I45" s="358">
        <v>698</v>
      </c>
      <c r="J45" s="359">
        <v>573</v>
      </c>
      <c r="K45" s="359">
        <v>508</v>
      </c>
      <c r="L45" s="359">
        <v>435</v>
      </c>
      <c r="M45" s="360">
        <v>378</v>
      </c>
    </row>
    <row r="46" spans="2:13" ht="27.75" customHeight="1">
      <c r="B46" s="1187"/>
      <c r="C46" s="1188"/>
      <c r="D46" s="107"/>
      <c r="E46" s="1193" t="s">
        <v>38</v>
      </c>
      <c r="F46" s="1193"/>
      <c r="G46" s="1193"/>
      <c r="H46" s="1194"/>
      <c r="I46" s="358">
        <v>76</v>
      </c>
      <c r="J46" s="359">
        <v>80</v>
      </c>
      <c r="K46" s="359">
        <v>93</v>
      </c>
      <c r="L46" s="359">
        <v>97</v>
      </c>
      <c r="M46" s="360">
        <v>91</v>
      </c>
    </row>
    <row r="47" spans="2:13" ht="27.75" customHeight="1">
      <c r="B47" s="1187"/>
      <c r="C47" s="1188"/>
      <c r="D47" s="108"/>
      <c r="E47" s="1195" t="s">
        <v>39</v>
      </c>
      <c r="F47" s="1196"/>
      <c r="G47" s="1196"/>
      <c r="H47" s="1197"/>
      <c r="I47" s="358" t="s">
        <v>515</v>
      </c>
      <c r="J47" s="359" t="s">
        <v>515</v>
      </c>
      <c r="K47" s="359" t="s">
        <v>515</v>
      </c>
      <c r="L47" s="359" t="s">
        <v>515</v>
      </c>
      <c r="M47" s="360" t="s">
        <v>515</v>
      </c>
    </row>
    <row r="48" spans="2:13" ht="27.75" customHeight="1">
      <c r="B48" s="1187"/>
      <c r="C48" s="1188"/>
      <c r="D48" s="106"/>
      <c r="E48" s="1193" t="s">
        <v>40</v>
      </c>
      <c r="F48" s="1193"/>
      <c r="G48" s="1193"/>
      <c r="H48" s="1194"/>
      <c r="I48" s="358" t="s">
        <v>515</v>
      </c>
      <c r="J48" s="359" t="s">
        <v>515</v>
      </c>
      <c r="K48" s="359" t="s">
        <v>515</v>
      </c>
      <c r="L48" s="359" t="s">
        <v>515</v>
      </c>
      <c r="M48" s="360" t="s">
        <v>515</v>
      </c>
    </row>
    <row r="49" spans="2:13" ht="27.75" customHeight="1">
      <c r="B49" s="1189"/>
      <c r="C49" s="1190"/>
      <c r="D49" s="106"/>
      <c r="E49" s="1193" t="s">
        <v>41</v>
      </c>
      <c r="F49" s="1193"/>
      <c r="G49" s="1193"/>
      <c r="H49" s="1194"/>
      <c r="I49" s="358" t="s">
        <v>515</v>
      </c>
      <c r="J49" s="359" t="s">
        <v>515</v>
      </c>
      <c r="K49" s="359" t="s">
        <v>515</v>
      </c>
      <c r="L49" s="359" t="s">
        <v>515</v>
      </c>
      <c r="M49" s="360" t="s">
        <v>515</v>
      </c>
    </row>
    <row r="50" spans="2:13" ht="27.75" customHeight="1">
      <c r="B50" s="1198" t="s">
        <v>42</v>
      </c>
      <c r="C50" s="1199"/>
      <c r="D50" s="109"/>
      <c r="E50" s="1193" t="s">
        <v>43</v>
      </c>
      <c r="F50" s="1193"/>
      <c r="G50" s="1193"/>
      <c r="H50" s="1194"/>
      <c r="I50" s="358">
        <v>2073</v>
      </c>
      <c r="J50" s="359">
        <v>2246</v>
      </c>
      <c r="K50" s="359">
        <v>2305</v>
      </c>
      <c r="L50" s="359">
        <v>2273</v>
      </c>
      <c r="M50" s="360">
        <v>2446</v>
      </c>
    </row>
    <row r="51" spans="2:13" ht="27.75" customHeight="1">
      <c r="B51" s="1187"/>
      <c r="C51" s="1188"/>
      <c r="D51" s="106"/>
      <c r="E51" s="1193" t="s">
        <v>44</v>
      </c>
      <c r="F51" s="1193"/>
      <c r="G51" s="1193"/>
      <c r="H51" s="1194"/>
      <c r="I51" s="358">
        <v>612</v>
      </c>
      <c r="J51" s="359">
        <v>690</v>
      </c>
      <c r="K51" s="359">
        <v>732</v>
      </c>
      <c r="L51" s="359">
        <v>780</v>
      </c>
      <c r="M51" s="360">
        <v>856</v>
      </c>
    </row>
    <row r="52" spans="2:13" ht="27.75" customHeight="1">
      <c r="B52" s="1189"/>
      <c r="C52" s="1190"/>
      <c r="D52" s="106"/>
      <c r="E52" s="1193" t="s">
        <v>45</v>
      </c>
      <c r="F52" s="1193"/>
      <c r="G52" s="1193"/>
      <c r="H52" s="1194"/>
      <c r="I52" s="358">
        <v>5108</v>
      </c>
      <c r="J52" s="359">
        <v>4790</v>
      </c>
      <c r="K52" s="359">
        <v>4571</v>
      </c>
      <c r="L52" s="359">
        <v>4479</v>
      </c>
      <c r="M52" s="360">
        <v>4340</v>
      </c>
    </row>
    <row r="53" spans="2:13" ht="27.75" customHeight="1" thickBot="1">
      <c r="B53" s="1200" t="s">
        <v>46</v>
      </c>
      <c r="C53" s="1201"/>
      <c r="D53" s="110"/>
      <c r="E53" s="1202" t="s">
        <v>47</v>
      </c>
      <c r="F53" s="1202"/>
      <c r="G53" s="1202"/>
      <c r="H53" s="1203"/>
      <c r="I53" s="361">
        <v>885</v>
      </c>
      <c r="J53" s="362">
        <v>699</v>
      </c>
      <c r="K53" s="362">
        <v>759</v>
      </c>
      <c r="L53" s="362">
        <v>293</v>
      </c>
      <c r="M53" s="363">
        <v>135</v>
      </c>
    </row>
    <row r="54" spans="2:13" ht="27.75" customHeight="1">
      <c r="B54" s="111" t="s">
        <v>48</v>
      </c>
      <c r="C54" s="112"/>
      <c r="D54" s="112"/>
      <c r="E54" s="113"/>
      <c r="F54" s="113"/>
      <c r="G54" s="113"/>
      <c r="H54" s="113"/>
      <c r="I54" s="114"/>
      <c r="J54" s="114"/>
      <c r="K54" s="114"/>
      <c r="L54" s="114"/>
      <c r="M54" s="114"/>
    </row>
    <row r="55" spans="2:13"/>
  </sheetData>
  <sheetProtection algorithmName="SHA-512" hashValue="JQQ01sJmyBqeOV1NfRPlz3i8/vJOdWJovhlinW29aRUGw1Wtap1C1TDQcavBRpWt+u+qBKX3pG+HwQNYUAvh+A==" saltValue="stqsG0j+Fm2xdYcPaO4i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558</v>
      </c>
      <c r="G54" s="119" t="s">
        <v>559</v>
      </c>
      <c r="H54" s="120" t="s">
        <v>560</v>
      </c>
    </row>
    <row r="55" spans="2:8" ht="52.5" customHeight="1">
      <c r="B55" s="121"/>
      <c r="C55" s="1212" t="s">
        <v>50</v>
      </c>
      <c r="D55" s="1212"/>
      <c r="E55" s="1213"/>
      <c r="F55" s="122">
        <v>1018</v>
      </c>
      <c r="G55" s="122">
        <v>1139</v>
      </c>
      <c r="H55" s="123">
        <v>904</v>
      </c>
    </row>
    <row r="56" spans="2:8" ht="52.5" customHeight="1">
      <c r="B56" s="124"/>
      <c r="C56" s="1214" t="s">
        <v>51</v>
      </c>
      <c r="D56" s="1214"/>
      <c r="E56" s="1215"/>
      <c r="F56" s="125">
        <v>131</v>
      </c>
      <c r="G56" s="125">
        <v>165</v>
      </c>
      <c r="H56" s="126">
        <v>165</v>
      </c>
    </row>
    <row r="57" spans="2:8" ht="53.25" customHeight="1">
      <c r="B57" s="124"/>
      <c r="C57" s="1216" t="s">
        <v>52</v>
      </c>
      <c r="D57" s="1216"/>
      <c r="E57" s="1217"/>
      <c r="F57" s="127">
        <v>1067</v>
      </c>
      <c r="G57" s="127">
        <v>893</v>
      </c>
      <c r="H57" s="128">
        <v>1285</v>
      </c>
    </row>
    <row r="58" spans="2:8" ht="45.75" customHeight="1">
      <c r="B58" s="129"/>
      <c r="C58" s="1204" t="s">
        <v>588</v>
      </c>
      <c r="D58" s="1205"/>
      <c r="E58" s="1206"/>
      <c r="F58" s="130">
        <v>485</v>
      </c>
      <c r="G58" s="130">
        <v>774</v>
      </c>
      <c r="H58" s="131">
        <v>722</v>
      </c>
    </row>
    <row r="59" spans="2:8" ht="45.75" customHeight="1">
      <c r="B59" s="129"/>
      <c r="C59" s="1204" t="s">
        <v>589</v>
      </c>
      <c r="D59" s="1205"/>
      <c r="E59" s="1206"/>
      <c r="F59" s="130" t="s">
        <v>593</v>
      </c>
      <c r="G59" s="130" t="s">
        <v>593</v>
      </c>
      <c r="H59" s="131">
        <v>460</v>
      </c>
    </row>
    <row r="60" spans="2:8" ht="45.75" customHeight="1">
      <c r="B60" s="129"/>
      <c r="C60" s="1204" t="s">
        <v>590</v>
      </c>
      <c r="D60" s="1205"/>
      <c r="E60" s="1206"/>
      <c r="F60" s="130">
        <v>53</v>
      </c>
      <c r="G60" s="130">
        <v>75</v>
      </c>
      <c r="H60" s="131">
        <v>67</v>
      </c>
    </row>
    <row r="61" spans="2:8" ht="45.75" customHeight="1">
      <c r="B61" s="129"/>
      <c r="C61" s="1204" t="s">
        <v>591</v>
      </c>
      <c r="D61" s="1205"/>
      <c r="E61" s="1206"/>
      <c r="F61" s="130">
        <v>18</v>
      </c>
      <c r="G61" s="130">
        <v>18</v>
      </c>
      <c r="H61" s="131">
        <v>18</v>
      </c>
    </row>
    <row r="62" spans="2:8" ht="45.75" customHeight="1" thickBot="1">
      <c r="B62" s="132"/>
      <c r="C62" s="1207" t="s">
        <v>592</v>
      </c>
      <c r="D62" s="1208"/>
      <c r="E62" s="1209"/>
      <c r="F62" s="133">
        <v>17</v>
      </c>
      <c r="G62" s="133">
        <v>16</v>
      </c>
      <c r="H62" s="134">
        <v>14</v>
      </c>
    </row>
    <row r="63" spans="2:8" ht="52.5" customHeight="1" thickBot="1">
      <c r="B63" s="135"/>
      <c r="C63" s="1210" t="s">
        <v>53</v>
      </c>
      <c r="D63" s="1210"/>
      <c r="E63" s="1211"/>
      <c r="F63" s="136">
        <v>2215</v>
      </c>
      <c r="G63" s="136">
        <v>2196</v>
      </c>
      <c r="H63" s="137">
        <v>2354</v>
      </c>
    </row>
    <row r="64" spans="2:8"/>
  </sheetData>
  <sheetProtection algorithmName="SHA-512" hashValue="Mhm7uJQepohMGGY3v41vpZ/Chh0gspMxLwduVjs9KCcS9p2rONImUs8SNar94HuobN9aZ+ZdZ0V+YKdHchqLGA==" saltValue="M5ToYRSdSvwnXN7o65Cf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553</v>
      </c>
      <c r="G2" s="151"/>
      <c r="H2" s="152"/>
    </row>
    <row r="3" spans="1:8">
      <c r="A3" s="148" t="s">
        <v>546</v>
      </c>
      <c r="B3" s="153"/>
      <c r="C3" s="154"/>
      <c r="D3" s="155">
        <v>116604</v>
      </c>
      <c r="E3" s="156"/>
      <c r="F3" s="157">
        <v>167497</v>
      </c>
      <c r="G3" s="158"/>
      <c r="H3" s="159"/>
    </row>
    <row r="4" spans="1:8">
      <c r="A4" s="160"/>
      <c r="B4" s="161"/>
      <c r="C4" s="162"/>
      <c r="D4" s="163">
        <v>31917</v>
      </c>
      <c r="E4" s="164"/>
      <c r="F4" s="165">
        <v>82571</v>
      </c>
      <c r="G4" s="166"/>
      <c r="H4" s="167"/>
    </row>
    <row r="5" spans="1:8">
      <c r="A5" s="148" t="s">
        <v>548</v>
      </c>
      <c r="B5" s="153"/>
      <c r="C5" s="154"/>
      <c r="D5" s="155">
        <v>164532</v>
      </c>
      <c r="E5" s="156"/>
      <c r="F5" s="157">
        <v>190274</v>
      </c>
      <c r="G5" s="158"/>
      <c r="H5" s="159"/>
    </row>
    <row r="6" spans="1:8">
      <c r="A6" s="160"/>
      <c r="B6" s="161"/>
      <c r="C6" s="162"/>
      <c r="D6" s="163">
        <v>31961</v>
      </c>
      <c r="E6" s="164"/>
      <c r="F6" s="165">
        <v>88584</v>
      </c>
      <c r="G6" s="166"/>
      <c r="H6" s="167"/>
    </row>
    <row r="7" spans="1:8">
      <c r="A7" s="148" t="s">
        <v>549</v>
      </c>
      <c r="B7" s="153"/>
      <c r="C7" s="154"/>
      <c r="D7" s="155">
        <v>165111</v>
      </c>
      <c r="E7" s="156"/>
      <c r="F7" s="157">
        <v>200194</v>
      </c>
      <c r="G7" s="158"/>
      <c r="H7" s="159"/>
    </row>
    <row r="8" spans="1:8">
      <c r="A8" s="160"/>
      <c r="B8" s="161"/>
      <c r="C8" s="162"/>
      <c r="D8" s="163">
        <v>40346</v>
      </c>
      <c r="E8" s="164"/>
      <c r="F8" s="165">
        <v>106422</v>
      </c>
      <c r="G8" s="166"/>
      <c r="H8" s="167"/>
    </row>
    <row r="9" spans="1:8">
      <c r="A9" s="148" t="s">
        <v>550</v>
      </c>
      <c r="B9" s="153"/>
      <c r="C9" s="154"/>
      <c r="D9" s="155">
        <v>182608</v>
      </c>
      <c r="E9" s="156"/>
      <c r="F9" s="157">
        <v>196914</v>
      </c>
      <c r="G9" s="158"/>
      <c r="H9" s="159"/>
    </row>
    <row r="10" spans="1:8">
      <c r="A10" s="160"/>
      <c r="B10" s="161"/>
      <c r="C10" s="162"/>
      <c r="D10" s="163">
        <v>47122</v>
      </c>
      <c r="E10" s="164"/>
      <c r="F10" s="165">
        <v>98966</v>
      </c>
      <c r="G10" s="166"/>
      <c r="H10" s="167"/>
    </row>
    <row r="11" spans="1:8">
      <c r="A11" s="148" t="s">
        <v>551</v>
      </c>
      <c r="B11" s="153"/>
      <c r="C11" s="154"/>
      <c r="D11" s="155">
        <v>267455</v>
      </c>
      <c r="E11" s="156"/>
      <c r="F11" s="157">
        <v>204757</v>
      </c>
      <c r="G11" s="158"/>
      <c r="H11" s="159"/>
    </row>
    <row r="12" spans="1:8">
      <c r="A12" s="160"/>
      <c r="B12" s="161"/>
      <c r="C12" s="168"/>
      <c r="D12" s="163">
        <v>67928</v>
      </c>
      <c r="E12" s="164"/>
      <c r="F12" s="165">
        <v>106071</v>
      </c>
      <c r="G12" s="166"/>
      <c r="H12" s="167"/>
    </row>
    <row r="13" spans="1:8">
      <c r="A13" s="148"/>
      <c r="B13" s="153"/>
      <c r="C13" s="169"/>
      <c r="D13" s="170">
        <v>179262</v>
      </c>
      <c r="E13" s="171"/>
      <c r="F13" s="172">
        <v>191927</v>
      </c>
      <c r="G13" s="173"/>
      <c r="H13" s="159"/>
    </row>
    <row r="14" spans="1:8">
      <c r="A14" s="160"/>
      <c r="B14" s="161"/>
      <c r="C14" s="162"/>
      <c r="D14" s="163">
        <v>43855</v>
      </c>
      <c r="E14" s="164"/>
      <c r="F14" s="165">
        <v>96523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6.9</v>
      </c>
      <c r="C19" s="174">
        <f>ROUND(VALUE(SUBSTITUTE(実質収支比率等に係る経年分析!G$48,"▲","-")),2)</f>
        <v>6.73</v>
      </c>
      <c r="D19" s="174">
        <f>ROUND(VALUE(SUBSTITUTE(実質収支比率等に係る経年分析!H$48,"▲","-")),2)</f>
        <v>7.16</v>
      </c>
      <c r="E19" s="174">
        <f>ROUND(VALUE(SUBSTITUTE(実質収支比率等に係る経年分析!I$48,"▲","-")),2)</f>
        <v>7.5</v>
      </c>
      <c r="F19" s="174">
        <f>ROUND(VALUE(SUBSTITUTE(実質収支比率等に係る経年分析!J$48,"▲","-")),2)</f>
        <v>9.68</v>
      </c>
    </row>
    <row r="20" spans="1:11">
      <c r="A20" s="174" t="s">
        <v>57</v>
      </c>
      <c r="B20" s="174">
        <f>ROUND(VALUE(SUBSTITUTE(実質収支比率等に係る経年分析!F$47,"▲","-")),2)</f>
        <v>27.46</v>
      </c>
      <c r="C20" s="174">
        <f>ROUND(VALUE(SUBSTITUTE(実質収支比率等に係る経年分析!G$47,"▲","-")),2)</f>
        <v>30.42</v>
      </c>
      <c r="D20" s="174">
        <f>ROUND(VALUE(SUBSTITUTE(実質収支比率等に係る経年分析!H$47,"▲","-")),2)</f>
        <v>26.93</v>
      </c>
      <c r="E20" s="174">
        <f>ROUND(VALUE(SUBSTITUTE(実質収支比率等に係る経年分析!I$47,"▲","-")),2)</f>
        <v>28.79</v>
      </c>
      <c r="F20" s="174">
        <f>ROUND(VALUE(SUBSTITUTE(実質収支比率等に係る経年分析!J$47,"▲","-")),2)</f>
        <v>23.23</v>
      </c>
    </row>
    <row r="21" spans="1:11">
      <c r="A21" s="174" t="s">
        <v>58</v>
      </c>
      <c r="B21" s="174">
        <f>IF(ISNUMBER(VALUE(SUBSTITUTE(実質収支比率等に係る経年分析!F$49,"▲","-"))),ROUND(VALUE(SUBSTITUTE(実質収支比率等に係る経年分析!F$49,"▲","-")),2),NA())</f>
        <v>1.68</v>
      </c>
      <c r="C21" s="174">
        <f>IF(ISNUMBER(VALUE(SUBSTITUTE(実質収支比率等に係る経年分析!G$49,"▲","-"))),ROUND(VALUE(SUBSTITUTE(実質収支比率等に係る経年分析!G$49,"▲","-")),2),NA())</f>
        <v>2.72</v>
      </c>
      <c r="D21" s="174">
        <f>IF(ISNUMBER(VALUE(SUBSTITUTE(実質収支比率等に係る経年分析!H$49,"▲","-"))),ROUND(VALUE(SUBSTITUTE(実質収支比率等に係る経年分析!H$49,"▲","-")),2),NA())</f>
        <v>-1.19</v>
      </c>
      <c r="E21" s="174">
        <f>IF(ISNUMBER(VALUE(SUBSTITUTE(実質収支比率等に係る経年分析!I$49,"▲","-"))),ROUND(VALUE(SUBSTITUTE(実質収支比率等に係る経年分析!I$49,"▲","-")),2),NA())</f>
        <v>3.94</v>
      </c>
      <c r="F21" s="174">
        <f>IF(ISNUMBER(VALUE(SUBSTITUTE(実質収支比率等に係る経年分析!J$49,"▲","-"))),ROUND(VALUE(SUBSTITUTE(実質収支比率等に係る経年分析!J$49,"▲","-")),2),NA())</f>
        <v>-3.98</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7.0000000000000007E-2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c r="A32" s="175" t="str">
        <f>IF(連結実質赤字比率に係る赤字・黒字の構成分析!C$38="",NA(),連結実質赤字比率に係る赤字・黒字の構成分析!C$38)</f>
        <v>徳之島ダム小水力発電特別会計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1.42</v>
      </c>
    </row>
    <row r="34" spans="1:16">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1.85</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5.68</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7.15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9.67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642</v>
      </c>
      <c r="E42" s="176"/>
      <c r="F42" s="176"/>
      <c r="G42" s="176">
        <f>'実質公債費比率（分子）の構造'!L$52</f>
        <v>642</v>
      </c>
      <c r="H42" s="176"/>
      <c r="I42" s="176"/>
      <c r="J42" s="176">
        <f>'実質公債費比率（分子）の構造'!M$52</f>
        <v>648</v>
      </c>
      <c r="K42" s="176"/>
      <c r="L42" s="176"/>
      <c r="M42" s="176">
        <f>'実質公債費比率（分子）の構造'!N$52</f>
        <v>608</v>
      </c>
      <c r="N42" s="176"/>
      <c r="O42" s="176"/>
      <c r="P42" s="176">
        <f>'実質公債費比率（分子）の構造'!O$52</f>
        <v>605</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22</v>
      </c>
      <c r="C45" s="176"/>
      <c r="D45" s="176"/>
      <c r="E45" s="176">
        <f>'実質公債費比率（分子）の構造'!L$49</f>
        <v>22</v>
      </c>
      <c r="F45" s="176"/>
      <c r="G45" s="176"/>
      <c r="H45" s="176">
        <f>'実質公債費比率（分子）の構造'!M$49</f>
        <v>22</v>
      </c>
      <c r="I45" s="176"/>
      <c r="J45" s="176"/>
      <c r="K45" s="176">
        <f>'実質公債費比率（分子）の構造'!N$49</f>
        <v>20</v>
      </c>
      <c r="L45" s="176"/>
      <c r="M45" s="176"/>
      <c r="N45" s="176">
        <f>'実質公債費比率（分子）の構造'!O$49</f>
        <v>21</v>
      </c>
      <c r="O45" s="176"/>
      <c r="P45" s="176"/>
    </row>
    <row r="46" spans="1:16">
      <c r="A46" s="176" t="s">
        <v>69</v>
      </c>
      <c r="B46" s="176">
        <f>'実質公債費比率（分子）の構造'!K$48</f>
        <v>31</v>
      </c>
      <c r="C46" s="176"/>
      <c r="D46" s="176"/>
      <c r="E46" s="176">
        <f>'実質公債費比率（分子）の構造'!L$48</f>
        <v>30</v>
      </c>
      <c r="F46" s="176"/>
      <c r="G46" s="176"/>
      <c r="H46" s="176">
        <f>'実質公債費比率（分子）の構造'!M$48</f>
        <v>50</v>
      </c>
      <c r="I46" s="176"/>
      <c r="J46" s="176"/>
      <c r="K46" s="176">
        <f>'実質公債費比率（分子）の構造'!N$48</f>
        <v>46</v>
      </c>
      <c r="L46" s="176"/>
      <c r="M46" s="176"/>
      <c r="N46" s="176">
        <f>'実質公債費比率（分子）の構造'!O$48</f>
        <v>49</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765</v>
      </c>
      <c r="C49" s="176"/>
      <c r="D49" s="176"/>
      <c r="E49" s="176">
        <f>'実質公債費比率（分子）の構造'!L$45</f>
        <v>830</v>
      </c>
      <c r="F49" s="176"/>
      <c r="G49" s="176"/>
      <c r="H49" s="176">
        <f>'実質公債費比率（分子）の構造'!M$45</f>
        <v>781</v>
      </c>
      <c r="I49" s="176"/>
      <c r="J49" s="176"/>
      <c r="K49" s="176">
        <f>'実質公債費比率（分子）の構造'!N$45</f>
        <v>753</v>
      </c>
      <c r="L49" s="176"/>
      <c r="M49" s="176"/>
      <c r="N49" s="176">
        <f>'実質公債費比率（分子）の構造'!O$45</f>
        <v>779</v>
      </c>
      <c r="O49" s="176"/>
      <c r="P49" s="176"/>
    </row>
    <row r="50" spans="1:16">
      <c r="A50" s="176" t="s">
        <v>73</v>
      </c>
      <c r="B50" s="176" t="e">
        <f>NA()</f>
        <v>#N/A</v>
      </c>
      <c r="C50" s="176">
        <f>IF(ISNUMBER('実質公債費比率（分子）の構造'!K$53),'実質公債費比率（分子）の構造'!K$53,NA())</f>
        <v>176</v>
      </c>
      <c r="D50" s="176" t="e">
        <f>NA()</f>
        <v>#N/A</v>
      </c>
      <c r="E50" s="176" t="e">
        <f>NA()</f>
        <v>#N/A</v>
      </c>
      <c r="F50" s="176">
        <f>IF(ISNUMBER('実質公債費比率（分子）の構造'!L$53),'実質公債費比率（分子）の構造'!L$53,NA())</f>
        <v>240</v>
      </c>
      <c r="G50" s="176" t="e">
        <f>NA()</f>
        <v>#N/A</v>
      </c>
      <c r="H50" s="176" t="e">
        <f>NA()</f>
        <v>#N/A</v>
      </c>
      <c r="I50" s="176">
        <f>IF(ISNUMBER('実質公債費比率（分子）の構造'!M$53),'実質公債費比率（分子）の構造'!M$53,NA())</f>
        <v>205</v>
      </c>
      <c r="J50" s="176" t="e">
        <f>NA()</f>
        <v>#N/A</v>
      </c>
      <c r="K50" s="176" t="e">
        <f>NA()</f>
        <v>#N/A</v>
      </c>
      <c r="L50" s="176">
        <f>IF(ISNUMBER('実質公債費比率（分子）の構造'!N$53),'実質公債費比率（分子）の構造'!N$53,NA())</f>
        <v>211</v>
      </c>
      <c r="M50" s="176" t="e">
        <f>NA()</f>
        <v>#N/A</v>
      </c>
      <c r="N50" s="176" t="e">
        <f>NA()</f>
        <v>#N/A</v>
      </c>
      <c r="O50" s="176">
        <f>IF(ISNUMBER('実質公債費比率（分子）の構造'!O$53),'実質公債費比率（分子）の構造'!O$53,NA())</f>
        <v>244</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5108</v>
      </c>
      <c r="E56" s="175"/>
      <c r="F56" s="175"/>
      <c r="G56" s="175">
        <f>'将来負担比率（分子）の構造'!J$52</f>
        <v>4790</v>
      </c>
      <c r="H56" s="175"/>
      <c r="I56" s="175"/>
      <c r="J56" s="175">
        <f>'将来負担比率（分子）の構造'!K$52</f>
        <v>4571</v>
      </c>
      <c r="K56" s="175"/>
      <c r="L56" s="175"/>
      <c r="M56" s="175">
        <f>'将来負担比率（分子）の構造'!L$52</f>
        <v>4479</v>
      </c>
      <c r="N56" s="175"/>
      <c r="O56" s="175"/>
      <c r="P56" s="175">
        <f>'将来負担比率（分子）の構造'!M$52</f>
        <v>4340</v>
      </c>
    </row>
    <row r="57" spans="1:16">
      <c r="A57" s="175" t="s">
        <v>44</v>
      </c>
      <c r="B57" s="175"/>
      <c r="C57" s="175"/>
      <c r="D57" s="175">
        <f>'将来負担比率（分子）の構造'!I$51</f>
        <v>612</v>
      </c>
      <c r="E57" s="175"/>
      <c r="F57" s="175"/>
      <c r="G57" s="175">
        <f>'将来負担比率（分子）の構造'!J$51</f>
        <v>690</v>
      </c>
      <c r="H57" s="175"/>
      <c r="I57" s="175"/>
      <c r="J57" s="175">
        <f>'将来負担比率（分子）の構造'!K$51</f>
        <v>732</v>
      </c>
      <c r="K57" s="175"/>
      <c r="L57" s="175"/>
      <c r="M57" s="175">
        <f>'将来負担比率（分子）の構造'!L$51</f>
        <v>780</v>
      </c>
      <c r="N57" s="175"/>
      <c r="O57" s="175"/>
      <c r="P57" s="175">
        <f>'将来負担比率（分子）の構造'!M$51</f>
        <v>856</v>
      </c>
    </row>
    <row r="58" spans="1:16">
      <c r="A58" s="175" t="s">
        <v>43</v>
      </c>
      <c r="B58" s="175"/>
      <c r="C58" s="175"/>
      <c r="D58" s="175">
        <f>'将来負担比率（分子）の構造'!I$50</f>
        <v>2073</v>
      </c>
      <c r="E58" s="175"/>
      <c r="F58" s="175"/>
      <c r="G58" s="175">
        <f>'将来負担比率（分子）の構造'!J$50</f>
        <v>2246</v>
      </c>
      <c r="H58" s="175"/>
      <c r="I58" s="175"/>
      <c r="J58" s="175">
        <f>'将来負担比率（分子）の構造'!K$50</f>
        <v>2305</v>
      </c>
      <c r="K58" s="175"/>
      <c r="L58" s="175"/>
      <c r="M58" s="175">
        <f>'将来負担比率（分子）の構造'!L$50</f>
        <v>2273</v>
      </c>
      <c r="N58" s="175"/>
      <c r="O58" s="175"/>
      <c r="P58" s="175">
        <f>'将来負担比率（分子）の構造'!M$50</f>
        <v>2446</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76</v>
      </c>
      <c r="C61" s="175"/>
      <c r="D61" s="175"/>
      <c r="E61" s="175">
        <f>'将来負担比率（分子）の構造'!J$46</f>
        <v>80</v>
      </c>
      <c r="F61" s="175"/>
      <c r="G61" s="175"/>
      <c r="H61" s="175">
        <f>'将来負担比率（分子）の構造'!K$46</f>
        <v>93</v>
      </c>
      <c r="I61" s="175"/>
      <c r="J61" s="175"/>
      <c r="K61" s="175">
        <f>'将来負担比率（分子）の構造'!L$46</f>
        <v>97</v>
      </c>
      <c r="L61" s="175"/>
      <c r="M61" s="175"/>
      <c r="N61" s="175">
        <f>'将来負担比率（分子）の構造'!M$46</f>
        <v>91</v>
      </c>
      <c r="O61" s="175"/>
      <c r="P61" s="175"/>
    </row>
    <row r="62" spans="1:16">
      <c r="A62" s="175" t="s">
        <v>37</v>
      </c>
      <c r="B62" s="175">
        <f>'将来負担比率（分子）の構造'!I$45</f>
        <v>698</v>
      </c>
      <c r="C62" s="175"/>
      <c r="D62" s="175"/>
      <c r="E62" s="175">
        <f>'将来負担比率（分子）の構造'!J$45</f>
        <v>573</v>
      </c>
      <c r="F62" s="175"/>
      <c r="G62" s="175"/>
      <c r="H62" s="175">
        <f>'将来負担比率（分子）の構造'!K$45</f>
        <v>508</v>
      </c>
      <c r="I62" s="175"/>
      <c r="J62" s="175"/>
      <c r="K62" s="175">
        <f>'将来負担比率（分子）の構造'!L$45</f>
        <v>435</v>
      </c>
      <c r="L62" s="175"/>
      <c r="M62" s="175"/>
      <c r="N62" s="175">
        <f>'将来負担比率（分子）の構造'!M$45</f>
        <v>378</v>
      </c>
      <c r="O62" s="175"/>
      <c r="P62" s="175"/>
    </row>
    <row r="63" spans="1:16">
      <c r="A63" s="175" t="s">
        <v>36</v>
      </c>
      <c r="B63" s="175">
        <f>'将来負担比率（分子）の構造'!I$44</f>
        <v>77</v>
      </c>
      <c r="C63" s="175"/>
      <c r="D63" s="175"/>
      <c r="E63" s="175">
        <f>'将来負担比率（分子）の構造'!J$44</f>
        <v>80</v>
      </c>
      <c r="F63" s="175"/>
      <c r="G63" s="175"/>
      <c r="H63" s="175">
        <f>'将来負担比率（分子）の構造'!K$44</f>
        <v>58</v>
      </c>
      <c r="I63" s="175"/>
      <c r="J63" s="175"/>
      <c r="K63" s="175">
        <f>'将来負担比率（分子）の構造'!L$44</f>
        <v>38</v>
      </c>
      <c r="L63" s="175"/>
      <c r="M63" s="175"/>
      <c r="N63" s="175">
        <f>'将来負担比率（分子）の構造'!M$44</f>
        <v>19</v>
      </c>
      <c r="O63" s="175"/>
      <c r="P63" s="175"/>
    </row>
    <row r="64" spans="1:16">
      <c r="A64" s="175" t="s">
        <v>35</v>
      </c>
      <c r="B64" s="175">
        <f>'将来負担比率（分子）の構造'!I$43</f>
        <v>384</v>
      </c>
      <c r="C64" s="175"/>
      <c r="D64" s="175"/>
      <c r="E64" s="175">
        <f>'将来負担比率（分子）の構造'!J$43</f>
        <v>431</v>
      </c>
      <c r="F64" s="175"/>
      <c r="G64" s="175"/>
      <c r="H64" s="175">
        <f>'将来負担比率（分子）の構造'!K$43</f>
        <v>464</v>
      </c>
      <c r="I64" s="175"/>
      <c r="J64" s="175"/>
      <c r="K64" s="175">
        <f>'将来負担比率（分子）の構造'!L$43</f>
        <v>501</v>
      </c>
      <c r="L64" s="175"/>
      <c r="M64" s="175"/>
      <c r="N64" s="175">
        <f>'将来負担比率（分子）の構造'!M$43</f>
        <v>532</v>
      </c>
      <c r="O64" s="175"/>
      <c r="P64" s="175"/>
    </row>
    <row r="65" spans="1:16">
      <c r="A65" s="175" t="s">
        <v>34</v>
      </c>
      <c r="B65" s="175">
        <f>'将来負担比率（分子）の構造'!I$42</f>
        <v>362</v>
      </c>
      <c r="C65" s="175"/>
      <c r="D65" s="175"/>
      <c r="E65" s="175">
        <f>'将来負担比率（分子）の構造'!J$42</f>
        <v>362</v>
      </c>
      <c r="F65" s="175"/>
      <c r="G65" s="175"/>
      <c r="H65" s="175">
        <f>'将来負担比率（分子）の構造'!K$42</f>
        <v>363</v>
      </c>
      <c r="I65" s="175"/>
      <c r="J65" s="175"/>
      <c r="K65" s="175">
        <f>'将来負担比率（分子）の構造'!L$42</f>
        <v>4</v>
      </c>
      <c r="L65" s="175"/>
      <c r="M65" s="175"/>
      <c r="N65" s="175">
        <f>'将来負担比率（分子）の構造'!M$42</f>
        <v>6</v>
      </c>
      <c r="O65" s="175"/>
      <c r="P65" s="175"/>
    </row>
    <row r="66" spans="1:16">
      <c r="A66" s="175" t="s">
        <v>33</v>
      </c>
      <c r="B66" s="175">
        <f>'将来負担比率（分子）の構造'!I$41</f>
        <v>7082</v>
      </c>
      <c r="C66" s="175"/>
      <c r="D66" s="175"/>
      <c r="E66" s="175">
        <f>'将来負担比率（分子）の構造'!J$41</f>
        <v>6899</v>
      </c>
      <c r="F66" s="175"/>
      <c r="G66" s="175"/>
      <c r="H66" s="175">
        <f>'将来負担比率（分子）の構造'!K$41</f>
        <v>6882</v>
      </c>
      <c r="I66" s="175"/>
      <c r="J66" s="175"/>
      <c r="K66" s="175">
        <f>'将来負担比率（分子）の構造'!L$41</f>
        <v>6749</v>
      </c>
      <c r="L66" s="175"/>
      <c r="M66" s="175"/>
      <c r="N66" s="175">
        <f>'将来負担比率（分子）の構造'!M$41</f>
        <v>6751</v>
      </c>
      <c r="O66" s="175"/>
      <c r="P66" s="175"/>
    </row>
    <row r="67" spans="1:16">
      <c r="A67" s="175" t="s">
        <v>77</v>
      </c>
      <c r="B67" s="175" t="e">
        <f>NA()</f>
        <v>#N/A</v>
      </c>
      <c r="C67" s="175">
        <f>IF(ISNUMBER('将来負担比率（分子）の構造'!I$53), IF('将来負担比率（分子）の構造'!I$53 &lt; 0, 0, '将来負担比率（分子）の構造'!I$53), NA())</f>
        <v>885</v>
      </c>
      <c r="D67" s="175" t="e">
        <f>NA()</f>
        <v>#N/A</v>
      </c>
      <c r="E67" s="175" t="e">
        <f>NA()</f>
        <v>#N/A</v>
      </c>
      <c r="F67" s="175">
        <f>IF(ISNUMBER('将来負担比率（分子）の構造'!J$53), IF('将来負担比率（分子）の構造'!J$53 &lt; 0, 0, '将来負担比率（分子）の構造'!J$53), NA())</f>
        <v>699</v>
      </c>
      <c r="G67" s="175" t="e">
        <f>NA()</f>
        <v>#N/A</v>
      </c>
      <c r="H67" s="175" t="e">
        <f>NA()</f>
        <v>#N/A</v>
      </c>
      <c r="I67" s="175">
        <f>IF(ISNUMBER('将来負担比率（分子）の構造'!K$53), IF('将来負担比率（分子）の構造'!K$53 &lt; 0, 0, '将来負担比率（分子）の構造'!K$53), NA())</f>
        <v>759</v>
      </c>
      <c r="J67" s="175" t="e">
        <f>NA()</f>
        <v>#N/A</v>
      </c>
      <c r="K67" s="175" t="e">
        <f>NA()</f>
        <v>#N/A</v>
      </c>
      <c r="L67" s="175">
        <f>IF(ISNUMBER('将来負担比率（分子）の構造'!L$53), IF('将来負担比率（分子）の構造'!L$53 &lt; 0, 0, '将来負担比率（分子）の構造'!L$53), NA())</f>
        <v>293</v>
      </c>
      <c r="M67" s="175" t="e">
        <f>NA()</f>
        <v>#N/A</v>
      </c>
      <c r="N67" s="175" t="e">
        <f>NA()</f>
        <v>#N/A</v>
      </c>
      <c r="O67" s="175">
        <f>IF(ISNUMBER('将来負担比率（分子）の構造'!M$53), IF('将来負担比率（分子）の構造'!M$53 &lt; 0, 0, '将来負担比率（分子）の構造'!M$53), NA())</f>
        <v>135</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1018</v>
      </c>
      <c r="C72" s="179">
        <f>基金残高に係る経年分析!G55</f>
        <v>1139</v>
      </c>
      <c r="D72" s="179">
        <f>基金残高に係る経年分析!H55</f>
        <v>904</v>
      </c>
    </row>
    <row r="73" spans="1:16">
      <c r="A73" s="178" t="s">
        <v>80</v>
      </c>
      <c r="B73" s="179">
        <f>基金残高に係る経年分析!F56</f>
        <v>131</v>
      </c>
      <c r="C73" s="179">
        <f>基金残高に係る経年分析!G56</f>
        <v>165</v>
      </c>
      <c r="D73" s="179">
        <f>基金残高に係る経年分析!H56</f>
        <v>165</v>
      </c>
    </row>
    <row r="74" spans="1:16">
      <c r="A74" s="178" t="s">
        <v>81</v>
      </c>
      <c r="B74" s="179">
        <f>基金残高に係る経年分析!F57</f>
        <v>1067</v>
      </c>
      <c r="C74" s="179">
        <f>基金残高に係る経年分析!G57</f>
        <v>893</v>
      </c>
      <c r="D74" s="179">
        <f>基金残高に係る経年分析!H57</f>
        <v>1285</v>
      </c>
    </row>
  </sheetData>
  <sheetProtection algorithmName="SHA-512" hashValue="hi9JPr2UbZKUIi3QBNyKFGqxhHC7qiEEi2Dhyd3wLYhHJATKj8DGWqVgl/sKpdW+5U2/mJrzRXVuDex2RYx1xw==" saltValue="xMejpEHIjO9agk/emZPd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228</v>
      </c>
      <c r="C5" s="610"/>
      <c r="D5" s="610"/>
      <c r="E5" s="610"/>
      <c r="F5" s="610"/>
      <c r="G5" s="610"/>
      <c r="H5" s="610"/>
      <c r="I5" s="610"/>
      <c r="J5" s="610"/>
      <c r="K5" s="610"/>
      <c r="L5" s="610"/>
      <c r="M5" s="610"/>
      <c r="N5" s="610"/>
      <c r="O5" s="610"/>
      <c r="P5" s="610"/>
      <c r="Q5" s="611"/>
      <c r="R5" s="612">
        <v>447562</v>
      </c>
      <c r="S5" s="613"/>
      <c r="T5" s="613"/>
      <c r="U5" s="613"/>
      <c r="V5" s="613"/>
      <c r="W5" s="613"/>
      <c r="X5" s="613"/>
      <c r="Y5" s="614"/>
      <c r="Z5" s="615">
        <v>5.6</v>
      </c>
      <c r="AA5" s="615"/>
      <c r="AB5" s="615"/>
      <c r="AC5" s="615"/>
      <c r="AD5" s="616">
        <v>447562</v>
      </c>
      <c r="AE5" s="616"/>
      <c r="AF5" s="616"/>
      <c r="AG5" s="616"/>
      <c r="AH5" s="616"/>
      <c r="AI5" s="616"/>
      <c r="AJ5" s="616"/>
      <c r="AK5" s="616"/>
      <c r="AL5" s="617">
        <v>11.5</v>
      </c>
      <c r="AM5" s="618"/>
      <c r="AN5" s="618"/>
      <c r="AO5" s="619"/>
      <c r="AP5" s="609" t="s">
        <v>229</v>
      </c>
      <c r="AQ5" s="610"/>
      <c r="AR5" s="610"/>
      <c r="AS5" s="610"/>
      <c r="AT5" s="610"/>
      <c r="AU5" s="610"/>
      <c r="AV5" s="610"/>
      <c r="AW5" s="610"/>
      <c r="AX5" s="610"/>
      <c r="AY5" s="610"/>
      <c r="AZ5" s="610"/>
      <c r="BA5" s="610"/>
      <c r="BB5" s="610"/>
      <c r="BC5" s="610"/>
      <c r="BD5" s="610"/>
      <c r="BE5" s="610"/>
      <c r="BF5" s="611"/>
      <c r="BG5" s="623">
        <v>447562</v>
      </c>
      <c r="BH5" s="624"/>
      <c r="BI5" s="624"/>
      <c r="BJ5" s="624"/>
      <c r="BK5" s="624"/>
      <c r="BL5" s="624"/>
      <c r="BM5" s="624"/>
      <c r="BN5" s="625"/>
      <c r="BO5" s="626">
        <v>100</v>
      </c>
      <c r="BP5" s="626"/>
      <c r="BQ5" s="626"/>
      <c r="BR5" s="626"/>
      <c r="BS5" s="627" t="s">
        <v>176</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c r="B6" s="620" t="s">
        <v>233</v>
      </c>
      <c r="C6" s="621"/>
      <c r="D6" s="621"/>
      <c r="E6" s="621"/>
      <c r="F6" s="621"/>
      <c r="G6" s="621"/>
      <c r="H6" s="621"/>
      <c r="I6" s="621"/>
      <c r="J6" s="621"/>
      <c r="K6" s="621"/>
      <c r="L6" s="621"/>
      <c r="M6" s="621"/>
      <c r="N6" s="621"/>
      <c r="O6" s="621"/>
      <c r="P6" s="621"/>
      <c r="Q6" s="622"/>
      <c r="R6" s="623">
        <v>83942</v>
      </c>
      <c r="S6" s="624"/>
      <c r="T6" s="624"/>
      <c r="U6" s="624"/>
      <c r="V6" s="624"/>
      <c r="W6" s="624"/>
      <c r="X6" s="624"/>
      <c r="Y6" s="625"/>
      <c r="Z6" s="626">
        <v>1.1000000000000001</v>
      </c>
      <c r="AA6" s="626"/>
      <c r="AB6" s="626"/>
      <c r="AC6" s="626"/>
      <c r="AD6" s="627">
        <v>83942</v>
      </c>
      <c r="AE6" s="627"/>
      <c r="AF6" s="627"/>
      <c r="AG6" s="627"/>
      <c r="AH6" s="627"/>
      <c r="AI6" s="627"/>
      <c r="AJ6" s="627"/>
      <c r="AK6" s="627"/>
      <c r="AL6" s="628">
        <v>2.2000000000000002</v>
      </c>
      <c r="AM6" s="629"/>
      <c r="AN6" s="629"/>
      <c r="AO6" s="630"/>
      <c r="AP6" s="620" t="s">
        <v>234</v>
      </c>
      <c r="AQ6" s="621"/>
      <c r="AR6" s="621"/>
      <c r="AS6" s="621"/>
      <c r="AT6" s="621"/>
      <c r="AU6" s="621"/>
      <c r="AV6" s="621"/>
      <c r="AW6" s="621"/>
      <c r="AX6" s="621"/>
      <c r="AY6" s="621"/>
      <c r="AZ6" s="621"/>
      <c r="BA6" s="621"/>
      <c r="BB6" s="621"/>
      <c r="BC6" s="621"/>
      <c r="BD6" s="621"/>
      <c r="BE6" s="621"/>
      <c r="BF6" s="622"/>
      <c r="BG6" s="623">
        <v>447562</v>
      </c>
      <c r="BH6" s="624"/>
      <c r="BI6" s="624"/>
      <c r="BJ6" s="624"/>
      <c r="BK6" s="624"/>
      <c r="BL6" s="624"/>
      <c r="BM6" s="624"/>
      <c r="BN6" s="625"/>
      <c r="BO6" s="626">
        <v>100</v>
      </c>
      <c r="BP6" s="626"/>
      <c r="BQ6" s="626"/>
      <c r="BR6" s="626"/>
      <c r="BS6" s="627" t="s">
        <v>235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81428</v>
      </c>
      <c r="CS6" s="624"/>
      <c r="CT6" s="624"/>
      <c r="CU6" s="624"/>
      <c r="CV6" s="624"/>
      <c r="CW6" s="624"/>
      <c r="CX6" s="624"/>
      <c r="CY6" s="625"/>
      <c r="CZ6" s="617">
        <v>1.1000000000000001</v>
      </c>
      <c r="DA6" s="618"/>
      <c r="DB6" s="618"/>
      <c r="DC6" s="634"/>
      <c r="DD6" s="632" t="s">
        <v>235</v>
      </c>
      <c r="DE6" s="624"/>
      <c r="DF6" s="624"/>
      <c r="DG6" s="624"/>
      <c r="DH6" s="624"/>
      <c r="DI6" s="624"/>
      <c r="DJ6" s="624"/>
      <c r="DK6" s="624"/>
      <c r="DL6" s="624"/>
      <c r="DM6" s="624"/>
      <c r="DN6" s="624"/>
      <c r="DO6" s="624"/>
      <c r="DP6" s="625"/>
      <c r="DQ6" s="632">
        <v>81386</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95</v>
      </c>
      <c r="S7" s="624"/>
      <c r="T7" s="624"/>
      <c r="U7" s="624"/>
      <c r="V7" s="624"/>
      <c r="W7" s="624"/>
      <c r="X7" s="624"/>
      <c r="Y7" s="625"/>
      <c r="Z7" s="626">
        <v>0</v>
      </c>
      <c r="AA7" s="626"/>
      <c r="AB7" s="626"/>
      <c r="AC7" s="626"/>
      <c r="AD7" s="627">
        <v>95</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151972</v>
      </c>
      <c r="BH7" s="624"/>
      <c r="BI7" s="624"/>
      <c r="BJ7" s="624"/>
      <c r="BK7" s="624"/>
      <c r="BL7" s="624"/>
      <c r="BM7" s="624"/>
      <c r="BN7" s="625"/>
      <c r="BO7" s="626">
        <v>34</v>
      </c>
      <c r="BP7" s="626"/>
      <c r="BQ7" s="626"/>
      <c r="BR7" s="626"/>
      <c r="BS7" s="627" t="s">
        <v>176</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1134684</v>
      </c>
      <c r="CS7" s="624"/>
      <c r="CT7" s="624"/>
      <c r="CU7" s="624"/>
      <c r="CV7" s="624"/>
      <c r="CW7" s="624"/>
      <c r="CX7" s="624"/>
      <c r="CY7" s="625"/>
      <c r="CZ7" s="626">
        <v>15</v>
      </c>
      <c r="DA7" s="626"/>
      <c r="DB7" s="626"/>
      <c r="DC7" s="626"/>
      <c r="DD7" s="632">
        <v>11684</v>
      </c>
      <c r="DE7" s="624"/>
      <c r="DF7" s="624"/>
      <c r="DG7" s="624"/>
      <c r="DH7" s="624"/>
      <c r="DI7" s="624"/>
      <c r="DJ7" s="624"/>
      <c r="DK7" s="624"/>
      <c r="DL7" s="624"/>
      <c r="DM7" s="624"/>
      <c r="DN7" s="624"/>
      <c r="DO7" s="624"/>
      <c r="DP7" s="625"/>
      <c r="DQ7" s="632">
        <v>890504</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920</v>
      </c>
      <c r="S8" s="624"/>
      <c r="T8" s="624"/>
      <c r="U8" s="624"/>
      <c r="V8" s="624"/>
      <c r="W8" s="624"/>
      <c r="X8" s="624"/>
      <c r="Y8" s="625"/>
      <c r="Z8" s="626">
        <v>0</v>
      </c>
      <c r="AA8" s="626"/>
      <c r="AB8" s="626"/>
      <c r="AC8" s="626"/>
      <c r="AD8" s="627">
        <v>920</v>
      </c>
      <c r="AE8" s="627"/>
      <c r="AF8" s="627"/>
      <c r="AG8" s="627"/>
      <c r="AH8" s="627"/>
      <c r="AI8" s="627"/>
      <c r="AJ8" s="627"/>
      <c r="AK8" s="627"/>
      <c r="AL8" s="628">
        <v>0</v>
      </c>
      <c r="AM8" s="629"/>
      <c r="AN8" s="629"/>
      <c r="AO8" s="630"/>
      <c r="AP8" s="620" t="s">
        <v>241</v>
      </c>
      <c r="AQ8" s="621"/>
      <c r="AR8" s="621"/>
      <c r="AS8" s="621"/>
      <c r="AT8" s="621"/>
      <c r="AU8" s="621"/>
      <c r="AV8" s="621"/>
      <c r="AW8" s="621"/>
      <c r="AX8" s="621"/>
      <c r="AY8" s="621"/>
      <c r="AZ8" s="621"/>
      <c r="BA8" s="621"/>
      <c r="BB8" s="621"/>
      <c r="BC8" s="621"/>
      <c r="BD8" s="621"/>
      <c r="BE8" s="621"/>
      <c r="BF8" s="622"/>
      <c r="BG8" s="623">
        <v>7025</v>
      </c>
      <c r="BH8" s="624"/>
      <c r="BI8" s="624"/>
      <c r="BJ8" s="624"/>
      <c r="BK8" s="624"/>
      <c r="BL8" s="624"/>
      <c r="BM8" s="624"/>
      <c r="BN8" s="625"/>
      <c r="BO8" s="626">
        <v>1.6</v>
      </c>
      <c r="BP8" s="626"/>
      <c r="BQ8" s="626"/>
      <c r="BR8" s="626"/>
      <c r="BS8" s="627" t="s">
        <v>235</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1306602</v>
      </c>
      <c r="CS8" s="624"/>
      <c r="CT8" s="624"/>
      <c r="CU8" s="624"/>
      <c r="CV8" s="624"/>
      <c r="CW8" s="624"/>
      <c r="CX8" s="624"/>
      <c r="CY8" s="625"/>
      <c r="CZ8" s="626">
        <v>17.2</v>
      </c>
      <c r="DA8" s="626"/>
      <c r="DB8" s="626"/>
      <c r="DC8" s="626"/>
      <c r="DD8" s="632">
        <v>8841</v>
      </c>
      <c r="DE8" s="624"/>
      <c r="DF8" s="624"/>
      <c r="DG8" s="624"/>
      <c r="DH8" s="624"/>
      <c r="DI8" s="624"/>
      <c r="DJ8" s="624"/>
      <c r="DK8" s="624"/>
      <c r="DL8" s="624"/>
      <c r="DM8" s="624"/>
      <c r="DN8" s="624"/>
      <c r="DO8" s="624"/>
      <c r="DP8" s="625"/>
      <c r="DQ8" s="632">
        <v>714947</v>
      </c>
      <c r="DR8" s="624"/>
      <c r="DS8" s="624"/>
      <c r="DT8" s="624"/>
      <c r="DU8" s="624"/>
      <c r="DV8" s="624"/>
      <c r="DW8" s="624"/>
      <c r="DX8" s="624"/>
      <c r="DY8" s="624"/>
      <c r="DZ8" s="624"/>
      <c r="EA8" s="624"/>
      <c r="EB8" s="624"/>
      <c r="EC8" s="633"/>
    </row>
    <row r="9" spans="2:143" ht="11.25" customHeight="1">
      <c r="B9" s="620" t="s">
        <v>243</v>
      </c>
      <c r="C9" s="621"/>
      <c r="D9" s="621"/>
      <c r="E9" s="621"/>
      <c r="F9" s="621"/>
      <c r="G9" s="621"/>
      <c r="H9" s="621"/>
      <c r="I9" s="621"/>
      <c r="J9" s="621"/>
      <c r="K9" s="621"/>
      <c r="L9" s="621"/>
      <c r="M9" s="621"/>
      <c r="N9" s="621"/>
      <c r="O9" s="621"/>
      <c r="P9" s="621"/>
      <c r="Q9" s="622"/>
      <c r="R9" s="623">
        <v>1042</v>
      </c>
      <c r="S9" s="624"/>
      <c r="T9" s="624"/>
      <c r="U9" s="624"/>
      <c r="V9" s="624"/>
      <c r="W9" s="624"/>
      <c r="X9" s="624"/>
      <c r="Y9" s="625"/>
      <c r="Z9" s="626">
        <v>0</v>
      </c>
      <c r="AA9" s="626"/>
      <c r="AB9" s="626"/>
      <c r="AC9" s="626"/>
      <c r="AD9" s="627">
        <v>1042</v>
      </c>
      <c r="AE9" s="627"/>
      <c r="AF9" s="627"/>
      <c r="AG9" s="627"/>
      <c r="AH9" s="627"/>
      <c r="AI9" s="627"/>
      <c r="AJ9" s="627"/>
      <c r="AK9" s="627"/>
      <c r="AL9" s="628">
        <v>0</v>
      </c>
      <c r="AM9" s="629"/>
      <c r="AN9" s="629"/>
      <c r="AO9" s="630"/>
      <c r="AP9" s="620" t="s">
        <v>244</v>
      </c>
      <c r="AQ9" s="621"/>
      <c r="AR9" s="621"/>
      <c r="AS9" s="621"/>
      <c r="AT9" s="621"/>
      <c r="AU9" s="621"/>
      <c r="AV9" s="621"/>
      <c r="AW9" s="621"/>
      <c r="AX9" s="621"/>
      <c r="AY9" s="621"/>
      <c r="AZ9" s="621"/>
      <c r="BA9" s="621"/>
      <c r="BB9" s="621"/>
      <c r="BC9" s="621"/>
      <c r="BD9" s="621"/>
      <c r="BE9" s="621"/>
      <c r="BF9" s="622"/>
      <c r="BG9" s="623">
        <v>126495</v>
      </c>
      <c r="BH9" s="624"/>
      <c r="BI9" s="624"/>
      <c r="BJ9" s="624"/>
      <c r="BK9" s="624"/>
      <c r="BL9" s="624"/>
      <c r="BM9" s="624"/>
      <c r="BN9" s="625"/>
      <c r="BO9" s="626">
        <v>28.3</v>
      </c>
      <c r="BP9" s="626"/>
      <c r="BQ9" s="626"/>
      <c r="BR9" s="626"/>
      <c r="BS9" s="627" t="s">
        <v>176</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531641</v>
      </c>
      <c r="CS9" s="624"/>
      <c r="CT9" s="624"/>
      <c r="CU9" s="624"/>
      <c r="CV9" s="624"/>
      <c r="CW9" s="624"/>
      <c r="CX9" s="624"/>
      <c r="CY9" s="625"/>
      <c r="CZ9" s="626">
        <v>7</v>
      </c>
      <c r="DA9" s="626"/>
      <c r="DB9" s="626"/>
      <c r="DC9" s="626"/>
      <c r="DD9" s="632" t="s">
        <v>235</v>
      </c>
      <c r="DE9" s="624"/>
      <c r="DF9" s="624"/>
      <c r="DG9" s="624"/>
      <c r="DH9" s="624"/>
      <c r="DI9" s="624"/>
      <c r="DJ9" s="624"/>
      <c r="DK9" s="624"/>
      <c r="DL9" s="624"/>
      <c r="DM9" s="624"/>
      <c r="DN9" s="624"/>
      <c r="DO9" s="624"/>
      <c r="DP9" s="625"/>
      <c r="DQ9" s="632">
        <v>447781</v>
      </c>
      <c r="DR9" s="624"/>
      <c r="DS9" s="624"/>
      <c r="DT9" s="624"/>
      <c r="DU9" s="624"/>
      <c r="DV9" s="624"/>
      <c r="DW9" s="624"/>
      <c r="DX9" s="624"/>
      <c r="DY9" s="624"/>
      <c r="DZ9" s="624"/>
      <c r="EA9" s="624"/>
      <c r="EB9" s="624"/>
      <c r="EC9" s="633"/>
    </row>
    <row r="10" spans="2:143" ht="11.25" customHeight="1">
      <c r="B10" s="620" t="s">
        <v>246</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176</v>
      </c>
      <c r="AA10" s="626"/>
      <c r="AB10" s="626"/>
      <c r="AC10" s="626"/>
      <c r="AD10" s="627" t="s">
        <v>235</v>
      </c>
      <c r="AE10" s="627"/>
      <c r="AF10" s="627"/>
      <c r="AG10" s="627"/>
      <c r="AH10" s="627"/>
      <c r="AI10" s="627"/>
      <c r="AJ10" s="627"/>
      <c r="AK10" s="627"/>
      <c r="AL10" s="628" t="s">
        <v>235</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12445</v>
      </c>
      <c r="BH10" s="624"/>
      <c r="BI10" s="624"/>
      <c r="BJ10" s="624"/>
      <c r="BK10" s="624"/>
      <c r="BL10" s="624"/>
      <c r="BM10" s="624"/>
      <c r="BN10" s="625"/>
      <c r="BO10" s="626">
        <v>2.8</v>
      </c>
      <c r="BP10" s="626"/>
      <c r="BQ10" s="626"/>
      <c r="BR10" s="626"/>
      <c r="BS10" s="627" t="s">
        <v>235</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235</v>
      </c>
      <c r="CS10" s="624"/>
      <c r="CT10" s="624"/>
      <c r="CU10" s="624"/>
      <c r="CV10" s="624"/>
      <c r="CW10" s="624"/>
      <c r="CX10" s="624"/>
      <c r="CY10" s="625"/>
      <c r="CZ10" s="626" t="s">
        <v>235</v>
      </c>
      <c r="DA10" s="626"/>
      <c r="DB10" s="626"/>
      <c r="DC10" s="626"/>
      <c r="DD10" s="632" t="s">
        <v>176</v>
      </c>
      <c r="DE10" s="624"/>
      <c r="DF10" s="624"/>
      <c r="DG10" s="624"/>
      <c r="DH10" s="624"/>
      <c r="DI10" s="624"/>
      <c r="DJ10" s="624"/>
      <c r="DK10" s="624"/>
      <c r="DL10" s="624"/>
      <c r="DM10" s="624"/>
      <c r="DN10" s="624"/>
      <c r="DO10" s="624"/>
      <c r="DP10" s="625"/>
      <c r="DQ10" s="632" t="s">
        <v>176</v>
      </c>
      <c r="DR10" s="624"/>
      <c r="DS10" s="624"/>
      <c r="DT10" s="624"/>
      <c r="DU10" s="624"/>
      <c r="DV10" s="624"/>
      <c r="DW10" s="624"/>
      <c r="DX10" s="624"/>
      <c r="DY10" s="624"/>
      <c r="DZ10" s="624"/>
      <c r="EA10" s="624"/>
      <c r="EB10" s="624"/>
      <c r="EC10" s="633"/>
    </row>
    <row r="11" spans="2:143" ht="11.25" customHeight="1">
      <c r="B11" s="620" t="s">
        <v>249</v>
      </c>
      <c r="C11" s="621"/>
      <c r="D11" s="621"/>
      <c r="E11" s="621"/>
      <c r="F11" s="621"/>
      <c r="G11" s="621"/>
      <c r="H11" s="621"/>
      <c r="I11" s="621"/>
      <c r="J11" s="621"/>
      <c r="K11" s="621"/>
      <c r="L11" s="621"/>
      <c r="M11" s="621"/>
      <c r="N11" s="621"/>
      <c r="O11" s="621"/>
      <c r="P11" s="621"/>
      <c r="Q11" s="622"/>
      <c r="R11" s="623">
        <v>132447</v>
      </c>
      <c r="S11" s="624"/>
      <c r="T11" s="624"/>
      <c r="U11" s="624"/>
      <c r="V11" s="624"/>
      <c r="W11" s="624"/>
      <c r="X11" s="624"/>
      <c r="Y11" s="625"/>
      <c r="Z11" s="628">
        <v>1.7</v>
      </c>
      <c r="AA11" s="629"/>
      <c r="AB11" s="629"/>
      <c r="AC11" s="635"/>
      <c r="AD11" s="632">
        <v>132447</v>
      </c>
      <c r="AE11" s="624"/>
      <c r="AF11" s="624"/>
      <c r="AG11" s="624"/>
      <c r="AH11" s="624"/>
      <c r="AI11" s="624"/>
      <c r="AJ11" s="624"/>
      <c r="AK11" s="625"/>
      <c r="AL11" s="628">
        <v>3.4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6007</v>
      </c>
      <c r="BH11" s="624"/>
      <c r="BI11" s="624"/>
      <c r="BJ11" s="624"/>
      <c r="BK11" s="624"/>
      <c r="BL11" s="624"/>
      <c r="BM11" s="624"/>
      <c r="BN11" s="625"/>
      <c r="BO11" s="626">
        <v>1.3</v>
      </c>
      <c r="BP11" s="626"/>
      <c r="BQ11" s="626"/>
      <c r="BR11" s="626"/>
      <c r="BS11" s="627" t="s">
        <v>176</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932589</v>
      </c>
      <c r="CS11" s="624"/>
      <c r="CT11" s="624"/>
      <c r="CU11" s="624"/>
      <c r="CV11" s="624"/>
      <c r="CW11" s="624"/>
      <c r="CX11" s="624"/>
      <c r="CY11" s="625"/>
      <c r="CZ11" s="626">
        <v>12.3</v>
      </c>
      <c r="DA11" s="626"/>
      <c r="DB11" s="626"/>
      <c r="DC11" s="626"/>
      <c r="DD11" s="632">
        <v>276824</v>
      </c>
      <c r="DE11" s="624"/>
      <c r="DF11" s="624"/>
      <c r="DG11" s="624"/>
      <c r="DH11" s="624"/>
      <c r="DI11" s="624"/>
      <c r="DJ11" s="624"/>
      <c r="DK11" s="624"/>
      <c r="DL11" s="624"/>
      <c r="DM11" s="624"/>
      <c r="DN11" s="624"/>
      <c r="DO11" s="624"/>
      <c r="DP11" s="625"/>
      <c r="DQ11" s="632">
        <v>406207</v>
      </c>
      <c r="DR11" s="624"/>
      <c r="DS11" s="624"/>
      <c r="DT11" s="624"/>
      <c r="DU11" s="624"/>
      <c r="DV11" s="624"/>
      <c r="DW11" s="624"/>
      <c r="DX11" s="624"/>
      <c r="DY11" s="624"/>
      <c r="DZ11" s="624"/>
      <c r="EA11" s="624"/>
      <c r="EB11" s="624"/>
      <c r="EC11" s="633"/>
    </row>
    <row r="12" spans="2:143" ht="11.25" customHeight="1">
      <c r="B12" s="620" t="s">
        <v>252</v>
      </c>
      <c r="C12" s="621"/>
      <c r="D12" s="621"/>
      <c r="E12" s="621"/>
      <c r="F12" s="621"/>
      <c r="G12" s="621"/>
      <c r="H12" s="621"/>
      <c r="I12" s="621"/>
      <c r="J12" s="621"/>
      <c r="K12" s="621"/>
      <c r="L12" s="621"/>
      <c r="M12" s="621"/>
      <c r="N12" s="621"/>
      <c r="O12" s="621"/>
      <c r="P12" s="621"/>
      <c r="Q12" s="622"/>
      <c r="R12" s="623" t="s">
        <v>176</v>
      </c>
      <c r="S12" s="624"/>
      <c r="T12" s="624"/>
      <c r="U12" s="624"/>
      <c r="V12" s="624"/>
      <c r="W12" s="624"/>
      <c r="X12" s="624"/>
      <c r="Y12" s="625"/>
      <c r="Z12" s="626" t="s">
        <v>176</v>
      </c>
      <c r="AA12" s="626"/>
      <c r="AB12" s="626"/>
      <c r="AC12" s="626"/>
      <c r="AD12" s="627" t="s">
        <v>176</v>
      </c>
      <c r="AE12" s="627"/>
      <c r="AF12" s="627"/>
      <c r="AG12" s="627"/>
      <c r="AH12" s="627"/>
      <c r="AI12" s="627"/>
      <c r="AJ12" s="627"/>
      <c r="AK12" s="627"/>
      <c r="AL12" s="628" t="s">
        <v>176</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194863</v>
      </c>
      <c r="BH12" s="624"/>
      <c r="BI12" s="624"/>
      <c r="BJ12" s="624"/>
      <c r="BK12" s="624"/>
      <c r="BL12" s="624"/>
      <c r="BM12" s="624"/>
      <c r="BN12" s="625"/>
      <c r="BO12" s="626">
        <v>43.5</v>
      </c>
      <c r="BP12" s="626"/>
      <c r="BQ12" s="626"/>
      <c r="BR12" s="626"/>
      <c r="BS12" s="627" t="s">
        <v>235</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550378</v>
      </c>
      <c r="CS12" s="624"/>
      <c r="CT12" s="624"/>
      <c r="CU12" s="624"/>
      <c r="CV12" s="624"/>
      <c r="CW12" s="624"/>
      <c r="CX12" s="624"/>
      <c r="CY12" s="625"/>
      <c r="CZ12" s="626">
        <v>7.3</v>
      </c>
      <c r="DA12" s="626"/>
      <c r="DB12" s="626"/>
      <c r="DC12" s="626"/>
      <c r="DD12" s="632">
        <v>306148</v>
      </c>
      <c r="DE12" s="624"/>
      <c r="DF12" s="624"/>
      <c r="DG12" s="624"/>
      <c r="DH12" s="624"/>
      <c r="DI12" s="624"/>
      <c r="DJ12" s="624"/>
      <c r="DK12" s="624"/>
      <c r="DL12" s="624"/>
      <c r="DM12" s="624"/>
      <c r="DN12" s="624"/>
      <c r="DO12" s="624"/>
      <c r="DP12" s="625"/>
      <c r="DQ12" s="632">
        <v>199022</v>
      </c>
      <c r="DR12" s="624"/>
      <c r="DS12" s="624"/>
      <c r="DT12" s="624"/>
      <c r="DU12" s="624"/>
      <c r="DV12" s="624"/>
      <c r="DW12" s="624"/>
      <c r="DX12" s="624"/>
      <c r="DY12" s="624"/>
      <c r="DZ12" s="624"/>
      <c r="EA12" s="624"/>
      <c r="EB12" s="624"/>
      <c r="EC12" s="633"/>
    </row>
    <row r="13" spans="2:143" ht="11.25" customHeight="1">
      <c r="B13" s="620" t="s">
        <v>255</v>
      </c>
      <c r="C13" s="621"/>
      <c r="D13" s="621"/>
      <c r="E13" s="621"/>
      <c r="F13" s="621"/>
      <c r="G13" s="621"/>
      <c r="H13" s="621"/>
      <c r="I13" s="621"/>
      <c r="J13" s="621"/>
      <c r="K13" s="621"/>
      <c r="L13" s="621"/>
      <c r="M13" s="621"/>
      <c r="N13" s="621"/>
      <c r="O13" s="621"/>
      <c r="P13" s="621"/>
      <c r="Q13" s="622"/>
      <c r="R13" s="623" t="s">
        <v>235</v>
      </c>
      <c r="S13" s="624"/>
      <c r="T13" s="624"/>
      <c r="U13" s="624"/>
      <c r="V13" s="624"/>
      <c r="W13" s="624"/>
      <c r="X13" s="624"/>
      <c r="Y13" s="625"/>
      <c r="Z13" s="626" t="s">
        <v>235</v>
      </c>
      <c r="AA13" s="626"/>
      <c r="AB13" s="626"/>
      <c r="AC13" s="626"/>
      <c r="AD13" s="627" t="s">
        <v>235</v>
      </c>
      <c r="AE13" s="627"/>
      <c r="AF13" s="627"/>
      <c r="AG13" s="627"/>
      <c r="AH13" s="627"/>
      <c r="AI13" s="627"/>
      <c r="AJ13" s="627"/>
      <c r="AK13" s="627"/>
      <c r="AL13" s="628" t="s">
        <v>235</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188835</v>
      </c>
      <c r="BH13" s="624"/>
      <c r="BI13" s="624"/>
      <c r="BJ13" s="624"/>
      <c r="BK13" s="624"/>
      <c r="BL13" s="624"/>
      <c r="BM13" s="624"/>
      <c r="BN13" s="625"/>
      <c r="BO13" s="626">
        <v>42.2</v>
      </c>
      <c r="BP13" s="626"/>
      <c r="BQ13" s="626"/>
      <c r="BR13" s="626"/>
      <c r="BS13" s="627" t="s">
        <v>176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800993</v>
      </c>
      <c r="CS13" s="624"/>
      <c r="CT13" s="624"/>
      <c r="CU13" s="624"/>
      <c r="CV13" s="624"/>
      <c r="CW13" s="624"/>
      <c r="CX13" s="624"/>
      <c r="CY13" s="625"/>
      <c r="CZ13" s="626">
        <v>10.6</v>
      </c>
      <c r="DA13" s="626"/>
      <c r="DB13" s="626"/>
      <c r="DC13" s="626"/>
      <c r="DD13" s="632">
        <v>625992</v>
      </c>
      <c r="DE13" s="624"/>
      <c r="DF13" s="624"/>
      <c r="DG13" s="624"/>
      <c r="DH13" s="624"/>
      <c r="DI13" s="624"/>
      <c r="DJ13" s="624"/>
      <c r="DK13" s="624"/>
      <c r="DL13" s="624"/>
      <c r="DM13" s="624"/>
      <c r="DN13" s="624"/>
      <c r="DO13" s="624"/>
      <c r="DP13" s="625"/>
      <c r="DQ13" s="632">
        <v>157039</v>
      </c>
      <c r="DR13" s="624"/>
      <c r="DS13" s="624"/>
      <c r="DT13" s="624"/>
      <c r="DU13" s="624"/>
      <c r="DV13" s="624"/>
      <c r="DW13" s="624"/>
      <c r="DX13" s="624"/>
      <c r="DY13" s="624"/>
      <c r="DZ13" s="624"/>
      <c r="EA13" s="624"/>
      <c r="EB13" s="624"/>
      <c r="EC13" s="633"/>
    </row>
    <row r="14" spans="2:143" ht="11.25" customHeight="1">
      <c r="B14" s="620" t="s">
        <v>258</v>
      </c>
      <c r="C14" s="621"/>
      <c r="D14" s="621"/>
      <c r="E14" s="621"/>
      <c r="F14" s="621"/>
      <c r="G14" s="621"/>
      <c r="H14" s="621"/>
      <c r="I14" s="621"/>
      <c r="J14" s="621"/>
      <c r="K14" s="621"/>
      <c r="L14" s="621"/>
      <c r="M14" s="621"/>
      <c r="N14" s="621"/>
      <c r="O14" s="621"/>
      <c r="P14" s="621"/>
      <c r="Q14" s="622"/>
      <c r="R14" s="623" t="s">
        <v>176</v>
      </c>
      <c r="S14" s="624"/>
      <c r="T14" s="624"/>
      <c r="U14" s="624"/>
      <c r="V14" s="624"/>
      <c r="W14" s="624"/>
      <c r="X14" s="624"/>
      <c r="Y14" s="625"/>
      <c r="Z14" s="626" t="s">
        <v>176</v>
      </c>
      <c r="AA14" s="626"/>
      <c r="AB14" s="626"/>
      <c r="AC14" s="626"/>
      <c r="AD14" s="627" t="s">
        <v>235</v>
      </c>
      <c r="AE14" s="627"/>
      <c r="AF14" s="627"/>
      <c r="AG14" s="627"/>
      <c r="AH14" s="627"/>
      <c r="AI14" s="627"/>
      <c r="AJ14" s="627"/>
      <c r="AK14" s="627"/>
      <c r="AL14" s="628" t="s">
        <v>176</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32350</v>
      </c>
      <c r="BH14" s="624"/>
      <c r="BI14" s="624"/>
      <c r="BJ14" s="624"/>
      <c r="BK14" s="624"/>
      <c r="BL14" s="624"/>
      <c r="BM14" s="624"/>
      <c r="BN14" s="625"/>
      <c r="BO14" s="626">
        <v>7.2</v>
      </c>
      <c r="BP14" s="626"/>
      <c r="BQ14" s="626"/>
      <c r="BR14" s="626"/>
      <c r="BS14" s="627" t="s">
        <v>176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279715</v>
      </c>
      <c r="CS14" s="624"/>
      <c r="CT14" s="624"/>
      <c r="CU14" s="624"/>
      <c r="CV14" s="624"/>
      <c r="CW14" s="624"/>
      <c r="CX14" s="624"/>
      <c r="CY14" s="625"/>
      <c r="CZ14" s="626">
        <v>3.7</v>
      </c>
      <c r="DA14" s="626"/>
      <c r="DB14" s="626"/>
      <c r="DC14" s="626"/>
      <c r="DD14" s="632">
        <v>107347</v>
      </c>
      <c r="DE14" s="624"/>
      <c r="DF14" s="624"/>
      <c r="DG14" s="624"/>
      <c r="DH14" s="624"/>
      <c r="DI14" s="624"/>
      <c r="DJ14" s="624"/>
      <c r="DK14" s="624"/>
      <c r="DL14" s="624"/>
      <c r="DM14" s="624"/>
      <c r="DN14" s="624"/>
      <c r="DO14" s="624"/>
      <c r="DP14" s="625"/>
      <c r="DQ14" s="632">
        <v>166731</v>
      </c>
      <c r="DR14" s="624"/>
      <c r="DS14" s="624"/>
      <c r="DT14" s="624"/>
      <c r="DU14" s="624"/>
      <c r="DV14" s="624"/>
      <c r="DW14" s="624"/>
      <c r="DX14" s="624"/>
      <c r="DY14" s="624"/>
      <c r="DZ14" s="624"/>
      <c r="EA14" s="624"/>
      <c r="EB14" s="624"/>
      <c r="EC14" s="633"/>
    </row>
    <row r="15" spans="2:143" ht="11.25" customHeight="1">
      <c r="B15" s="620" t="s">
        <v>261</v>
      </c>
      <c r="C15" s="621"/>
      <c r="D15" s="621"/>
      <c r="E15" s="621"/>
      <c r="F15" s="621"/>
      <c r="G15" s="621"/>
      <c r="H15" s="621"/>
      <c r="I15" s="621"/>
      <c r="J15" s="621"/>
      <c r="K15" s="621"/>
      <c r="L15" s="621"/>
      <c r="M15" s="621"/>
      <c r="N15" s="621"/>
      <c r="O15" s="621"/>
      <c r="P15" s="621"/>
      <c r="Q15" s="622"/>
      <c r="R15" s="623" t="s">
        <v>235</v>
      </c>
      <c r="S15" s="624"/>
      <c r="T15" s="624"/>
      <c r="U15" s="624"/>
      <c r="V15" s="624"/>
      <c r="W15" s="624"/>
      <c r="X15" s="624"/>
      <c r="Y15" s="625"/>
      <c r="Z15" s="626" t="s">
        <v>235</v>
      </c>
      <c r="AA15" s="626"/>
      <c r="AB15" s="626"/>
      <c r="AC15" s="626"/>
      <c r="AD15" s="627" t="s">
        <v>235</v>
      </c>
      <c r="AE15" s="627"/>
      <c r="AF15" s="627"/>
      <c r="AG15" s="627"/>
      <c r="AH15" s="627"/>
      <c r="AI15" s="627"/>
      <c r="AJ15" s="627"/>
      <c r="AK15" s="627"/>
      <c r="AL15" s="628" t="s">
        <v>176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68351</v>
      </c>
      <c r="BH15" s="624"/>
      <c r="BI15" s="624"/>
      <c r="BJ15" s="624"/>
      <c r="BK15" s="624"/>
      <c r="BL15" s="624"/>
      <c r="BM15" s="624"/>
      <c r="BN15" s="625"/>
      <c r="BO15" s="626">
        <v>15.3</v>
      </c>
      <c r="BP15" s="626"/>
      <c r="BQ15" s="626"/>
      <c r="BR15" s="626"/>
      <c r="BS15" s="627" t="s">
        <v>235</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1131949</v>
      </c>
      <c r="CS15" s="624"/>
      <c r="CT15" s="624"/>
      <c r="CU15" s="624"/>
      <c r="CV15" s="624"/>
      <c r="CW15" s="624"/>
      <c r="CX15" s="624"/>
      <c r="CY15" s="625"/>
      <c r="CZ15" s="626">
        <v>14.9</v>
      </c>
      <c r="DA15" s="626"/>
      <c r="DB15" s="626"/>
      <c r="DC15" s="626"/>
      <c r="DD15" s="632">
        <v>160110</v>
      </c>
      <c r="DE15" s="624"/>
      <c r="DF15" s="624"/>
      <c r="DG15" s="624"/>
      <c r="DH15" s="624"/>
      <c r="DI15" s="624"/>
      <c r="DJ15" s="624"/>
      <c r="DK15" s="624"/>
      <c r="DL15" s="624"/>
      <c r="DM15" s="624"/>
      <c r="DN15" s="624"/>
      <c r="DO15" s="624"/>
      <c r="DP15" s="625"/>
      <c r="DQ15" s="632">
        <v>901121</v>
      </c>
      <c r="DR15" s="624"/>
      <c r="DS15" s="624"/>
      <c r="DT15" s="624"/>
      <c r="DU15" s="624"/>
      <c r="DV15" s="624"/>
      <c r="DW15" s="624"/>
      <c r="DX15" s="624"/>
      <c r="DY15" s="624"/>
      <c r="DZ15" s="624"/>
      <c r="EA15" s="624"/>
      <c r="EB15" s="624"/>
      <c r="EC15" s="633"/>
    </row>
    <row r="16" spans="2:143" ht="11.25" customHeight="1">
      <c r="B16" s="620" t="s">
        <v>264</v>
      </c>
      <c r="C16" s="621"/>
      <c r="D16" s="621"/>
      <c r="E16" s="621"/>
      <c r="F16" s="621"/>
      <c r="G16" s="621"/>
      <c r="H16" s="621"/>
      <c r="I16" s="621"/>
      <c r="J16" s="621"/>
      <c r="K16" s="621"/>
      <c r="L16" s="621"/>
      <c r="M16" s="621"/>
      <c r="N16" s="621"/>
      <c r="O16" s="621"/>
      <c r="P16" s="621"/>
      <c r="Q16" s="622"/>
      <c r="R16" s="623">
        <v>3944</v>
      </c>
      <c r="S16" s="624"/>
      <c r="T16" s="624"/>
      <c r="U16" s="624"/>
      <c r="V16" s="624"/>
      <c r="W16" s="624"/>
      <c r="X16" s="624"/>
      <c r="Y16" s="625"/>
      <c r="Z16" s="626">
        <v>0</v>
      </c>
      <c r="AA16" s="626"/>
      <c r="AB16" s="626"/>
      <c r="AC16" s="626"/>
      <c r="AD16" s="627">
        <v>3944</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v>26</v>
      </c>
      <c r="BH16" s="624"/>
      <c r="BI16" s="624"/>
      <c r="BJ16" s="624"/>
      <c r="BK16" s="624"/>
      <c r="BL16" s="624"/>
      <c r="BM16" s="624"/>
      <c r="BN16" s="625"/>
      <c r="BO16" s="626">
        <v>0</v>
      </c>
      <c r="BP16" s="626"/>
      <c r="BQ16" s="626"/>
      <c r="BR16" s="626"/>
      <c r="BS16" s="627" t="s">
        <v>235</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48459</v>
      </c>
      <c r="CS16" s="624"/>
      <c r="CT16" s="624"/>
      <c r="CU16" s="624"/>
      <c r="CV16" s="624"/>
      <c r="CW16" s="624"/>
      <c r="CX16" s="624"/>
      <c r="CY16" s="625"/>
      <c r="CZ16" s="626">
        <v>0.6</v>
      </c>
      <c r="DA16" s="626"/>
      <c r="DB16" s="626"/>
      <c r="DC16" s="626"/>
      <c r="DD16" s="632" t="s">
        <v>235</v>
      </c>
      <c r="DE16" s="624"/>
      <c r="DF16" s="624"/>
      <c r="DG16" s="624"/>
      <c r="DH16" s="624"/>
      <c r="DI16" s="624"/>
      <c r="DJ16" s="624"/>
      <c r="DK16" s="624"/>
      <c r="DL16" s="624"/>
      <c r="DM16" s="624"/>
      <c r="DN16" s="624"/>
      <c r="DO16" s="624"/>
      <c r="DP16" s="625"/>
      <c r="DQ16" s="632">
        <v>13459</v>
      </c>
      <c r="DR16" s="624"/>
      <c r="DS16" s="624"/>
      <c r="DT16" s="624"/>
      <c r="DU16" s="624"/>
      <c r="DV16" s="624"/>
      <c r="DW16" s="624"/>
      <c r="DX16" s="624"/>
      <c r="DY16" s="624"/>
      <c r="DZ16" s="624"/>
      <c r="EA16" s="624"/>
      <c r="EB16" s="624"/>
      <c r="EC16" s="633"/>
    </row>
    <row r="17" spans="2:133" ht="11.25" customHeight="1">
      <c r="B17" s="620" t="s">
        <v>267</v>
      </c>
      <c r="C17" s="621"/>
      <c r="D17" s="621"/>
      <c r="E17" s="621"/>
      <c r="F17" s="621"/>
      <c r="G17" s="621"/>
      <c r="H17" s="621"/>
      <c r="I17" s="621"/>
      <c r="J17" s="621"/>
      <c r="K17" s="621"/>
      <c r="L17" s="621"/>
      <c r="M17" s="621"/>
      <c r="N17" s="621"/>
      <c r="O17" s="621"/>
      <c r="P17" s="621"/>
      <c r="Q17" s="622"/>
      <c r="R17" s="623">
        <v>5767</v>
      </c>
      <c r="S17" s="624"/>
      <c r="T17" s="624"/>
      <c r="U17" s="624"/>
      <c r="V17" s="624"/>
      <c r="W17" s="624"/>
      <c r="X17" s="624"/>
      <c r="Y17" s="625"/>
      <c r="Z17" s="626">
        <v>0.1</v>
      </c>
      <c r="AA17" s="626"/>
      <c r="AB17" s="626"/>
      <c r="AC17" s="626"/>
      <c r="AD17" s="627">
        <v>5767</v>
      </c>
      <c r="AE17" s="627"/>
      <c r="AF17" s="627"/>
      <c r="AG17" s="627"/>
      <c r="AH17" s="627"/>
      <c r="AI17" s="627"/>
      <c r="AJ17" s="627"/>
      <c r="AK17" s="627"/>
      <c r="AL17" s="628">
        <v>0.1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176</v>
      </c>
      <c r="BP17" s="626"/>
      <c r="BQ17" s="626"/>
      <c r="BR17" s="626"/>
      <c r="BS17" s="627" t="s">
        <v>235</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779277</v>
      </c>
      <c r="CS17" s="624"/>
      <c r="CT17" s="624"/>
      <c r="CU17" s="624"/>
      <c r="CV17" s="624"/>
      <c r="CW17" s="624"/>
      <c r="CX17" s="624"/>
      <c r="CY17" s="625"/>
      <c r="CZ17" s="626">
        <v>10.3</v>
      </c>
      <c r="DA17" s="626"/>
      <c r="DB17" s="626"/>
      <c r="DC17" s="626"/>
      <c r="DD17" s="632" t="s">
        <v>235</v>
      </c>
      <c r="DE17" s="624"/>
      <c r="DF17" s="624"/>
      <c r="DG17" s="624"/>
      <c r="DH17" s="624"/>
      <c r="DI17" s="624"/>
      <c r="DJ17" s="624"/>
      <c r="DK17" s="624"/>
      <c r="DL17" s="624"/>
      <c r="DM17" s="624"/>
      <c r="DN17" s="624"/>
      <c r="DO17" s="624"/>
      <c r="DP17" s="625"/>
      <c r="DQ17" s="632">
        <v>743435</v>
      </c>
      <c r="DR17" s="624"/>
      <c r="DS17" s="624"/>
      <c r="DT17" s="624"/>
      <c r="DU17" s="624"/>
      <c r="DV17" s="624"/>
      <c r="DW17" s="624"/>
      <c r="DX17" s="624"/>
      <c r="DY17" s="624"/>
      <c r="DZ17" s="624"/>
      <c r="EA17" s="624"/>
      <c r="EB17" s="624"/>
      <c r="EC17" s="633"/>
    </row>
    <row r="18" spans="2:133" ht="11.25" customHeight="1">
      <c r="B18" s="620" t="s">
        <v>270</v>
      </c>
      <c r="C18" s="621"/>
      <c r="D18" s="621"/>
      <c r="E18" s="621"/>
      <c r="F18" s="621"/>
      <c r="G18" s="621"/>
      <c r="H18" s="621"/>
      <c r="I18" s="621"/>
      <c r="J18" s="621"/>
      <c r="K18" s="621"/>
      <c r="L18" s="621"/>
      <c r="M18" s="621"/>
      <c r="N18" s="621"/>
      <c r="O18" s="621"/>
      <c r="P18" s="621"/>
      <c r="Q18" s="622"/>
      <c r="R18" s="623">
        <v>1019</v>
      </c>
      <c r="S18" s="624"/>
      <c r="T18" s="624"/>
      <c r="U18" s="624"/>
      <c r="V18" s="624"/>
      <c r="W18" s="624"/>
      <c r="X18" s="624"/>
      <c r="Y18" s="625"/>
      <c r="Z18" s="626">
        <v>0</v>
      </c>
      <c r="AA18" s="626"/>
      <c r="AB18" s="626"/>
      <c r="AC18" s="626"/>
      <c r="AD18" s="627">
        <v>1019</v>
      </c>
      <c r="AE18" s="627"/>
      <c r="AF18" s="627"/>
      <c r="AG18" s="627"/>
      <c r="AH18" s="627"/>
      <c r="AI18" s="627"/>
      <c r="AJ18" s="627"/>
      <c r="AK18" s="627"/>
      <c r="AL18" s="628">
        <v>0</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176</v>
      </c>
      <c r="CS18" s="624"/>
      <c r="CT18" s="624"/>
      <c r="CU18" s="624"/>
      <c r="CV18" s="624"/>
      <c r="CW18" s="624"/>
      <c r="CX18" s="624"/>
      <c r="CY18" s="625"/>
      <c r="CZ18" s="626" t="s">
        <v>235</v>
      </c>
      <c r="DA18" s="626"/>
      <c r="DB18" s="626"/>
      <c r="DC18" s="626"/>
      <c r="DD18" s="632" t="s">
        <v>235</v>
      </c>
      <c r="DE18" s="624"/>
      <c r="DF18" s="624"/>
      <c r="DG18" s="624"/>
      <c r="DH18" s="624"/>
      <c r="DI18" s="624"/>
      <c r="DJ18" s="624"/>
      <c r="DK18" s="624"/>
      <c r="DL18" s="624"/>
      <c r="DM18" s="624"/>
      <c r="DN18" s="624"/>
      <c r="DO18" s="624"/>
      <c r="DP18" s="625"/>
      <c r="DQ18" s="632" t="s">
        <v>235</v>
      </c>
      <c r="DR18" s="624"/>
      <c r="DS18" s="624"/>
      <c r="DT18" s="624"/>
      <c r="DU18" s="624"/>
      <c r="DV18" s="624"/>
      <c r="DW18" s="624"/>
      <c r="DX18" s="624"/>
      <c r="DY18" s="624"/>
      <c r="DZ18" s="624"/>
      <c r="EA18" s="624"/>
      <c r="EB18" s="624"/>
      <c r="EC18" s="633"/>
    </row>
    <row r="19" spans="2:133" ht="11.25" customHeight="1">
      <c r="B19" s="620" t="s">
        <v>273</v>
      </c>
      <c r="C19" s="621"/>
      <c r="D19" s="621"/>
      <c r="E19" s="621"/>
      <c r="F19" s="621"/>
      <c r="G19" s="621"/>
      <c r="H19" s="621"/>
      <c r="I19" s="621"/>
      <c r="J19" s="621"/>
      <c r="K19" s="621"/>
      <c r="L19" s="621"/>
      <c r="M19" s="621"/>
      <c r="N19" s="621"/>
      <c r="O19" s="621"/>
      <c r="P19" s="621"/>
      <c r="Q19" s="622"/>
      <c r="R19" s="623">
        <v>1019</v>
      </c>
      <c r="S19" s="624"/>
      <c r="T19" s="624"/>
      <c r="U19" s="624"/>
      <c r="V19" s="624"/>
      <c r="W19" s="624"/>
      <c r="X19" s="624"/>
      <c r="Y19" s="625"/>
      <c r="Z19" s="626">
        <v>0</v>
      </c>
      <c r="AA19" s="626"/>
      <c r="AB19" s="626"/>
      <c r="AC19" s="626"/>
      <c r="AD19" s="627">
        <v>1019</v>
      </c>
      <c r="AE19" s="627"/>
      <c r="AF19" s="627"/>
      <c r="AG19" s="627"/>
      <c r="AH19" s="627"/>
      <c r="AI19" s="627"/>
      <c r="AJ19" s="627"/>
      <c r="AK19" s="627"/>
      <c r="AL19" s="628">
        <v>0</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235</v>
      </c>
      <c r="BH19" s="624"/>
      <c r="BI19" s="624"/>
      <c r="BJ19" s="624"/>
      <c r="BK19" s="624"/>
      <c r="BL19" s="624"/>
      <c r="BM19" s="624"/>
      <c r="BN19" s="625"/>
      <c r="BO19" s="626" t="s">
        <v>235</v>
      </c>
      <c r="BP19" s="626"/>
      <c r="BQ19" s="626"/>
      <c r="BR19" s="626"/>
      <c r="BS19" s="627" t="s">
        <v>176</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176</v>
      </c>
      <c r="CS19" s="624"/>
      <c r="CT19" s="624"/>
      <c r="CU19" s="624"/>
      <c r="CV19" s="624"/>
      <c r="CW19" s="624"/>
      <c r="CX19" s="624"/>
      <c r="CY19" s="625"/>
      <c r="CZ19" s="626" t="s">
        <v>176</v>
      </c>
      <c r="DA19" s="626"/>
      <c r="DB19" s="626"/>
      <c r="DC19" s="626"/>
      <c r="DD19" s="632" t="s">
        <v>235</v>
      </c>
      <c r="DE19" s="624"/>
      <c r="DF19" s="624"/>
      <c r="DG19" s="624"/>
      <c r="DH19" s="624"/>
      <c r="DI19" s="624"/>
      <c r="DJ19" s="624"/>
      <c r="DK19" s="624"/>
      <c r="DL19" s="624"/>
      <c r="DM19" s="624"/>
      <c r="DN19" s="624"/>
      <c r="DO19" s="624"/>
      <c r="DP19" s="625"/>
      <c r="DQ19" s="632" t="s">
        <v>235</v>
      </c>
      <c r="DR19" s="624"/>
      <c r="DS19" s="624"/>
      <c r="DT19" s="624"/>
      <c r="DU19" s="624"/>
      <c r="DV19" s="624"/>
      <c r="DW19" s="624"/>
      <c r="DX19" s="624"/>
      <c r="DY19" s="624"/>
      <c r="DZ19" s="624"/>
      <c r="EA19" s="624"/>
      <c r="EB19" s="624"/>
      <c r="EC19" s="633"/>
    </row>
    <row r="20" spans="2:133" ht="11.25" customHeight="1">
      <c r="B20" s="636" t="s">
        <v>276</v>
      </c>
      <c r="C20" s="637"/>
      <c r="D20" s="637"/>
      <c r="E20" s="637"/>
      <c r="F20" s="637"/>
      <c r="G20" s="637"/>
      <c r="H20" s="637"/>
      <c r="I20" s="637"/>
      <c r="J20" s="637"/>
      <c r="K20" s="637"/>
      <c r="L20" s="637"/>
      <c r="M20" s="637"/>
      <c r="N20" s="637"/>
      <c r="O20" s="637"/>
      <c r="P20" s="637"/>
      <c r="Q20" s="638"/>
      <c r="R20" s="623" t="s">
        <v>235</v>
      </c>
      <c r="S20" s="624"/>
      <c r="T20" s="624"/>
      <c r="U20" s="624"/>
      <c r="V20" s="624"/>
      <c r="W20" s="624"/>
      <c r="X20" s="624"/>
      <c r="Y20" s="625"/>
      <c r="Z20" s="626" t="s">
        <v>176</v>
      </c>
      <c r="AA20" s="626"/>
      <c r="AB20" s="626"/>
      <c r="AC20" s="626"/>
      <c r="AD20" s="627" t="s">
        <v>235</v>
      </c>
      <c r="AE20" s="627"/>
      <c r="AF20" s="627"/>
      <c r="AG20" s="627"/>
      <c r="AH20" s="627"/>
      <c r="AI20" s="627"/>
      <c r="AJ20" s="627"/>
      <c r="AK20" s="627"/>
      <c r="AL20" s="628" t="s">
        <v>176</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235</v>
      </c>
      <c r="BH20" s="624"/>
      <c r="BI20" s="624"/>
      <c r="BJ20" s="624"/>
      <c r="BK20" s="624"/>
      <c r="BL20" s="624"/>
      <c r="BM20" s="624"/>
      <c r="BN20" s="625"/>
      <c r="BO20" s="626" t="s">
        <v>235</v>
      </c>
      <c r="BP20" s="626"/>
      <c r="BQ20" s="626"/>
      <c r="BR20" s="626"/>
      <c r="BS20" s="627" t="s">
        <v>176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7577715</v>
      </c>
      <c r="CS20" s="624"/>
      <c r="CT20" s="624"/>
      <c r="CU20" s="624"/>
      <c r="CV20" s="624"/>
      <c r="CW20" s="624"/>
      <c r="CX20" s="624"/>
      <c r="CY20" s="625"/>
      <c r="CZ20" s="626">
        <v>100</v>
      </c>
      <c r="DA20" s="626"/>
      <c r="DB20" s="626"/>
      <c r="DC20" s="626"/>
      <c r="DD20" s="632">
        <v>1496946</v>
      </c>
      <c r="DE20" s="624"/>
      <c r="DF20" s="624"/>
      <c r="DG20" s="624"/>
      <c r="DH20" s="624"/>
      <c r="DI20" s="624"/>
      <c r="DJ20" s="624"/>
      <c r="DK20" s="624"/>
      <c r="DL20" s="624"/>
      <c r="DM20" s="624"/>
      <c r="DN20" s="624"/>
      <c r="DO20" s="624"/>
      <c r="DP20" s="625"/>
      <c r="DQ20" s="632">
        <v>4721632</v>
      </c>
      <c r="DR20" s="624"/>
      <c r="DS20" s="624"/>
      <c r="DT20" s="624"/>
      <c r="DU20" s="624"/>
      <c r="DV20" s="624"/>
      <c r="DW20" s="624"/>
      <c r="DX20" s="624"/>
      <c r="DY20" s="624"/>
      <c r="DZ20" s="624"/>
      <c r="EA20" s="624"/>
      <c r="EB20" s="624"/>
      <c r="EC20" s="633"/>
    </row>
    <row r="21" spans="2:133" ht="11.25" customHeight="1">
      <c r="B21" s="620" t="s">
        <v>279</v>
      </c>
      <c r="C21" s="621"/>
      <c r="D21" s="621"/>
      <c r="E21" s="621"/>
      <c r="F21" s="621"/>
      <c r="G21" s="621"/>
      <c r="H21" s="621"/>
      <c r="I21" s="621"/>
      <c r="J21" s="621"/>
      <c r="K21" s="621"/>
      <c r="L21" s="621"/>
      <c r="M21" s="621"/>
      <c r="N21" s="621"/>
      <c r="O21" s="621"/>
      <c r="P21" s="621"/>
      <c r="Q21" s="622"/>
      <c r="R21" s="623">
        <v>3362411</v>
      </c>
      <c r="S21" s="624"/>
      <c r="T21" s="624"/>
      <c r="U21" s="624"/>
      <c r="V21" s="624"/>
      <c r="W21" s="624"/>
      <c r="X21" s="624"/>
      <c r="Y21" s="625"/>
      <c r="Z21" s="626">
        <v>42.1</v>
      </c>
      <c r="AA21" s="626"/>
      <c r="AB21" s="626"/>
      <c r="AC21" s="626"/>
      <c r="AD21" s="627">
        <v>3188549</v>
      </c>
      <c r="AE21" s="627"/>
      <c r="AF21" s="627"/>
      <c r="AG21" s="627"/>
      <c r="AH21" s="627"/>
      <c r="AI21" s="627"/>
      <c r="AJ21" s="627"/>
      <c r="AK21" s="627"/>
      <c r="AL21" s="628">
        <v>82.1</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176</v>
      </c>
      <c r="BH21" s="624"/>
      <c r="BI21" s="624"/>
      <c r="BJ21" s="624"/>
      <c r="BK21" s="624"/>
      <c r="BL21" s="624"/>
      <c r="BM21" s="624"/>
      <c r="BN21" s="625"/>
      <c r="BO21" s="626" t="s">
        <v>235</v>
      </c>
      <c r="BP21" s="626"/>
      <c r="BQ21" s="626"/>
      <c r="BR21" s="626"/>
      <c r="BS21" s="627" t="s">
        <v>176</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281</v>
      </c>
      <c r="C22" s="621"/>
      <c r="D22" s="621"/>
      <c r="E22" s="621"/>
      <c r="F22" s="621"/>
      <c r="G22" s="621"/>
      <c r="H22" s="621"/>
      <c r="I22" s="621"/>
      <c r="J22" s="621"/>
      <c r="K22" s="621"/>
      <c r="L22" s="621"/>
      <c r="M22" s="621"/>
      <c r="N22" s="621"/>
      <c r="O22" s="621"/>
      <c r="P22" s="621"/>
      <c r="Q22" s="622"/>
      <c r="R22" s="623">
        <v>3188549</v>
      </c>
      <c r="S22" s="624"/>
      <c r="T22" s="624"/>
      <c r="U22" s="624"/>
      <c r="V22" s="624"/>
      <c r="W22" s="624"/>
      <c r="X22" s="624"/>
      <c r="Y22" s="625"/>
      <c r="Z22" s="626">
        <v>40</v>
      </c>
      <c r="AA22" s="626"/>
      <c r="AB22" s="626"/>
      <c r="AC22" s="626"/>
      <c r="AD22" s="627">
        <v>3188549</v>
      </c>
      <c r="AE22" s="627"/>
      <c r="AF22" s="627"/>
      <c r="AG22" s="627"/>
      <c r="AH22" s="627"/>
      <c r="AI22" s="627"/>
      <c r="AJ22" s="627"/>
      <c r="AK22" s="627"/>
      <c r="AL22" s="628">
        <v>82.1</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176</v>
      </c>
      <c r="BP22" s="626"/>
      <c r="BQ22" s="626"/>
      <c r="BR22" s="626"/>
      <c r="BS22" s="627" t="s">
        <v>176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284</v>
      </c>
      <c r="C23" s="621"/>
      <c r="D23" s="621"/>
      <c r="E23" s="621"/>
      <c r="F23" s="621"/>
      <c r="G23" s="621"/>
      <c r="H23" s="621"/>
      <c r="I23" s="621"/>
      <c r="J23" s="621"/>
      <c r="K23" s="621"/>
      <c r="L23" s="621"/>
      <c r="M23" s="621"/>
      <c r="N23" s="621"/>
      <c r="O23" s="621"/>
      <c r="P23" s="621"/>
      <c r="Q23" s="622"/>
      <c r="R23" s="623">
        <v>173862</v>
      </c>
      <c r="S23" s="624"/>
      <c r="T23" s="624"/>
      <c r="U23" s="624"/>
      <c r="V23" s="624"/>
      <c r="W23" s="624"/>
      <c r="X23" s="624"/>
      <c r="Y23" s="625"/>
      <c r="Z23" s="626">
        <v>2.2000000000000002</v>
      </c>
      <c r="AA23" s="626"/>
      <c r="AB23" s="626"/>
      <c r="AC23" s="626"/>
      <c r="AD23" s="627" t="s">
        <v>176</v>
      </c>
      <c r="AE23" s="627"/>
      <c r="AF23" s="627"/>
      <c r="AG23" s="627"/>
      <c r="AH23" s="627"/>
      <c r="AI23" s="627"/>
      <c r="AJ23" s="627"/>
      <c r="AK23" s="627"/>
      <c r="AL23" s="628" t="s">
        <v>176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176</v>
      </c>
      <c r="BH23" s="624"/>
      <c r="BI23" s="624"/>
      <c r="BJ23" s="624"/>
      <c r="BK23" s="624"/>
      <c r="BL23" s="624"/>
      <c r="BM23" s="624"/>
      <c r="BN23" s="625"/>
      <c r="BO23" s="626" t="s">
        <v>235</v>
      </c>
      <c r="BP23" s="626"/>
      <c r="BQ23" s="626"/>
      <c r="BR23" s="626"/>
      <c r="BS23" s="627" t="s">
        <v>235</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2" t="s">
        <v>289</v>
      </c>
      <c r="DM23" s="653"/>
      <c r="DN23" s="653"/>
      <c r="DO23" s="653"/>
      <c r="DP23" s="653"/>
      <c r="DQ23" s="653"/>
      <c r="DR23" s="653"/>
      <c r="DS23" s="653"/>
      <c r="DT23" s="653"/>
      <c r="DU23" s="653"/>
      <c r="DV23" s="654"/>
      <c r="DW23" s="605" t="s">
        <v>290</v>
      </c>
      <c r="DX23" s="606"/>
      <c r="DY23" s="606"/>
      <c r="DZ23" s="606"/>
      <c r="EA23" s="606"/>
      <c r="EB23" s="606"/>
      <c r="EC23" s="607"/>
    </row>
    <row r="24" spans="2:133" ht="11.25" customHeight="1">
      <c r="B24" s="620" t="s">
        <v>291</v>
      </c>
      <c r="C24" s="621"/>
      <c r="D24" s="621"/>
      <c r="E24" s="621"/>
      <c r="F24" s="621"/>
      <c r="G24" s="621"/>
      <c r="H24" s="621"/>
      <c r="I24" s="621"/>
      <c r="J24" s="621"/>
      <c r="K24" s="621"/>
      <c r="L24" s="621"/>
      <c r="M24" s="621"/>
      <c r="N24" s="621"/>
      <c r="O24" s="621"/>
      <c r="P24" s="621"/>
      <c r="Q24" s="622"/>
      <c r="R24" s="623" t="s">
        <v>235</v>
      </c>
      <c r="S24" s="624"/>
      <c r="T24" s="624"/>
      <c r="U24" s="624"/>
      <c r="V24" s="624"/>
      <c r="W24" s="624"/>
      <c r="X24" s="624"/>
      <c r="Y24" s="625"/>
      <c r="Z24" s="626" t="s">
        <v>235</v>
      </c>
      <c r="AA24" s="626"/>
      <c r="AB24" s="626"/>
      <c r="AC24" s="626"/>
      <c r="AD24" s="627" t="s">
        <v>235</v>
      </c>
      <c r="AE24" s="627"/>
      <c r="AF24" s="627"/>
      <c r="AG24" s="627"/>
      <c r="AH24" s="627"/>
      <c r="AI24" s="627"/>
      <c r="AJ24" s="627"/>
      <c r="AK24" s="627"/>
      <c r="AL24" s="628" t="s">
        <v>176</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176</v>
      </c>
      <c r="BP24" s="626"/>
      <c r="BQ24" s="626"/>
      <c r="BR24" s="626"/>
      <c r="BS24" s="627" t="s">
        <v>235</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2769496</v>
      </c>
      <c r="CS24" s="613"/>
      <c r="CT24" s="613"/>
      <c r="CU24" s="613"/>
      <c r="CV24" s="613"/>
      <c r="CW24" s="613"/>
      <c r="CX24" s="613"/>
      <c r="CY24" s="614"/>
      <c r="CZ24" s="617">
        <v>36.5</v>
      </c>
      <c r="DA24" s="618"/>
      <c r="DB24" s="618"/>
      <c r="DC24" s="634"/>
      <c r="DD24" s="655">
        <v>2178365</v>
      </c>
      <c r="DE24" s="613"/>
      <c r="DF24" s="613"/>
      <c r="DG24" s="613"/>
      <c r="DH24" s="613"/>
      <c r="DI24" s="613"/>
      <c r="DJ24" s="613"/>
      <c r="DK24" s="614"/>
      <c r="DL24" s="655">
        <v>2153520</v>
      </c>
      <c r="DM24" s="613"/>
      <c r="DN24" s="613"/>
      <c r="DO24" s="613"/>
      <c r="DP24" s="613"/>
      <c r="DQ24" s="613"/>
      <c r="DR24" s="613"/>
      <c r="DS24" s="613"/>
      <c r="DT24" s="613"/>
      <c r="DU24" s="613"/>
      <c r="DV24" s="614"/>
      <c r="DW24" s="617">
        <v>55</v>
      </c>
      <c r="DX24" s="618"/>
      <c r="DY24" s="618"/>
      <c r="DZ24" s="618"/>
      <c r="EA24" s="618"/>
      <c r="EB24" s="618"/>
      <c r="EC24" s="619"/>
    </row>
    <row r="25" spans="2:133" ht="11.25" customHeight="1">
      <c r="B25" s="620" t="s">
        <v>294</v>
      </c>
      <c r="C25" s="621"/>
      <c r="D25" s="621"/>
      <c r="E25" s="621"/>
      <c r="F25" s="621"/>
      <c r="G25" s="621"/>
      <c r="H25" s="621"/>
      <c r="I25" s="621"/>
      <c r="J25" s="621"/>
      <c r="K25" s="621"/>
      <c r="L25" s="621"/>
      <c r="M25" s="621"/>
      <c r="N25" s="621"/>
      <c r="O25" s="621"/>
      <c r="P25" s="621"/>
      <c r="Q25" s="622"/>
      <c r="R25" s="623">
        <v>4039149</v>
      </c>
      <c r="S25" s="624"/>
      <c r="T25" s="624"/>
      <c r="U25" s="624"/>
      <c r="V25" s="624"/>
      <c r="W25" s="624"/>
      <c r="X25" s="624"/>
      <c r="Y25" s="625"/>
      <c r="Z25" s="626">
        <v>50.6</v>
      </c>
      <c r="AA25" s="626"/>
      <c r="AB25" s="626"/>
      <c r="AC25" s="626"/>
      <c r="AD25" s="627">
        <v>3865287</v>
      </c>
      <c r="AE25" s="627"/>
      <c r="AF25" s="627"/>
      <c r="AG25" s="627"/>
      <c r="AH25" s="627"/>
      <c r="AI25" s="627"/>
      <c r="AJ25" s="627"/>
      <c r="AK25" s="627"/>
      <c r="AL25" s="628">
        <v>99.5</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235</v>
      </c>
      <c r="BH25" s="624"/>
      <c r="BI25" s="624"/>
      <c r="BJ25" s="624"/>
      <c r="BK25" s="624"/>
      <c r="BL25" s="624"/>
      <c r="BM25" s="624"/>
      <c r="BN25" s="625"/>
      <c r="BO25" s="626" t="s">
        <v>235</v>
      </c>
      <c r="BP25" s="626"/>
      <c r="BQ25" s="626"/>
      <c r="BR25" s="626"/>
      <c r="BS25" s="627" t="s">
        <v>176</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1379924</v>
      </c>
      <c r="CS25" s="644"/>
      <c r="CT25" s="644"/>
      <c r="CU25" s="644"/>
      <c r="CV25" s="644"/>
      <c r="CW25" s="644"/>
      <c r="CX25" s="644"/>
      <c r="CY25" s="645"/>
      <c r="CZ25" s="628">
        <v>18.2</v>
      </c>
      <c r="DA25" s="656"/>
      <c r="DB25" s="656"/>
      <c r="DC25" s="658"/>
      <c r="DD25" s="632">
        <v>1244760</v>
      </c>
      <c r="DE25" s="644"/>
      <c r="DF25" s="644"/>
      <c r="DG25" s="644"/>
      <c r="DH25" s="644"/>
      <c r="DI25" s="644"/>
      <c r="DJ25" s="644"/>
      <c r="DK25" s="645"/>
      <c r="DL25" s="632">
        <v>1234605</v>
      </c>
      <c r="DM25" s="644"/>
      <c r="DN25" s="644"/>
      <c r="DO25" s="644"/>
      <c r="DP25" s="644"/>
      <c r="DQ25" s="644"/>
      <c r="DR25" s="644"/>
      <c r="DS25" s="644"/>
      <c r="DT25" s="644"/>
      <c r="DU25" s="644"/>
      <c r="DV25" s="645"/>
      <c r="DW25" s="628">
        <v>31.5</v>
      </c>
      <c r="DX25" s="656"/>
      <c r="DY25" s="656"/>
      <c r="DZ25" s="656"/>
      <c r="EA25" s="656"/>
      <c r="EB25" s="656"/>
      <c r="EC25" s="657"/>
    </row>
    <row r="26" spans="2:133" ht="11.25" customHeight="1">
      <c r="B26" s="620" t="s">
        <v>297</v>
      </c>
      <c r="C26" s="621"/>
      <c r="D26" s="621"/>
      <c r="E26" s="621"/>
      <c r="F26" s="621"/>
      <c r="G26" s="621"/>
      <c r="H26" s="621"/>
      <c r="I26" s="621"/>
      <c r="J26" s="621"/>
      <c r="K26" s="621"/>
      <c r="L26" s="621"/>
      <c r="M26" s="621"/>
      <c r="N26" s="621"/>
      <c r="O26" s="621"/>
      <c r="P26" s="621"/>
      <c r="Q26" s="622"/>
      <c r="R26" s="623">
        <v>594</v>
      </c>
      <c r="S26" s="624"/>
      <c r="T26" s="624"/>
      <c r="U26" s="624"/>
      <c r="V26" s="624"/>
      <c r="W26" s="624"/>
      <c r="X26" s="624"/>
      <c r="Y26" s="625"/>
      <c r="Z26" s="626">
        <v>0</v>
      </c>
      <c r="AA26" s="626"/>
      <c r="AB26" s="626"/>
      <c r="AC26" s="626"/>
      <c r="AD26" s="627">
        <v>594</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176</v>
      </c>
      <c r="BH26" s="624"/>
      <c r="BI26" s="624"/>
      <c r="BJ26" s="624"/>
      <c r="BK26" s="624"/>
      <c r="BL26" s="624"/>
      <c r="BM26" s="624"/>
      <c r="BN26" s="625"/>
      <c r="BO26" s="626" t="s">
        <v>235</v>
      </c>
      <c r="BP26" s="626"/>
      <c r="BQ26" s="626"/>
      <c r="BR26" s="626"/>
      <c r="BS26" s="627" t="s">
        <v>176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692695</v>
      </c>
      <c r="CS26" s="624"/>
      <c r="CT26" s="624"/>
      <c r="CU26" s="624"/>
      <c r="CV26" s="624"/>
      <c r="CW26" s="624"/>
      <c r="CX26" s="624"/>
      <c r="CY26" s="625"/>
      <c r="CZ26" s="628">
        <v>9.1</v>
      </c>
      <c r="DA26" s="656"/>
      <c r="DB26" s="656"/>
      <c r="DC26" s="658"/>
      <c r="DD26" s="632">
        <v>643720</v>
      </c>
      <c r="DE26" s="624"/>
      <c r="DF26" s="624"/>
      <c r="DG26" s="624"/>
      <c r="DH26" s="624"/>
      <c r="DI26" s="624"/>
      <c r="DJ26" s="624"/>
      <c r="DK26" s="625"/>
      <c r="DL26" s="632" t="s">
        <v>235</v>
      </c>
      <c r="DM26" s="624"/>
      <c r="DN26" s="624"/>
      <c r="DO26" s="624"/>
      <c r="DP26" s="624"/>
      <c r="DQ26" s="624"/>
      <c r="DR26" s="624"/>
      <c r="DS26" s="624"/>
      <c r="DT26" s="624"/>
      <c r="DU26" s="624"/>
      <c r="DV26" s="625"/>
      <c r="DW26" s="628" t="s">
        <v>176</v>
      </c>
      <c r="DX26" s="656"/>
      <c r="DY26" s="656"/>
      <c r="DZ26" s="656"/>
      <c r="EA26" s="656"/>
      <c r="EB26" s="656"/>
      <c r="EC26" s="657"/>
    </row>
    <row r="27" spans="2:133" ht="11.25" customHeight="1">
      <c r="B27" s="620" t="s">
        <v>300</v>
      </c>
      <c r="C27" s="621"/>
      <c r="D27" s="621"/>
      <c r="E27" s="621"/>
      <c r="F27" s="621"/>
      <c r="G27" s="621"/>
      <c r="H27" s="621"/>
      <c r="I27" s="621"/>
      <c r="J27" s="621"/>
      <c r="K27" s="621"/>
      <c r="L27" s="621"/>
      <c r="M27" s="621"/>
      <c r="N27" s="621"/>
      <c r="O27" s="621"/>
      <c r="P27" s="621"/>
      <c r="Q27" s="622"/>
      <c r="R27" s="623">
        <v>41091</v>
      </c>
      <c r="S27" s="624"/>
      <c r="T27" s="624"/>
      <c r="U27" s="624"/>
      <c r="V27" s="624"/>
      <c r="W27" s="624"/>
      <c r="X27" s="624"/>
      <c r="Y27" s="625"/>
      <c r="Z27" s="626">
        <v>0.5</v>
      </c>
      <c r="AA27" s="626"/>
      <c r="AB27" s="626"/>
      <c r="AC27" s="626"/>
      <c r="AD27" s="627" t="s">
        <v>235</v>
      </c>
      <c r="AE27" s="627"/>
      <c r="AF27" s="627"/>
      <c r="AG27" s="627"/>
      <c r="AH27" s="627"/>
      <c r="AI27" s="627"/>
      <c r="AJ27" s="627"/>
      <c r="AK27" s="627"/>
      <c r="AL27" s="628" t="s">
        <v>235</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447562</v>
      </c>
      <c r="BH27" s="624"/>
      <c r="BI27" s="624"/>
      <c r="BJ27" s="624"/>
      <c r="BK27" s="624"/>
      <c r="BL27" s="624"/>
      <c r="BM27" s="624"/>
      <c r="BN27" s="625"/>
      <c r="BO27" s="626">
        <v>100</v>
      </c>
      <c r="BP27" s="626"/>
      <c r="BQ27" s="626"/>
      <c r="BR27" s="626"/>
      <c r="BS27" s="627" t="s">
        <v>176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610295</v>
      </c>
      <c r="CS27" s="644"/>
      <c r="CT27" s="644"/>
      <c r="CU27" s="644"/>
      <c r="CV27" s="644"/>
      <c r="CW27" s="644"/>
      <c r="CX27" s="644"/>
      <c r="CY27" s="645"/>
      <c r="CZ27" s="628">
        <v>8.1</v>
      </c>
      <c r="DA27" s="656"/>
      <c r="DB27" s="656"/>
      <c r="DC27" s="658"/>
      <c r="DD27" s="632">
        <v>190170</v>
      </c>
      <c r="DE27" s="644"/>
      <c r="DF27" s="644"/>
      <c r="DG27" s="644"/>
      <c r="DH27" s="644"/>
      <c r="DI27" s="644"/>
      <c r="DJ27" s="644"/>
      <c r="DK27" s="645"/>
      <c r="DL27" s="632">
        <v>175480</v>
      </c>
      <c r="DM27" s="644"/>
      <c r="DN27" s="644"/>
      <c r="DO27" s="644"/>
      <c r="DP27" s="644"/>
      <c r="DQ27" s="644"/>
      <c r="DR27" s="644"/>
      <c r="DS27" s="644"/>
      <c r="DT27" s="644"/>
      <c r="DU27" s="644"/>
      <c r="DV27" s="645"/>
      <c r="DW27" s="628">
        <v>4.5</v>
      </c>
      <c r="DX27" s="656"/>
      <c r="DY27" s="656"/>
      <c r="DZ27" s="656"/>
      <c r="EA27" s="656"/>
      <c r="EB27" s="656"/>
      <c r="EC27" s="657"/>
    </row>
    <row r="28" spans="2:133" ht="11.25" customHeight="1">
      <c r="B28" s="620" t="s">
        <v>303</v>
      </c>
      <c r="C28" s="621"/>
      <c r="D28" s="621"/>
      <c r="E28" s="621"/>
      <c r="F28" s="621"/>
      <c r="G28" s="621"/>
      <c r="H28" s="621"/>
      <c r="I28" s="621"/>
      <c r="J28" s="621"/>
      <c r="K28" s="621"/>
      <c r="L28" s="621"/>
      <c r="M28" s="621"/>
      <c r="N28" s="621"/>
      <c r="O28" s="621"/>
      <c r="P28" s="621"/>
      <c r="Q28" s="622"/>
      <c r="R28" s="623">
        <v>119155</v>
      </c>
      <c r="S28" s="624"/>
      <c r="T28" s="624"/>
      <c r="U28" s="624"/>
      <c r="V28" s="624"/>
      <c r="W28" s="624"/>
      <c r="X28" s="624"/>
      <c r="Y28" s="625"/>
      <c r="Z28" s="626">
        <v>1.5</v>
      </c>
      <c r="AA28" s="626"/>
      <c r="AB28" s="626"/>
      <c r="AC28" s="626"/>
      <c r="AD28" s="627" t="s">
        <v>235</v>
      </c>
      <c r="AE28" s="627"/>
      <c r="AF28" s="627"/>
      <c r="AG28" s="627"/>
      <c r="AH28" s="627"/>
      <c r="AI28" s="627"/>
      <c r="AJ28" s="627"/>
      <c r="AK28" s="627"/>
      <c r="AL28" s="628" t="s">
        <v>235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779277</v>
      </c>
      <c r="CS28" s="624"/>
      <c r="CT28" s="624"/>
      <c r="CU28" s="624"/>
      <c r="CV28" s="624"/>
      <c r="CW28" s="624"/>
      <c r="CX28" s="624"/>
      <c r="CY28" s="625"/>
      <c r="CZ28" s="628">
        <v>10.3</v>
      </c>
      <c r="DA28" s="656"/>
      <c r="DB28" s="656"/>
      <c r="DC28" s="658"/>
      <c r="DD28" s="632">
        <v>743435</v>
      </c>
      <c r="DE28" s="624"/>
      <c r="DF28" s="624"/>
      <c r="DG28" s="624"/>
      <c r="DH28" s="624"/>
      <c r="DI28" s="624"/>
      <c r="DJ28" s="624"/>
      <c r="DK28" s="625"/>
      <c r="DL28" s="632">
        <v>743435</v>
      </c>
      <c r="DM28" s="624"/>
      <c r="DN28" s="624"/>
      <c r="DO28" s="624"/>
      <c r="DP28" s="624"/>
      <c r="DQ28" s="624"/>
      <c r="DR28" s="624"/>
      <c r="DS28" s="624"/>
      <c r="DT28" s="624"/>
      <c r="DU28" s="624"/>
      <c r="DV28" s="625"/>
      <c r="DW28" s="628">
        <v>19</v>
      </c>
      <c r="DX28" s="656"/>
      <c r="DY28" s="656"/>
      <c r="DZ28" s="656"/>
      <c r="EA28" s="656"/>
      <c r="EB28" s="656"/>
      <c r="EC28" s="657"/>
    </row>
    <row r="29" spans="2:133" ht="11.25" customHeight="1">
      <c r="B29" s="620" t="s">
        <v>305</v>
      </c>
      <c r="C29" s="621"/>
      <c r="D29" s="621"/>
      <c r="E29" s="621"/>
      <c r="F29" s="621"/>
      <c r="G29" s="621"/>
      <c r="H29" s="621"/>
      <c r="I29" s="621"/>
      <c r="J29" s="621"/>
      <c r="K29" s="621"/>
      <c r="L29" s="621"/>
      <c r="M29" s="621"/>
      <c r="N29" s="621"/>
      <c r="O29" s="621"/>
      <c r="P29" s="621"/>
      <c r="Q29" s="622"/>
      <c r="R29" s="623">
        <v>5149</v>
      </c>
      <c r="S29" s="624"/>
      <c r="T29" s="624"/>
      <c r="U29" s="624"/>
      <c r="V29" s="624"/>
      <c r="W29" s="624"/>
      <c r="X29" s="624"/>
      <c r="Y29" s="625"/>
      <c r="Z29" s="626">
        <v>0.1</v>
      </c>
      <c r="AA29" s="626"/>
      <c r="AB29" s="626"/>
      <c r="AC29" s="626"/>
      <c r="AD29" s="627" t="s">
        <v>235</v>
      </c>
      <c r="AE29" s="627"/>
      <c r="AF29" s="627"/>
      <c r="AG29" s="627"/>
      <c r="AH29" s="627"/>
      <c r="AI29" s="627"/>
      <c r="AJ29" s="627"/>
      <c r="AK29" s="627"/>
      <c r="AL29" s="628" t="s">
        <v>235</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779160</v>
      </c>
      <c r="CS29" s="644"/>
      <c r="CT29" s="644"/>
      <c r="CU29" s="644"/>
      <c r="CV29" s="644"/>
      <c r="CW29" s="644"/>
      <c r="CX29" s="644"/>
      <c r="CY29" s="645"/>
      <c r="CZ29" s="628">
        <v>10.3</v>
      </c>
      <c r="DA29" s="656"/>
      <c r="DB29" s="656"/>
      <c r="DC29" s="658"/>
      <c r="DD29" s="632">
        <v>743318</v>
      </c>
      <c r="DE29" s="644"/>
      <c r="DF29" s="644"/>
      <c r="DG29" s="644"/>
      <c r="DH29" s="644"/>
      <c r="DI29" s="644"/>
      <c r="DJ29" s="644"/>
      <c r="DK29" s="645"/>
      <c r="DL29" s="632">
        <v>743318</v>
      </c>
      <c r="DM29" s="644"/>
      <c r="DN29" s="644"/>
      <c r="DO29" s="644"/>
      <c r="DP29" s="644"/>
      <c r="DQ29" s="644"/>
      <c r="DR29" s="644"/>
      <c r="DS29" s="644"/>
      <c r="DT29" s="644"/>
      <c r="DU29" s="644"/>
      <c r="DV29" s="645"/>
      <c r="DW29" s="628">
        <v>19</v>
      </c>
      <c r="DX29" s="656"/>
      <c r="DY29" s="656"/>
      <c r="DZ29" s="656"/>
      <c r="EA29" s="656"/>
      <c r="EB29" s="656"/>
      <c r="EC29" s="657"/>
    </row>
    <row r="30" spans="2:133" ht="11.25" customHeight="1">
      <c r="B30" s="620" t="s">
        <v>307</v>
      </c>
      <c r="C30" s="621"/>
      <c r="D30" s="621"/>
      <c r="E30" s="621"/>
      <c r="F30" s="621"/>
      <c r="G30" s="621"/>
      <c r="H30" s="621"/>
      <c r="I30" s="621"/>
      <c r="J30" s="621"/>
      <c r="K30" s="621"/>
      <c r="L30" s="621"/>
      <c r="M30" s="621"/>
      <c r="N30" s="621"/>
      <c r="O30" s="621"/>
      <c r="P30" s="621"/>
      <c r="Q30" s="622"/>
      <c r="R30" s="623">
        <v>1069161</v>
      </c>
      <c r="S30" s="624"/>
      <c r="T30" s="624"/>
      <c r="U30" s="624"/>
      <c r="V30" s="624"/>
      <c r="W30" s="624"/>
      <c r="X30" s="624"/>
      <c r="Y30" s="625"/>
      <c r="Z30" s="626">
        <v>13.4</v>
      </c>
      <c r="AA30" s="626"/>
      <c r="AB30" s="626"/>
      <c r="AC30" s="626"/>
      <c r="AD30" s="627" t="s">
        <v>235</v>
      </c>
      <c r="AE30" s="627"/>
      <c r="AF30" s="627"/>
      <c r="AG30" s="627"/>
      <c r="AH30" s="627"/>
      <c r="AI30" s="627"/>
      <c r="AJ30" s="627"/>
      <c r="AK30" s="627"/>
      <c r="AL30" s="628" t="s">
        <v>235</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750990</v>
      </c>
      <c r="CS30" s="624"/>
      <c r="CT30" s="624"/>
      <c r="CU30" s="624"/>
      <c r="CV30" s="624"/>
      <c r="CW30" s="624"/>
      <c r="CX30" s="624"/>
      <c r="CY30" s="625"/>
      <c r="CZ30" s="628">
        <v>9.9</v>
      </c>
      <c r="DA30" s="656"/>
      <c r="DB30" s="656"/>
      <c r="DC30" s="658"/>
      <c r="DD30" s="632">
        <v>717452</v>
      </c>
      <c r="DE30" s="624"/>
      <c r="DF30" s="624"/>
      <c r="DG30" s="624"/>
      <c r="DH30" s="624"/>
      <c r="DI30" s="624"/>
      <c r="DJ30" s="624"/>
      <c r="DK30" s="625"/>
      <c r="DL30" s="632">
        <v>717452</v>
      </c>
      <c r="DM30" s="624"/>
      <c r="DN30" s="624"/>
      <c r="DO30" s="624"/>
      <c r="DP30" s="624"/>
      <c r="DQ30" s="624"/>
      <c r="DR30" s="624"/>
      <c r="DS30" s="624"/>
      <c r="DT30" s="624"/>
      <c r="DU30" s="624"/>
      <c r="DV30" s="625"/>
      <c r="DW30" s="628">
        <v>18.3</v>
      </c>
      <c r="DX30" s="656"/>
      <c r="DY30" s="656"/>
      <c r="DZ30" s="656"/>
      <c r="EA30" s="656"/>
      <c r="EB30" s="656"/>
      <c r="EC30" s="657"/>
    </row>
    <row r="31" spans="2:133" ht="11.25" customHeight="1">
      <c r="B31" s="636" t="s">
        <v>311</v>
      </c>
      <c r="C31" s="637"/>
      <c r="D31" s="637"/>
      <c r="E31" s="637"/>
      <c r="F31" s="637"/>
      <c r="G31" s="637"/>
      <c r="H31" s="637"/>
      <c r="I31" s="637"/>
      <c r="J31" s="637"/>
      <c r="K31" s="637"/>
      <c r="L31" s="637"/>
      <c r="M31" s="637"/>
      <c r="N31" s="637"/>
      <c r="O31" s="637"/>
      <c r="P31" s="637"/>
      <c r="Q31" s="638"/>
      <c r="R31" s="623" t="s">
        <v>176</v>
      </c>
      <c r="S31" s="624"/>
      <c r="T31" s="624"/>
      <c r="U31" s="624"/>
      <c r="V31" s="624"/>
      <c r="W31" s="624"/>
      <c r="X31" s="624"/>
      <c r="Y31" s="625"/>
      <c r="Z31" s="626" t="s">
        <v>235</v>
      </c>
      <c r="AA31" s="626"/>
      <c r="AB31" s="626"/>
      <c r="AC31" s="626"/>
      <c r="AD31" s="627" t="s">
        <v>235</v>
      </c>
      <c r="AE31" s="627"/>
      <c r="AF31" s="627"/>
      <c r="AG31" s="627"/>
      <c r="AH31" s="627"/>
      <c r="AI31" s="627"/>
      <c r="AJ31" s="627"/>
      <c r="AK31" s="627"/>
      <c r="AL31" s="628" t="s">
        <v>176</v>
      </c>
      <c r="AM31" s="629"/>
      <c r="AN31" s="629"/>
      <c r="AO31" s="630"/>
      <c r="AP31" s="671" t="s">
        <v>312</v>
      </c>
      <c r="AQ31" s="672"/>
      <c r="AR31" s="672"/>
      <c r="AS31" s="672"/>
      <c r="AT31" s="677" t="s">
        <v>313</v>
      </c>
      <c r="AU31" s="218"/>
      <c r="AV31" s="218"/>
      <c r="AW31" s="218"/>
      <c r="AX31" s="609" t="s">
        <v>189</v>
      </c>
      <c r="AY31" s="610"/>
      <c r="AZ31" s="610"/>
      <c r="BA31" s="610"/>
      <c r="BB31" s="610"/>
      <c r="BC31" s="610"/>
      <c r="BD31" s="610"/>
      <c r="BE31" s="610"/>
      <c r="BF31" s="611"/>
      <c r="BG31" s="670">
        <v>98.3</v>
      </c>
      <c r="BH31" s="667"/>
      <c r="BI31" s="667"/>
      <c r="BJ31" s="667"/>
      <c r="BK31" s="667"/>
      <c r="BL31" s="667"/>
      <c r="BM31" s="618">
        <v>93.8</v>
      </c>
      <c r="BN31" s="667"/>
      <c r="BO31" s="667"/>
      <c r="BP31" s="667"/>
      <c r="BQ31" s="668"/>
      <c r="BR31" s="670">
        <v>98.2</v>
      </c>
      <c r="BS31" s="667"/>
      <c r="BT31" s="667"/>
      <c r="BU31" s="667"/>
      <c r="BV31" s="667"/>
      <c r="BW31" s="667"/>
      <c r="BX31" s="618">
        <v>92.6</v>
      </c>
      <c r="BY31" s="667"/>
      <c r="BZ31" s="667"/>
      <c r="CA31" s="667"/>
      <c r="CB31" s="668"/>
      <c r="CD31" s="663"/>
      <c r="CE31" s="664"/>
      <c r="CF31" s="620" t="s">
        <v>314</v>
      </c>
      <c r="CG31" s="621"/>
      <c r="CH31" s="621"/>
      <c r="CI31" s="621"/>
      <c r="CJ31" s="621"/>
      <c r="CK31" s="621"/>
      <c r="CL31" s="621"/>
      <c r="CM31" s="621"/>
      <c r="CN31" s="621"/>
      <c r="CO31" s="621"/>
      <c r="CP31" s="621"/>
      <c r="CQ31" s="622"/>
      <c r="CR31" s="623">
        <v>28170</v>
      </c>
      <c r="CS31" s="644"/>
      <c r="CT31" s="644"/>
      <c r="CU31" s="644"/>
      <c r="CV31" s="644"/>
      <c r="CW31" s="644"/>
      <c r="CX31" s="644"/>
      <c r="CY31" s="645"/>
      <c r="CZ31" s="628">
        <v>0.4</v>
      </c>
      <c r="DA31" s="656"/>
      <c r="DB31" s="656"/>
      <c r="DC31" s="658"/>
      <c r="DD31" s="632">
        <v>25866</v>
      </c>
      <c r="DE31" s="644"/>
      <c r="DF31" s="644"/>
      <c r="DG31" s="644"/>
      <c r="DH31" s="644"/>
      <c r="DI31" s="644"/>
      <c r="DJ31" s="644"/>
      <c r="DK31" s="645"/>
      <c r="DL31" s="632">
        <v>25866</v>
      </c>
      <c r="DM31" s="644"/>
      <c r="DN31" s="644"/>
      <c r="DO31" s="644"/>
      <c r="DP31" s="644"/>
      <c r="DQ31" s="644"/>
      <c r="DR31" s="644"/>
      <c r="DS31" s="644"/>
      <c r="DT31" s="644"/>
      <c r="DU31" s="644"/>
      <c r="DV31" s="645"/>
      <c r="DW31" s="628">
        <v>0.7</v>
      </c>
      <c r="DX31" s="656"/>
      <c r="DY31" s="656"/>
      <c r="DZ31" s="656"/>
      <c r="EA31" s="656"/>
      <c r="EB31" s="656"/>
      <c r="EC31" s="657"/>
    </row>
    <row r="32" spans="2:133" ht="11.25" customHeight="1">
      <c r="B32" s="620" t="s">
        <v>315</v>
      </c>
      <c r="C32" s="621"/>
      <c r="D32" s="621"/>
      <c r="E32" s="621"/>
      <c r="F32" s="621"/>
      <c r="G32" s="621"/>
      <c r="H32" s="621"/>
      <c r="I32" s="621"/>
      <c r="J32" s="621"/>
      <c r="K32" s="621"/>
      <c r="L32" s="621"/>
      <c r="M32" s="621"/>
      <c r="N32" s="621"/>
      <c r="O32" s="621"/>
      <c r="P32" s="621"/>
      <c r="Q32" s="622"/>
      <c r="R32" s="623">
        <v>782122</v>
      </c>
      <c r="S32" s="624"/>
      <c r="T32" s="624"/>
      <c r="U32" s="624"/>
      <c r="V32" s="624"/>
      <c r="W32" s="624"/>
      <c r="X32" s="624"/>
      <c r="Y32" s="625"/>
      <c r="Z32" s="626">
        <v>9.8000000000000007</v>
      </c>
      <c r="AA32" s="626"/>
      <c r="AB32" s="626"/>
      <c r="AC32" s="626"/>
      <c r="AD32" s="627" t="s">
        <v>176</v>
      </c>
      <c r="AE32" s="627"/>
      <c r="AF32" s="627"/>
      <c r="AG32" s="627"/>
      <c r="AH32" s="627"/>
      <c r="AI32" s="627"/>
      <c r="AJ32" s="627"/>
      <c r="AK32" s="627"/>
      <c r="AL32" s="628" t="s">
        <v>176</v>
      </c>
      <c r="AM32" s="629"/>
      <c r="AN32" s="629"/>
      <c r="AO32" s="630"/>
      <c r="AP32" s="673"/>
      <c r="AQ32" s="674"/>
      <c r="AR32" s="674"/>
      <c r="AS32" s="674"/>
      <c r="AT32" s="678"/>
      <c r="AU32" s="214" t="s">
        <v>316</v>
      </c>
      <c r="AX32" s="620" t="s">
        <v>317</v>
      </c>
      <c r="AY32" s="621"/>
      <c r="AZ32" s="621"/>
      <c r="BA32" s="621"/>
      <c r="BB32" s="621"/>
      <c r="BC32" s="621"/>
      <c r="BD32" s="621"/>
      <c r="BE32" s="621"/>
      <c r="BF32" s="622"/>
      <c r="BG32" s="680">
        <v>99.4</v>
      </c>
      <c r="BH32" s="644"/>
      <c r="BI32" s="644"/>
      <c r="BJ32" s="644"/>
      <c r="BK32" s="644"/>
      <c r="BL32" s="644"/>
      <c r="BM32" s="629">
        <v>97.1</v>
      </c>
      <c r="BN32" s="644"/>
      <c r="BO32" s="644"/>
      <c r="BP32" s="644"/>
      <c r="BQ32" s="669"/>
      <c r="BR32" s="680">
        <v>99</v>
      </c>
      <c r="BS32" s="644"/>
      <c r="BT32" s="644"/>
      <c r="BU32" s="644"/>
      <c r="BV32" s="644"/>
      <c r="BW32" s="644"/>
      <c r="BX32" s="629">
        <v>96.5</v>
      </c>
      <c r="BY32" s="644"/>
      <c r="BZ32" s="644"/>
      <c r="CA32" s="644"/>
      <c r="CB32" s="669"/>
      <c r="CD32" s="665"/>
      <c r="CE32" s="666"/>
      <c r="CF32" s="620" t="s">
        <v>318</v>
      </c>
      <c r="CG32" s="621"/>
      <c r="CH32" s="621"/>
      <c r="CI32" s="621"/>
      <c r="CJ32" s="621"/>
      <c r="CK32" s="621"/>
      <c r="CL32" s="621"/>
      <c r="CM32" s="621"/>
      <c r="CN32" s="621"/>
      <c r="CO32" s="621"/>
      <c r="CP32" s="621"/>
      <c r="CQ32" s="622"/>
      <c r="CR32" s="623">
        <v>117</v>
      </c>
      <c r="CS32" s="624"/>
      <c r="CT32" s="624"/>
      <c r="CU32" s="624"/>
      <c r="CV32" s="624"/>
      <c r="CW32" s="624"/>
      <c r="CX32" s="624"/>
      <c r="CY32" s="625"/>
      <c r="CZ32" s="628">
        <v>0</v>
      </c>
      <c r="DA32" s="656"/>
      <c r="DB32" s="656"/>
      <c r="DC32" s="658"/>
      <c r="DD32" s="632">
        <v>117</v>
      </c>
      <c r="DE32" s="624"/>
      <c r="DF32" s="624"/>
      <c r="DG32" s="624"/>
      <c r="DH32" s="624"/>
      <c r="DI32" s="624"/>
      <c r="DJ32" s="624"/>
      <c r="DK32" s="625"/>
      <c r="DL32" s="632">
        <v>117</v>
      </c>
      <c r="DM32" s="624"/>
      <c r="DN32" s="624"/>
      <c r="DO32" s="624"/>
      <c r="DP32" s="624"/>
      <c r="DQ32" s="624"/>
      <c r="DR32" s="624"/>
      <c r="DS32" s="624"/>
      <c r="DT32" s="624"/>
      <c r="DU32" s="624"/>
      <c r="DV32" s="625"/>
      <c r="DW32" s="628">
        <v>0</v>
      </c>
      <c r="DX32" s="656"/>
      <c r="DY32" s="656"/>
      <c r="DZ32" s="656"/>
      <c r="EA32" s="656"/>
      <c r="EB32" s="656"/>
      <c r="EC32" s="657"/>
    </row>
    <row r="33" spans="2:133" ht="11.25" customHeight="1">
      <c r="B33" s="620" t="s">
        <v>319</v>
      </c>
      <c r="C33" s="621"/>
      <c r="D33" s="621"/>
      <c r="E33" s="621"/>
      <c r="F33" s="621"/>
      <c r="G33" s="621"/>
      <c r="H33" s="621"/>
      <c r="I33" s="621"/>
      <c r="J33" s="621"/>
      <c r="K33" s="621"/>
      <c r="L33" s="621"/>
      <c r="M33" s="621"/>
      <c r="N33" s="621"/>
      <c r="O33" s="621"/>
      <c r="P33" s="621"/>
      <c r="Q33" s="622"/>
      <c r="R33" s="623">
        <v>21847</v>
      </c>
      <c r="S33" s="624"/>
      <c r="T33" s="624"/>
      <c r="U33" s="624"/>
      <c r="V33" s="624"/>
      <c r="W33" s="624"/>
      <c r="X33" s="624"/>
      <c r="Y33" s="625"/>
      <c r="Z33" s="626">
        <v>0.3</v>
      </c>
      <c r="AA33" s="626"/>
      <c r="AB33" s="626"/>
      <c r="AC33" s="626"/>
      <c r="AD33" s="627">
        <v>18302</v>
      </c>
      <c r="AE33" s="627"/>
      <c r="AF33" s="627"/>
      <c r="AG33" s="627"/>
      <c r="AH33" s="627"/>
      <c r="AI33" s="627"/>
      <c r="AJ33" s="627"/>
      <c r="AK33" s="627"/>
      <c r="AL33" s="628">
        <v>0.5</v>
      </c>
      <c r="AM33" s="629"/>
      <c r="AN33" s="629"/>
      <c r="AO33" s="630"/>
      <c r="AP33" s="675"/>
      <c r="AQ33" s="676"/>
      <c r="AR33" s="676"/>
      <c r="AS33" s="676"/>
      <c r="AT33" s="679"/>
      <c r="AU33" s="219"/>
      <c r="AV33" s="219"/>
      <c r="AW33" s="219"/>
      <c r="AX33" s="646" t="s">
        <v>320</v>
      </c>
      <c r="AY33" s="647"/>
      <c r="AZ33" s="647"/>
      <c r="BA33" s="647"/>
      <c r="BB33" s="647"/>
      <c r="BC33" s="647"/>
      <c r="BD33" s="647"/>
      <c r="BE33" s="647"/>
      <c r="BF33" s="648"/>
      <c r="BG33" s="681">
        <v>97.3</v>
      </c>
      <c r="BH33" s="682"/>
      <c r="BI33" s="682"/>
      <c r="BJ33" s="682"/>
      <c r="BK33" s="682"/>
      <c r="BL33" s="682"/>
      <c r="BM33" s="683">
        <v>90.2</v>
      </c>
      <c r="BN33" s="682"/>
      <c r="BO33" s="682"/>
      <c r="BP33" s="682"/>
      <c r="BQ33" s="684"/>
      <c r="BR33" s="681">
        <v>97.3</v>
      </c>
      <c r="BS33" s="682"/>
      <c r="BT33" s="682"/>
      <c r="BU33" s="682"/>
      <c r="BV33" s="682"/>
      <c r="BW33" s="682"/>
      <c r="BX33" s="683">
        <v>88.1</v>
      </c>
      <c r="BY33" s="682"/>
      <c r="BZ33" s="682"/>
      <c r="CA33" s="682"/>
      <c r="CB33" s="684"/>
      <c r="CD33" s="620" t="s">
        <v>321</v>
      </c>
      <c r="CE33" s="621"/>
      <c r="CF33" s="621"/>
      <c r="CG33" s="621"/>
      <c r="CH33" s="621"/>
      <c r="CI33" s="621"/>
      <c r="CJ33" s="621"/>
      <c r="CK33" s="621"/>
      <c r="CL33" s="621"/>
      <c r="CM33" s="621"/>
      <c r="CN33" s="621"/>
      <c r="CO33" s="621"/>
      <c r="CP33" s="621"/>
      <c r="CQ33" s="622"/>
      <c r="CR33" s="623">
        <v>3262814</v>
      </c>
      <c r="CS33" s="644"/>
      <c r="CT33" s="644"/>
      <c r="CU33" s="644"/>
      <c r="CV33" s="644"/>
      <c r="CW33" s="644"/>
      <c r="CX33" s="644"/>
      <c r="CY33" s="645"/>
      <c r="CZ33" s="628">
        <v>43.1</v>
      </c>
      <c r="DA33" s="656"/>
      <c r="DB33" s="656"/>
      <c r="DC33" s="658"/>
      <c r="DD33" s="632">
        <v>2383002</v>
      </c>
      <c r="DE33" s="644"/>
      <c r="DF33" s="644"/>
      <c r="DG33" s="644"/>
      <c r="DH33" s="644"/>
      <c r="DI33" s="644"/>
      <c r="DJ33" s="644"/>
      <c r="DK33" s="645"/>
      <c r="DL33" s="632">
        <v>1294753</v>
      </c>
      <c r="DM33" s="644"/>
      <c r="DN33" s="644"/>
      <c r="DO33" s="644"/>
      <c r="DP33" s="644"/>
      <c r="DQ33" s="644"/>
      <c r="DR33" s="644"/>
      <c r="DS33" s="644"/>
      <c r="DT33" s="644"/>
      <c r="DU33" s="644"/>
      <c r="DV33" s="645"/>
      <c r="DW33" s="628">
        <v>33.1</v>
      </c>
      <c r="DX33" s="656"/>
      <c r="DY33" s="656"/>
      <c r="DZ33" s="656"/>
      <c r="EA33" s="656"/>
      <c r="EB33" s="656"/>
      <c r="EC33" s="657"/>
    </row>
    <row r="34" spans="2:133" ht="11.25" customHeight="1">
      <c r="B34" s="620" t="s">
        <v>322</v>
      </c>
      <c r="C34" s="621"/>
      <c r="D34" s="621"/>
      <c r="E34" s="621"/>
      <c r="F34" s="621"/>
      <c r="G34" s="621"/>
      <c r="H34" s="621"/>
      <c r="I34" s="621"/>
      <c r="J34" s="621"/>
      <c r="K34" s="621"/>
      <c r="L34" s="621"/>
      <c r="M34" s="621"/>
      <c r="N34" s="621"/>
      <c r="O34" s="621"/>
      <c r="P34" s="621"/>
      <c r="Q34" s="622"/>
      <c r="R34" s="623">
        <v>90907</v>
      </c>
      <c r="S34" s="624"/>
      <c r="T34" s="624"/>
      <c r="U34" s="624"/>
      <c r="V34" s="624"/>
      <c r="W34" s="624"/>
      <c r="X34" s="624"/>
      <c r="Y34" s="625"/>
      <c r="Z34" s="626">
        <v>1.1000000000000001</v>
      </c>
      <c r="AA34" s="626"/>
      <c r="AB34" s="626"/>
      <c r="AC34" s="626"/>
      <c r="AD34" s="627" t="s">
        <v>176</v>
      </c>
      <c r="AE34" s="627"/>
      <c r="AF34" s="627"/>
      <c r="AG34" s="627"/>
      <c r="AH34" s="627"/>
      <c r="AI34" s="627"/>
      <c r="AJ34" s="627"/>
      <c r="AK34" s="627"/>
      <c r="AL34" s="628" t="s">
        <v>235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731496</v>
      </c>
      <c r="CS34" s="624"/>
      <c r="CT34" s="624"/>
      <c r="CU34" s="624"/>
      <c r="CV34" s="624"/>
      <c r="CW34" s="624"/>
      <c r="CX34" s="624"/>
      <c r="CY34" s="625"/>
      <c r="CZ34" s="628">
        <v>9.6999999999999993</v>
      </c>
      <c r="DA34" s="656"/>
      <c r="DB34" s="656"/>
      <c r="DC34" s="658"/>
      <c r="DD34" s="632">
        <v>476364</v>
      </c>
      <c r="DE34" s="624"/>
      <c r="DF34" s="624"/>
      <c r="DG34" s="624"/>
      <c r="DH34" s="624"/>
      <c r="DI34" s="624"/>
      <c r="DJ34" s="624"/>
      <c r="DK34" s="625"/>
      <c r="DL34" s="632">
        <v>391417</v>
      </c>
      <c r="DM34" s="624"/>
      <c r="DN34" s="624"/>
      <c r="DO34" s="624"/>
      <c r="DP34" s="624"/>
      <c r="DQ34" s="624"/>
      <c r="DR34" s="624"/>
      <c r="DS34" s="624"/>
      <c r="DT34" s="624"/>
      <c r="DU34" s="624"/>
      <c r="DV34" s="625"/>
      <c r="DW34" s="628">
        <v>10</v>
      </c>
      <c r="DX34" s="656"/>
      <c r="DY34" s="656"/>
      <c r="DZ34" s="656"/>
      <c r="EA34" s="656"/>
      <c r="EB34" s="656"/>
      <c r="EC34" s="657"/>
    </row>
    <row r="35" spans="2:133" ht="11.25" customHeight="1">
      <c r="B35" s="620" t="s">
        <v>324</v>
      </c>
      <c r="C35" s="621"/>
      <c r="D35" s="621"/>
      <c r="E35" s="621"/>
      <c r="F35" s="621"/>
      <c r="G35" s="621"/>
      <c r="H35" s="621"/>
      <c r="I35" s="621"/>
      <c r="J35" s="621"/>
      <c r="K35" s="621"/>
      <c r="L35" s="621"/>
      <c r="M35" s="621"/>
      <c r="N35" s="621"/>
      <c r="O35" s="621"/>
      <c r="P35" s="621"/>
      <c r="Q35" s="622"/>
      <c r="R35" s="623">
        <v>564446</v>
      </c>
      <c r="S35" s="624"/>
      <c r="T35" s="624"/>
      <c r="U35" s="624"/>
      <c r="V35" s="624"/>
      <c r="W35" s="624"/>
      <c r="X35" s="624"/>
      <c r="Y35" s="625"/>
      <c r="Z35" s="626">
        <v>7.1</v>
      </c>
      <c r="AA35" s="626"/>
      <c r="AB35" s="626"/>
      <c r="AC35" s="626"/>
      <c r="AD35" s="627" t="s">
        <v>176</v>
      </c>
      <c r="AE35" s="627"/>
      <c r="AF35" s="627"/>
      <c r="AG35" s="627"/>
      <c r="AH35" s="627"/>
      <c r="AI35" s="627"/>
      <c r="AJ35" s="627"/>
      <c r="AK35" s="627"/>
      <c r="AL35" s="628" t="s">
        <v>235</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27011</v>
      </c>
      <c r="CS35" s="644"/>
      <c r="CT35" s="644"/>
      <c r="CU35" s="644"/>
      <c r="CV35" s="644"/>
      <c r="CW35" s="644"/>
      <c r="CX35" s="644"/>
      <c r="CY35" s="645"/>
      <c r="CZ35" s="628">
        <v>0.4</v>
      </c>
      <c r="DA35" s="656"/>
      <c r="DB35" s="656"/>
      <c r="DC35" s="658"/>
      <c r="DD35" s="632">
        <v>19579</v>
      </c>
      <c r="DE35" s="644"/>
      <c r="DF35" s="644"/>
      <c r="DG35" s="644"/>
      <c r="DH35" s="644"/>
      <c r="DI35" s="644"/>
      <c r="DJ35" s="644"/>
      <c r="DK35" s="645"/>
      <c r="DL35" s="632">
        <v>19579</v>
      </c>
      <c r="DM35" s="644"/>
      <c r="DN35" s="644"/>
      <c r="DO35" s="644"/>
      <c r="DP35" s="644"/>
      <c r="DQ35" s="644"/>
      <c r="DR35" s="644"/>
      <c r="DS35" s="644"/>
      <c r="DT35" s="644"/>
      <c r="DU35" s="644"/>
      <c r="DV35" s="645"/>
      <c r="DW35" s="628">
        <v>0.5</v>
      </c>
      <c r="DX35" s="656"/>
      <c r="DY35" s="656"/>
      <c r="DZ35" s="656"/>
      <c r="EA35" s="656"/>
      <c r="EB35" s="656"/>
      <c r="EC35" s="657"/>
    </row>
    <row r="36" spans="2:133" ht="11.25" customHeight="1">
      <c r="B36" s="620" t="s">
        <v>328</v>
      </c>
      <c r="C36" s="621"/>
      <c r="D36" s="621"/>
      <c r="E36" s="621"/>
      <c r="F36" s="621"/>
      <c r="G36" s="621"/>
      <c r="H36" s="621"/>
      <c r="I36" s="621"/>
      <c r="J36" s="621"/>
      <c r="K36" s="621"/>
      <c r="L36" s="621"/>
      <c r="M36" s="621"/>
      <c r="N36" s="621"/>
      <c r="O36" s="621"/>
      <c r="P36" s="621"/>
      <c r="Q36" s="622"/>
      <c r="R36" s="623">
        <v>399406</v>
      </c>
      <c r="S36" s="624"/>
      <c r="T36" s="624"/>
      <c r="U36" s="624"/>
      <c r="V36" s="624"/>
      <c r="W36" s="624"/>
      <c r="X36" s="624"/>
      <c r="Y36" s="625"/>
      <c r="Z36" s="626">
        <v>5</v>
      </c>
      <c r="AA36" s="626"/>
      <c r="AB36" s="626"/>
      <c r="AC36" s="626"/>
      <c r="AD36" s="627" t="s">
        <v>235</v>
      </c>
      <c r="AE36" s="627"/>
      <c r="AF36" s="627"/>
      <c r="AG36" s="627"/>
      <c r="AH36" s="627"/>
      <c r="AI36" s="627"/>
      <c r="AJ36" s="627"/>
      <c r="AK36" s="627"/>
      <c r="AL36" s="628" t="s">
        <v>235</v>
      </c>
      <c r="AM36" s="629"/>
      <c r="AN36" s="629"/>
      <c r="AO36" s="630"/>
      <c r="AP36" s="222"/>
      <c r="AQ36" s="689" t="s">
        <v>329</v>
      </c>
      <c r="AR36" s="690"/>
      <c r="AS36" s="690"/>
      <c r="AT36" s="690"/>
      <c r="AU36" s="690"/>
      <c r="AV36" s="690"/>
      <c r="AW36" s="690"/>
      <c r="AX36" s="690"/>
      <c r="AY36" s="691"/>
      <c r="AZ36" s="612">
        <v>530507</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72314</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1394170</v>
      </c>
      <c r="CS36" s="624"/>
      <c r="CT36" s="624"/>
      <c r="CU36" s="624"/>
      <c r="CV36" s="624"/>
      <c r="CW36" s="624"/>
      <c r="CX36" s="624"/>
      <c r="CY36" s="625"/>
      <c r="CZ36" s="628">
        <v>18.399999999999999</v>
      </c>
      <c r="DA36" s="656"/>
      <c r="DB36" s="656"/>
      <c r="DC36" s="658"/>
      <c r="DD36" s="632">
        <v>949480</v>
      </c>
      <c r="DE36" s="624"/>
      <c r="DF36" s="624"/>
      <c r="DG36" s="624"/>
      <c r="DH36" s="624"/>
      <c r="DI36" s="624"/>
      <c r="DJ36" s="624"/>
      <c r="DK36" s="625"/>
      <c r="DL36" s="632">
        <v>627625</v>
      </c>
      <c r="DM36" s="624"/>
      <c r="DN36" s="624"/>
      <c r="DO36" s="624"/>
      <c r="DP36" s="624"/>
      <c r="DQ36" s="624"/>
      <c r="DR36" s="624"/>
      <c r="DS36" s="624"/>
      <c r="DT36" s="624"/>
      <c r="DU36" s="624"/>
      <c r="DV36" s="625"/>
      <c r="DW36" s="628">
        <v>16</v>
      </c>
      <c r="DX36" s="656"/>
      <c r="DY36" s="656"/>
      <c r="DZ36" s="656"/>
      <c r="EA36" s="656"/>
      <c r="EB36" s="656"/>
      <c r="EC36" s="657"/>
    </row>
    <row r="37" spans="2:133" ht="11.25" customHeight="1">
      <c r="B37" s="620" t="s">
        <v>332</v>
      </c>
      <c r="C37" s="621"/>
      <c r="D37" s="621"/>
      <c r="E37" s="621"/>
      <c r="F37" s="621"/>
      <c r="G37" s="621"/>
      <c r="H37" s="621"/>
      <c r="I37" s="621"/>
      <c r="J37" s="621"/>
      <c r="K37" s="621"/>
      <c r="L37" s="621"/>
      <c r="M37" s="621"/>
      <c r="N37" s="621"/>
      <c r="O37" s="621"/>
      <c r="P37" s="621"/>
      <c r="Q37" s="622"/>
      <c r="R37" s="623">
        <v>92849</v>
      </c>
      <c r="S37" s="624"/>
      <c r="T37" s="624"/>
      <c r="U37" s="624"/>
      <c r="V37" s="624"/>
      <c r="W37" s="624"/>
      <c r="X37" s="624"/>
      <c r="Y37" s="625"/>
      <c r="Z37" s="626">
        <v>1.2</v>
      </c>
      <c r="AA37" s="626"/>
      <c r="AB37" s="626"/>
      <c r="AC37" s="626"/>
      <c r="AD37" s="627">
        <v>3</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138540</v>
      </c>
      <c r="BA37" s="624"/>
      <c r="BB37" s="624"/>
      <c r="BC37" s="624"/>
      <c r="BD37" s="644"/>
      <c r="BE37" s="644"/>
      <c r="BF37" s="669"/>
      <c r="BG37" s="620" t="s">
        <v>334</v>
      </c>
      <c r="BH37" s="621"/>
      <c r="BI37" s="621"/>
      <c r="BJ37" s="621"/>
      <c r="BK37" s="621"/>
      <c r="BL37" s="621"/>
      <c r="BM37" s="621"/>
      <c r="BN37" s="621"/>
      <c r="BO37" s="621"/>
      <c r="BP37" s="621"/>
      <c r="BQ37" s="621"/>
      <c r="BR37" s="621"/>
      <c r="BS37" s="621"/>
      <c r="BT37" s="621"/>
      <c r="BU37" s="622"/>
      <c r="BV37" s="623">
        <v>51122</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256023</v>
      </c>
      <c r="CS37" s="644"/>
      <c r="CT37" s="644"/>
      <c r="CU37" s="644"/>
      <c r="CV37" s="644"/>
      <c r="CW37" s="644"/>
      <c r="CX37" s="644"/>
      <c r="CY37" s="645"/>
      <c r="CZ37" s="628">
        <v>3.4</v>
      </c>
      <c r="DA37" s="656"/>
      <c r="DB37" s="656"/>
      <c r="DC37" s="658"/>
      <c r="DD37" s="632">
        <v>256023</v>
      </c>
      <c r="DE37" s="644"/>
      <c r="DF37" s="644"/>
      <c r="DG37" s="644"/>
      <c r="DH37" s="644"/>
      <c r="DI37" s="644"/>
      <c r="DJ37" s="644"/>
      <c r="DK37" s="645"/>
      <c r="DL37" s="632">
        <v>256023</v>
      </c>
      <c r="DM37" s="644"/>
      <c r="DN37" s="644"/>
      <c r="DO37" s="644"/>
      <c r="DP37" s="644"/>
      <c r="DQ37" s="644"/>
      <c r="DR37" s="644"/>
      <c r="DS37" s="644"/>
      <c r="DT37" s="644"/>
      <c r="DU37" s="644"/>
      <c r="DV37" s="645"/>
      <c r="DW37" s="628">
        <v>6.5</v>
      </c>
      <c r="DX37" s="656"/>
      <c r="DY37" s="656"/>
      <c r="DZ37" s="656"/>
      <c r="EA37" s="656"/>
      <c r="EB37" s="656"/>
      <c r="EC37" s="657"/>
    </row>
    <row r="38" spans="2:133" ht="11.25" customHeight="1">
      <c r="B38" s="620" t="s">
        <v>336</v>
      </c>
      <c r="C38" s="621"/>
      <c r="D38" s="621"/>
      <c r="E38" s="621"/>
      <c r="F38" s="621"/>
      <c r="G38" s="621"/>
      <c r="H38" s="621"/>
      <c r="I38" s="621"/>
      <c r="J38" s="621"/>
      <c r="K38" s="621"/>
      <c r="L38" s="621"/>
      <c r="M38" s="621"/>
      <c r="N38" s="621"/>
      <c r="O38" s="621"/>
      <c r="P38" s="621"/>
      <c r="Q38" s="622"/>
      <c r="R38" s="623">
        <v>752736</v>
      </c>
      <c r="S38" s="624"/>
      <c r="T38" s="624"/>
      <c r="U38" s="624"/>
      <c r="V38" s="624"/>
      <c r="W38" s="624"/>
      <c r="X38" s="624"/>
      <c r="Y38" s="625"/>
      <c r="Z38" s="626">
        <v>9.4</v>
      </c>
      <c r="AA38" s="626"/>
      <c r="AB38" s="626"/>
      <c r="AC38" s="626"/>
      <c r="AD38" s="627" t="s">
        <v>176</v>
      </c>
      <c r="AE38" s="627"/>
      <c r="AF38" s="627"/>
      <c r="AG38" s="627"/>
      <c r="AH38" s="627"/>
      <c r="AI38" s="627"/>
      <c r="AJ38" s="627"/>
      <c r="AK38" s="627"/>
      <c r="AL38" s="628" t="s">
        <v>235</v>
      </c>
      <c r="AM38" s="629"/>
      <c r="AN38" s="629"/>
      <c r="AO38" s="630"/>
      <c r="AQ38" s="686" t="s">
        <v>337</v>
      </c>
      <c r="AR38" s="687"/>
      <c r="AS38" s="687"/>
      <c r="AT38" s="687"/>
      <c r="AU38" s="687"/>
      <c r="AV38" s="687"/>
      <c r="AW38" s="687"/>
      <c r="AX38" s="687"/>
      <c r="AY38" s="688"/>
      <c r="AZ38" s="623">
        <v>4571</v>
      </c>
      <c r="BA38" s="624"/>
      <c r="BB38" s="624"/>
      <c r="BC38" s="624"/>
      <c r="BD38" s="644"/>
      <c r="BE38" s="644"/>
      <c r="BF38" s="669"/>
      <c r="BG38" s="620" t="s">
        <v>338</v>
      </c>
      <c r="BH38" s="621"/>
      <c r="BI38" s="621"/>
      <c r="BJ38" s="621"/>
      <c r="BK38" s="621"/>
      <c r="BL38" s="621"/>
      <c r="BM38" s="621"/>
      <c r="BN38" s="621"/>
      <c r="BO38" s="621"/>
      <c r="BP38" s="621"/>
      <c r="BQ38" s="621"/>
      <c r="BR38" s="621"/>
      <c r="BS38" s="621"/>
      <c r="BT38" s="621"/>
      <c r="BU38" s="622"/>
      <c r="BV38" s="623">
        <v>1209</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391967</v>
      </c>
      <c r="CS38" s="624"/>
      <c r="CT38" s="624"/>
      <c r="CU38" s="624"/>
      <c r="CV38" s="624"/>
      <c r="CW38" s="624"/>
      <c r="CX38" s="624"/>
      <c r="CY38" s="625"/>
      <c r="CZ38" s="628">
        <v>5.2</v>
      </c>
      <c r="DA38" s="656"/>
      <c r="DB38" s="656"/>
      <c r="DC38" s="658"/>
      <c r="DD38" s="632">
        <v>309886</v>
      </c>
      <c r="DE38" s="624"/>
      <c r="DF38" s="624"/>
      <c r="DG38" s="624"/>
      <c r="DH38" s="624"/>
      <c r="DI38" s="624"/>
      <c r="DJ38" s="624"/>
      <c r="DK38" s="625"/>
      <c r="DL38" s="632">
        <v>256132</v>
      </c>
      <c r="DM38" s="624"/>
      <c r="DN38" s="624"/>
      <c r="DO38" s="624"/>
      <c r="DP38" s="624"/>
      <c r="DQ38" s="624"/>
      <c r="DR38" s="624"/>
      <c r="DS38" s="624"/>
      <c r="DT38" s="624"/>
      <c r="DU38" s="624"/>
      <c r="DV38" s="625"/>
      <c r="DW38" s="628">
        <v>6.5</v>
      </c>
      <c r="DX38" s="656"/>
      <c r="DY38" s="656"/>
      <c r="DZ38" s="656"/>
      <c r="EA38" s="656"/>
      <c r="EB38" s="656"/>
      <c r="EC38" s="657"/>
    </row>
    <row r="39" spans="2:133" ht="11.25" customHeight="1">
      <c r="B39" s="620" t="s">
        <v>340</v>
      </c>
      <c r="C39" s="621"/>
      <c r="D39" s="621"/>
      <c r="E39" s="621"/>
      <c r="F39" s="621"/>
      <c r="G39" s="621"/>
      <c r="H39" s="621"/>
      <c r="I39" s="621"/>
      <c r="J39" s="621"/>
      <c r="K39" s="621"/>
      <c r="L39" s="621"/>
      <c r="M39" s="621"/>
      <c r="N39" s="621"/>
      <c r="O39" s="621"/>
      <c r="P39" s="621"/>
      <c r="Q39" s="622"/>
      <c r="R39" s="623" t="s">
        <v>235</v>
      </c>
      <c r="S39" s="624"/>
      <c r="T39" s="624"/>
      <c r="U39" s="624"/>
      <c r="V39" s="624"/>
      <c r="W39" s="624"/>
      <c r="X39" s="624"/>
      <c r="Y39" s="625"/>
      <c r="Z39" s="626" t="s">
        <v>176</v>
      </c>
      <c r="AA39" s="626"/>
      <c r="AB39" s="626"/>
      <c r="AC39" s="626"/>
      <c r="AD39" s="627" t="s">
        <v>176</v>
      </c>
      <c r="AE39" s="627"/>
      <c r="AF39" s="627"/>
      <c r="AG39" s="627"/>
      <c r="AH39" s="627"/>
      <c r="AI39" s="627"/>
      <c r="AJ39" s="627"/>
      <c r="AK39" s="627"/>
      <c r="AL39" s="628" t="s">
        <v>235</v>
      </c>
      <c r="AM39" s="629"/>
      <c r="AN39" s="629"/>
      <c r="AO39" s="630"/>
      <c r="AQ39" s="686" t="s">
        <v>341</v>
      </c>
      <c r="AR39" s="687"/>
      <c r="AS39" s="687"/>
      <c r="AT39" s="687"/>
      <c r="AU39" s="687"/>
      <c r="AV39" s="687"/>
      <c r="AW39" s="687"/>
      <c r="AX39" s="687"/>
      <c r="AY39" s="688"/>
      <c r="AZ39" s="623">
        <v>3779</v>
      </c>
      <c r="BA39" s="624"/>
      <c r="BB39" s="624"/>
      <c r="BC39" s="624"/>
      <c r="BD39" s="644"/>
      <c r="BE39" s="644"/>
      <c r="BF39" s="669"/>
      <c r="BG39" s="620" t="s">
        <v>342</v>
      </c>
      <c r="BH39" s="621"/>
      <c r="BI39" s="621"/>
      <c r="BJ39" s="621"/>
      <c r="BK39" s="621"/>
      <c r="BL39" s="621"/>
      <c r="BM39" s="621"/>
      <c r="BN39" s="621"/>
      <c r="BO39" s="621"/>
      <c r="BP39" s="621"/>
      <c r="BQ39" s="621"/>
      <c r="BR39" s="621"/>
      <c r="BS39" s="621"/>
      <c r="BT39" s="621"/>
      <c r="BU39" s="622"/>
      <c r="BV39" s="623">
        <v>1779</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718170</v>
      </c>
      <c r="CS39" s="644"/>
      <c r="CT39" s="644"/>
      <c r="CU39" s="644"/>
      <c r="CV39" s="644"/>
      <c r="CW39" s="644"/>
      <c r="CX39" s="644"/>
      <c r="CY39" s="645"/>
      <c r="CZ39" s="628">
        <v>9.5</v>
      </c>
      <c r="DA39" s="656"/>
      <c r="DB39" s="656"/>
      <c r="DC39" s="658"/>
      <c r="DD39" s="632">
        <v>627693</v>
      </c>
      <c r="DE39" s="644"/>
      <c r="DF39" s="644"/>
      <c r="DG39" s="644"/>
      <c r="DH39" s="644"/>
      <c r="DI39" s="644"/>
      <c r="DJ39" s="644"/>
      <c r="DK39" s="645"/>
      <c r="DL39" s="632" t="s">
        <v>235</v>
      </c>
      <c r="DM39" s="644"/>
      <c r="DN39" s="644"/>
      <c r="DO39" s="644"/>
      <c r="DP39" s="644"/>
      <c r="DQ39" s="644"/>
      <c r="DR39" s="644"/>
      <c r="DS39" s="644"/>
      <c r="DT39" s="644"/>
      <c r="DU39" s="644"/>
      <c r="DV39" s="645"/>
      <c r="DW39" s="628" t="s">
        <v>176</v>
      </c>
      <c r="DX39" s="656"/>
      <c r="DY39" s="656"/>
      <c r="DZ39" s="656"/>
      <c r="EA39" s="656"/>
      <c r="EB39" s="656"/>
      <c r="EC39" s="657"/>
    </row>
    <row r="40" spans="2:133" ht="11.25" customHeight="1">
      <c r="B40" s="620" t="s">
        <v>344</v>
      </c>
      <c r="C40" s="621"/>
      <c r="D40" s="621"/>
      <c r="E40" s="621"/>
      <c r="F40" s="621"/>
      <c r="G40" s="621"/>
      <c r="H40" s="621"/>
      <c r="I40" s="621"/>
      <c r="J40" s="621"/>
      <c r="K40" s="621"/>
      <c r="L40" s="621"/>
      <c r="M40" s="621"/>
      <c r="N40" s="621"/>
      <c r="O40" s="621"/>
      <c r="P40" s="621"/>
      <c r="Q40" s="622"/>
      <c r="R40" s="623">
        <v>31536</v>
      </c>
      <c r="S40" s="624"/>
      <c r="T40" s="624"/>
      <c r="U40" s="624"/>
      <c r="V40" s="624"/>
      <c r="W40" s="624"/>
      <c r="X40" s="624"/>
      <c r="Y40" s="625"/>
      <c r="Z40" s="626">
        <v>0.4</v>
      </c>
      <c r="AA40" s="626"/>
      <c r="AB40" s="626"/>
      <c r="AC40" s="626"/>
      <c r="AD40" s="627" t="s">
        <v>235</v>
      </c>
      <c r="AE40" s="627"/>
      <c r="AF40" s="627"/>
      <c r="AG40" s="627"/>
      <c r="AH40" s="627"/>
      <c r="AI40" s="627"/>
      <c r="AJ40" s="627"/>
      <c r="AK40" s="627"/>
      <c r="AL40" s="628" t="s">
        <v>235</v>
      </c>
      <c r="AM40" s="629"/>
      <c r="AN40" s="629"/>
      <c r="AO40" s="630"/>
      <c r="AQ40" s="686" t="s">
        <v>345</v>
      </c>
      <c r="AR40" s="687"/>
      <c r="AS40" s="687"/>
      <c r="AT40" s="687"/>
      <c r="AU40" s="687"/>
      <c r="AV40" s="687"/>
      <c r="AW40" s="687"/>
      <c r="AX40" s="687"/>
      <c r="AY40" s="688"/>
      <c r="AZ40" s="623" t="s">
        <v>235</v>
      </c>
      <c r="BA40" s="624"/>
      <c r="BB40" s="624"/>
      <c r="BC40" s="624"/>
      <c r="BD40" s="644"/>
      <c r="BE40" s="644"/>
      <c r="BF40" s="669"/>
      <c r="BG40" s="673" t="s">
        <v>346</v>
      </c>
      <c r="BH40" s="674"/>
      <c r="BI40" s="674"/>
      <c r="BJ40" s="674"/>
      <c r="BK40" s="674"/>
      <c r="BL40" s="223"/>
      <c r="BM40" s="621" t="s">
        <v>347</v>
      </c>
      <c r="BN40" s="621"/>
      <c r="BO40" s="621"/>
      <c r="BP40" s="621"/>
      <c r="BQ40" s="621"/>
      <c r="BR40" s="621"/>
      <c r="BS40" s="621"/>
      <c r="BT40" s="621"/>
      <c r="BU40" s="622"/>
      <c r="BV40" s="623">
        <v>52</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t="s">
        <v>235</v>
      </c>
      <c r="CS40" s="624"/>
      <c r="CT40" s="624"/>
      <c r="CU40" s="624"/>
      <c r="CV40" s="624"/>
      <c r="CW40" s="624"/>
      <c r="CX40" s="624"/>
      <c r="CY40" s="625"/>
      <c r="CZ40" s="628" t="s">
        <v>235</v>
      </c>
      <c r="DA40" s="656"/>
      <c r="DB40" s="656"/>
      <c r="DC40" s="658"/>
      <c r="DD40" s="632" t="s">
        <v>235</v>
      </c>
      <c r="DE40" s="624"/>
      <c r="DF40" s="624"/>
      <c r="DG40" s="624"/>
      <c r="DH40" s="624"/>
      <c r="DI40" s="624"/>
      <c r="DJ40" s="624"/>
      <c r="DK40" s="625"/>
      <c r="DL40" s="632" t="s">
        <v>176</v>
      </c>
      <c r="DM40" s="624"/>
      <c r="DN40" s="624"/>
      <c r="DO40" s="624"/>
      <c r="DP40" s="624"/>
      <c r="DQ40" s="624"/>
      <c r="DR40" s="624"/>
      <c r="DS40" s="624"/>
      <c r="DT40" s="624"/>
      <c r="DU40" s="624"/>
      <c r="DV40" s="625"/>
      <c r="DW40" s="628" t="s">
        <v>176</v>
      </c>
      <c r="DX40" s="656"/>
      <c r="DY40" s="656"/>
      <c r="DZ40" s="656"/>
      <c r="EA40" s="656"/>
      <c r="EB40" s="656"/>
      <c r="EC40" s="657"/>
    </row>
    <row r="41" spans="2:133" ht="11.25" customHeight="1">
      <c r="B41" s="646" t="s">
        <v>349</v>
      </c>
      <c r="C41" s="647"/>
      <c r="D41" s="647"/>
      <c r="E41" s="647"/>
      <c r="F41" s="647"/>
      <c r="G41" s="647"/>
      <c r="H41" s="647"/>
      <c r="I41" s="647"/>
      <c r="J41" s="647"/>
      <c r="K41" s="647"/>
      <c r="L41" s="647"/>
      <c r="M41" s="647"/>
      <c r="N41" s="647"/>
      <c r="O41" s="647"/>
      <c r="P41" s="647"/>
      <c r="Q41" s="648"/>
      <c r="R41" s="695">
        <v>7978612</v>
      </c>
      <c r="S41" s="696"/>
      <c r="T41" s="696"/>
      <c r="U41" s="696"/>
      <c r="V41" s="696"/>
      <c r="W41" s="696"/>
      <c r="X41" s="696"/>
      <c r="Y41" s="700"/>
      <c r="Z41" s="701">
        <v>100</v>
      </c>
      <c r="AA41" s="701"/>
      <c r="AB41" s="701"/>
      <c r="AC41" s="701"/>
      <c r="AD41" s="702">
        <v>3884186</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92487</v>
      </c>
      <c r="BA41" s="624"/>
      <c r="BB41" s="624"/>
      <c r="BC41" s="624"/>
      <c r="BD41" s="644"/>
      <c r="BE41" s="644"/>
      <c r="BF41" s="669"/>
      <c r="BG41" s="673"/>
      <c r="BH41" s="674"/>
      <c r="BI41" s="674"/>
      <c r="BJ41" s="674"/>
      <c r="BK41" s="674"/>
      <c r="BL41" s="223"/>
      <c r="BM41" s="621" t="s">
        <v>351</v>
      </c>
      <c r="BN41" s="621"/>
      <c r="BO41" s="621"/>
      <c r="BP41" s="621"/>
      <c r="BQ41" s="621"/>
      <c r="BR41" s="621"/>
      <c r="BS41" s="621"/>
      <c r="BT41" s="621"/>
      <c r="BU41" s="622"/>
      <c r="BV41" s="623" t="s">
        <v>176</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235</v>
      </c>
      <c r="CS41" s="644"/>
      <c r="CT41" s="644"/>
      <c r="CU41" s="644"/>
      <c r="CV41" s="644"/>
      <c r="CW41" s="644"/>
      <c r="CX41" s="644"/>
      <c r="CY41" s="645"/>
      <c r="CZ41" s="628" t="s">
        <v>176</v>
      </c>
      <c r="DA41" s="656"/>
      <c r="DB41" s="656"/>
      <c r="DC41" s="658"/>
      <c r="DD41" s="632" t="s">
        <v>176</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353</v>
      </c>
      <c r="AR42" s="693"/>
      <c r="AS42" s="693"/>
      <c r="AT42" s="693"/>
      <c r="AU42" s="693"/>
      <c r="AV42" s="693"/>
      <c r="AW42" s="693"/>
      <c r="AX42" s="693"/>
      <c r="AY42" s="694"/>
      <c r="AZ42" s="695">
        <v>291130</v>
      </c>
      <c r="BA42" s="696"/>
      <c r="BB42" s="696"/>
      <c r="BC42" s="696"/>
      <c r="BD42" s="682"/>
      <c r="BE42" s="682"/>
      <c r="BF42" s="684"/>
      <c r="BG42" s="675"/>
      <c r="BH42" s="676"/>
      <c r="BI42" s="676"/>
      <c r="BJ42" s="676"/>
      <c r="BK42" s="676"/>
      <c r="BL42" s="224"/>
      <c r="BM42" s="647" t="s">
        <v>354</v>
      </c>
      <c r="BN42" s="647"/>
      <c r="BO42" s="647"/>
      <c r="BP42" s="647"/>
      <c r="BQ42" s="647"/>
      <c r="BR42" s="647"/>
      <c r="BS42" s="647"/>
      <c r="BT42" s="647"/>
      <c r="BU42" s="648"/>
      <c r="BV42" s="695">
        <v>404</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1545405</v>
      </c>
      <c r="CS42" s="644"/>
      <c r="CT42" s="644"/>
      <c r="CU42" s="644"/>
      <c r="CV42" s="644"/>
      <c r="CW42" s="644"/>
      <c r="CX42" s="644"/>
      <c r="CY42" s="645"/>
      <c r="CZ42" s="628">
        <v>20.399999999999999</v>
      </c>
      <c r="DA42" s="656"/>
      <c r="DB42" s="656"/>
      <c r="DC42" s="658"/>
      <c r="DD42" s="632">
        <v>160265</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356</v>
      </c>
      <c r="CD43" s="620" t="s">
        <v>357</v>
      </c>
      <c r="CE43" s="621"/>
      <c r="CF43" s="621"/>
      <c r="CG43" s="621"/>
      <c r="CH43" s="621"/>
      <c r="CI43" s="621"/>
      <c r="CJ43" s="621"/>
      <c r="CK43" s="621"/>
      <c r="CL43" s="621"/>
      <c r="CM43" s="621"/>
      <c r="CN43" s="621"/>
      <c r="CO43" s="621"/>
      <c r="CP43" s="621"/>
      <c r="CQ43" s="622"/>
      <c r="CR43" s="623" t="s">
        <v>235</v>
      </c>
      <c r="CS43" s="644"/>
      <c r="CT43" s="644"/>
      <c r="CU43" s="644"/>
      <c r="CV43" s="644"/>
      <c r="CW43" s="644"/>
      <c r="CX43" s="644"/>
      <c r="CY43" s="645"/>
      <c r="CZ43" s="628" t="s">
        <v>176</v>
      </c>
      <c r="DA43" s="656"/>
      <c r="DB43" s="656"/>
      <c r="DC43" s="658"/>
      <c r="DD43" s="632" t="s">
        <v>235</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1496946</v>
      </c>
      <c r="CS44" s="624"/>
      <c r="CT44" s="624"/>
      <c r="CU44" s="624"/>
      <c r="CV44" s="624"/>
      <c r="CW44" s="624"/>
      <c r="CX44" s="624"/>
      <c r="CY44" s="625"/>
      <c r="CZ44" s="628">
        <v>19.8</v>
      </c>
      <c r="DA44" s="629"/>
      <c r="DB44" s="629"/>
      <c r="DC44" s="635"/>
      <c r="DD44" s="632">
        <v>146806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1009771</v>
      </c>
      <c r="CS45" s="644"/>
      <c r="CT45" s="644"/>
      <c r="CU45" s="644"/>
      <c r="CV45" s="644"/>
      <c r="CW45" s="644"/>
      <c r="CX45" s="644"/>
      <c r="CY45" s="645"/>
      <c r="CZ45" s="628">
        <v>13.3</v>
      </c>
      <c r="DA45" s="656"/>
      <c r="DB45" s="656"/>
      <c r="DC45" s="658"/>
      <c r="DD45" s="632">
        <v>7136</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362</v>
      </c>
      <c r="CG46" s="621"/>
      <c r="CH46" s="621"/>
      <c r="CI46" s="621"/>
      <c r="CJ46" s="621"/>
      <c r="CK46" s="621"/>
      <c r="CL46" s="621"/>
      <c r="CM46" s="621"/>
      <c r="CN46" s="621"/>
      <c r="CO46" s="621"/>
      <c r="CP46" s="621"/>
      <c r="CQ46" s="622"/>
      <c r="CR46" s="623">
        <v>380193</v>
      </c>
      <c r="CS46" s="624"/>
      <c r="CT46" s="624"/>
      <c r="CU46" s="624"/>
      <c r="CV46" s="624"/>
      <c r="CW46" s="624"/>
      <c r="CX46" s="624"/>
      <c r="CY46" s="625"/>
      <c r="CZ46" s="628">
        <v>5</v>
      </c>
      <c r="DA46" s="629"/>
      <c r="DB46" s="629"/>
      <c r="DC46" s="635"/>
      <c r="DD46" s="632">
        <v>122224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363</v>
      </c>
      <c r="CG47" s="621"/>
      <c r="CH47" s="621"/>
      <c r="CI47" s="621"/>
      <c r="CJ47" s="621"/>
      <c r="CK47" s="621"/>
      <c r="CL47" s="621"/>
      <c r="CM47" s="621"/>
      <c r="CN47" s="621"/>
      <c r="CO47" s="621"/>
      <c r="CP47" s="621"/>
      <c r="CQ47" s="622"/>
      <c r="CR47" s="623">
        <v>48459</v>
      </c>
      <c r="CS47" s="644"/>
      <c r="CT47" s="644"/>
      <c r="CU47" s="644"/>
      <c r="CV47" s="644"/>
      <c r="CW47" s="644"/>
      <c r="CX47" s="644"/>
      <c r="CY47" s="645"/>
      <c r="CZ47" s="628">
        <v>0.6</v>
      </c>
      <c r="DA47" s="656"/>
      <c r="DB47" s="656"/>
      <c r="DC47" s="658"/>
      <c r="DD47" s="632">
        <v>13459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364</v>
      </c>
      <c r="CG48" s="621"/>
      <c r="CH48" s="621"/>
      <c r="CI48" s="621"/>
      <c r="CJ48" s="621"/>
      <c r="CK48" s="621"/>
      <c r="CL48" s="621"/>
      <c r="CM48" s="621"/>
      <c r="CN48" s="621"/>
      <c r="CO48" s="621"/>
      <c r="CP48" s="621"/>
      <c r="CQ48" s="622"/>
      <c r="CR48" s="623" t="s">
        <v>235</v>
      </c>
      <c r="CS48" s="624"/>
      <c r="CT48" s="624"/>
      <c r="CU48" s="624"/>
      <c r="CV48" s="624"/>
      <c r="CW48" s="624"/>
      <c r="CX48" s="624"/>
      <c r="CY48" s="625"/>
      <c r="CZ48" s="628" t="s">
        <v>235</v>
      </c>
      <c r="DA48" s="629"/>
      <c r="DB48" s="629"/>
      <c r="DC48" s="635"/>
      <c r="DD48" s="632" t="s">
        <v>176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365</v>
      </c>
      <c r="CE49" s="647"/>
      <c r="CF49" s="647"/>
      <c r="CG49" s="647"/>
      <c r="CH49" s="647"/>
      <c r="CI49" s="647"/>
      <c r="CJ49" s="647"/>
      <c r="CK49" s="647"/>
      <c r="CL49" s="647"/>
      <c r="CM49" s="647"/>
      <c r="CN49" s="647"/>
      <c r="CO49" s="647"/>
      <c r="CP49" s="647"/>
      <c r="CQ49" s="648"/>
      <c r="CR49" s="695">
        <v>7577715</v>
      </c>
      <c r="CS49" s="682"/>
      <c r="CT49" s="682"/>
      <c r="CU49" s="682"/>
      <c r="CV49" s="682"/>
      <c r="CW49" s="682"/>
      <c r="CX49" s="682"/>
      <c r="CY49" s="711"/>
      <c r="CZ49" s="703">
        <v>100</v>
      </c>
      <c r="DA49" s="712"/>
      <c r="DB49" s="712"/>
      <c r="DC49" s="713"/>
      <c r="DD49" s="714">
        <v>4721632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QHdLw3oRrmsVBXyUvss8kGMI8pMSHttf8HKB7VSvQ6JePIGhxG2cfp9lbrTVs9Lnamg9Ao8AVmBXvTOTOovOA==" saltValue="R17U2+sG94Te0zUXJG7Qy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388</v>
      </c>
      <c r="C7" s="750"/>
      <c r="D7" s="750"/>
      <c r="E7" s="750"/>
      <c r="F7" s="750"/>
      <c r="G7" s="750"/>
      <c r="H7" s="750"/>
      <c r="I7" s="750"/>
      <c r="J7" s="750"/>
      <c r="K7" s="750"/>
      <c r="L7" s="750"/>
      <c r="M7" s="750"/>
      <c r="N7" s="750"/>
      <c r="O7" s="750"/>
      <c r="P7" s="751"/>
      <c r="Q7" s="752">
        <v>7978</v>
      </c>
      <c r="R7" s="753"/>
      <c r="S7" s="753"/>
      <c r="T7" s="753"/>
      <c r="U7" s="753"/>
      <c r="V7" s="753">
        <v>7577</v>
      </c>
      <c r="W7" s="753"/>
      <c r="X7" s="753"/>
      <c r="Y7" s="753"/>
      <c r="Z7" s="753"/>
      <c r="AA7" s="753">
        <v>401</v>
      </c>
      <c r="AB7" s="753"/>
      <c r="AC7" s="753"/>
      <c r="AD7" s="753"/>
      <c r="AE7" s="754"/>
      <c r="AF7" s="755">
        <v>377</v>
      </c>
      <c r="AG7" s="756"/>
      <c r="AH7" s="756"/>
      <c r="AI7" s="756"/>
      <c r="AJ7" s="757"/>
      <c r="AK7" s="758">
        <v>567</v>
      </c>
      <c r="AL7" s="759"/>
      <c r="AM7" s="759"/>
      <c r="AN7" s="759"/>
      <c r="AO7" s="759"/>
      <c r="AP7" s="759">
        <v>6751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801"/>
      <c r="R22" s="802"/>
      <c r="S22" s="802"/>
      <c r="T22" s="802"/>
      <c r="U22" s="802"/>
      <c r="V22" s="802"/>
      <c r="W22" s="802"/>
      <c r="X22" s="802"/>
      <c r="Y22" s="802"/>
      <c r="Z22" s="802"/>
      <c r="AA22" s="802"/>
      <c r="AB22" s="802"/>
      <c r="AC22" s="802"/>
      <c r="AD22" s="802"/>
      <c r="AE22" s="803"/>
      <c r="AF22" s="786"/>
      <c r="AG22" s="787"/>
      <c r="AH22" s="787"/>
      <c r="AI22" s="787"/>
      <c r="AJ22" s="788"/>
      <c r="AK22" s="804"/>
      <c r="AL22" s="805"/>
      <c r="AM22" s="805"/>
      <c r="AN22" s="805"/>
      <c r="AO22" s="805"/>
      <c r="AP22" s="805"/>
      <c r="AQ22" s="805"/>
      <c r="AR22" s="805"/>
      <c r="AS22" s="805"/>
      <c r="AT22" s="805"/>
      <c r="AU22" s="806"/>
      <c r="AV22" s="806"/>
      <c r="AW22" s="806"/>
      <c r="AX22" s="806"/>
      <c r="AY22" s="807"/>
      <c r="AZ22" s="808" t="s">
        <v>389</v>
      </c>
      <c r="BA22" s="808"/>
      <c r="BB22" s="808"/>
      <c r="BC22" s="808"/>
      <c r="BD22" s="809"/>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390</v>
      </c>
      <c r="B23" s="789" t="s">
        <v>391</v>
      </c>
      <c r="C23" s="790"/>
      <c r="D23" s="790"/>
      <c r="E23" s="790"/>
      <c r="F23" s="790"/>
      <c r="G23" s="790"/>
      <c r="H23" s="790"/>
      <c r="I23" s="790"/>
      <c r="J23" s="790"/>
      <c r="K23" s="790"/>
      <c r="L23" s="790"/>
      <c r="M23" s="790"/>
      <c r="N23" s="790"/>
      <c r="O23" s="790"/>
      <c r="P23" s="791"/>
      <c r="Q23" s="792">
        <f>Q7</f>
        <v>7978</v>
      </c>
      <c r="R23" s="793"/>
      <c r="S23" s="793"/>
      <c r="T23" s="793"/>
      <c r="U23" s="793"/>
      <c r="V23" s="792">
        <f>V7</f>
        <v>7577</v>
      </c>
      <c r="W23" s="793"/>
      <c r="X23" s="793"/>
      <c r="Y23" s="793"/>
      <c r="Z23" s="793"/>
      <c r="AA23" s="794">
        <f>AA7</f>
        <v>401</v>
      </c>
      <c r="AB23" s="795"/>
      <c r="AC23" s="795"/>
      <c r="AD23" s="795"/>
      <c r="AE23" s="796"/>
      <c r="AF23" s="797">
        <v>377</v>
      </c>
      <c r="AG23" s="793"/>
      <c r="AH23" s="793"/>
      <c r="AI23" s="793"/>
      <c r="AJ23" s="798"/>
      <c r="AK23" s="799"/>
      <c r="AL23" s="800"/>
      <c r="AM23" s="800"/>
      <c r="AN23" s="800"/>
      <c r="AO23" s="800"/>
      <c r="AP23" s="794">
        <f>AP7</f>
        <v>6751</v>
      </c>
      <c r="AQ23" s="795"/>
      <c r="AR23" s="795"/>
      <c r="AS23" s="795"/>
      <c r="AT23" s="811"/>
      <c r="AU23" s="812"/>
      <c r="AV23" s="812"/>
      <c r="AW23" s="812"/>
      <c r="AX23" s="812"/>
      <c r="AY23" s="813"/>
      <c r="AZ23" s="814" t="s">
        <v>176</v>
      </c>
      <c r="BA23" s="795"/>
      <c r="BB23" s="795"/>
      <c r="BC23" s="795"/>
      <c r="BD23" s="796"/>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10" t="s">
        <v>392</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5" t="s">
        <v>397</v>
      </c>
      <c r="AG26" s="816"/>
      <c r="AH26" s="816"/>
      <c r="AI26" s="816"/>
      <c r="AJ26" s="817"/>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8"/>
      <c r="AG27" s="819"/>
      <c r="AH27" s="819"/>
      <c r="AI27" s="819"/>
      <c r="AJ27" s="820"/>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402</v>
      </c>
      <c r="C28" s="750"/>
      <c r="D28" s="750"/>
      <c r="E28" s="750"/>
      <c r="F28" s="750"/>
      <c r="G28" s="750"/>
      <c r="H28" s="750"/>
      <c r="I28" s="750"/>
      <c r="J28" s="750"/>
      <c r="K28" s="750"/>
      <c r="L28" s="750"/>
      <c r="M28" s="750"/>
      <c r="N28" s="750"/>
      <c r="O28" s="750"/>
      <c r="P28" s="751"/>
      <c r="Q28" s="823">
        <v>1114</v>
      </c>
      <c r="R28" s="824"/>
      <c r="S28" s="824"/>
      <c r="T28" s="824"/>
      <c r="U28" s="824"/>
      <c r="V28" s="824">
        <v>1042</v>
      </c>
      <c r="W28" s="824"/>
      <c r="X28" s="824"/>
      <c r="Y28" s="824"/>
      <c r="Z28" s="824"/>
      <c r="AA28" s="824">
        <v>72</v>
      </c>
      <c r="AB28" s="824"/>
      <c r="AC28" s="824"/>
      <c r="AD28" s="824"/>
      <c r="AE28" s="825"/>
      <c r="AF28" s="826">
        <v>72</v>
      </c>
      <c r="AG28" s="824"/>
      <c r="AH28" s="824"/>
      <c r="AI28" s="824"/>
      <c r="AJ28" s="827"/>
      <c r="AK28" s="828">
        <v>159</v>
      </c>
      <c r="AL28" s="829"/>
      <c r="AM28" s="829"/>
      <c r="AN28" s="829"/>
      <c r="AO28" s="829"/>
      <c r="AP28" s="829" t="s">
        <v>577</v>
      </c>
      <c r="AQ28" s="829"/>
      <c r="AR28" s="829"/>
      <c r="AS28" s="829"/>
      <c r="AT28" s="829"/>
      <c r="AU28" s="829" t="s">
        <v>577</v>
      </c>
      <c r="AV28" s="829"/>
      <c r="AW28" s="829"/>
      <c r="AX28" s="829"/>
      <c r="AY28" s="829"/>
      <c r="AZ28" s="830"/>
      <c r="BA28" s="830"/>
      <c r="BB28" s="830"/>
      <c r="BC28" s="830"/>
      <c r="BD28" s="830"/>
      <c r="BE28" s="821"/>
      <c r="BF28" s="821"/>
      <c r="BG28" s="821"/>
      <c r="BH28" s="821"/>
      <c r="BI28" s="822"/>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403</v>
      </c>
      <c r="C29" s="781"/>
      <c r="D29" s="781"/>
      <c r="E29" s="781"/>
      <c r="F29" s="781"/>
      <c r="G29" s="781"/>
      <c r="H29" s="781"/>
      <c r="I29" s="781"/>
      <c r="J29" s="781"/>
      <c r="K29" s="781"/>
      <c r="L29" s="781"/>
      <c r="M29" s="781"/>
      <c r="N29" s="781"/>
      <c r="O29" s="781"/>
      <c r="P29" s="782"/>
      <c r="Q29" s="783">
        <v>880</v>
      </c>
      <c r="R29" s="784"/>
      <c r="S29" s="784"/>
      <c r="T29" s="784"/>
      <c r="U29" s="784"/>
      <c r="V29" s="784">
        <v>824</v>
      </c>
      <c r="W29" s="784"/>
      <c r="X29" s="784"/>
      <c r="Y29" s="784"/>
      <c r="Z29" s="784"/>
      <c r="AA29" s="784">
        <v>56</v>
      </c>
      <c r="AB29" s="784"/>
      <c r="AC29" s="784"/>
      <c r="AD29" s="784"/>
      <c r="AE29" s="785"/>
      <c r="AF29" s="786">
        <v>56</v>
      </c>
      <c r="AG29" s="787"/>
      <c r="AH29" s="787"/>
      <c r="AI29" s="787"/>
      <c r="AJ29" s="788"/>
      <c r="AK29" s="835">
        <v>173</v>
      </c>
      <c r="AL29" s="831"/>
      <c r="AM29" s="831"/>
      <c r="AN29" s="831"/>
      <c r="AO29" s="831"/>
      <c r="AP29" s="831" t="s">
        <v>577</v>
      </c>
      <c r="AQ29" s="831"/>
      <c r="AR29" s="831"/>
      <c r="AS29" s="831"/>
      <c r="AT29" s="831"/>
      <c r="AU29" s="831" t="s">
        <v>577</v>
      </c>
      <c r="AV29" s="831"/>
      <c r="AW29" s="831"/>
      <c r="AX29" s="831"/>
      <c r="AY29" s="831"/>
      <c r="AZ29" s="832"/>
      <c r="BA29" s="832"/>
      <c r="BB29" s="832"/>
      <c r="BC29" s="832"/>
      <c r="BD29" s="832"/>
      <c r="BE29" s="833"/>
      <c r="BF29" s="833"/>
      <c r="BG29" s="833"/>
      <c r="BH29" s="833"/>
      <c r="BI29" s="834"/>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404</v>
      </c>
      <c r="C30" s="781"/>
      <c r="D30" s="781"/>
      <c r="E30" s="781"/>
      <c r="F30" s="781"/>
      <c r="G30" s="781"/>
      <c r="H30" s="781"/>
      <c r="I30" s="781"/>
      <c r="J30" s="781"/>
      <c r="K30" s="781"/>
      <c r="L30" s="781"/>
      <c r="M30" s="781"/>
      <c r="N30" s="781"/>
      <c r="O30" s="781"/>
      <c r="P30" s="782"/>
      <c r="Q30" s="783">
        <v>85</v>
      </c>
      <c r="R30" s="784"/>
      <c r="S30" s="784"/>
      <c r="T30" s="784"/>
      <c r="U30" s="784"/>
      <c r="V30" s="784">
        <v>83</v>
      </c>
      <c r="W30" s="784"/>
      <c r="X30" s="784"/>
      <c r="Y30" s="784"/>
      <c r="Z30" s="784"/>
      <c r="AA30" s="784">
        <v>2</v>
      </c>
      <c r="AB30" s="784"/>
      <c r="AC30" s="784"/>
      <c r="AD30" s="784"/>
      <c r="AE30" s="785"/>
      <c r="AF30" s="786">
        <v>2</v>
      </c>
      <c r="AG30" s="787"/>
      <c r="AH30" s="787"/>
      <c r="AI30" s="787"/>
      <c r="AJ30" s="788"/>
      <c r="AK30" s="835">
        <v>35</v>
      </c>
      <c r="AL30" s="831"/>
      <c r="AM30" s="831"/>
      <c r="AN30" s="831"/>
      <c r="AO30" s="831"/>
      <c r="AP30" s="831" t="s">
        <v>577</v>
      </c>
      <c r="AQ30" s="831"/>
      <c r="AR30" s="831"/>
      <c r="AS30" s="831"/>
      <c r="AT30" s="831"/>
      <c r="AU30" s="831" t="s">
        <v>579</v>
      </c>
      <c r="AV30" s="831"/>
      <c r="AW30" s="831"/>
      <c r="AX30" s="831"/>
      <c r="AY30" s="831"/>
      <c r="AZ30" s="832"/>
      <c r="BA30" s="832"/>
      <c r="BB30" s="832"/>
      <c r="BC30" s="832"/>
      <c r="BD30" s="832"/>
      <c r="BE30" s="833"/>
      <c r="BF30" s="833"/>
      <c r="BG30" s="833"/>
      <c r="BH30" s="833"/>
      <c r="BI30" s="834"/>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405</v>
      </c>
      <c r="C31" s="781"/>
      <c r="D31" s="781"/>
      <c r="E31" s="781"/>
      <c r="F31" s="781"/>
      <c r="G31" s="781"/>
      <c r="H31" s="781"/>
      <c r="I31" s="781"/>
      <c r="J31" s="781"/>
      <c r="K31" s="781"/>
      <c r="L31" s="781"/>
      <c r="M31" s="781"/>
      <c r="N31" s="781"/>
      <c r="O31" s="781"/>
      <c r="P31" s="782"/>
      <c r="Q31" s="783">
        <v>88</v>
      </c>
      <c r="R31" s="784"/>
      <c r="S31" s="784"/>
      <c r="T31" s="784"/>
      <c r="U31" s="784"/>
      <c r="V31" s="784">
        <v>78</v>
      </c>
      <c r="W31" s="784"/>
      <c r="X31" s="784"/>
      <c r="Y31" s="784"/>
      <c r="Z31" s="784"/>
      <c r="AA31" s="784">
        <v>10</v>
      </c>
      <c r="AB31" s="784"/>
      <c r="AC31" s="784"/>
      <c r="AD31" s="784"/>
      <c r="AE31" s="785"/>
      <c r="AF31" s="786">
        <v>10</v>
      </c>
      <c r="AG31" s="787"/>
      <c r="AH31" s="787"/>
      <c r="AI31" s="787"/>
      <c r="AJ31" s="788"/>
      <c r="AK31" s="835">
        <v>4</v>
      </c>
      <c r="AL31" s="831"/>
      <c r="AM31" s="831"/>
      <c r="AN31" s="831"/>
      <c r="AO31" s="831"/>
      <c r="AP31" s="831" t="s">
        <v>578</v>
      </c>
      <c r="AQ31" s="831"/>
      <c r="AR31" s="831"/>
      <c r="AS31" s="831"/>
      <c r="AT31" s="831"/>
      <c r="AU31" s="831" t="s">
        <v>577</v>
      </c>
      <c r="AV31" s="831"/>
      <c r="AW31" s="831"/>
      <c r="AX31" s="831"/>
      <c r="AY31" s="831"/>
      <c r="AZ31" s="832"/>
      <c r="BA31" s="832"/>
      <c r="BB31" s="832"/>
      <c r="BC31" s="832"/>
      <c r="BD31" s="832"/>
      <c r="BE31" s="833"/>
      <c r="BF31" s="833"/>
      <c r="BG31" s="833"/>
      <c r="BH31" s="833"/>
      <c r="BI31" s="834"/>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406</v>
      </c>
      <c r="C32" s="781"/>
      <c r="D32" s="781"/>
      <c r="E32" s="781"/>
      <c r="F32" s="781"/>
      <c r="G32" s="781"/>
      <c r="H32" s="781"/>
      <c r="I32" s="781"/>
      <c r="J32" s="781"/>
      <c r="K32" s="781"/>
      <c r="L32" s="781"/>
      <c r="M32" s="781"/>
      <c r="N32" s="781"/>
      <c r="O32" s="781"/>
      <c r="P32" s="782"/>
      <c r="Q32" s="783">
        <v>254</v>
      </c>
      <c r="R32" s="784"/>
      <c r="S32" s="784"/>
      <c r="T32" s="784"/>
      <c r="U32" s="784"/>
      <c r="V32" s="784">
        <v>186</v>
      </c>
      <c r="W32" s="784"/>
      <c r="X32" s="784"/>
      <c r="Y32" s="784"/>
      <c r="Z32" s="784"/>
      <c r="AA32" s="784">
        <v>68</v>
      </c>
      <c r="AB32" s="784"/>
      <c r="AC32" s="784"/>
      <c r="AD32" s="784"/>
      <c r="AE32" s="785"/>
      <c r="AF32" s="786">
        <v>221</v>
      </c>
      <c r="AG32" s="787"/>
      <c r="AH32" s="787"/>
      <c r="AI32" s="787"/>
      <c r="AJ32" s="788"/>
      <c r="AK32" s="835">
        <v>96</v>
      </c>
      <c r="AL32" s="831"/>
      <c r="AM32" s="831"/>
      <c r="AN32" s="831"/>
      <c r="AO32" s="831"/>
      <c r="AP32" s="831">
        <v>579</v>
      </c>
      <c r="AQ32" s="831"/>
      <c r="AR32" s="831"/>
      <c r="AS32" s="831"/>
      <c r="AT32" s="831"/>
      <c r="AU32" s="831">
        <v>532</v>
      </c>
      <c r="AV32" s="831"/>
      <c r="AW32" s="831"/>
      <c r="AX32" s="831"/>
      <c r="AY32" s="831"/>
      <c r="AZ32" s="832" t="s">
        <v>577</v>
      </c>
      <c r="BA32" s="832"/>
      <c r="BB32" s="832"/>
      <c r="BC32" s="832"/>
      <c r="BD32" s="832"/>
      <c r="BE32" s="833" t="s">
        <v>407</v>
      </c>
      <c r="BF32" s="833"/>
      <c r="BG32" s="833"/>
      <c r="BH32" s="833"/>
      <c r="BI32" s="834"/>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5"/>
      <c r="AL33" s="831"/>
      <c r="AM33" s="831"/>
      <c r="AN33" s="831"/>
      <c r="AO33" s="831"/>
      <c r="AP33" s="831"/>
      <c r="AQ33" s="831"/>
      <c r="AR33" s="831"/>
      <c r="AS33" s="831"/>
      <c r="AT33" s="831"/>
      <c r="AU33" s="831"/>
      <c r="AV33" s="831"/>
      <c r="AW33" s="831"/>
      <c r="AX33" s="831"/>
      <c r="AY33" s="831"/>
      <c r="AZ33" s="832"/>
      <c r="BA33" s="832"/>
      <c r="BB33" s="832"/>
      <c r="BC33" s="832"/>
      <c r="BD33" s="832"/>
      <c r="BE33" s="833"/>
      <c r="BF33" s="833"/>
      <c r="BG33" s="833"/>
      <c r="BH33" s="833"/>
      <c r="BI33" s="834"/>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5"/>
      <c r="AL34" s="831"/>
      <c r="AM34" s="831"/>
      <c r="AN34" s="831"/>
      <c r="AO34" s="831"/>
      <c r="AP34" s="831"/>
      <c r="AQ34" s="831"/>
      <c r="AR34" s="831"/>
      <c r="AS34" s="831"/>
      <c r="AT34" s="831"/>
      <c r="AU34" s="831"/>
      <c r="AV34" s="831"/>
      <c r="AW34" s="831"/>
      <c r="AX34" s="831"/>
      <c r="AY34" s="831"/>
      <c r="AZ34" s="832"/>
      <c r="BA34" s="832"/>
      <c r="BB34" s="832"/>
      <c r="BC34" s="832"/>
      <c r="BD34" s="832"/>
      <c r="BE34" s="833"/>
      <c r="BF34" s="833"/>
      <c r="BG34" s="833"/>
      <c r="BH34" s="833"/>
      <c r="BI34" s="834"/>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6"/>
      <c r="R50" s="837"/>
      <c r="S50" s="837"/>
      <c r="T50" s="837"/>
      <c r="U50" s="837"/>
      <c r="V50" s="837"/>
      <c r="W50" s="837"/>
      <c r="X50" s="837"/>
      <c r="Y50" s="837"/>
      <c r="Z50" s="837"/>
      <c r="AA50" s="837"/>
      <c r="AB50" s="837"/>
      <c r="AC50" s="837"/>
      <c r="AD50" s="837"/>
      <c r="AE50" s="838"/>
      <c r="AF50" s="786"/>
      <c r="AG50" s="787"/>
      <c r="AH50" s="787"/>
      <c r="AI50" s="787"/>
      <c r="AJ50" s="788"/>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6"/>
      <c r="R51" s="837"/>
      <c r="S51" s="837"/>
      <c r="T51" s="837"/>
      <c r="U51" s="837"/>
      <c r="V51" s="837"/>
      <c r="W51" s="837"/>
      <c r="X51" s="837"/>
      <c r="Y51" s="837"/>
      <c r="Z51" s="837"/>
      <c r="AA51" s="837"/>
      <c r="AB51" s="837"/>
      <c r="AC51" s="837"/>
      <c r="AD51" s="837"/>
      <c r="AE51" s="838"/>
      <c r="AF51" s="786"/>
      <c r="AG51" s="787"/>
      <c r="AH51" s="787"/>
      <c r="AI51" s="787"/>
      <c r="AJ51" s="788"/>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6"/>
      <c r="R52" s="837"/>
      <c r="S52" s="837"/>
      <c r="T52" s="837"/>
      <c r="U52" s="837"/>
      <c r="V52" s="837"/>
      <c r="W52" s="837"/>
      <c r="X52" s="837"/>
      <c r="Y52" s="837"/>
      <c r="Z52" s="837"/>
      <c r="AA52" s="837"/>
      <c r="AB52" s="837"/>
      <c r="AC52" s="837"/>
      <c r="AD52" s="837"/>
      <c r="AE52" s="838"/>
      <c r="AF52" s="786"/>
      <c r="AG52" s="787"/>
      <c r="AH52" s="787"/>
      <c r="AI52" s="787"/>
      <c r="AJ52" s="788"/>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6"/>
      <c r="R53" s="837"/>
      <c r="S53" s="837"/>
      <c r="T53" s="837"/>
      <c r="U53" s="837"/>
      <c r="V53" s="837"/>
      <c r="W53" s="837"/>
      <c r="X53" s="837"/>
      <c r="Y53" s="837"/>
      <c r="Z53" s="837"/>
      <c r="AA53" s="837"/>
      <c r="AB53" s="837"/>
      <c r="AC53" s="837"/>
      <c r="AD53" s="837"/>
      <c r="AE53" s="838"/>
      <c r="AF53" s="786"/>
      <c r="AG53" s="787"/>
      <c r="AH53" s="787"/>
      <c r="AI53" s="787"/>
      <c r="AJ53" s="788"/>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6"/>
      <c r="R54" s="837"/>
      <c r="S54" s="837"/>
      <c r="T54" s="837"/>
      <c r="U54" s="837"/>
      <c r="V54" s="837"/>
      <c r="W54" s="837"/>
      <c r="X54" s="837"/>
      <c r="Y54" s="837"/>
      <c r="Z54" s="837"/>
      <c r="AA54" s="837"/>
      <c r="AB54" s="837"/>
      <c r="AC54" s="837"/>
      <c r="AD54" s="837"/>
      <c r="AE54" s="838"/>
      <c r="AF54" s="786"/>
      <c r="AG54" s="787"/>
      <c r="AH54" s="787"/>
      <c r="AI54" s="787"/>
      <c r="AJ54" s="788"/>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6"/>
      <c r="R55" s="837"/>
      <c r="S55" s="837"/>
      <c r="T55" s="837"/>
      <c r="U55" s="837"/>
      <c r="V55" s="837"/>
      <c r="W55" s="837"/>
      <c r="X55" s="837"/>
      <c r="Y55" s="837"/>
      <c r="Z55" s="837"/>
      <c r="AA55" s="837"/>
      <c r="AB55" s="837"/>
      <c r="AC55" s="837"/>
      <c r="AD55" s="837"/>
      <c r="AE55" s="838"/>
      <c r="AF55" s="786"/>
      <c r="AG55" s="787"/>
      <c r="AH55" s="787"/>
      <c r="AI55" s="787"/>
      <c r="AJ55" s="788"/>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6"/>
      <c r="R56" s="837"/>
      <c r="S56" s="837"/>
      <c r="T56" s="837"/>
      <c r="U56" s="837"/>
      <c r="V56" s="837"/>
      <c r="W56" s="837"/>
      <c r="X56" s="837"/>
      <c r="Y56" s="837"/>
      <c r="Z56" s="837"/>
      <c r="AA56" s="837"/>
      <c r="AB56" s="837"/>
      <c r="AC56" s="837"/>
      <c r="AD56" s="837"/>
      <c r="AE56" s="838"/>
      <c r="AF56" s="786"/>
      <c r="AG56" s="787"/>
      <c r="AH56" s="787"/>
      <c r="AI56" s="787"/>
      <c r="AJ56" s="788"/>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6"/>
      <c r="R57" s="837"/>
      <c r="S57" s="837"/>
      <c r="T57" s="837"/>
      <c r="U57" s="837"/>
      <c r="V57" s="837"/>
      <c r="W57" s="837"/>
      <c r="X57" s="837"/>
      <c r="Y57" s="837"/>
      <c r="Z57" s="837"/>
      <c r="AA57" s="837"/>
      <c r="AB57" s="837"/>
      <c r="AC57" s="837"/>
      <c r="AD57" s="837"/>
      <c r="AE57" s="838"/>
      <c r="AF57" s="786"/>
      <c r="AG57" s="787"/>
      <c r="AH57" s="787"/>
      <c r="AI57" s="787"/>
      <c r="AJ57" s="788"/>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6"/>
      <c r="R58" s="837"/>
      <c r="S58" s="837"/>
      <c r="T58" s="837"/>
      <c r="U58" s="837"/>
      <c r="V58" s="837"/>
      <c r="W58" s="837"/>
      <c r="X58" s="837"/>
      <c r="Y58" s="837"/>
      <c r="Z58" s="837"/>
      <c r="AA58" s="837"/>
      <c r="AB58" s="837"/>
      <c r="AC58" s="837"/>
      <c r="AD58" s="837"/>
      <c r="AE58" s="838"/>
      <c r="AF58" s="786"/>
      <c r="AG58" s="787"/>
      <c r="AH58" s="787"/>
      <c r="AI58" s="787"/>
      <c r="AJ58" s="788"/>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6"/>
      <c r="R59" s="837"/>
      <c r="S59" s="837"/>
      <c r="T59" s="837"/>
      <c r="U59" s="837"/>
      <c r="V59" s="837"/>
      <c r="W59" s="837"/>
      <c r="X59" s="837"/>
      <c r="Y59" s="837"/>
      <c r="Z59" s="837"/>
      <c r="AA59" s="837"/>
      <c r="AB59" s="837"/>
      <c r="AC59" s="837"/>
      <c r="AD59" s="837"/>
      <c r="AE59" s="838"/>
      <c r="AF59" s="786"/>
      <c r="AG59" s="787"/>
      <c r="AH59" s="787"/>
      <c r="AI59" s="787"/>
      <c r="AJ59" s="788"/>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6"/>
      <c r="R60" s="837"/>
      <c r="S60" s="837"/>
      <c r="T60" s="837"/>
      <c r="U60" s="837"/>
      <c r="V60" s="837"/>
      <c r="W60" s="837"/>
      <c r="X60" s="837"/>
      <c r="Y60" s="837"/>
      <c r="Z60" s="837"/>
      <c r="AA60" s="837"/>
      <c r="AB60" s="837"/>
      <c r="AC60" s="837"/>
      <c r="AD60" s="837"/>
      <c r="AE60" s="838"/>
      <c r="AF60" s="786"/>
      <c r="AG60" s="787"/>
      <c r="AH60" s="787"/>
      <c r="AI60" s="787"/>
      <c r="AJ60" s="788"/>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6"/>
      <c r="R61" s="837"/>
      <c r="S61" s="837"/>
      <c r="T61" s="837"/>
      <c r="U61" s="837"/>
      <c r="V61" s="837"/>
      <c r="W61" s="837"/>
      <c r="X61" s="837"/>
      <c r="Y61" s="837"/>
      <c r="Z61" s="837"/>
      <c r="AA61" s="837"/>
      <c r="AB61" s="837"/>
      <c r="AC61" s="837"/>
      <c r="AD61" s="837"/>
      <c r="AE61" s="838"/>
      <c r="AF61" s="786"/>
      <c r="AG61" s="787"/>
      <c r="AH61" s="787"/>
      <c r="AI61" s="787"/>
      <c r="AJ61" s="788"/>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6"/>
      <c r="R62" s="837"/>
      <c r="S62" s="837"/>
      <c r="T62" s="837"/>
      <c r="U62" s="837"/>
      <c r="V62" s="837"/>
      <c r="W62" s="837"/>
      <c r="X62" s="837"/>
      <c r="Y62" s="837"/>
      <c r="Z62" s="837"/>
      <c r="AA62" s="837"/>
      <c r="AB62" s="837"/>
      <c r="AC62" s="837"/>
      <c r="AD62" s="837"/>
      <c r="AE62" s="838"/>
      <c r="AF62" s="786"/>
      <c r="AG62" s="787"/>
      <c r="AH62" s="787"/>
      <c r="AI62" s="787"/>
      <c r="AJ62" s="788"/>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408</v>
      </c>
      <c r="BK62" s="808"/>
      <c r="BL62" s="808"/>
      <c r="BM62" s="808"/>
      <c r="BN62" s="809"/>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390</v>
      </c>
      <c r="B63" s="789" t="s">
        <v>409</v>
      </c>
      <c r="C63" s="790"/>
      <c r="D63" s="790"/>
      <c r="E63" s="790"/>
      <c r="F63" s="790"/>
      <c r="G63" s="790"/>
      <c r="H63" s="790"/>
      <c r="I63" s="790"/>
      <c r="J63" s="790"/>
      <c r="K63" s="790"/>
      <c r="L63" s="790"/>
      <c r="M63" s="790"/>
      <c r="N63" s="790"/>
      <c r="O63" s="790"/>
      <c r="P63" s="791"/>
      <c r="Q63" s="841"/>
      <c r="R63" s="842"/>
      <c r="S63" s="842"/>
      <c r="T63" s="842"/>
      <c r="U63" s="842"/>
      <c r="V63" s="842"/>
      <c r="W63" s="842"/>
      <c r="X63" s="842"/>
      <c r="Y63" s="842"/>
      <c r="Z63" s="842"/>
      <c r="AA63" s="842"/>
      <c r="AB63" s="842"/>
      <c r="AC63" s="842"/>
      <c r="AD63" s="842"/>
      <c r="AE63" s="843"/>
      <c r="AF63" s="844">
        <v>360</v>
      </c>
      <c r="AG63" s="845"/>
      <c r="AH63" s="845"/>
      <c r="AI63" s="845"/>
      <c r="AJ63" s="846"/>
      <c r="AK63" s="847"/>
      <c r="AL63" s="842"/>
      <c r="AM63" s="842"/>
      <c r="AN63" s="842"/>
      <c r="AO63" s="842"/>
      <c r="AP63" s="845">
        <f>AP32</f>
        <v>579</v>
      </c>
      <c r="AQ63" s="845"/>
      <c r="AR63" s="845"/>
      <c r="AS63" s="845"/>
      <c r="AT63" s="845"/>
      <c r="AU63" s="845">
        <f>AU32</f>
        <v>532</v>
      </c>
      <c r="AV63" s="845"/>
      <c r="AW63" s="845"/>
      <c r="AX63" s="845"/>
      <c r="AY63" s="845"/>
      <c r="AZ63" s="849"/>
      <c r="BA63" s="849"/>
      <c r="BB63" s="849"/>
      <c r="BC63" s="849"/>
      <c r="BD63" s="849"/>
      <c r="BE63" s="850"/>
      <c r="BF63" s="850"/>
      <c r="BG63" s="850"/>
      <c r="BH63" s="850"/>
      <c r="BI63" s="851"/>
      <c r="BJ63" s="852" t="s">
        <v>410</v>
      </c>
      <c r="BK63" s="853"/>
      <c r="BL63" s="853"/>
      <c r="BM63" s="853"/>
      <c r="BN63" s="854"/>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412</v>
      </c>
      <c r="B66" s="728"/>
      <c r="C66" s="728"/>
      <c r="D66" s="728"/>
      <c r="E66" s="728"/>
      <c r="F66" s="728"/>
      <c r="G66" s="728"/>
      <c r="H66" s="728"/>
      <c r="I66" s="728"/>
      <c r="J66" s="728"/>
      <c r="K66" s="728"/>
      <c r="L66" s="728"/>
      <c r="M66" s="728"/>
      <c r="N66" s="728"/>
      <c r="O66" s="728"/>
      <c r="P66" s="729"/>
      <c r="Q66" s="733" t="s">
        <v>413</v>
      </c>
      <c r="R66" s="734"/>
      <c r="S66" s="734"/>
      <c r="T66" s="734"/>
      <c r="U66" s="735"/>
      <c r="V66" s="733" t="s">
        <v>414</v>
      </c>
      <c r="W66" s="734"/>
      <c r="X66" s="734"/>
      <c r="Y66" s="734"/>
      <c r="Z66" s="735"/>
      <c r="AA66" s="733" t="s">
        <v>415</v>
      </c>
      <c r="AB66" s="734"/>
      <c r="AC66" s="734"/>
      <c r="AD66" s="734"/>
      <c r="AE66" s="735"/>
      <c r="AF66" s="855" t="s">
        <v>397</v>
      </c>
      <c r="AG66" s="816"/>
      <c r="AH66" s="816"/>
      <c r="AI66" s="816"/>
      <c r="AJ66" s="856"/>
      <c r="AK66" s="733" t="s">
        <v>398</v>
      </c>
      <c r="AL66" s="728"/>
      <c r="AM66" s="728"/>
      <c r="AN66" s="728"/>
      <c r="AO66" s="729"/>
      <c r="AP66" s="733" t="s">
        <v>416</v>
      </c>
      <c r="AQ66" s="734"/>
      <c r="AR66" s="734"/>
      <c r="AS66" s="734"/>
      <c r="AT66" s="735"/>
      <c r="AU66" s="733" t="s">
        <v>417</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7"/>
      <c r="AG67" s="819"/>
      <c r="AH67" s="819"/>
      <c r="AI67" s="819"/>
      <c r="AJ67" s="858"/>
      <c r="AK67" s="859"/>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c r="A68" s="236">
        <v>1</v>
      </c>
      <c r="B68" s="870" t="s">
        <v>580</v>
      </c>
      <c r="C68" s="871"/>
      <c r="D68" s="871"/>
      <c r="E68" s="871"/>
      <c r="F68" s="871"/>
      <c r="G68" s="871"/>
      <c r="H68" s="871"/>
      <c r="I68" s="871"/>
      <c r="J68" s="871"/>
      <c r="K68" s="871"/>
      <c r="L68" s="871"/>
      <c r="M68" s="871"/>
      <c r="N68" s="871"/>
      <c r="O68" s="871"/>
      <c r="P68" s="872"/>
      <c r="Q68" s="873">
        <v>11751</v>
      </c>
      <c r="R68" s="867"/>
      <c r="S68" s="867"/>
      <c r="T68" s="867"/>
      <c r="U68" s="867"/>
      <c r="V68" s="867">
        <v>11426</v>
      </c>
      <c r="W68" s="867"/>
      <c r="X68" s="867"/>
      <c r="Y68" s="867"/>
      <c r="Z68" s="867"/>
      <c r="AA68" s="867">
        <v>325</v>
      </c>
      <c r="AB68" s="867"/>
      <c r="AC68" s="867"/>
      <c r="AD68" s="867"/>
      <c r="AE68" s="867"/>
      <c r="AF68" s="867">
        <v>325</v>
      </c>
      <c r="AG68" s="867"/>
      <c r="AH68" s="867"/>
      <c r="AI68" s="867"/>
      <c r="AJ68" s="867"/>
      <c r="AK68" s="867">
        <v>326</v>
      </c>
      <c r="AL68" s="867"/>
      <c r="AM68" s="867"/>
      <c r="AN68" s="867"/>
      <c r="AO68" s="867"/>
      <c r="AP68" s="867" t="s">
        <v>577</v>
      </c>
      <c r="AQ68" s="867"/>
      <c r="AR68" s="867"/>
      <c r="AS68" s="867"/>
      <c r="AT68" s="867"/>
      <c r="AU68" s="867" t="s">
        <v>577</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c r="A69" s="238">
        <v>2</v>
      </c>
      <c r="B69" s="874" t="s">
        <v>581</v>
      </c>
      <c r="C69" s="875"/>
      <c r="D69" s="875"/>
      <c r="E69" s="875"/>
      <c r="F69" s="875"/>
      <c r="G69" s="875"/>
      <c r="H69" s="875"/>
      <c r="I69" s="875"/>
      <c r="J69" s="875"/>
      <c r="K69" s="875"/>
      <c r="L69" s="875"/>
      <c r="M69" s="875"/>
      <c r="N69" s="875"/>
      <c r="O69" s="875"/>
      <c r="P69" s="876"/>
      <c r="Q69" s="877">
        <v>460</v>
      </c>
      <c r="R69" s="831"/>
      <c r="S69" s="831"/>
      <c r="T69" s="831"/>
      <c r="U69" s="831"/>
      <c r="V69" s="831">
        <v>456</v>
      </c>
      <c r="W69" s="831"/>
      <c r="X69" s="831"/>
      <c r="Y69" s="831"/>
      <c r="Z69" s="831"/>
      <c r="AA69" s="831">
        <v>4</v>
      </c>
      <c r="AB69" s="831"/>
      <c r="AC69" s="831"/>
      <c r="AD69" s="831"/>
      <c r="AE69" s="831"/>
      <c r="AF69" s="831">
        <v>4</v>
      </c>
      <c r="AG69" s="831"/>
      <c r="AH69" s="831"/>
      <c r="AI69" s="831"/>
      <c r="AJ69" s="831"/>
      <c r="AK69" s="831">
        <v>4</v>
      </c>
      <c r="AL69" s="831"/>
      <c r="AM69" s="831"/>
      <c r="AN69" s="831"/>
      <c r="AO69" s="831"/>
      <c r="AP69" s="831" t="s">
        <v>577</v>
      </c>
      <c r="AQ69" s="831"/>
      <c r="AR69" s="831"/>
      <c r="AS69" s="831"/>
      <c r="AT69" s="831"/>
      <c r="AU69" s="831" t="s">
        <v>577</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c r="A70" s="238">
        <v>3</v>
      </c>
      <c r="B70" s="874" t="s">
        <v>582</v>
      </c>
      <c r="C70" s="875"/>
      <c r="D70" s="875"/>
      <c r="E70" s="875"/>
      <c r="F70" s="875"/>
      <c r="G70" s="875"/>
      <c r="H70" s="875"/>
      <c r="I70" s="875"/>
      <c r="J70" s="875"/>
      <c r="K70" s="875"/>
      <c r="L70" s="875"/>
      <c r="M70" s="875"/>
      <c r="N70" s="875"/>
      <c r="O70" s="875"/>
      <c r="P70" s="876"/>
      <c r="Q70" s="877">
        <v>599</v>
      </c>
      <c r="R70" s="831"/>
      <c r="S70" s="831"/>
      <c r="T70" s="831"/>
      <c r="U70" s="831"/>
      <c r="V70" s="831">
        <v>576</v>
      </c>
      <c r="W70" s="831"/>
      <c r="X70" s="831"/>
      <c r="Y70" s="831"/>
      <c r="Z70" s="831"/>
      <c r="AA70" s="831">
        <v>23</v>
      </c>
      <c r="AB70" s="831"/>
      <c r="AC70" s="831"/>
      <c r="AD70" s="831"/>
      <c r="AE70" s="831"/>
      <c r="AF70" s="831">
        <v>23</v>
      </c>
      <c r="AG70" s="831"/>
      <c r="AH70" s="831"/>
      <c r="AI70" s="831"/>
      <c r="AJ70" s="831"/>
      <c r="AK70" s="831">
        <v>33</v>
      </c>
      <c r="AL70" s="831"/>
      <c r="AM70" s="831"/>
      <c r="AN70" s="831"/>
      <c r="AO70" s="831"/>
      <c r="AP70" s="831" t="s">
        <v>577</v>
      </c>
      <c r="AQ70" s="831"/>
      <c r="AR70" s="831"/>
      <c r="AS70" s="831"/>
      <c r="AT70" s="831"/>
      <c r="AU70" s="831" t="s">
        <v>577</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c r="A71" s="238">
        <v>4</v>
      </c>
      <c r="B71" s="874" t="s">
        <v>583</v>
      </c>
      <c r="C71" s="875"/>
      <c r="D71" s="875"/>
      <c r="E71" s="875"/>
      <c r="F71" s="875"/>
      <c r="G71" s="875"/>
      <c r="H71" s="875"/>
      <c r="I71" s="875"/>
      <c r="J71" s="875"/>
      <c r="K71" s="875"/>
      <c r="L71" s="875"/>
      <c r="M71" s="875"/>
      <c r="N71" s="875"/>
      <c r="O71" s="875"/>
      <c r="P71" s="876"/>
      <c r="Q71" s="877">
        <v>54</v>
      </c>
      <c r="R71" s="831"/>
      <c r="S71" s="831"/>
      <c r="T71" s="831"/>
      <c r="U71" s="831"/>
      <c r="V71" s="831">
        <v>48</v>
      </c>
      <c r="W71" s="831"/>
      <c r="X71" s="831"/>
      <c r="Y71" s="831"/>
      <c r="Z71" s="831"/>
      <c r="AA71" s="831">
        <v>6</v>
      </c>
      <c r="AB71" s="831"/>
      <c r="AC71" s="831"/>
      <c r="AD71" s="831"/>
      <c r="AE71" s="831"/>
      <c r="AF71" s="831">
        <v>6</v>
      </c>
      <c r="AG71" s="831"/>
      <c r="AH71" s="831"/>
      <c r="AI71" s="831"/>
      <c r="AJ71" s="831"/>
      <c r="AK71" s="831">
        <v>9</v>
      </c>
      <c r="AL71" s="831"/>
      <c r="AM71" s="831"/>
      <c r="AN71" s="831"/>
      <c r="AO71" s="831"/>
      <c r="AP71" s="831" t="s">
        <v>577</v>
      </c>
      <c r="AQ71" s="831"/>
      <c r="AR71" s="831"/>
      <c r="AS71" s="831"/>
      <c r="AT71" s="831"/>
      <c r="AU71" s="831" t="s">
        <v>577</v>
      </c>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c r="A72" s="238">
        <v>5</v>
      </c>
      <c r="B72" s="874" t="s">
        <v>584</v>
      </c>
      <c r="C72" s="875"/>
      <c r="D72" s="875"/>
      <c r="E72" s="875"/>
      <c r="F72" s="875"/>
      <c r="G72" s="875"/>
      <c r="H72" s="875"/>
      <c r="I72" s="875"/>
      <c r="J72" s="875"/>
      <c r="K72" s="875"/>
      <c r="L72" s="875"/>
      <c r="M72" s="875"/>
      <c r="N72" s="875"/>
      <c r="O72" s="875"/>
      <c r="P72" s="876"/>
      <c r="Q72" s="877">
        <v>575</v>
      </c>
      <c r="R72" s="831"/>
      <c r="S72" s="831"/>
      <c r="T72" s="831"/>
      <c r="U72" s="831"/>
      <c r="V72" s="831">
        <v>528</v>
      </c>
      <c r="W72" s="831"/>
      <c r="X72" s="831"/>
      <c r="Y72" s="831"/>
      <c r="Z72" s="831"/>
      <c r="AA72" s="831">
        <v>47</v>
      </c>
      <c r="AB72" s="831"/>
      <c r="AC72" s="831"/>
      <c r="AD72" s="831"/>
      <c r="AE72" s="831"/>
      <c r="AF72" s="831">
        <v>25</v>
      </c>
      <c r="AG72" s="831"/>
      <c r="AH72" s="831"/>
      <c r="AI72" s="831"/>
      <c r="AJ72" s="831"/>
      <c r="AK72" s="831">
        <v>50</v>
      </c>
      <c r="AL72" s="831"/>
      <c r="AM72" s="831"/>
      <c r="AN72" s="831"/>
      <c r="AO72" s="831"/>
      <c r="AP72" s="831" t="s">
        <v>578</v>
      </c>
      <c r="AQ72" s="831"/>
      <c r="AR72" s="831"/>
      <c r="AS72" s="831"/>
      <c r="AT72" s="831"/>
      <c r="AU72" s="831" t="s">
        <v>577</v>
      </c>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c r="A73" s="238">
        <v>6</v>
      </c>
      <c r="B73" s="874" t="s">
        <v>585</v>
      </c>
      <c r="C73" s="875"/>
      <c r="D73" s="875"/>
      <c r="E73" s="875"/>
      <c r="F73" s="875"/>
      <c r="G73" s="875"/>
      <c r="H73" s="875"/>
      <c r="I73" s="875"/>
      <c r="J73" s="875"/>
      <c r="K73" s="875"/>
      <c r="L73" s="875"/>
      <c r="M73" s="875"/>
      <c r="N73" s="875"/>
      <c r="O73" s="875"/>
      <c r="P73" s="876"/>
      <c r="Q73" s="877">
        <v>27</v>
      </c>
      <c r="R73" s="831"/>
      <c r="S73" s="831"/>
      <c r="T73" s="831"/>
      <c r="U73" s="831"/>
      <c r="V73" s="831">
        <v>25</v>
      </c>
      <c r="W73" s="831"/>
      <c r="X73" s="831"/>
      <c r="Y73" s="831"/>
      <c r="Z73" s="831"/>
      <c r="AA73" s="831">
        <v>2</v>
      </c>
      <c r="AB73" s="831"/>
      <c r="AC73" s="831"/>
      <c r="AD73" s="831"/>
      <c r="AE73" s="831"/>
      <c r="AF73" s="831">
        <v>2</v>
      </c>
      <c r="AG73" s="831"/>
      <c r="AH73" s="831"/>
      <c r="AI73" s="831"/>
      <c r="AJ73" s="831"/>
      <c r="AK73" s="831" t="s">
        <v>577</v>
      </c>
      <c r="AL73" s="831"/>
      <c r="AM73" s="831"/>
      <c r="AN73" s="831"/>
      <c r="AO73" s="831"/>
      <c r="AP73" s="831">
        <v>75</v>
      </c>
      <c r="AQ73" s="831"/>
      <c r="AR73" s="831"/>
      <c r="AS73" s="831"/>
      <c r="AT73" s="831"/>
      <c r="AU73" s="831">
        <v>18</v>
      </c>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c r="A74" s="238">
        <v>7</v>
      </c>
      <c r="B74" s="874" t="s">
        <v>586</v>
      </c>
      <c r="C74" s="875"/>
      <c r="D74" s="875"/>
      <c r="E74" s="875"/>
      <c r="F74" s="875"/>
      <c r="G74" s="875"/>
      <c r="H74" s="875"/>
      <c r="I74" s="875"/>
      <c r="J74" s="875"/>
      <c r="K74" s="875"/>
      <c r="L74" s="875"/>
      <c r="M74" s="875"/>
      <c r="N74" s="875"/>
      <c r="O74" s="875"/>
      <c r="P74" s="876"/>
      <c r="Q74" s="877">
        <v>84</v>
      </c>
      <c r="R74" s="831"/>
      <c r="S74" s="831"/>
      <c r="T74" s="831"/>
      <c r="U74" s="831"/>
      <c r="V74" s="831">
        <v>79</v>
      </c>
      <c r="W74" s="831"/>
      <c r="X74" s="831"/>
      <c r="Y74" s="831"/>
      <c r="Z74" s="831"/>
      <c r="AA74" s="831">
        <v>5</v>
      </c>
      <c r="AB74" s="831"/>
      <c r="AC74" s="831"/>
      <c r="AD74" s="831"/>
      <c r="AE74" s="831"/>
      <c r="AF74" s="831">
        <v>5</v>
      </c>
      <c r="AG74" s="831"/>
      <c r="AH74" s="831"/>
      <c r="AI74" s="831"/>
      <c r="AJ74" s="831"/>
      <c r="AK74" s="831">
        <v>5</v>
      </c>
      <c r="AL74" s="831"/>
      <c r="AM74" s="831"/>
      <c r="AN74" s="831"/>
      <c r="AO74" s="831"/>
      <c r="AP74" s="831" t="s">
        <v>577</v>
      </c>
      <c r="AQ74" s="831"/>
      <c r="AR74" s="831"/>
      <c r="AS74" s="831"/>
      <c r="AT74" s="831"/>
      <c r="AU74" s="831" t="s">
        <v>577</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c r="A75" s="238">
        <v>8</v>
      </c>
      <c r="B75" s="874" t="s">
        <v>587</v>
      </c>
      <c r="C75" s="875"/>
      <c r="D75" s="875"/>
      <c r="E75" s="875"/>
      <c r="F75" s="875"/>
      <c r="G75" s="875"/>
      <c r="H75" s="875"/>
      <c r="I75" s="875"/>
      <c r="J75" s="875"/>
      <c r="K75" s="875"/>
      <c r="L75" s="875"/>
      <c r="M75" s="875"/>
      <c r="N75" s="875"/>
      <c r="O75" s="875"/>
      <c r="P75" s="876"/>
      <c r="Q75" s="878">
        <v>288382</v>
      </c>
      <c r="R75" s="879"/>
      <c r="S75" s="879"/>
      <c r="T75" s="879"/>
      <c r="U75" s="835"/>
      <c r="V75" s="880">
        <v>283191</v>
      </c>
      <c r="W75" s="879"/>
      <c r="X75" s="879"/>
      <c r="Y75" s="879"/>
      <c r="Z75" s="835"/>
      <c r="AA75" s="880">
        <v>5190</v>
      </c>
      <c r="AB75" s="879"/>
      <c r="AC75" s="879"/>
      <c r="AD75" s="879"/>
      <c r="AE75" s="835"/>
      <c r="AF75" s="880">
        <v>5190</v>
      </c>
      <c r="AG75" s="879"/>
      <c r="AH75" s="879"/>
      <c r="AI75" s="879"/>
      <c r="AJ75" s="835"/>
      <c r="AK75" s="880" t="s">
        <v>577</v>
      </c>
      <c r="AL75" s="879"/>
      <c r="AM75" s="879"/>
      <c r="AN75" s="879"/>
      <c r="AO75" s="835"/>
      <c r="AP75" s="880" t="s">
        <v>578</v>
      </c>
      <c r="AQ75" s="879"/>
      <c r="AR75" s="879"/>
      <c r="AS75" s="879"/>
      <c r="AT75" s="835"/>
      <c r="AU75" s="880" t="s">
        <v>577</v>
      </c>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c r="A76" s="238">
        <v>9</v>
      </c>
      <c r="B76" s="874"/>
      <c r="C76" s="875"/>
      <c r="D76" s="875"/>
      <c r="E76" s="875"/>
      <c r="F76" s="875"/>
      <c r="G76" s="875"/>
      <c r="H76" s="875"/>
      <c r="I76" s="875"/>
      <c r="J76" s="875"/>
      <c r="K76" s="875"/>
      <c r="L76" s="875"/>
      <c r="M76" s="875"/>
      <c r="N76" s="875"/>
      <c r="O76" s="875"/>
      <c r="P76" s="876"/>
      <c r="Q76" s="878"/>
      <c r="R76" s="879"/>
      <c r="S76" s="879"/>
      <c r="T76" s="879"/>
      <c r="U76" s="835"/>
      <c r="V76" s="880"/>
      <c r="W76" s="879"/>
      <c r="X76" s="879"/>
      <c r="Y76" s="879"/>
      <c r="Z76" s="835"/>
      <c r="AA76" s="880"/>
      <c r="AB76" s="879"/>
      <c r="AC76" s="879"/>
      <c r="AD76" s="879"/>
      <c r="AE76" s="835"/>
      <c r="AF76" s="880"/>
      <c r="AG76" s="879"/>
      <c r="AH76" s="879"/>
      <c r="AI76" s="879"/>
      <c r="AJ76" s="835"/>
      <c r="AK76" s="880"/>
      <c r="AL76" s="879"/>
      <c r="AM76" s="879"/>
      <c r="AN76" s="879"/>
      <c r="AO76" s="835"/>
      <c r="AP76" s="880"/>
      <c r="AQ76" s="879"/>
      <c r="AR76" s="879"/>
      <c r="AS76" s="879"/>
      <c r="AT76" s="835"/>
      <c r="AU76" s="880"/>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c r="A77" s="238">
        <v>10</v>
      </c>
      <c r="B77" s="874"/>
      <c r="C77" s="875"/>
      <c r="D77" s="875"/>
      <c r="E77" s="875"/>
      <c r="F77" s="875"/>
      <c r="G77" s="875"/>
      <c r="H77" s="875"/>
      <c r="I77" s="875"/>
      <c r="J77" s="875"/>
      <c r="K77" s="875"/>
      <c r="L77" s="875"/>
      <c r="M77" s="875"/>
      <c r="N77" s="875"/>
      <c r="O77" s="875"/>
      <c r="P77" s="876"/>
      <c r="Q77" s="878"/>
      <c r="R77" s="879"/>
      <c r="S77" s="879"/>
      <c r="T77" s="879"/>
      <c r="U77" s="835"/>
      <c r="V77" s="880"/>
      <c r="W77" s="879"/>
      <c r="X77" s="879"/>
      <c r="Y77" s="879"/>
      <c r="Z77" s="835"/>
      <c r="AA77" s="880"/>
      <c r="AB77" s="879"/>
      <c r="AC77" s="879"/>
      <c r="AD77" s="879"/>
      <c r="AE77" s="835"/>
      <c r="AF77" s="880"/>
      <c r="AG77" s="879"/>
      <c r="AH77" s="879"/>
      <c r="AI77" s="879"/>
      <c r="AJ77" s="835"/>
      <c r="AK77" s="880"/>
      <c r="AL77" s="879"/>
      <c r="AM77" s="879"/>
      <c r="AN77" s="879"/>
      <c r="AO77" s="835"/>
      <c r="AP77" s="880"/>
      <c r="AQ77" s="879"/>
      <c r="AR77" s="879"/>
      <c r="AS77" s="879"/>
      <c r="AT77" s="835"/>
      <c r="AU77" s="880"/>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c r="A78" s="238">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c r="A79" s="238">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c r="A80" s="238">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c r="A88" s="240" t="s">
        <v>390</v>
      </c>
      <c r="B88" s="789" t="s">
        <v>418</v>
      </c>
      <c r="C88" s="790"/>
      <c r="D88" s="790"/>
      <c r="E88" s="790"/>
      <c r="F88" s="790"/>
      <c r="G88" s="790"/>
      <c r="H88" s="790"/>
      <c r="I88" s="790"/>
      <c r="J88" s="790"/>
      <c r="K88" s="790"/>
      <c r="L88" s="790"/>
      <c r="M88" s="790"/>
      <c r="N88" s="790"/>
      <c r="O88" s="790"/>
      <c r="P88" s="791"/>
      <c r="Q88" s="841"/>
      <c r="R88" s="842"/>
      <c r="S88" s="842"/>
      <c r="T88" s="842"/>
      <c r="U88" s="842"/>
      <c r="V88" s="842"/>
      <c r="W88" s="842"/>
      <c r="X88" s="842"/>
      <c r="Y88" s="842"/>
      <c r="Z88" s="842"/>
      <c r="AA88" s="842"/>
      <c r="AB88" s="842"/>
      <c r="AC88" s="842"/>
      <c r="AD88" s="842"/>
      <c r="AE88" s="842"/>
      <c r="AF88" s="845">
        <f>AF68+AF69+AF70+AF71+AF72+AF73+AF74+AF75</f>
        <v>5580</v>
      </c>
      <c r="AG88" s="845"/>
      <c r="AH88" s="845"/>
      <c r="AI88" s="845"/>
      <c r="AJ88" s="845"/>
      <c r="AK88" s="842"/>
      <c r="AL88" s="842"/>
      <c r="AM88" s="842"/>
      <c r="AN88" s="842"/>
      <c r="AO88" s="842"/>
      <c r="AP88" s="845">
        <f>AP73</f>
        <v>75</v>
      </c>
      <c r="AQ88" s="845"/>
      <c r="AR88" s="845"/>
      <c r="AS88" s="845"/>
      <c r="AT88" s="845"/>
      <c r="AU88" s="845">
        <f>AU73</f>
        <v>18</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419</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c r="CS102" s="853"/>
      <c r="CT102" s="853"/>
      <c r="CU102" s="853"/>
      <c r="CV102" s="892"/>
      <c r="CW102" s="891"/>
      <c r="CX102" s="853"/>
      <c r="CY102" s="853"/>
      <c r="CZ102" s="853"/>
      <c r="DA102" s="892"/>
      <c r="DB102" s="891"/>
      <c r="DC102" s="853"/>
      <c r="DD102" s="853"/>
      <c r="DE102" s="853"/>
      <c r="DF102" s="892"/>
      <c r="DG102" s="891"/>
      <c r="DH102" s="853"/>
      <c r="DI102" s="853"/>
      <c r="DJ102" s="853"/>
      <c r="DK102" s="892"/>
      <c r="DL102" s="891"/>
      <c r="DM102" s="853"/>
      <c r="DN102" s="853"/>
      <c r="DO102" s="853"/>
      <c r="DP102" s="892"/>
      <c r="DQ102" s="891"/>
      <c r="DR102" s="853"/>
      <c r="DS102" s="853"/>
      <c r="DT102" s="853"/>
      <c r="DU102" s="892"/>
      <c r="DV102" s="789"/>
      <c r="DW102" s="790"/>
      <c r="DX102" s="790"/>
      <c r="DY102" s="790"/>
      <c r="DZ102" s="915"/>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420</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421</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8" t="s">
        <v>424</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425</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c r="A109" s="913" t="s">
        <v>426</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427</v>
      </c>
      <c r="AB109" s="894"/>
      <c r="AC109" s="894"/>
      <c r="AD109" s="894"/>
      <c r="AE109" s="895"/>
      <c r="AF109" s="893" t="s">
        <v>428</v>
      </c>
      <c r="AG109" s="894"/>
      <c r="AH109" s="894"/>
      <c r="AI109" s="894"/>
      <c r="AJ109" s="895"/>
      <c r="AK109" s="893" t="s">
        <v>308</v>
      </c>
      <c r="AL109" s="894"/>
      <c r="AM109" s="894"/>
      <c r="AN109" s="894"/>
      <c r="AO109" s="895"/>
      <c r="AP109" s="893" t="s">
        <v>429</v>
      </c>
      <c r="AQ109" s="894"/>
      <c r="AR109" s="894"/>
      <c r="AS109" s="894"/>
      <c r="AT109" s="896"/>
      <c r="AU109" s="913" t="s">
        <v>426</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427</v>
      </c>
      <c r="BR109" s="894"/>
      <c r="BS109" s="894"/>
      <c r="BT109" s="894"/>
      <c r="BU109" s="895"/>
      <c r="BV109" s="893" t="s">
        <v>428</v>
      </c>
      <c r="BW109" s="894"/>
      <c r="BX109" s="894"/>
      <c r="BY109" s="894"/>
      <c r="BZ109" s="895"/>
      <c r="CA109" s="893" t="s">
        <v>308</v>
      </c>
      <c r="CB109" s="894"/>
      <c r="CC109" s="894"/>
      <c r="CD109" s="894"/>
      <c r="CE109" s="895"/>
      <c r="CF109" s="914" t="s">
        <v>429</v>
      </c>
      <c r="CG109" s="914"/>
      <c r="CH109" s="914"/>
      <c r="CI109" s="914"/>
      <c r="CJ109" s="914"/>
      <c r="CK109" s="893" t="s">
        <v>430</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427</v>
      </c>
      <c r="DH109" s="894"/>
      <c r="DI109" s="894"/>
      <c r="DJ109" s="894"/>
      <c r="DK109" s="895"/>
      <c r="DL109" s="893" t="s">
        <v>428</v>
      </c>
      <c r="DM109" s="894"/>
      <c r="DN109" s="894"/>
      <c r="DO109" s="894"/>
      <c r="DP109" s="895"/>
      <c r="DQ109" s="893" t="s">
        <v>308</v>
      </c>
      <c r="DR109" s="894"/>
      <c r="DS109" s="894"/>
      <c r="DT109" s="894"/>
      <c r="DU109" s="895"/>
      <c r="DV109" s="893" t="s">
        <v>429</v>
      </c>
      <c r="DW109" s="894"/>
      <c r="DX109" s="894"/>
      <c r="DY109" s="894"/>
      <c r="DZ109" s="896"/>
    </row>
    <row r="110" spans="1:131" s="230" customFormat="1" ht="26.25" customHeight="1">
      <c r="A110" s="897" t="s">
        <v>431</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780610</v>
      </c>
      <c r="AB110" s="901"/>
      <c r="AC110" s="901"/>
      <c r="AD110" s="901"/>
      <c r="AE110" s="902"/>
      <c r="AF110" s="903">
        <v>753018</v>
      </c>
      <c r="AG110" s="901"/>
      <c r="AH110" s="901"/>
      <c r="AI110" s="901"/>
      <c r="AJ110" s="902"/>
      <c r="AK110" s="903">
        <v>779160</v>
      </c>
      <c r="AL110" s="901"/>
      <c r="AM110" s="901"/>
      <c r="AN110" s="901"/>
      <c r="AO110" s="902"/>
      <c r="AP110" s="904">
        <v>23.5</v>
      </c>
      <c r="AQ110" s="905"/>
      <c r="AR110" s="905"/>
      <c r="AS110" s="905"/>
      <c r="AT110" s="906"/>
      <c r="AU110" s="907" t="s">
        <v>75</v>
      </c>
      <c r="AV110" s="908"/>
      <c r="AW110" s="908"/>
      <c r="AX110" s="908"/>
      <c r="AY110" s="908"/>
      <c r="AZ110" s="930" t="s">
        <v>432</v>
      </c>
      <c r="BA110" s="898"/>
      <c r="BB110" s="898"/>
      <c r="BC110" s="898"/>
      <c r="BD110" s="898"/>
      <c r="BE110" s="898"/>
      <c r="BF110" s="898"/>
      <c r="BG110" s="898"/>
      <c r="BH110" s="898"/>
      <c r="BI110" s="898"/>
      <c r="BJ110" s="898"/>
      <c r="BK110" s="898"/>
      <c r="BL110" s="898"/>
      <c r="BM110" s="898"/>
      <c r="BN110" s="898"/>
      <c r="BO110" s="898"/>
      <c r="BP110" s="899"/>
      <c r="BQ110" s="931">
        <v>6882459</v>
      </c>
      <c r="BR110" s="932"/>
      <c r="BS110" s="932"/>
      <c r="BT110" s="932"/>
      <c r="BU110" s="932"/>
      <c r="BV110" s="932">
        <v>6749423</v>
      </c>
      <c r="BW110" s="932"/>
      <c r="BX110" s="932"/>
      <c r="BY110" s="932"/>
      <c r="BZ110" s="932"/>
      <c r="CA110" s="932">
        <v>6751169</v>
      </c>
      <c r="CB110" s="932"/>
      <c r="CC110" s="932"/>
      <c r="CD110" s="932"/>
      <c r="CE110" s="932"/>
      <c r="CF110" s="945">
        <v>203.2</v>
      </c>
      <c r="CG110" s="946"/>
      <c r="CH110" s="946"/>
      <c r="CI110" s="946"/>
      <c r="CJ110" s="946"/>
      <c r="CK110" s="947" t="s">
        <v>433</v>
      </c>
      <c r="CL110" s="948"/>
      <c r="CM110" s="930" t="s">
        <v>434</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435</v>
      </c>
      <c r="DH110" s="932"/>
      <c r="DI110" s="932"/>
      <c r="DJ110" s="932"/>
      <c r="DK110" s="932"/>
      <c r="DL110" s="932" t="s">
        <v>410</v>
      </c>
      <c r="DM110" s="932"/>
      <c r="DN110" s="932"/>
      <c r="DO110" s="932"/>
      <c r="DP110" s="932"/>
      <c r="DQ110" s="932" t="s">
        <v>410</v>
      </c>
      <c r="DR110" s="932"/>
      <c r="DS110" s="932"/>
      <c r="DT110" s="932"/>
      <c r="DU110" s="932"/>
      <c r="DV110" s="933" t="s">
        <v>410</v>
      </c>
      <c r="DW110" s="933"/>
      <c r="DX110" s="933"/>
      <c r="DY110" s="933"/>
      <c r="DZ110" s="934"/>
    </row>
    <row r="111" spans="1:131" s="230" customFormat="1" ht="26.25" customHeight="1">
      <c r="A111" s="935" t="s">
        <v>436</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410</v>
      </c>
      <c r="AB111" s="939"/>
      <c r="AC111" s="939"/>
      <c r="AD111" s="939"/>
      <c r="AE111" s="940"/>
      <c r="AF111" s="941" t="s">
        <v>435</v>
      </c>
      <c r="AG111" s="939"/>
      <c r="AH111" s="939"/>
      <c r="AI111" s="939"/>
      <c r="AJ111" s="940"/>
      <c r="AK111" s="941" t="s">
        <v>437</v>
      </c>
      <c r="AL111" s="939"/>
      <c r="AM111" s="939"/>
      <c r="AN111" s="939"/>
      <c r="AO111" s="940"/>
      <c r="AP111" s="942" t="s">
        <v>410</v>
      </c>
      <c r="AQ111" s="943"/>
      <c r="AR111" s="943"/>
      <c r="AS111" s="943"/>
      <c r="AT111" s="944"/>
      <c r="AU111" s="909"/>
      <c r="AV111" s="910"/>
      <c r="AW111" s="910"/>
      <c r="AX111" s="910"/>
      <c r="AY111" s="910"/>
      <c r="AZ111" s="923" t="s">
        <v>438</v>
      </c>
      <c r="BA111" s="924"/>
      <c r="BB111" s="924"/>
      <c r="BC111" s="924"/>
      <c r="BD111" s="924"/>
      <c r="BE111" s="924"/>
      <c r="BF111" s="924"/>
      <c r="BG111" s="924"/>
      <c r="BH111" s="924"/>
      <c r="BI111" s="924"/>
      <c r="BJ111" s="924"/>
      <c r="BK111" s="924"/>
      <c r="BL111" s="924"/>
      <c r="BM111" s="924"/>
      <c r="BN111" s="924"/>
      <c r="BO111" s="924"/>
      <c r="BP111" s="925"/>
      <c r="BQ111" s="926">
        <v>362902</v>
      </c>
      <c r="BR111" s="927"/>
      <c r="BS111" s="927"/>
      <c r="BT111" s="927"/>
      <c r="BU111" s="927"/>
      <c r="BV111" s="927">
        <v>3882</v>
      </c>
      <c r="BW111" s="927"/>
      <c r="BX111" s="927"/>
      <c r="BY111" s="927"/>
      <c r="BZ111" s="927"/>
      <c r="CA111" s="927">
        <v>5800</v>
      </c>
      <c r="CB111" s="927"/>
      <c r="CC111" s="927"/>
      <c r="CD111" s="927"/>
      <c r="CE111" s="927"/>
      <c r="CF111" s="921">
        <v>0.2</v>
      </c>
      <c r="CG111" s="922"/>
      <c r="CH111" s="922"/>
      <c r="CI111" s="922"/>
      <c r="CJ111" s="922"/>
      <c r="CK111" s="949"/>
      <c r="CL111" s="950"/>
      <c r="CM111" s="923" t="s">
        <v>439</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435</v>
      </c>
      <c r="DH111" s="927"/>
      <c r="DI111" s="927"/>
      <c r="DJ111" s="927"/>
      <c r="DK111" s="927"/>
      <c r="DL111" s="927" t="s">
        <v>410</v>
      </c>
      <c r="DM111" s="927"/>
      <c r="DN111" s="927"/>
      <c r="DO111" s="927"/>
      <c r="DP111" s="927"/>
      <c r="DQ111" s="927" t="s">
        <v>176</v>
      </c>
      <c r="DR111" s="927"/>
      <c r="DS111" s="927"/>
      <c r="DT111" s="927"/>
      <c r="DU111" s="927"/>
      <c r="DV111" s="928" t="s">
        <v>176</v>
      </c>
      <c r="DW111" s="928"/>
      <c r="DX111" s="928"/>
      <c r="DY111" s="928"/>
      <c r="DZ111" s="929"/>
    </row>
    <row r="112" spans="1:131" s="230" customFormat="1" ht="26.25" customHeight="1">
      <c r="A112" s="953" t="s">
        <v>440</v>
      </c>
      <c r="B112" s="954"/>
      <c r="C112" s="924" t="s">
        <v>441</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176</v>
      </c>
      <c r="AB112" s="960"/>
      <c r="AC112" s="960"/>
      <c r="AD112" s="960"/>
      <c r="AE112" s="961"/>
      <c r="AF112" s="962" t="s">
        <v>437</v>
      </c>
      <c r="AG112" s="960"/>
      <c r="AH112" s="960"/>
      <c r="AI112" s="960"/>
      <c r="AJ112" s="961"/>
      <c r="AK112" s="962" t="s">
        <v>410</v>
      </c>
      <c r="AL112" s="960"/>
      <c r="AM112" s="960"/>
      <c r="AN112" s="960"/>
      <c r="AO112" s="961"/>
      <c r="AP112" s="963" t="s">
        <v>437</v>
      </c>
      <c r="AQ112" s="964"/>
      <c r="AR112" s="964"/>
      <c r="AS112" s="964"/>
      <c r="AT112" s="965"/>
      <c r="AU112" s="909"/>
      <c r="AV112" s="910"/>
      <c r="AW112" s="910"/>
      <c r="AX112" s="910"/>
      <c r="AY112" s="910"/>
      <c r="AZ112" s="923" t="s">
        <v>442</v>
      </c>
      <c r="BA112" s="924"/>
      <c r="BB112" s="924"/>
      <c r="BC112" s="924"/>
      <c r="BD112" s="924"/>
      <c r="BE112" s="924"/>
      <c r="BF112" s="924"/>
      <c r="BG112" s="924"/>
      <c r="BH112" s="924"/>
      <c r="BI112" s="924"/>
      <c r="BJ112" s="924"/>
      <c r="BK112" s="924"/>
      <c r="BL112" s="924"/>
      <c r="BM112" s="924"/>
      <c r="BN112" s="924"/>
      <c r="BO112" s="924"/>
      <c r="BP112" s="925"/>
      <c r="BQ112" s="926">
        <v>463867</v>
      </c>
      <c r="BR112" s="927"/>
      <c r="BS112" s="927"/>
      <c r="BT112" s="927"/>
      <c r="BU112" s="927"/>
      <c r="BV112" s="927">
        <v>501473</v>
      </c>
      <c r="BW112" s="927"/>
      <c r="BX112" s="927"/>
      <c r="BY112" s="927"/>
      <c r="BZ112" s="927"/>
      <c r="CA112" s="927">
        <v>531698</v>
      </c>
      <c r="CB112" s="927"/>
      <c r="CC112" s="927"/>
      <c r="CD112" s="927"/>
      <c r="CE112" s="927"/>
      <c r="CF112" s="921">
        <v>16</v>
      </c>
      <c r="CG112" s="922"/>
      <c r="CH112" s="922"/>
      <c r="CI112" s="922"/>
      <c r="CJ112" s="922"/>
      <c r="CK112" s="949"/>
      <c r="CL112" s="950"/>
      <c r="CM112" s="923" t="s">
        <v>443</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v>361431</v>
      </c>
      <c r="DH112" s="927"/>
      <c r="DI112" s="927"/>
      <c r="DJ112" s="927"/>
      <c r="DK112" s="927"/>
      <c r="DL112" s="927" t="s">
        <v>435</v>
      </c>
      <c r="DM112" s="927"/>
      <c r="DN112" s="927"/>
      <c r="DO112" s="927"/>
      <c r="DP112" s="927"/>
      <c r="DQ112" s="927" t="s">
        <v>437</v>
      </c>
      <c r="DR112" s="927"/>
      <c r="DS112" s="927"/>
      <c r="DT112" s="927"/>
      <c r="DU112" s="927"/>
      <c r="DV112" s="928" t="s">
        <v>435</v>
      </c>
      <c r="DW112" s="928"/>
      <c r="DX112" s="928"/>
      <c r="DY112" s="928"/>
      <c r="DZ112" s="929"/>
    </row>
    <row r="113" spans="1:130" s="230" customFormat="1" ht="26.25" customHeight="1">
      <c r="A113" s="955"/>
      <c r="B113" s="956"/>
      <c r="C113" s="924" t="s">
        <v>444</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49707</v>
      </c>
      <c r="AB113" s="939"/>
      <c r="AC113" s="939"/>
      <c r="AD113" s="939"/>
      <c r="AE113" s="940"/>
      <c r="AF113" s="941">
        <v>46231</v>
      </c>
      <c r="AG113" s="939"/>
      <c r="AH113" s="939"/>
      <c r="AI113" s="939"/>
      <c r="AJ113" s="940"/>
      <c r="AK113" s="941">
        <v>49081</v>
      </c>
      <c r="AL113" s="939"/>
      <c r="AM113" s="939"/>
      <c r="AN113" s="939"/>
      <c r="AO113" s="940"/>
      <c r="AP113" s="942">
        <v>1.5</v>
      </c>
      <c r="AQ113" s="943"/>
      <c r="AR113" s="943"/>
      <c r="AS113" s="943"/>
      <c r="AT113" s="944"/>
      <c r="AU113" s="909"/>
      <c r="AV113" s="910"/>
      <c r="AW113" s="910"/>
      <c r="AX113" s="910"/>
      <c r="AY113" s="910"/>
      <c r="AZ113" s="923" t="s">
        <v>445</v>
      </c>
      <c r="BA113" s="924"/>
      <c r="BB113" s="924"/>
      <c r="BC113" s="924"/>
      <c r="BD113" s="924"/>
      <c r="BE113" s="924"/>
      <c r="BF113" s="924"/>
      <c r="BG113" s="924"/>
      <c r="BH113" s="924"/>
      <c r="BI113" s="924"/>
      <c r="BJ113" s="924"/>
      <c r="BK113" s="924"/>
      <c r="BL113" s="924"/>
      <c r="BM113" s="924"/>
      <c r="BN113" s="924"/>
      <c r="BO113" s="924"/>
      <c r="BP113" s="925"/>
      <c r="BQ113" s="926">
        <v>58353</v>
      </c>
      <c r="BR113" s="927"/>
      <c r="BS113" s="927"/>
      <c r="BT113" s="927"/>
      <c r="BU113" s="927"/>
      <c r="BV113" s="927">
        <v>38317</v>
      </c>
      <c r="BW113" s="927"/>
      <c r="BX113" s="927"/>
      <c r="BY113" s="927"/>
      <c r="BZ113" s="927"/>
      <c r="CA113" s="927">
        <v>18939</v>
      </c>
      <c r="CB113" s="927"/>
      <c r="CC113" s="927"/>
      <c r="CD113" s="927"/>
      <c r="CE113" s="927"/>
      <c r="CF113" s="921">
        <v>0.6</v>
      </c>
      <c r="CG113" s="922"/>
      <c r="CH113" s="922"/>
      <c r="CI113" s="922"/>
      <c r="CJ113" s="922"/>
      <c r="CK113" s="949"/>
      <c r="CL113" s="950"/>
      <c r="CM113" s="923" t="s">
        <v>446</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410</v>
      </c>
      <c r="DH113" s="960"/>
      <c r="DI113" s="960"/>
      <c r="DJ113" s="960"/>
      <c r="DK113" s="961"/>
      <c r="DL113" s="962" t="s">
        <v>435</v>
      </c>
      <c r="DM113" s="960"/>
      <c r="DN113" s="960"/>
      <c r="DO113" s="960"/>
      <c r="DP113" s="961"/>
      <c r="DQ113" s="962" t="s">
        <v>435</v>
      </c>
      <c r="DR113" s="960"/>
      <c r="DS113" s="960"/>
      <c r="DT113" s="960"/>
      <c r="DU113" s="961"/>
      <c r="DV113" s="963" t="s">
        <v>435</v>
      </c>
      <c r="DW113" s="964"/>
      <c r="DX113" s="964"/>
      <c r="DY113" s="964"/>
      <c r="DZ113" s="965"/>
    </row>
    <row r="114" spans="1:130" s="230" customFormat="1" ht="26.25" customHeight="1">
      <c r="A114" s="955"/>
      <c r="B114" s="956"/>
      <c r="C114" s="924" t="s">
        <v>447</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21981</v>
      </c>
      <c r="AB114" s="960"/>
      <c r="AC114" s="960"/>
      <c r="AD114" s="960"/>
      <c r="AE114" s="961"/>
      <c r="AF114" s="962">
        <v>20422</v>
      </c>
      <c r="AG114" s="960"/>
      <c r="AH114" s="960"/>
      <c r="AI114" s="960"/>
      <c r="AJ114" s="961"/>
      <c r="AK114" s="962">
        <v>21257</v>
      </c>
      <c r="AL114" s="960"/>
      <c r="AM114" s="960"/>
      <c r="AN114" s="960"/>
      <c r="AO114" s="961"/>
      <c r="AP114" s="963">
        <v>0.6</v>
      </c>
      <c r="AQ114" s="964"/>
      <c r="AR114" s="964"/>
      <c r="AS114" s="964"/>
      <c r="AT114" s="965"/>
      <c r="AU114" s="909"/>
      <c r="AV114" s="910"/>
      <c r="AW114" s="910"/>
      <c r="AX114" s="910"/>
      <c r="AY114" s="910"/>
      <c r="AZ114" s="923" t="s">
        <v>448</v>
      </c>
      <c r="BA114" s="924"/>
      <c r="BB114" s="924"/>
      <c r="BC114" s="924"/>
      <c r="BD114" s="924"/>
      <c r="BE114" s="924"/>
      <c r="BF114" s="924"/>
      <c r="BG114" s="924"/>
      <c r="BH114" s="924"/>
      <c r="BI114" s="924"/>
      <c r="BJ114" s="924"/>
      <c r="BK114" s="924"/>
      <c r="BL114" s="924"/>
      <c r="BM114" s="924"/>
      <c r="BN114" s="924"/>
      <c r="BO114" s="924"/>
      <c r="BP114" s="925"/>
      <c r="BQ114" s="926">
        <v>507879</v>
      </c>
      <c r="BR114" s="927"/>
      <c r="BS114" s="927"/>
      <c r="BT114" s="927"/>
      <c r="BU114" s="927"/>
      <c r="BV114" s="927">
        <v>435385</v>
      </c>
      <c r="BW114" s="927"/>
      <c r="BX114" s="927"/>
      <c r="BY114" s="927"/>
      <c r="BZ114" s="927"/>
      <c r="CA114" s="927">
        <v>377720</v>
      </c>
      <c r="CB114" s="927"/>
      <c r="CC114" s="927"/>
      <c r="CD114" s="927"/>
      <c r="CE114" s="927"/>
      <c r="CF114" s="921">
        <v>11.4</v>
      </c>
      <c r="CG114" s="922"/>
      <c r="CH114" s="922"/>
      <c r="CI114" s="922"/>
      <c r="CJ114" s="922"/>
      <c r="CK114" s="949"/>
      <c r="CL114" s="950"/>
      <c r="CM114" s="923" t="s">
        <v>449</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176</v>
      </c>
      <c r="DH114" s="960"/>
      <c r="DI114" s="960"/>
      <c r="DJ114" s="960"/>
      <c r="DK114" s="961"/>
      <c r="DL114" s="962" t="s">
        <v>410</v>
      </c>
      <c r="DM114" s="960"/>
      <c r="DN114" s="960"/>
      <c r="DO114" s="960"/>
      <c r="DP114" s="961"/>
      <c r="DQ114" s="962" t="s">
        <v>435</v>
      </c>
      <c r="DR114" s="960"/>
      <c r="DS114" s="960"/>
      <c r="DT114" s="960"/>
      <c r="DU114" s="961"/>
      <c r="DV114" s="963" t="s">
        <v>176</v>
      </c>
      <c r="DW114" s="964"/>
      <c r="DX114" s="964"/>
      <c r="DY114" s="964"/>
      <c r="DZ114" s="965"/>
    </row>
    <row r="115" spans="1:130" s="230" customFormat="1" ht="26.25" customHeight="1">
      <c r="A115" s="955"/>
      <c r="B115" s="956"/>
      <c r="C115" s="924" t="s">
        <v>450</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t="s">
        <v>410</v>
      </c>
      <c r="AB115" s="939"/>
      <c r="AC115" s="939"/>
      <c r="AD115" s="939"/>
      <c r="AE115" s="940"/>
      <c r="AF115" s="941" t="s">
        <v>410</v>
      </c>
      <c r="AG115" s="939"/>
      <c r="AH115" s="939"/>
      <c r="AI115" s="939"/>
      <c r="AJ115" s="940"/>
      <c r="AK115" s="941" t="s">
        <v>437</v>
      </c>
      <c r="AL115" s="939"/>
      <c r="AM115" s="939"/>
      <c r="AN115" s="939"/>
      <c r="AO115" s="940"/>
      <c r="AP115" s="942" t="s">
        <v>437</v>
      </c>
      <c r="AQ115" s="943"/>
      <c r="AR115" s="943"/>
      <c r="AS115" s="943"/>
      <c r="AT115" s="944"/>
      <c r="AU115" s="909"/>
      <c r="AV115" s="910"/>
      <c r="AW115" s="910"/>
      <c r="AX115" s="910"/>
      <c r="AY115" s="910"/>
      <c r="AZ115" s="923" t="s">
        <v>451</v>
      </c>
      <c r="BA115" s="924"/>
      <c r="BB115" s="924"/>
      <c r="BC115" s="924"/>
      <c r="BD115" s="924"/>
      <c r="BE115" s="924"/>
      <c r="BF115" s="924"/>
      <c r="BG115" s="924"/>
      <c r="BH115" s="924"/>
      <c r="BI115" s="924"/>
      <c r="BJ115" s="924"/>
      <c r="BK115" s="924"/>
      <c r="BL115" s="924"/>
      <c r="BM115" s="924"/>
      <c r="BN115" s="924"/>
      <c r="BO115" s="924"/>
      <c r="BP115" s="925"/>
      <c r="BQ115" s="926">
        <v>92700</v>
      </c>
      <c r="BR115" s="927"/>
      <c r="BS115" s="927"/>
      <c r="BT115" s="927"/>
      <c r="BU115" s="927"/>
      <c r="BV115" s="927">
        <v>96570</v>
      </c>
      <c r="BW115" s="927"/>
      <c r="BX115" s="927"/>
      <c r="BY115" s="927"/>
      <c r="BZ115" s="927"/>
      <c r="CA115" s="927">
        <v>90990</v>
      </c>
      <c r="CB115" s="927"/>
      <c r="CC115" s="927"/>
      <c r="CD115" s="927"/>
      <c r="CE115" s="927"/>
      <c r="CF115" s="921">
        <v>2.7</v>
      </c>
      <c r="CG115" s="922"/>
      <c r="CH115" s="922"/>
      <c r="CI115" s="922"/>
      <c r="CJ115" s="922"/>
      <c r="CK115" s="949"/>
      <c r="CL115" s="950"/>
      <c r="CM115" s="923" t="s">
        <v>452</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410</v>
      </c>
      <c r="DH115" s="960"/>
      <c r="DI115" s="960"/>
      <c r="DJ115" s="960"/>
      <c r="DK115" s="961"/>
      <c r="DL115" s="962" t="s">
        <v>435</v>
      </c>
      <c r="DM115" s="960"/>
      <c r="DN115" s="960"/>
      <c r="DO115" s="960"/>
      <c r="DP115" s="961"/>
      <c r="DQ115" s="962" t="s">
        <v>410</v>
      </c>
      <c r="DR115" s="960"/>
      <c r="DS115" s="960"/>
      <c r="DT115" s="960"/>
      <c r="DU115" s="961"/>
      <c r="DV115" s="963" t="s">
        <v>435</v>
      </c>
      <c r="DW115" s="964"/>
      <c r="DX115" s="964"/>
      <c r="DY115" s="964"/>
      <c r="DZ115" s="965"/>
    </row>
    <row r="116" spans="1:130" s="230" customFormat="1" ht="26.25" customHeight="1">
      <c r="A116" s="957"/>
      <c r="B116" s="958"/>
      <c r="C116" s="966" t="s">
        <v>453</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v>83</v>
      </c>
      <c r="AB116" s="960"/>
      <c r="AC116" s="960"/>
      <c r="AD116" s="960"/>
      <c r="AE116" s="961"/>
      <c r="AF116" s="962">
        <v>61</v>
      </c>
      <c r="AG116" s="960"/>
      <c r="AH116" s="960"/>
      <c r="AI116" s="960"/>
      <c r="AJ116" s="961"/>
      <c r="AK116" s="962">
        <v>118</v>
      </c>
      <c r="AL116" s="960"/>
      <c r="AM116" s="960"/>
      <c r="AN116" s="960"/>
      <c r="AO116" s="961"/>
      <c r="AP116" s="963">
        <v>0</v>
      </c>
      <c r="AQ116" s="964"/>
      <c r="AR116" s="964"/>
      <c r="AS116" s="964"/>
      <c r="AT116" s="965"/>
      <c r="AU116" s="909"/>
      <c r="AV116" s="910"/>
      <c r="AW116" s="910"/>
      <c r="AX116" s="910"/>
      <c r="AY116" s="910"/>
      <c r="AZ116" s="968" t="s">
        <v>454</v>
      </c>
      <c r="BA116" s="969"/>
      <c r="BB116" s="969"/>
      <c r="BC116" s="969"/>
      <c r="BD116" s="969"/>
      <c r="BE116" s="969"/>
      <c r="BF116" s="969"/>
      <c r="BG116" s="969"/>
      <c r="BH116" s="969"/>
      <c r="BI116" s="969"/>
      <c r="BJ116" s="969"/>
      <c r="BK116" s="969"/>
      <c r="BL116" s="969"/>
      <c r="BM116" s="969"/>
      <c r="BN116" s="969"/>
      <c r="BO116" s="969"/>
      <c r="BP116" s="970"/>
      <c r="BQ116" s="926" t="s">
        <v>176</v>
      </c>
      <c r="BR116" s="927"/>
      <c r="BS116" s="927"/>
      <c r="BT116" s="927"/>
      <c r="BU116" s="927"/>
      <c r="BV116" s="927" t="s">
        <v>435</v>
      </c>
      <c r="BW116" s="927"/>
      <c r="BX116" s="927"/>
      <c r="BY116" s="927"/>
      <c r="BZ116" s="927"/>
      <c r="CA116" s="927" t="s">
        <v>410</v>
      </c>
      <c r="CB116" s="927"/>
      <c r="CC116" s="927"/>
      <c r="CD116" s="927"/>
      <c r="CE116" s="927"/>
      <c r="CF116" s="921" t="s">
        <v>435</v>
      </c>
      <c r="CG116" s="922"/>
      <c r="CH116" s="922"/>
      <c r="CI116" s="922"/>
      <c r="CJ116" s="922"/>
      <c r="CK116" s="949"/>
      <c r="CL116" s="950"/>
      <c r="CM116" s="923" t="s">
        <v>455</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437</v>
      </c>
      <c r="DH116" s="960"/>
      <c r="DI116" s="960"/>
      <c r="DJ116" s="960"/>
      <c r="DK116" s="961"/>
      <c r="DL116" s="962" t="s">
        <v>435</v>
      </c>
      <c r="DM116" s="960"/>
      <c r="DN116" s="960"/>
      <c r="DO116" s="960"/>
      <c r="DP116" s="961"/>
      <c r="DQ116" s="962" t="s">
        <v>435</v>
      </c>
      <c r="DR116" s="960"/>
      <c r="DS116" s="960"/>
      <c r="DT116" s="960"/>
      <c r="DU116" s="961"/>
      <c r="DV116" s="963" t="s">
        <v>437</v>
      </c>
      <c r="DW116" s="964"/>
      <c r="DX116" s="964"/>
      <c r="DY116" s="964"/>
      <c r="DZ116" s="965"/>
    </row>
    <row r="117" spans="1:130" s="230" customFormat="1" ht="26.25" customHeight="1">
      <c r="A117" s="913" t="s">
        <v>189</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456</v>
      </c>
      <c r="Z117" s="895"/>
      <c r="AA117" s="979">
        <v>852381</v>
      </c>
      <c r="AB117" s="980"/>
      <c r="AC117" s="980"/>
      <c r="AD117" s="980"/>
      <c r="AE117" s="981"/>
      <c r="AF117" s="982">
        <v>819732</v>
      </c>
      <c r="AG117" s="980"/>
      <c r="AH117" s="980"/>
      <c r="AI117" s="980"/>
      <c r="AJ117" s="981"/>
      <c r="AK117" s="982">
        <v>849616</v>
      </c>
      <c r="AL117" s="980"/>
      <c r="AM117" s="980"/>
      <c r="AN117" s="980"/>
      <c r="AO117" s="981"/>
      <c r="AP117" s="983"/>
      <c r="AQ117" s="984"/>
      <c r="AR117" s="984"/>
      <c r="AS117" s="984"/>
      <c r="AT117" s="985"/>
      <c r="AU117" s="909"/>
      <c r="AV117" s="910"/>
      <c r="AW117" s="910"/>
      <c r="AX117" s="910"/>
      <c r="AY117" s="910"/>
      <c r="AZ117" s="975" t="s">
        <v>457</v>
      </c>
      <c r="BA117" s="976"/>
      <c r="BB117" s="976"/>
      <c r="BC117" s="976"/>
      <c r="BD117" s="976"/>
      <c r="BE117" s="976"/>
      <c r="BF117" s="976"/>
      <c r="BG117" s="976"/>
      <c r="BH117" s="976"/>
      <c r="BI117" s="976"/>
      <c r="BJ117" s="976"/>
      <c r="BK117" s="976"/>
      <c r="BL117" s="976"/>
      <c r="BM117" s="976"/>
      <c r="BN117" s="976"/>
      <c r="BO117" s="976"/>
      <c r="BP117" s="977"/>
      <c r="BQ117" s="926" t="s">
        <v>176</v>
      </c>
      <c r="BR117" s="927"/>
      <c r="BS117" s="927"/>
      <c r="BT117" s="927"/>
      <c r="BU117" s="927"/>
      <c r="BV117" s="927" t="s">
        <v>176</v>
      </c>
      <c r="BW117" s="927"/>
      <c r="BX117" s="927"/>
      <c r="BY117" s="927"/>
      <c r="BZ117" s="927"/>
      <c r="CA117" s="927" t="s">
        <v>176</v>
      </c>
      <c r="CB117" s="927"/>
      <c r="CC117" s="927"/>
      <c r="CD117" s="927"/>
      <c r="CE117" s="927"/>
      <c r="CF117" s="921" t="s">
        <v>458</v>
      </c>
      <c r="CG117" s="922"/>
      <c r="CH117" s="922"/>
      <c r="CI117" s="922"/>
      <c r="CJ117" s="922"/>
      <c r="CK117" s="949"/>
      <c r="CL117" s="950"/>
      <c r="CM117" s="923" t="s">
        <v>459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458</v>
      </c>
      <c r="DH117" s="960"/>
      <c r="DI117" s="960"/>
      <c r="DJ117" s="960"/>
      <c r="DK117" s="961"/>
      <c r="DL117" s="962" t="s">
        <v>458</v>
      </c>
      <c r="DM117" s="960"/>
      <c r="DN117" s="960"/>
      <c r="DO117" s="960"/>
      <c r="DP117" s="961"/>
      <c r="DQ117" s="962" t="s">
        <v>410</v>
      </c>
      <c r="DR117" s="960"/>
      <c r="DS117" s="960"/>
      <c r="DT117" s="960"/>
      <c r="DU117" s="961"/>
      <c r="DV117" s="963" t="s">
        <v>176</v>
      </c>
      <c r="DW117" s="964"/>
      <c r="DX117" s="964"/>
      <c r="DY117" s="964"/>
      <c r="DZ117" s="965"/>
    </row>
    <row r="118" spans="1:130" s="230" customFormat="1" ht="26.25" customHeight="1">
      <c r="A118" s="913" t="s">
        <v>430</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427</v>
      </c>
      <c r="AB118" s="894"/>
      <c r="AC118" s="894"/>
      <c r="AD118" s="894"/>
      <c r="AE118" s="895"/>
      <c r="AF118" s="893" t="s">
        <v>428</v>
      </c>
      <c r="AG118" s="894"/>
      <c r="AH118" s="894"/>
      <c r="AI118" s="894"/>
      <c r="AJ118" s="895"/>
      <c r="AK118" s="893" t="s">
        <v>308</v>
      </c>
      <c r="AL118" s="894"/>
      <c r="AM118" s="894"/>
      <c r="AN118" s="894"/>
      <c r="AO118" s="895"/>
      <c r="AP118" s="971" t="s">
        <v>429</v>
      </c>
      <c r="AQ118" s="972"/>
      <c r="AR118" s="972"/>
      <c r="AS118" s="972"/>
      <c r="AT118" s="973"/>
      <c r="AU118" s="909"/>
      <c r="AV118" s="910"/>
      <c r="AW118" s="910"/>
      <c r="AX118" s="910"/>
      <c r="AY118" s="910"/>
      <c r="AZ118" s="974" t="s">
        <v>460</v>
      </c>
      <c r="BA118" s="966"/>
      <c r="BB118" s="966"/>
      <c r="BC118" s="966"/>
      <c r="BD118" s="966"/>
      <c r="BE118" s="966"/>
      <c r="BF118" s="966"/>
      <c r="BG118" s="966"/>
      <c r="BH118" s="966"/>
      <c r="BI118" s="966"/>
      <c r="BJ118" s="966"/>
      <c r="BK118" s="966"/>
      <c r="BL118" s="966"/>
      <c r="BM118" s="966"/>
      <c r="BN118" s="966"/>
      <c r="BO118" s="966"/>
      <c r="BP118" s="967"/>
      <c r="BQ118" s="1000" t="s">
        <v>176</v>
      </c>
      <c r="BR118" s="1001"/>
      <c r="BS118" s="1001"/>
      <c r="BT118" s="1001"/>
      <c r="BU118" s="1001"/>
      <c r="BV118" s="1001" t="s">
        <v>461</v>
      </c>
      <c r="BW118" s="1001"/>
      <c r="BX118" s="1001"/>
      <c r="BY118" s="1001"/>
      <c r="BZ118" s="1001"/>
      <c r="CA118" s="1001" t="s">
        <v>461</v>
      </c>
      <c r="CB118" s="1001"/>
      <c r="CC118" s="1001"/>
      <c r="CD118" s="1001"/>
      <c r="CE118" s="1001"/>
      <c r="CF118" s="921" t="s">
        <v>462</v>
      </c>
      <c r="CG118" s="922"/>
      <c r="CH118" s="922"/>
      <c r="CI118" s="922"/>
      <c r="CJ118" s="922"/>
      <c r="CK118" s="949"/>
      <c r="CL118" s="950"/>
      <c r="CM118" s="923" t="s">
        <v>463</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461</v>
      </c>
      <c r="DH118" s="960"/>
      <c r="DI118" s="960"/>
      <c r="DJ118" s="960"/>
      <c r="DK118" s="961"/>
      <c r="DL118" s="962" t="s">
        <v>176</v>
      </c>
      <c r="DM118" s="960"/>
      <c r="DN118" s="960"/>
      <c r="DO118" s="960"/>
      <c r="DP118" s="961"/>
      <c r="DQ118" s="962" t="s">
        <v>458</v>
      </c>
      <c r="DR118" s="960"/>
      <c r="DS118" s="960"/>
      <c r="DT118" s="960"/>
      <c r="DU118" s="961"/>
      <c r="DV118" s="963" t="s">
        <v>461</v>
      </c>
      <c r="DW118" s="964"/>
      <c r="DX118" s="964"/>
      <c r="DY118" s="964"/>
      <c r="DZ118" s="965"/>
    </row>
    <row r="119" spans="1:130" s="230" customFormat="1" ht="26.25" customHeight="1">
      <c r="A119" s="1057" t="s">
        <v>433</v>
      </c>
      <c r="B119" s="948"/>
      <c r="C119" s="930" t="s">
        <v>434</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176</v>
      </c>
      <c r="AB119" s="901"/>
      <c r="AC119" s="901"/>
      <c r="AD119" s="901"/>
      <c r="AE119" s="902"/>
      <c r="AF119" s="903" t="s">
        <v>176</v>
      </c>
      <c r="AG119" s="901"/>
      <c r="AH119" s="901"/>
      <c r="AI119" s="901"/>
      <c r="AJ119" s="902"/>
      <c r="AK119" s="903" t="s">
        <v>461</v>
      </c>
      <c r="AL119" s="901"/>
      <c r="AM119" s="901"/>
      <c r="AN119" s="901"/>
      <c r="AO119" s="902"/>
      <c r="AP119" s="904" t="s">
        <v>461</v>
      </c>
      <c r="AQ119" s="905"/>
      <c r="AR119" s="905"/>
      <c r="AS119" s="905"/>
      <c r="AT119" s="906"/>
      <c r="AU119" s="911"/>
      <c r="AV119" s="912"/>
      <c r="AW119" s="912"/>
      <c r="AX119" s="912"/>
      <c r="AY119" s="912"/>
      <c r="AZ119" s="251" t="s">
        <v>189</v>
      </c>
      <c r="BA119" s="251"/>
      <c r="BB119" s="251"/>
      <c r="BC119" s="251"/>
      <c r="BD119" s="251"/>
      <c r="BE119" s="251"/>
      <c r="BF119" s="251"/>
      <c r="BG119" s="251"/>
      <c r="BH119" s="251"/>
      <c r="BI119" s="251"/>
      <c r="BJ119" s="251"/>
      <c r="BK119" s="251"/>
      <c r="BL119" s="251"/>
      <c r="BM119" s="251"/>
      <c r="BN119" s="251"/>
      <c r="BO119" s="978" t="s">
        <v>464</v>
      </c>
      <c r="BP119" s="1006"/>
      <c r="BQ119" s="1000">
        <v>8368160</v>
      </c>
      <c r="BR119" s="1001"/>
      <c r="BS119" s="1001"/>
      <c r="BT119" s="1001"/>
      <c r="BU119" s="1001"/>
      <c r="BV119" s="1001">
        <v>7825050</v>
      </c>
      <c r="BW119" s="1001"/>
      <c r="BX119" s="1001"/>
      <c r="BY119" s="1001"/>
      <c r="BZ119" s="1001"/>
      <c r="CA119" s="1001">
        <v>7776316</v>
      </c>
      <c r="CB119" s="1001"/>
      <c r="CC119" s="1001"/>
      <c r="CD119" s="1001"/>
      <c r="CE119" s="1001"/>
      <c r="CF119" s="1002"/>
      <c r="CG119" s="1003"/>
      <c r="CH119" s="1003"/>
      <c r="CI119" s="1003"/>
      <c r="CJ119" s="1004"/>
      <c r="CK119" s="951"/>
      <c r="CL119" s="952"/>
      <c r="CM119" s="974" t="s">
        <v>465</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v>1471</v>
      </c>
      <c r="DH119" s="987"/>
      <c r="DI119" s="987"/>
      <c r="DJ119" s="987"/>
      <c r="DK119" s="988"/>
      <c r="DL119" s="986">
        <v>3882</v>
      </c>
      <c r="DM119" s="987"/>
      <c r="DN119" s="987"/>
      <c r="DO119" s="987"/>
      <c r="DP119" s="988"/>
      <c r="DQ119" s="986">
        <v>5800</v>
      </c>
      <c r="DR119" s="987"/>
      <c r="DS119" s="987"/>
      <c r="DT119" s="987"/>
      <c r="DU119" s="988"/>
      <c r="DV119" s="989">
        <v>0.2</v>
      </c>
      <c r="DW119" s="990"/>
      <c r="DX119" s="990"/>
      <c r="DY119" s="990"/>
      <c r="DZ119" s="991"/>
    </row>
    <row r="120" spans="1:130" s="230" customFormat="1" ht="26.25" customHeight="1">
      <c r="A120" s="1058"/>
      <c r="B120" s="950"/>
      <c r="C120" s="923" t="s">
        <v>439</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176</v>
      </c>
      <c r="AB120" s="960"/>
      <c r="AC120" s="960"/>
      <c r="AD120" s="960"/>
      <c r="AE120" s="961"/>
      <c r="AF120" s="962" t="s">
        <v>461</v>
      </c>
      <c r="AG120" s="960"/>
      <c r="AH120" s="960"/>
      <c r="AI120" s="960"/>
      <c r="AJ120" s="961"/>
      <c r="AK120" s="962" t="s">
        <v>176</v>
      </c>
      <c r="AL120" s="960"/>
      <c r="AM120" s="960"/>
      <c r="AN120" s="960"/>
      <c r="AO120" s="961"/>
      <c r="AP120" s="963" t="s">
        <v>461</v>
      </c>
      <c r="AQ120" s="964"/>
      <c r="AR120" s="964"/>
      <c r="AS120" s="964"/>
      <c r="AT120" s="965"/>
      <c r="AU120" s="992" t="s">
        <v>466</v>
      </c>
      <c r="AV120" s="993"/>
      <c r="AW120" s="993"/>
      <c r="AX120" s="993"/>
      <c r="AY120" s="994"/>
      <c r="AZ120" s="930" t="s">
        <v>467</v>
      </c>
      <c r="BA120" s="898"/>
      <c r="BB120" s="898"/>
      <c r="BC120" s="898"/>
      <c r="BD120" s="898"/>
      <c r="BE120" s="898"/>
      <c r="BF120" s="898"/>
      <c r="BG120" s="898"/>
      <c r="BH120" s="898"/>
      <c r="BI120" s="898"/>
      <c r="BJ120" s="898"/>
      <c r="BK120" s="898"/>
      <c r="BL120" s="898"/>
      <c r="BM120" s="898"/>
      <c r="BN120" s="898"/>
      <c r="BO120" s="898"/>
      <c r="BP120" s="899"/>
      <c r="BQ120" s="931">
        <v>2305489</v>
      </c>
      <c r="BR120" s="932"/>
      <c r="BS120" s="932"/>
      <c r="BT120" s="932"/>
      <c r="BU120" s="932"/>
      <c r="BV120" s="932">
        <v>2273293</v>
      </c>
      <c r="BW120" s="932"/>
      <c r="BX120" s="932"/>
      <c r="BY120" s="932"/>
      <c r="BZ120" s="932"/>
      <c r="CA120" s="932">
        <v>2445540</v>
      </c>
      <c r="CB120" s="932"/>
      <c r="CC120" s="932"/>
      <c r="CD120" s="932"/>
      <c r="CE120" s="932"/>
      <c r="CF120" s="945">
        <v>73.599999999999994</v>
      </c>
      <c r="CG120" s="946"/>
      <c r="CH120" s="946"/>
      <c r="CI120" s="946"/>
      <c r="CJ120" s="946"/>
      <c r="CK120" s="1007" t="s">
        <v>468</v>
      </c>
      <c r="CL120" s="1008"/>
      <c r="CM120" s="1008"/>
      <c r="CN120" s="1008"/>
      <c r="CO120" s="1009"/>
      <c r="CP120" s="1015" t="s">
        <v>469</v>
      </c>
      <c r="CQ120" s="1016"/>
      <c r="CR120" s="1016"/>
      <c r="CS120" s="1016"/>
      <c r="CT120" s="1016"/>
      <c r="CU120" s="1016"/>
      <c r="CV120" s="1016"/>
      <c r="CW120" s="1016"/>
      <c r="CX120" s="1016"/>
      <c r="CY120" s="1016"/>
      <c r="CZ120" s="1016"/>
      <c r="DA120" s="1016"/>
      <c r="DB120" s="1016"/>
      <c r="DC120" s="1016"/>
      <c r="DD120" s="1016"/>
      <c r="DE120" s="1016"/>
      <c r="DF120" s="1017"/>
      <c r="DG120" s="931">
        <v>463867</v>
      </c>
      <c r="DH120" s="932"/>
      <c r="DI120" s="932"/>
      <c r="DJ120" s="932"/>
      <c r="DK120" s="932"/>
      <c r="DL120" s="932">
        <v>501473</v>
      </c>
      <c r="DM120" s="932"/>
      <c r="DN120" s="932"/>
      <c r="DO120" s="932"/>
      <c r="DP120" s="932"/>
      <c r="DQ120" s="932">
        <v>531698</v>
      </c>
      <c r="DR120" s="932"/>
      <c r="DS120" s="932"/>
      <c r="DT120" s="932"/>
      <c r="DU120" s="932"/>
      <c r="DV120" s="933">
        <v>16</v>
      </c>
      <c r="DW120" s="933"/>
      <c r="DX120" s="933"/>
      <c r="DY120" s="933"/>
      <c r="DZ120" s="934"/>
    </row>
    <row r="121" spans="1:130" s="230" customFormat="1" ht="26.25" customHeight="1">
      <c r="A121" s="1058"/>
      <c r="B121" s="950"/>
      <c r="C121" s="975" t="s">
        <v>470</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176</v>
      </c>
      <c r="AB121" s="960"/>
      <c r="AC121" s="960"/>
      <c r="AD121" s="960"/>
      <c r="AE121" s="961"/>
      <c r="AF121" s="962" t="s">
        <v>471</v>
      </c>
      <c r="AG121" s="960"/>
      <c r="AH121" s="960"/>
      <c r="AI121" s="960"/>
      <c r="AJ121" s="961"/>
      <c r="AK121" s="962" t="s">
        <v>410</v>
      </c>
      <c r="AL121" s="960"/>
      <c r="AM121" s="960"/>
      <c r="AN121" s="960"/>
      <c r="AO121" s="961"/>
      <c r="AP121" s="963" t="s">
        <v>461</v>
      </c>
      <c r="AQ121" s="964"/>
      <c r="AR121" s="964"/>
      <c r="AS121" s="964"/>
      <c r="AT121" s="965"/>
      <c r="AU121" s="995"/>
      <c r="AV121" s="996"/>
      <c r="AW121" s="996"/>
      <c r="AX121" s="996"/>
      <c r="AY121" s="997"/>
      <c r="AZ121" s="923" t="s">
        <v>472</v>
      </c>
      <c r="BA121" s="924"/>
      <c r="BB121" s="924"/>
      <c r="BC121" s="924"/>
      <c r="BD121" s="924"/>
      <c r="BE121" s="924"/>
      <c r="BF121" s="924"/>
      <c r="BG121" s="924"/>
      <c r="BH121" s="924"/>
      <c r="BI121" s="924"/>
      <c r="BJ121" s="924"/>
      <c r="BK121" s="924"/>
      <c r="BL121" s="924"/>
      <c r="BM121" s="924"/>
      <c r="BN121" s="924"/>
      <c r="BO121" s="924"/>
      <c r="BP121" s="925"/>
      <c r="BQ121" s="926">
        <v>732197</v>
      </c>
      <c r="BR121" s="927"/>
      <c r="BS121" s="927"/>
      <c r="BT121" s="927"/>
      <c r="BU121" s="927"/>
      <c r="BV121" s="927">
        <v>779564</v>
      </c>
      <c r="BW121" s="927"/>
      <c r="BX121" s="927"/>
      <c r="BY121" s="927"/>
      <c r="BZ121" s="927"/>
      <c r="CA121" s="927">
        <v>856326</v>
      </c>
      <c r="CB121" s="927"/>
      <c r="CC121" s="927"/>
      <c r="CD121" s="927"/>
      <c r="CE121" s="927"/>
      <c r="CF121" s="921">
        <v>25.8</v>
      </c>
      <c r="CG121" s="922"/>
      <c r="CH121" s="922"/>
      <c r="CI121" s="922"/>
      <c r="CJ121" s="922"/>
      <c r="CK121" s="1010"/>
      <c r="CL121" s="1011"/>
      <c r="CM121" s="1011"/>
      <c r="CN121" s="1011"/>
      <c r="CO121" s="1012"/>
      <c r="CP121" s="1020" t="s">
        <v>473</v>
      </c>
      <c r="CQ121" s="1021"/>
      <c r="CR121" s="1021"/>
      <c r="CS121" s="1021"/>
      <c r="CT121" s="1021"/>
      <c r="CU121" s="1021"/>
      <c r="CV121" s="1021"/>
      <c r="CW121" s="1021"/>
      <c r="CX121" s="1021"/>
      <c r="CY121" s="1021"/>
      <c r="CZ121" s="1021"/>
      <c r="DA121" s="1021"/>
      <c r="DB121" s="1021"/>
      <c r="DC121" s="1021"/>
      <c r="DD121" s="1021"/>
      <c r="DE121" s="1021"/>
      <c r="DF121" s="1022"/>
      <c r="DG121" s="926" t="s">
        <v>176</v>
      </c>
      <c r="DH121" s="927"/>
      <c r="DI121" s="927"/>
      <c r="DJ121" s="927"/>
      <c r="DK121" s="927"/>
      <c r="DL121" s="927" t="s">
        <v>410</v>
      </c>
      <c r="DM121" s="927"/>
      <c r="DN121" s="927"/>
      <c r="DO121" s="927"/>
      <c r="DP121" s="927"/>
      <c r="DQ121" s="927" t="s">
        <v>462</v>
      </c>
      <c r="DR121" s="927"/>
      <c r="DS121" s="927"/>
      <c r="DT121" s="927"/>
      <c r="DU121" s="927"/>
      <c r="DV121" s="928" t="s">
        <v>176</v>
      </c>
      <c r="DW121" s="928"/>
      <c r="DX121" s="928"/>
      <c r="DY121" s="928"/>
      <c r="DZ121" s="929"/>
    </row>
    <row r="122" spans="1:130" s="230" customFormat="1" ht="26.25" customHeight="1">
      <c r="A122" s="1058"/>
      <c r="B122" s="950"/>
      <c r="C122" s="923" t="s">
        <v>449</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410</v>
      </c>
      <c r="AB122" s="960"/>
      <c r="AC122" s="960"/>
      <c r="AD122" s="960"/>
      <c r="AE122" s="961"/>
      <c r="AF122" s="962" t="s">
        <v>471</v>
      </c>
      <c r="AG122" s="960"/>
      <c r="AH122" s="960"/>
      <c r="AI122" s="960"/>
      <c r="AJ122" s="961"/>
      <c r="AK122" s="962" t="s">
        <v>458</v>
      </c>
      <c r="AL122" s="960"/>
      <c r="AM122" s="960"/>
      <c r="AN122" s="960"/>
      <c r="AO122" s="961"/>
      <c r="AP122" s="963" t="s">
        <v>410</v>
      </c>
      <c r="AQ122" s="964"/>
      <c r="AR122" s="964"/>
      <c r="AS122" s="964"/>
      <c r="AT122" s="965"/>
      <c r="AU122" s="995"/>
      <c r="AV122" s="996"/>
      <c r="AW122" s="996"/>
      <c r="AX122" s="996"/>
      <c r="AY122" s="997"/>
      <c r="AZ122" s="974" t="s">
        <v>474</v>
      </c>
      <c r="BA122" s="966"/>
      <c r="BB122" s="966"/>
      <c r="BC122" s="966"/>
      <c r="BD122" s="966"/>
      <c r="BE122" s="966"/>
      <c r="BF122" s="966"/>
      <c r="BG122" s="966"/>
      <c r="BH122" s="966"/>
      <c r="BI122" s="966"/>
      <c r="BJ122" s="966"/>
      <c r="BK122" s="966"/>
      <c r="BL122" s="966"/>
      <c r="BM122" s="966"/>
      <c r="BN122" s="966"/>
      <c r="BO122" s="966"/>
      <c r="BP122" s="967"/>
      <c r="BQ122" s="1000">
        <v>4571473</v>
      </c>
      <c r="BR122" s="1001"/>
      <c r="BS122" s="1001"/>
      <c r="BT122" s="1001"/>
      <c r="BU122" s="1001"/>
      <c r="BV122" s="1001">
        <v>4479160</v>
      </c>
      <c r="BW122" s="1001"/>
      <c r="BX122" s="1001"/>
      <c r="BY122" s="1001"/>
      <c r="BZ122" s="1001"/>
      <c r="CA122" s="1001">
        <v>4339820</v>
      </c>
      <c r="CB122" s="1001"/>
      <c r="CC122" s="1001"/>
      <c r="CD122" s="1001"/>
      <c r="CE122" s="1001"/>
      <c r="CF122" s="1018">
        <v>130.69999999999999</v>
      </c>
      <c r="CG122" s="1019"/>
      <c r="CH122" s="1019"/>
      <c r="CI122" s="1019"/>
      <c r="CJ122" s="1019"/>
      <c r="CK122" s="1010"/>
      <c r="CL122" s="1011"/>
      <c r="CM122" s="1011"/>
      <c r="CN122" s="1011"/>
      <c r="CO122" s="1012"/>
      <c r="CP122" s="1020" t="s">
        <v>475</v>
      </c>
      <c r="CQ122" s="1021"/>
      <c r="CR122" s="1021"/>
      <c r="CS122" s="1021"/>
      <c r="CT122" s="1021"/>
      <c r="CU122" s="1021"/>
      <c r="CV122" s="1021"/>
      <c r="CW122" s="1021"/>
      <c r="CX122" s="1021"/>
      <c r="CY122" s="1021"/>
      <c r="CZ122" s="1021"/>
      <c r="DA122" s="1021"/>
      <c r="DB122" s="1021"/>
      <c r="DC122" s="1021"/>
      <c r="DD122" s="1021"/>
      <c r="DE122" s="1021"/>
      <c r="DF122" s="1022"/>
      <c r="DG122" s="926" t="s">
        <v>461</v>
      </c>
      <c r="DH122" s="927"/>
      <c r="DI122" s="927"/>
      <c r="DJ122" s="927"/>
      <c r="DK122" s="927"/>
      <c r="DL122" s="927" t="s">
        <v>458</v>
      </c>
      <c r="DM122" s="927"/>
      <c r="DN122" s="927"/>
      <c r="DO122" s="927"/>
      <c r="DP122" s="927"/>
      <c r="DQ122" s="927" t="s">
        <v>176</v>
      </c>
      <c r="DR122" s="927"/>
      <c r="DS122" s="927"/>
      <c r="DT122" s="927"/>
      <c r="DU122" s="927"/>
      <c r="DV122" s="928" t="s">
        <v>410</v>
      </c>
      <c r="DW122" s="928"/>
      <c r="DX122" s="928"/>
      <c r="DY122" s="928"/>
      <c r="DZ122" s="929"/>
    </row>
    <row r="123" spans="1:130" s="230" customFormat="1" ht="26.25" customHeight="1">
      <c r="A123" s="1058"/>
      <c r="B123" s="950"/>
      <c r="C123" s="923" t="s">
        <v>455</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471</v>
      </c>
      <c r="AB123" s="960"/>
      <c r="AC123" s="960"/>
      <c r="AD123" s="960"/>
      <c r="AE123" s="961"/>
      <c r="AF123" s="962" t="s">
        <v>462</v>
      </c>
      <c r="AG123" s="960"/>
      <c r="AH123" s="960"/>
      <c r="AI123" s="960"/>
      <c r="AJ123" s="961"/>
      <c r="AK123" s="962" t="s">
        <v>176</v>
      </c>
      <c r="AL123" s="960"/>
      <c r="AM123" s="960"/>
      <c r="AN123" s="960"/>
      <c r="AO123" s="961"/>
      <c r="AP123" s="963" t="s">
        <v>458</v>
      </c>
      <c r="AQ123" s="964"/>
      <c r="AR123" s="964"/>
      <c r="AS123" s="964"/>
      <c r="AT123" s="965"/>
      <c r="AU123" s="998"/>
      <c r="AV123" s="999"/>
      <c r="AW123" s="999"/>
      <c r="AX123" s="999"/>
      <c r="AY123" s="999"/>
      <c r="AZ123" s="251" t="s">
        <v>189</v>
      </c>
      <c r="BA123" s="251"/>
      <c r="BB123" s="251"/>
      <c r="BC123" s="251"/>
      <c r="BD123" s="251"/>
      <c r="BE123" s="251"/>
      <c r="BF123" s="251"/>
      <c r="BG123" s="251"/>
      <c r="BH123" s="251"/>
      <c r="BI123" s="251"/>
      <c r="BJ123" s="251"/>
      <c r="BK123" s="251"/>
      <c r="BL123" s="251"/>
      <c r="BM123" s="251"/>
      <c r="BN123" s="251"/>
      <c r="BO123" s="978" t="s">
        <v>476</v>
      </c>
      <c r="BP123" s="1006"/>
      <c r="BQ123" s="1064">
        <v>7609159</v>
      </c>
      <c r="BR123" s="1065"/>
      <c r="BS123" s="1065"/>
      <c r="BT123" s="1065"/>
      <c r="BU123" s="1065"/>
      <c r="BV123" s="1065">
        <v>7532017</v>
      </c>
      <c r="BW123" s="1065"/>
      <c r="BX123" s="1065"/>
      <c r="BY123" s="1065"/>
      <c r="BZ123" s="1065"/>
      <c r="CA123" s="1065">
        <v>7641686</v>
      </c>
      <c r="CB123" s="1065"/>
      <c r="CC123" s="1065"/>
      <c r="CD123" s="1065"/>
      <c r="CE123" s="1065"/>
      <c r="CF123" s="1002"/>
      <c r="CG123" s="1003"/>
      <c r="CH123" s="1003"/>
      <c r="CI123" s="1003"/>
      <c r="CJ123" s="1004"/>
      <c r="CK123" s="1010"/>
      <c r="CL123" s="1011"/>
      <c r="CM123" s="1011"/>
      <c r="CN123" s="1011"/>
      <c r="CO123" s="1012"/>
      <c r="CP123" s="1020" t="s">
        <v>477</v>
      </c>
      <c r="CQ123" s="1021"/>
      <c r="CR123" s="1021"/>
      <c r="CS123" s="1021"/>
      <c r="CT123" s="1021"/>
      <c r="CU123" s="1021"/>
      <c r="CV123" s="1021"/>
      <c r="CW123" s="1021"/>
      <c r="CX123" s="1021"/>
      <c r="CY123" s="1021"/>
      <c r="CZ123" s="1021"/>
      <c r="DA123" s="1021"/>
      <c r="DB123" s="1021"/>
      <c r="DC123" s="1021"/>
      <c r="DD123" s="1021"/>
      <c r="DE123" s="1021"/>
      <c r="DF123" s="1022"/>
      <c r="DG123" s="959" t="s">
        <v>462</v>
      </c>
      <c r="DH123" s="960"/>
      <c r="DI123" s="960"/>
      <c r="DJ123" s="960"/>
      <c r="DK123" s="961"/>
      <c r="DL123" s="962" t="s">
        <v>462</v>
      </c>
      <c r="DM123" s="960"/>
      <c r="DN123" s="960"/>
      <c r="DO123" s="960"/>
      <c r="DP123" s="961"/>
      <c r="DQ123" s="962" t="s">
        <v>461</v>
      </c>
      <c r="DR123" s="960"/>
      <c r="DS123" s="960"/>
      <c r="DT123" s="960"/>
      <c r="DU123" s="961"/>
      <c r="DV123" s="963" t="s">
        <v>410</v>
      </c>
      <c r="DW123" s="964"/>
      <c r="DX123" s="964"/>
      <c r="DY123" s="964"/>
      <c r="DZ123" s="965"/>
    </row>
    <row r="124" spans="1:130" s="230" customFormat="1" ht="26.25" customHeight="1" thickBot="1">
      <c r="A124" s="1058"/>
      <c r="B124" s="950"/>
      <c r="C124" s="923" t="s">
        <v>459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462</v>
      </c>
      <c r="AB124" s="960"/>
      <c r="AC124" s="960"/>
      <c r="AD124" s="960"/>
      <c r="AE124" s="961"/>
      <c r="AF124" s="962" t="s">
        <v>176</v>
      </c>
      <c r="AG124" s="960"/>
      <c r="AH124" s="960"/>
      <c r="AI124" s="960"/>
      <c r="AJ124" s="961"/>
      <c r="AK124" s="962" t="s">
        <v>410</v>
      </c>
      <c r="AL124" s="960"/>
      <c r="AM124" s="960"/>
      <c r="AN124" s="960"/>
      <c r="AO124" s="961"/>
      <c r="AP124" s="963" t="s">
        <v>176</v>
      </c>
      <c r="AQ124" s="964"/>
      <c r="AR124" s="964"/>
      <c r="AS124" s="964"/>
      <c r="AT124" s="965"/>
      <c r="AU124" s="1060" t="s">
        <v>478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23.9</v>
      </c>
      <c r="BR124" s="1028"/>
      <c r="BS124" s="1028"/>
      <c r="BT124" s="1028"/>
      <c r="BU124" s="1028"/>
      <c r="BV124" s="1028">
        <v>8.6</v>
      </c>
      <c r="BW124" s="1028"/>
      <c r="BX124" s="1028"/>
      <c r="BY124" s="1028"/>
      <c r="BZ124" s="1028"/>
      <c r="CA124" s="1028">
        <v>4</v>
      </c>
      <c r="CB124" s="1028"/>
      <c r="CC124" s="1028"/>
      <c r="CD124" s="1028"/>
      <c r="CE124" s="1028"/>
      <c r="CF124" s="1029"/>
      <c r="CG124" s="1030"/>
      <c r="CH124" s="1030"/>
      <c r="CI124" s="1030"/>
      <c r="CJ124" s="1031"/>
      <c r="CK124" s="1013"/>
      <c r="CL124" s="1013"/>
      <c r="CM124" s="1013"/>
      <c r="CN124" s="1013"/>
      <c r="CO124" s="1014"/>
      <c r="CP124" s="1020" t="s">
        <v>479</v>
      </c>
      <c r="CQ124" s="1021"/>
      <c r="CR124" s="1021"/>
      <c r="CS124" s="1021"/>
      <c r="CT124" s="1021"/>
      <c r="CU124" s="1021"/>
      <c r="CV124" s="1021"/>
      <c r="CW124" s="1021"/>
      <c r="CX124" s="1021"/>
      <c r="CY124" s="1021"/>
      <c r="CZ124" s="1021"/>
      <c r="DA124" s="1021"/>
      <c r="DB124" s="1021"/>
      <c r="DC124" s="1021"/>
      <c r="DD124" s="1021"/>
      <c r="DE124" s="1021"/>
      <c r="DF124" s="1022"/>
      <c r="DG124" s="1005" t="s">
        <v>410</v>
      </c>
      <c r="DH124" s="987"/>
      <c r="DI124" s="987"/>
      <c r="DJ124" s="987"/>
      <c r="DK124" s="988"/>
      <c r="DL124" s="986" t="s">
        <v>410</v>
      </c>
      <c r="DM124" s="987"/>
      <c r="DN124" s="987"/>
      <c r="DO124" s="987"/>
      <c r="DP124" s="988"/>
      <c r="DQ124" s="986" t="s">
        <v>461</v>
      </c>
      <c r="DR124" s="987"/>
      <c r="DS124" s="987"/>
      <c r="DT124" s="987"/>
      <c r="DU124" s="988"/>
      <c r="DV124" s="989" t="s">
        <v>176</v>
      </c>
      <c r="DW124" s="990"/>
      <c r="DX124" s="990"/>
      <c r="DY124" s="990"/>
      <c r="DZ124" s="991"/>
    </row>
    <row r="125" spans="1:130" s="230" customFormat="1" ht="26.25" customHeight="1">
      <c r="A125" s="1058"/>
      <c r="B125" s="950"/>
      <c r="C125" s="923" t="s">
        <v>463</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176</v>
      </c>
      <c r="AB125" s="960"/>
      <c r="AC125" s="960"/>
      <c r="AD125" s="960"/>
      <c r="AE125" s="961"/>
      <c r="AF125" s="962" t="s">
        <v>410</v>
      </c>
      <c r="AG125" s="960"/>
      <c r="AH125" s="960"/>
      <c r="AI125" s="960"/>
      <c r="AJ125" s="961"/>
      <c r="AK125" s="962" t="s">
        <v>462</v>
      </c>
      <c r="AL125" s="960"/>
      <c r="AM125" s="960"/>
      <c r="AN125" s="960"/>
      <c r="AO125" s="961"/>
      <c r="AP125" s="963" t="s">
        <v>461</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480</v>
      </c>
      <c r="CL125" s="1008"/>
      <c r="CM125" s="1008"/>
      <c r="CN125" s="1008"/>
      <c r="CO125" s="1009"/>
      <c r="CP125" s="930" t="s">
        <v>481</v>
      </c>
      <c r="CQ125" s="898"/>
      <c r="CR125" s="898"/>
      <c r="CS125" s="898"/>
      <c r="CT125" s="898"/>
      <c r="CU125" s="898"/>
      <c r="CV125" s="898"/>
      <c r="CW125" s="898"/>
      <c r="CX125" s="898"/>
      <c r="CY125" s="898"/>
      <c r="CZ125" s="898"/>
      <c r="DA125" s="898"/>
      <c r="DB125" s="898"/>
      <c r="DC125" s="898"/>
      <c r="DD125" s="898"/>
      <c r="DE125" s="898"/>
      <c r="DF125" s="899"/>
      <c r="DG125" s="931" t="s">
        <v>410</v>
      </c>
      <c r="DH125" s="932"/>
      <c r="DI125" s="932"/>
      <c r="DJ125" s="932"/>
      <c r="DK125" s="932"/>
      <c r="DL125" s="932" t="s">
        <v>410</v>
      </c>
      <c r="DM125" s="932"/>
      <c r="DN125" s="932"/>
      <c r="DO125" s="932"/>
      <c r="DP125" s="932"/>
      <c r="DQ125" s="932" t="s">
        <v>410</v>
      </c>
      <c r="DR125" s="932"/>
      <c r="DS125" s="932"/>
      <c r="DT125" s="932"/>
      <c r="DU125" s="932"/>
      <c r="DV125" s="933" t="s">
        <v>410</v>
      </c>
      <c r="DW125" s="933"/>
      <c r="DX125" s="933"/>
      <c r="DY125" s="933"/>
      <c r="DZ125" s="934"/>
    </row>
    <row r="126" spans="1:130" s="230" customFormat="1" ht="26.25" customHeight="1" thickBot="1">
      <c r="A126" s="1058"/>
      <c r="B126" s="950"/>
      <c r="C126" s="923" t="s">
        <v>465</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462</v>
      </c>
      <c r="AB126" s="960"/>
      <c r="AC126" s="960"/>
      <c r="AD126" s="960"/>
      <c r="AE126" s="961"/>
      <c r="AF126" s="962" t="s">
        <v>410</v>
      </c>
      <c r="AG126" s="960"/>
      <c r="AH126" s="960"/>
      <c r="AI126" s="960"/>
      <c r="AJ126" s="961"/>
      <c r="AK126" s="962" t="s">
        <v>410</v>
      </c>
      <c r="AL126" s="960"/>
      <c r="AM126" s="960"/>
      <c r="AN126" s="960"/>
      <c r="AO126" s="961"/>
      <c r="AP126" s="963" t="s">
        <v>410</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482</v>
      </c>
      <c r="CQ126" s="924"/>
      <c r="CR126" s="924"/>
      <c r="CS126" s="924"/>
      <c r="CT126" s="924"/>
      <c r="CU126" s="924"/>
      <c r="CV126" s="924"/>
      <c r="CW126" s="924"/>
      <c r="CX126" s="924"/>
      <c r="CY126" s="924"/>
      <c r="CZ126" s="924"/>
      <c r="DA126" s="924"/>
      <c r="DB126" s="924"/>
      <c r="DC126" s="924"/>
      <c r="DD126" s="924"/>
      <c r="DE126" s="924"/>
      <c r="DF126" s="925"/>
      <c r="DG126" s="926" t="s">
        <v>410</v>
      </c>
      <c r="DH126" s="927"/>
      <c r="DI126" s="927"/>
      <c r="DJ126" s="927"/>
      <c r="DK126" s="927"/>
      <c r="DL126" s="927" t="s">
        <v>458</v>
      </c>
      <c r="DM126" s="927"/>
      <c r="DN126" s="927"/>
      <c r="DO126" s="927"/>
      <c r="DP126" s="927"/>
      <c r="DQ126" s="927" t="s">
        <v>176</v>
      </c>
      <c r="DR126" s="927"/>
      <c r="DS126" s="927"/>
      <c r="DT126" s="927"/>
      <c r="DU126" s="927"/>
      <c r="DV126" s="928" t="s">
        <v>461</v>
      </c>
      <c r="DW126" s="928"/>
      <c r="DX126" s="928"/>
      <c r="DY126" s="928"/>
      <c r="DZ126" s="929"/>
    </row>
    <row r="127" spans="1:130" s="230" customFormat="1" ht="26.25" customHeight="1">
      <c r="A127" s="1059"/>
      <c r="B127" s="952"/>
      <c r="C127" s="974" t="s">
        <v>483</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461</v>
      </c>
      <c r="AB127" s="960"/>
      <c r="AC127" s="960"/>
      <c r="AD127" s="960"/>
      <c r="AE127" s="961"/>
      <c r="AF127" s="962" t="s">
        <v>176</v>
      </c>
      <c r="AG127" s="960"/>
      <c r="AH127" s="960"/>
      <c r="AI127" s="960"/>
      <c r="AJ127" s="961"/>
      <c r="AK127" s="962" t="s">
        <v>176</v>
      </c>
      <c r="AL127" s="960"/>
      <c r="AM127" s="960"/>
      <c r="AN127" s="960"/>
      <c r="AO127" s="961"/>
      <c r="AP127" s="963" t="s">
        <v>410</v>
      </c>
      <c r="AQ127" s="964"/>
      <c r="AR127" s="964"/>
      <c r="AS127" s="964"/>
      <c r="AT127" s="965"/>
      <c r="AU127" s="232"/>
      <c r="AV127" s="232"/>
      <c r="AW127" s="232"/>
      <c r="AX127" s="1032" t="s">
        <v>484</v>
      </c>
      <c r="AY127" s="1033"/>
      <c r="AZ127" s="1033"/>
      <c r="BA127" s="1033"/>
      <c r="BB127" s="1033"/>
      <c r="BC127" s="1033"/>
      <c r="BD127" s="1033"/>
      <c r="BE127" s="1034"/>
      <c r="BF127" s="1035" t="s">
        <v>485</v>
      </c>
      <c r="BG127" s="1033"/>
      <c r="BH127" s="1033"/>
      <c r="BI127" s="1033"/>
      <c r="BJ127" s="1033"/>
      <c r="BK127" s="1033"/>
      <c r="BL127" s="1034"/>
      <c r="BM127" s="1035" t="s">
        <v>486</v>
      </c>
      <c r="BN127" s="1033"/>
      <c r="BO127" s="1033"/>
      <c r="BP127" s="1033"/>
      <c r="BQ127" s="1033"/>
      <c r="BR127" s="1033"/>
      <c r="BS127" s="1034"/>
      <c r="BT127" s="1035" t="s">
        <v>487</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488</v>
      </c>
      <c r="CQ127" s="924"/>
      <c r="CR127" s="924"/>
      <c r="CS127" s="924"/>
      <c r="CT127" s="924"/>
      <c r="CU127" s="924"/>
      <c r="CV127" s="924"/>
      <c r="CW127" s="924"/>
      <c r="CX127" s="924"/>
      <c r="CY127" s="924"/>
      <c r="CZ127" s="924"/>
      <c r="DA127" s="924"/>
      <c r="DB127" s="924"/>
      <c r="DC127" s="924"/>
      <c r="DD127" s="924"/>
      <c r="DE127" s="924"/>
      <c r="DF127" s="925"/>
      <c r="DG127" s="926" t="s">
        <v>461</v>
      </c>
      <c r="DH127" s="927"/>
      <c r="DI127" s="927"/>
      <c r="DJ127" s="927"/>
      <c r="DK127" s="927"/>
      <c r="DL127" s="927" t="s">
        <v>462</v>
      </c>
      <c r="DM127" s="927"/>
      <c r="DN127" s="927"/>
      <c r="DO127" s="927"/>
      <c r="DP127" s="927"/>
      <c r="DQ127" s="927" t="s">
        <v>461</v>
      </c>
      <c r="DR127" s="927"/>
      <c r="DS127" s="927"/>
      <c r="DT127" s="927"/>
      <c r="DU127" s="927"/>
      <c r="DV127" s="928" t="s">
        <v>462</v>
      </c>
      <c r="DW127" s="928"/>
      <c r="DX127" s="928"/>
      <c r="DY127" s="928"/>
      <c r="DZ127" s="929"/>
    </row>
    <row r="128" spans="1:130" s="230" customFormat="1" ht="26.25" customHeight="1" thickBot="1">
      <c r="A128" s="1042" t="s">
        <v>489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490</v>
      </c>
      <c r="X128" s="1044"/>
      <c r="Y128" s="1044"/>
      <c r="Z128" s="1045"/>
      <c r="AA128" s="1046">
        <v>36556</v>
      </c>
      <c r="AB128" s="1047"/>
      <c r="AC128" s="1047"/>
      <c r="AD128" s="1047"/>
      <c r="AE128" s="1048"/>
      <c r="AF128" s="1049">
        <v>39284</v>
      </c>
      <c r="AG128" s="1047"/>
      <c r="AH128" s="1047"/>
      <c r="AI128" s="1047"/>
      <c r="AJ128" s="1048"/>
      <c r="AK128" s="1049">
        <v>35926</v>
      </c>
      <c r="AL128" s="1047"/>
      <c r="AM128" s="1047"/>
      <c r="AN128" s="1047"/>
      <c r="AO128" s="1048"/>
      <c r="AP128" s="1050"/>
      <c r="AQ128" s="1051"/>
      <c r="AR128" s="1051"/>
      <c r="AS128" s="1051"/>
      <c r="AT128" s="1052"/>
      <c r="AU128" s="232"/>
      <c r="AV128" s="232"/>
      <c r="AW128" s="232"/>
      <c r="AX128" s="897" t="s">
        <v>491</v>
      </c>
      <c r="AY128" s="898"/>
      <c r="AZ128" s="898"/>
      <c r="BA128" s="898"/>
      <c r="BB128" s="898"/>
      <c r="BC128" s="898"/>
      <c r="BD128" s="898"/>
      <c r="BE128" s="899"/>
      <c r="BF128" s="1053" t="s">
        <v>410</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492</v>
      </c>
      <c r="CQ128" s="726"/>
      <c r="CR128" s="726"/>
      <c r="CS128" s="726"/>
      <c r="CT128" s="726"/>
      <c r="CU128" s="726"/>
      <c r="CV128" s="726"/>
      <c r="CW128" s="726"/>
      <c r="CX128" s="726"/>
      <c r="CY128" s="726"/>
      <c r="CZ128" s="726"/>
      <c r="DA128" s="726"/>
      <c r="DB128" s="726"/>
      <c r="DC128" s="726"/>
      <c r="DD128" s="726"/>
      <c r="DE128" s="726"/>
      <c r="DF128" s="1037"/>
      <c r="DG128" s="1038">
        <v>92700</v>
      </c>
      <c r="DH128" s="1039"/>
      <c r="DI128" s="1039"/>
      <c r="DJ128" s="1039"/>
      <c r="DK128" s="1039"/>
      <c r="DL128" s="1039">
        <v>96570</v>
      </c>
      <c r="DM128" s="1039"/>
      <c r="DN128" s="1039"/>
      <c r="DO128" s="1039"/>
      <c r="DP128" s="1039"/>
      <c r="DQ128" s="1039">
        <v>90990</v>
      </c>
      <c r="DR128" s="1039"/>
      <c r="DS128" s="1039"/>
      <c r="DT128" s="1039"/>
      <c r="DU128" s="1039"/>
      <c r="DV128" s="1040">
        <v>2.7</v>
      </c>
      <c r="DW128" s="1040"/>
      <c r="DX128" s="1040"/>
      <c r="DY128" s="1040"/>
      <c r="DZ128" s="1041"/>
    </row>
    <row r="129" spans="1:131" s="230" customFormat="1" ht="26.25" customHeight="1">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493</v>
      </c>
      <c r="X129" s="1072"/>
      <c r="Y129" s="1072"/>
      <c r="Z129" s="1073"/>
      <c r="AA129" s="959">
        <v>3779278</v>
      </c>
      <c r="AB129" s="960"/>
      <c r="AC129" s="960"/>
      <c r="AD129" s="960"/>
      <c r="AE129" s="961"/>
      <c r="AF129" s="962">
        <v>3955494</v>
      </c>
      <c r="AG129" s="960"/>
      <c r="AH129" s="960"/>
      <c r="AI129" s="960"/>
      <c r="AJ129" s="961"/>
      <c r="AK129" s="962">
        <v>3891089</v>
      </c>
      <c r="AL129" s="960"/>
      <c r="AM129" s="960"/>
      <c r="AN129" s="960"/>
      <c r="AO129" s="961"/>
      <c r="AP129" s="1074"/>
      <c r="AQ129" s="1075"/>
      <c r="AR129" s="1075"/>
      <c r="AS129" s="1075"/>
      <c r="AT129" s="1076"/>
      <c r="AU129" s="233"/>
      <c r="AV129" s="233"/>
      <c r="AW129" s="233"/>
      <c r="AX129" s="1066" t="s">
        <v>494</v>
      </c>
      <c r="AY129" s="924"/>
      <c r="AZ129" s="924"/>
      <c r="BA129" s="924"/>
      <c r="BB129" s="924"/>
      <c r="BC129" s="924"/>
      <c r="BD129" s="924"/>
      <c r="BE129" s="925"/>
      <c r="BF129" s="1067" t="s">
        <v>461</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5" t="s">
        <v>495</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496</v>
      </c>
      <c r="X130" s="1072"/>
      <c r="Y130" s="1072"/>
      <c r="Z130" s="1073"/>
      <c r="AA130" s="959">
        <v>610764</v>
      </c>
      <c r="AB130" s="960"/>
      <c r="AC130" s="960"/>
      <c r="AD130" s="960"/>
      <c r="AE130" s="961"/>
      <c r="AF130" s="962">
        <v>568899</v>
      </c>
      <c r="AG130" s="960"/>
      <c r="AH130" s="960"/>
      <c r="AI130" s="960"/>
      <c r="AJ130" s="961"/>
      <c r="AK130" s="962">
        <v>569417</v>
      </c>
      <c r="AL130" s="960"/>
      <c r="AM130" s="960"/>
      <c r="AN130" s="960"/>
      <c r="AO130" s="961"/>
      <c r="AP130" s="1074"/>
      <c r="AQ130" s="1075"/>
      <c r="AR130" s="1075"/>
      <c r="AS130" s="1075"/>
      <c r="AT130" s="1076"/>
      <c r="AU130" s="233"/>
      <c r="AV130" s="233"/>
      <c r="AW130" s="233"/>
      <c r="AX130" s="1066" t="s">
        <v>497</v>
      </c>
      <c r="AY130" s="924"/>
      <c r="AZ130" s="924"/>
      <c r="BA130" s="924"/>
      <c r="BB130" s="924"/>
      <c r="BC130" s="924"/>
      <c r="BD130" s="924"/>
      <c r="BE130" s="925"/>
      <c r="BF130" s="1102">
        <v>6.6</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498</v>
      </c>
      <c r="X131" s="1109"/>
      <c r="Y131" s="1109"/>
      <c r="Z131" s="1110"/>
      <c r="AA131" s="1005">
        <v>3168514</v>
      </c>
      <c r="AB131" s="987"/>
      <c r="AC131" s="987"/>
      <c r="AD131" s="987"/>
      <c r="AE131" s="988"/>
      <c r="AF131" s="986">
        <v>3386595</v>
      </c>
      <c r="AG131" s="987"/>
      <c r="AH131" s="987"/>
      <c r="AI131" s="987"/>
      <c r="AJ131" s="988"/>
      <c r="AK131" s="986">
        <v>3321672</v>
      </c>
      <c r="AL131" s="987"/>
      <c r="AM131" s="987"/>
      <c r="AN131" s="987"/>
      <c r="AO131" s="988"/>
      <c r="AP131" s="1111"/>
      <c r="AQ131" s="1112"/>
      <c r="AR131" s="1112"/>
      <c r="AS131" s="1112"/>
      <c r="AT131" s="1113"/>
      <c r="AU131" s="233"/>
      <c r="AV131" s="233"/>
      <c r="AW131" s="233"/>
      <c r="AX131" s="1084" t="s">
        <v>499</v>
      </c>
      <c r="AY131" s="726"/>
      <c r="AZ131" s="726"/>
      <c r="BA131" s="726"/>
      <c r="BB131" s="726"/>
      <c r="BC131" s="726"/>
      <c r="BD131" s="726"/>
      <c r="BE131" s="1037"/>
      <c r="BF131" s="1085">
        <v>4</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1" t="s">
        <v>500</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501</v>
      </c>
      <c r="W132" s="1095"/>
      <c r="X132" s="1095"/>
      <c r="Y132" s="1095"/>
      <c r="Z132" s="1096"/>
      <c r="AA132" s="1097">
        <v>6.4718350620000002</v>
      </c>
      <c r="AB132" s="1098"/>
      <c r="AC132" s="1098"/>
      <c r="AD132" s="1098"/>
      <c r="AE132" s="1099"/>
      <c r="AF132" s="1100">
        <v>6.2466577790000004</v>
      </c>
      <c r="AG132" s="1098"/>
      <c r="AH132" s="1098"/>
      <c r="AI132" s="1098"/>
      <c r="AJ132" s="1099"/>
      <c r="AK132" s="1100">
        <v>7.3539169429999998</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502</v>
      </c>
      <c r="W133" s="1078"/>
      <c r="X133" s="1078"/>
      <c r="Y133" s="1078"/>
      <c r="Z133" s="1079"/>
      <c r="AA133" s="1080">
        <v>6.8</v>
      </c>
      <c r="AB133" s="1081"/>
      <c r="AC133" s="1081"/>
      <c r="AD133" s="1081"/>
      <c r="AE133" s="1082"/>
      <c r="AF133" s="1080">
        <v>6.9</v>
      </c>
      <c r="AG133" s="1081"/>
      <c r="AH133" s="1081"/>
      <c r="AI133" s="1081"/>
      <c r="AJ133" s="1082"/>
      <c r="AK133" s="1080">
        <v>6.6</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iwAUCovc5pCX+rASO6Vn07/4O4XZpYJcvvImyHqzNI9FUlCJArXfm4IvRbpgxftJBrzTD+cgJJ33j+wOIfHuQ==" saltValue="W//RHm74mheP5uXx0aYhR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81ZiuZlK5a0mvmBsh5NlWeF7XkVulLUTRAvFO73Qp0HKPcFWcy+wSUqZcFYsZ6n+ggemOmDbmjcrltv3RhNbWw==" saltValue="0GipBPJHrExLrkA68KKC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p9VrnZq8LcTCIg2ZN9tTcY2aKWKtIoZn+y3o1esEb38AT8BVRvhBw4nlnz3Juk1iFGjBKR+1VRg6F3HSR6LCw==" saltValue="iQv2YWtYZl5BVfKffKBD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506</v>
      </c>
      <c r="AP7" s="272"/>
      <c r="AQ7" s="273" t="s">
        <v>507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508</v>
      </c>
      <c r="AQ8" s="279" t="s">
        <v>509</v>
      </c>
      <c r="AR8" s="280" t="s">
        <v>510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511</v>
      </c>
      <c r="AL9" s="1118"/>
      <c r="AM9" s="1118"/>
      <c r="AN9" s="1119"/>
      <c r="AO9" s="281">
        <v>1379924</v>
      </c>
      <c r="AP9" s="281">
        <v>246547</v>
      </c>
      <c r="AQ9" s="282">
        <v>166998</v>
      </c>
      <c r="AR9" s="283">
        <v>47.6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512</v>
      </c>
      <c r="AL10" s="1118"/>
      <c r="AM10" s="1118"/>
      <c r="AN10" s="1119"/>
      <c r="AO10" s="284">
        <v>126045</v>
      </c>
      <c r="AP10" s="284">
        <v>22520</v>
      </c>
      <c r="AQ10" s="285">
        <v>26170</v>
      </c>
      <c r="AR10" s="286">
        <v>-13.9</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513</v>
      </c>
      <c r="AL11" s="1118"/>
      <c r="AM11" s="1118"/>
      <c r="AN11" s="1119"/>
      <c r="AO11" s="284">
        <v>33257</v>
      </c>
      <c r="AP11" s="284">
        <v>5942</v>
      </c>
      <c r="AQ11" s="285">
        <v>5047</v>
      </c>
      <c r="AR11" s="286">
        <v>17.7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514</v>
      </c>
      <c r="AL12" s="1118"/>
      <c r="AM12" s="1118"/>
      <c r="AN12" s="1119"/>
      <c r="AO12" s="284" t="s">
        <v>515</v>
      </c>
      <c r="AP12" s="284" t="s">
        <v>515</v>
      </c>
      <c r="AQ12" s="285" t="s">
        <v>515</v>
      </c>
      <c r="AR12" s="286" t="s">
        <v>515</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516</v>
      </c>
      <c r="AL13" s="1118"/>
      <c r="AM13" s="1118"/>
      <c r="AN13" s="1119"/>
      <c r="AO13" s="284">
        <v>41419</v>
      </c>
      <c r="AP13" s="284">
        <v>7400</v>
      </c>
      <c r="AQ13" s="285">
        <v>6466</v>
      </c>
      <c r="AR13" s="286">
        <v>14.4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517</v>
      </c>
      <c r="AL14" s="1118"/>
      <c r="AM14" s="1118"/>
      <c r="AN14" s="1119"/>
      <c r="AO14" s="284" t="s">
        <v>515</v>
      </c>
      <c r="AP14" s="284" t="s">
        <v>515</v>
      </c>
      <c r="AQ14" s="285">
        <v>3589</v>
      </c>
      <c r="AR14" s="286" t="s">
        <v>515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518</v>
      </c>
      <c r="AL15" s="1121"/>
      <c r="AM15" s="1121"/>
      <c r="AN15" s="1122"/>
      <c r="AO15" s="284">
        <v>-150475</v>
      </c>
      <c r="AP15" s="284">
        <v>-26885</v>
      </c>
      <c r="AQ15" s="285">
        <v>-12920</v>
      </c>
      <c r="AR15" s="286">
        <v>108.1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189</v>
      </c>
      <c r="AL16" s="1121"/>
      <c r="AM16" s="1121"/>
      <c r="AN16" s="1122"/>
      <c r="AO16" s="284">
        <v>1430170</v>
      </c>
      <c r="AP16" s="284">
        <v>255524</v>
      </c>
      <c r="AQ16" s="285">
        <v>195349</v>
      </c>
      <c r="AR16" s="286">
        <v>30.8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523</v>
      </c>
      <c r="AL21" s="1124"/>
      <c r="AM21" s="1124"/>
      <c r="AN21" s="1125"/>
      <c r="AO21" s="297">
        <v>25.19</v>
      </c>
      <c r="AP21" s="298">
        <v>16.600000000000001</v>
      </c>
      <c r="AQ21" s="299">
        <v>8.59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524</v>
      </c>
      <c r="AL22" s="1124"/>
      <c r="AM22" s="1124"/>
      <c r="AN22" s="1125"/>
      <c r="AO22" s="302">
        <v>91.3</v>
      </c>
      <c r="AP22" s="303">
        <v>95.6</v>
      </c>
      <c r="AQ22" s="304">
        <v>-4.3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4" t="s">
        <v>525</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c r="A27" s="309"/>
      <c r="AO27" s="262"/>
      <c r="AP27" s="262"/>
      <c r="AQ27" s="262"/>
      <c r="AR27" s="262"/>
      <c r="AS27" s="262"/>
      <c r="AT27" s="262"/>
    </row>
    <row r="28" spans="1:46" ht="17.2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506</v>
      </c>
      <c r="AP30" s="272"/>
      <c r="AQ30" s="273" t="s">
        <v>507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508</v>
      </c>
      <c r="AQ31" s="279" t="s">
        <v>509</v>
      </c>
      <c r="AR31" s="280" t="s">
        <v>510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528</v>
      </c>
      <c r="AL32" s="1132"/>
      <c r="AM32" s="1132"/>
      <c r="AN32" s="1133"/>
      <c r="AO32" s="312">
        <v>779160</v>
      </c>
      <c r="AP32" s="312">
        <v>139210</v>
      </c>
      <c r="AQ32" s="313">
        <v>125145</v>
      </c>
      <c r="AR32" s="314">
        <v>11.2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529</v>
      </c>
      <c r="AL33" s="1132"/>
      <c r="AM33" s="1132"/>
      <c r="AN33" s="1133"/>
      <c r="AO33" s="312" t="s">
        <v>515</v>
      </c>
      <c r="AP33" s="312" t="s">
        <v>515</v>
      </c>
      <c r="AQ33" s="313">
        <v>142</v>
      </c>
      <c r="AR33" s="314" t="s">
        <v>515</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530</v>
      </c>
      <c r="AL34" s="1132"/>
      <c r="AM34" s="1132"/>
      <c r="AN34" s="1133"/>
      <c r="AO34" s="312" t="s">
        <v>515</v>
      </c>
      <c r="AP34" s="312" t="s">
        <v>515</v>
      </c>
      <c r="AQ34" s="313">
        <v>186</v>
      </c>
      <c r="AR34" s="314" t="s">
        <v>515</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531</v>
      </c>
      <c r="AL35" s="1132"/>
      <c r="AM35" s="1132"/>
      <c r="AN35" s="1133"/>
      <c r="AO35" s="312">
        <v>49081</v>
      </c>
      <c r="AP35" s="312">
        <v>8769</v>
      </c>
      <c r="AQ35" s="313">
        <v>24116</v>
      </c>
      <c r="AR35" s="314">
        <v>-63.6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532</v>
      </c>
      <c r="AL36" s="1132"/>
      <c r="AM36" s="1132"/>
      <c r="AN36" s="1133"/>
      <c r="AO36" s="312">
        <v>21257</v>
      </c>
      <c r="AP36" s="312">
        <v>3798</v>
      </c>
      <c r="AQ36" s="313">
        <v>3945</v>
      </c>
      <c r="AR36" s="314">
        <v>-3.7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533</v>
      </c>
      <c r="AL37" s="1132"/>
      <c r="AM37" s="1132"/>
      <c r="AN37" s="1133"/>
      <c r="AO37" s="312" t="s">
        <v>515</v>
      </c>
      <c r="AP37" s="312" t="s">
        <v>515</v>
      </c>
      <c r="AQ37" s="313">
        <v>817</v>
      </c>
      <c r="AR37" s="314" t="s">
        <v>515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534</v>
      </c>
      <c r="AL38" s="1135"/>
      <c r="AM38" s="1135"/>
      <c r="AN38" s="1136"/>
      <c r="AO38" s="315">
        <v>118</v>
      </c>
      <c r="AP38" s="315">
        <v>21</v>
      </c>
      <c r="AQ38" s="316">
        <v>16</v>
      </c>
      <c r="AR38" s="304">
        <v>31.3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535</v>
      </c>
      <c r="AL39" s="1135"/>
      <c r="AM39" s="1135"/>
      <c r="AN39" s="1136"/>
      <c r="AO39" s="312">
        <v>-35926</v>
      </c>
      <c r="AP39" s="312">
        <v>-6419</v>
      </c>
      <c r="AQ39" s="313">
        <v>-6780</v>
      </c>
      <c r="AR39" s="314">
        <v>-5.3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536</v>
      </c>
      <c r="AL40" s="1132"/>
      <c r="AM40" s="1132"/>
      <c r="AN40" s="1133"/>
      <c r="AO40" s="312">
        <v>-569417</v>
      </c>
      <c r="AP40" s="312">
        <v>-101736</v>
      </c>
      <c r="AQ40" s="313">
        <v>-98746</v>
      </c>
      <c r="AR40" s="314">
        <v>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301</v>
      </c>
      <c r="AL41" s="1138"/>
      <c r="AM41" s="1138"/>
      <c r="AN41" s="1139"/>
      <c r="AO41" s="312">
        <v>244273</v>
      </c>
      <c r="AP41" s="312">
        <v>43644</v>
      </c>
      <c r="AQ41" s="313">
        <v>48842</v>
      </c>
      <c r="AR41" s="314">
        <v>-10.6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506</v>
      </c>
      <c r="AN49" s="1128" t="s">
        <v>540</v>
      </c>
      <c r="AO49" s="1129"/>
      <c r="AP49" s="1129"/>
      <c r="AQ49" s="1129"/>
      <c r="AR49" s="1130"/>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541</v>
      </c>
      <c r="AO50" s="329" t="s">
        <v>542</v>
      </c>
      <c r="AP50" s="330" t="s">
        <v>543</v>
      </c>
      <c r="AQ50" s="331" t="s">
        <v>544</v>
      </c>
      <c r="AR50" s="332" t="s">
        <v>545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704404</v>
      </c>
      <c r="AN51" s="334">
        <v>116604</v>
      </c>
      <c r="AO51" s="335">
        <v>-44.5</v>
      </c>
      <c r="AP51" s="336">
        <v>167497</v>
      </c>
      <c r="AQ51" s="337">
        <v>-17.399999999999999</v>
      </c>
      <c r="AR51" s="338">
        <v>-27.1</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192811</v>
      </c>
      <c r="AN52" s="342">
        <v>31917</v>
      </c>
      <c r="AO52" s="343">
        <v>-12.8</v>
      </c>
      <c r="AP52" s="344">
        <v>82571</v>
      </c>
      <c r="AQ52" s="345">
        <v>3.6</v>
      </c>
      <c r="AR52" s="346">
        <v>-16.399999999999999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973043</v>
      </c>
      <c r="AN53" s="334">
        <v>164532</v>
      </c>
      <c r="AO53" s="335">
        <v>41.1</v>
      </c>
      <c r="AP53" s="336">
        <v>190274</v>
      </c>
      <c r="AQ53" s="337">
        <v>13.6</v>
      </c>
      <c r="AR53" s="338">
        <v>27.5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189018</v>
      </c>
      <c r="AN54" s="342">
        <v>31961</v>
      </c>
      <c r="AO54" s="343">
        <v>0.1</v>
      </c>
      <c r="AP54" s="344">
        <v>88584</v>
      </c>
      <c r="AQ54" s="345">
        <v>7.3</v>
      </c>
      <c r="AR54" s="346">
        <v>-7.2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958634</v>
      </c>
      <c r="AN55" s="334">
        <v>165111</v>
      </c>
      <c r="AO55" s="335">
        <v>0.4</v>
      </c>
      <c r="AP55" s="336">
        <v>200194</v>
      </c>
      <c r="AQ55" s="337">
        <v>5.2</v>
      </c>
      <c r="AR55" s="338">
        <v>-4.8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234249</v>
      </c>
      <c r="AN56" s="342">
        <v>40346</v>
      </c>
      <c r="AO56" s="343">
        <v>26.2</v>
      </c>
      <c r="AP56" s="344">
        <v>106422</v>
      </c>
      <c r="AQ56" s="345">
        <v>20.100000000000001</v>
      </c>
      <c r="AR56" s="346">
        <v>6.1</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1039770</v>
      </c>
      <c r="AN57" s="334">
        <v>182608</v>
      </c>
      <c r="AO57" s="335">
        <v>10.6</v>
      </c>
      <c r="AP57" s="336">
        <v>196914</v>
      </c>
      <c r="AQ57" s="337">
        <v>-1.6</v>
      </c>
      <c r="AR57" s="338">
        <v>12.2</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268311</v>
      </c>
      <c r="AN58" s="342">
        <v>47122</v>
      </c>
      <c r="AO58" s="343">
        <v>16.8</v>
      </c>
      <c r="AP58" s="344">
        <v>98966</v>
      </c>
      <c r="AQ58" s="345">
        <v>-7</v>
      </c>
      <c r="AR58" s="346">
        <v>23.8</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1496946</v>
      </c>
      <c r="AN59" s="334">
        <v>267455</v>
      </c>
      <c r="AO59" s="335">
        <v>46.5</v>
      </c>
      <c r="AP59" s="336">
        <v>204757</v>
      </c>
      <c r="AQ59" s="337">
        <v>4</v>
      </c>
      <c r="AR59" s="338">
        <v>42.5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380193</v>
      </c>
      <c r="AN60" s="342">
        <v>67928</v>
      </c>
      <c r="AO60" s="343">
        <v>44.2</v>
      </c>
      <c r="AP60" s="344">
        <v>106071</v>
      </c>
      <c r="AQ60" s="345">
        <v>7.2</v>
      </c>
      <c r="AR60" s="346">
        <v>37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1034559</v>
      </c>
      <c r="AN61" s="349">
        <v>179262</v>
      </c>
      <c r="AO61" s="350">
        <v>10.8</v>
      </c>
      <c r="AP61" s="351">
        <v>191927</v>
      </c>
      <c r="AQ61" s="352">
        <v>0.8</v>
      </c>
      <c r="AR61" s="338">
        <v>10</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252916</v>
      </c>
      <c r="AN62" s="342">
        <v>43855</v>
      </c>
      <c r="AO62" s="343">
        <v>14.9</v>
      </c>
      <c r="AP62" s="344">
        <v>96523</v>
      </c>
      <c r="AQ62" s="345">
        <v>6.2</v>
      </c>
      <c r="AR62" s="346">
        <v>8.6999999999999993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hRwD55pdx6DMb2FWj/tbE3DWywFbzxPEDXdHxxmOFhiiyIDNu31gV3H3Grc9rY/QpagvboEP2GEG/SMfmaL9Aw==" saltValue="IiZr+HGjkESD5S5GZOfv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554</v>
      </c>
    </row>
    <row r="120" spans="125:125" ht="13.5" hidden="1" customHeight="1"/>
    <row r="121" spans="125:125" ht="13.5" hidden="1" customHeight="1">
      <c r="DU121" s="259"/>
    </row>
  </sheetData>
  <sheetProtection algorithmName="SHA-512" hashValue="Zj6kXoaAUfWkYJMIMrpNnhGBKDDDW+8BKfXI9v6kvsv33JBdf2r3DjNCK8rt5RfRgTlnPz3Ijllb/8S7hkWVXg==" saltValue="EJQSf6X9HqTiX/EuQKD7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555</v>
      </c>
    </row>
  </sheetData>
  <sheetProtection algorithmName="SHA-512" hashValue="RcDlOn9eV+UzO2yV/ErooAT3YC0dwheVK8sAZIV2LnMG+JKjNeCoNjIXUCygVvz1UNrwnG5MA50xMHbJzKa6Fg==" saltValue="m5+OycXKEMWQ16O4fZTC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40" t="s">
        <v>3</v>
      </c>
      <c r="D47" s="1140"/>
      <c r="E47" s="1141"/>
      <c r="F47" s="11">
        <v>27.46</v>
      </c>
      <c r="G47" s="12">
        <v>30.42</v>
      </c>
      <c r="H47" s="12">
        <v>26.93</v>
      </c>
      <c r="I47" s="12">
        <v>28.79</v>
      </c>
      <c r="J47" s="13">
        <v>23.23</v>
      </c>
    </row>
    <row r="48" spans="2:10" ht="57.75" customHeight="1">
      <c r="B48" s="14"/>
      <c r="C48" s="1142" t="s">
        <v>4</v>
      </c>
      <c r="D48" s="1142"/>
      <c r="E48" s="1143"/>
      <c r="F48" s="15">
        <v>6.9</v>
      </c>
      <c r="G48" s="16">
        <v>6.73</v>
      </c>
      <c r="H48" s="16">
        <v>7.16</v>
      </c>
      <c r="I48" s="16">
        <v>7.5</v>
      </c>
      <c r="J48" s="17">
        <v>9.68</v>
      </c>
    </row>
    <row r="49" spans="2:10" ht="57.75" customHeight="1" thickBot="1">
      <c r="B49" s="18"/>
      <c r="C49" s="1144" t="s">
        <v>5</v>
      </c>
      <c r="D49" s="1144"/>
      <c r="E49" s="1145"/>
      <c r="F49" s="19">
        <v>1.68</v>
      </c>
      <c r="G49" s="20">
        <v>2.72</v>
      </c>
      <c r="H49" s="20" t="s">
        <v>561</v>
      </c>
      <c r="I49" s="20">
        <v>3.94</v>
      </c>
      <c r="J49" s="21" t="s">
        <v>562</v>
      </c>
    </row>
    <row r="50" spans="2:10"/>
  </sheetData>
  <sheetProtection algorithmName="SHA-512" hashValue="Q3N7Lfvh+GAreehC23ClbFPybAhdmkvSfkduLrvl6Rk/do4bkcyidkMG99noYDiJRzywgddnyzgpVdYX6c77hQ==" saltValue="/+MYKGCCXW+D/9XdqpN1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2024-03-15T02:44:29Z</cp:lastPrinted>
  <dcterms:created xsi:type="dcterms:W3CDTF">2024-02-05T04:03:53Z</dcterms:created>
  <dcterms:modified xsi:type="dcterms:W3CDTF">2024-03-22T01:22:17Z</dcterms:modified>
  <cp:category/>
</cp:coreProperties>
</file>