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B789DA7F-C1FF-4500-9743-F827761832BC}" xr6:coauthVersionLast="36"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C38" i="10"/>
  <c r="BW37" i="10"/>
  <c r="BE37" i="10"/>
  <c r="U37" i="10"/>
  <c r="BE36" i="10"/>
  <c r="BW34" i="10"/>
  <c r="BW35" i="10" s="1"/>
  <c r="C34" i="10"/>
  <c r="C35" i="10" s="1"/>
  <c r="C36" i="10" s="1"/>
  <c r="C37" i="10" s="1"/>
  <c r="BW36" i="10" l="1"/>
  <c r="CO34" i="10" s="1"/>
  <c r="CO35" i="10" s="1"/>
  <c r="CO36" i="10" s="1"/>
  <c r="CO37" i="10" s="1"/>
  <c r="CO38" i="10" s="1"/>
  <c r="CO39" i="10" s="1"/>
  <c r="CO40" i="10" s="1"/>
  <c r="CO41" i="10" s="1"/>
  <c r="CO42" i="10" s="1"/>
  <c r="CO43" i="10" s="1"/>
  <c r="U34" i="10"/>
  <c r="U35" i="10" s="1"/>
  <c r="U36" i="10" s="1"/>
  <c r="AM34" i="10"/>
  <c r="AM35" i="10" s="1"/>
  <c r="AM36" i="10" s="1"/>
  <c r="AM37" i="10" s="1"/>
  <c r="AM38" i="10" s="1"/>
  <c r="AM39"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<sst xmlns="http://schemas.openxmlformats.org/spreadsheetml/2006/main" count="1126" uniqueCount="587">
  <si>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</si>
  <si>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</si>
  <si>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</si>
  <si>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</si>
  <si>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</si>
  <si>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</si>
  <si>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</si>
  <si>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</si>
  <si>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</si>
  <si>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</si>
  <si>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</si>
  <si>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</si>
  <si>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</si>
  <si>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</si>
  <si>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</si>
  <si>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</si>
  <si>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</si>
  <si>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</si>
  <si>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</si>
  <si>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</si>
  <si>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</si>
  <si>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</si>
  <si>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</si>
  <si>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</si>
  <si>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</si>
  <si>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</si>
  <si>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</si>
  <si>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</si>
  <si>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</si>
  <si>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</si>
  <si>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</si>
  <si>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</si>
  <si>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</si>
  <si>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</si>
  <si>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</si>
  <si>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</si>
  <si>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</si>
  <si>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</si>
  <si>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</si>
  <si>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</si>
  <si>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</si>
  <si>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</si>
  <si>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</si>
  <si>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</si>
  <si>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</si>
  <si>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</si>
  <si>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</si>
  <si>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</si>
  <si>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</si>
  <si>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</si>
  <si>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</si>
  <si>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</si>
  <si>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</si>
  <si>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</si>
  <si>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</si>
  <si>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</si>
  <si>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</si>
  <si>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</si>
  <si>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</si>
  <si>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</si>
  <si>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</si>
  <si>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</si>
  <si>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</si>
  <si>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</si>
  <si>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</si>
  <si>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</si>
  <si>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</si>
  <si>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</si>
  <si>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</si>
  <si>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</si>
  <si>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</si>
  <si>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</si>
  <si>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</si>
  <si>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</si>
  <si>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</si>
  <si>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</si>
  <si>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</si>
  <si>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</si>
  <si>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</si>
  <si>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</si>
  <si>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</si>
  <si>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</si>
  <si>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</si>
  <si>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</si>
  <si>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</si>
  <si>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</si>
  <si>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</si>
  <si>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</si>
  <si>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</si>
  <si>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</si>
  <si>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</si>
  <si>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</si>
  <si>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</si>
  <si>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</si>
  <si>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</si>
  <si>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</si>
  <si>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</si>
  <si>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</si>
  <si>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</si>
  <si>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</si>
  <si>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</si>
  <si>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</si>
  <si>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</si>
  <si>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</si>
  <si>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</si>
  <si>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</si>
  <si>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</si>
  <si>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</si>
  <si>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</si>
  <si>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</si>
  <si>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</si>
  <si>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</si>
  <si>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</si>
  <si>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</si>
  <si>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</si>
  <si>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</si>
  <si>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</si>
  <si>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</si>
  <si>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</si>
  <si>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</si>
  <si>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</si>
  <si>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</si>
  <si>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</si>
  <si>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</si>
  <si>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</si>
  <si>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</si>
  <si>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</si>
  <si>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</si>
  <si>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</si>
  <si>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</si>
  <si>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</si>
  <si>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</si>
  <si>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</si>
  <si>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</si>
  <si>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</si>
  <si>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</si>
  <si>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</si>
  <si>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</si>
  <si>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</si>
  <si>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</si>
  <si>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</si>
  <si>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</si>
  <si>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</si>
  <si>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</si>
  <si>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</si>
  <si>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</si>
  <si>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</si>
  <si>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</si>
  <si>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</si>
  <si>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</si>
  <si>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</si>
  <si>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</si>
  <si>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</si>
  <si>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</si>
  <si>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</si>
  <si>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</si>
  <si>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</si>
  <si>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</si>
  <si>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</si>
  <si>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</si>
  <si>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</si>
  <si>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</si>
  <si>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</si>
  <si>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</si>
  <si>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</si>
  <si>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</si>
  <si>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</si>
  <si>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</si>
  <si>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</si>
  <si>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</si>
  <si>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</si>
  <si>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</si>
  <si>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</si>
  <si>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</si>
  <si>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</si>
  <si>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</si>
  <si>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</si>
  <si>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</si>
  <si>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</si>
  <si>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</si>
  <si>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</si>
  <si>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</si>
  <si>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</si>
  <si>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</si>
  <si>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</si>
  <si>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</si>
  <si>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</si>
  <si>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</si>
  <si>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</si>
  <si>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</si>
  <si>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</si>
  <si>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</si>
  <si>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</si>
  <si>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</si>
  <si>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</si>
  <si>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</si>
  <si>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</si>
  <si>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</si>
  <si>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</si>
  <si>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</si>
  <si>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</si>
  <si>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</si>
  <si>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</si>
  <si>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鹿児島県鹿児島市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</si>
  <si>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</si>
  <si>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</si>
  <si>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</si>
  <si>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</si>
  <si>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</si>
  <si>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</si>
  <si>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</si>
  <si>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</si>
  <si>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</si>
  <si>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</si>
  <si>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</si>
  <si>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</si>
  <si>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</si>
  <si>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</si>
  <si>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</si>
  <si>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</si>
  <si>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</si>
  <si>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</si>
  <si>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</si>
  <si>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</si>
  <si>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</si>
  <si>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</si>
  <si>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</si>
  <si>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</si>
  <si>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</si>
  <si>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</si>
  <si>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</si>
  <si>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</si>
  <si>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</si>
  <si>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</si>
  <si>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</si>
  <si>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</si>
  <si>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</si>
  <si>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</si>
  <si>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</si>
  <si>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</si>
  <si>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</si>
  <si>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</si>
  <si>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</si>
  <si>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</si>
  <si>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</si>
  <si>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</si>
  <si>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</si>
  <si>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</si>
  <si>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</si>
  <si>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</si>
  <si>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</si>
  <si>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</si>
  <si>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</si>
  <si>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</si>
  <si>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</si>
  <si>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</si>
  <si>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</si>
  <si>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</si>
  <si>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</si>
  <si>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</si>
  <si>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</si>
  <si>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</si>
  <si>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</si>
  <si>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</si>
  <si>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</si>
  <si>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</si>
  <si>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</si>
  <si>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</si>
  <si>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</si>
  <si>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</si>
  <si>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</si>
  <si>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</si>
  <si>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</si>
  <si>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</si>
  <si>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</si>
  <si>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</si>
  <si>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</si>
  <si>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</si>
  <si>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</si>
  <si>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</si>
  <si>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</si>
  <si>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</si>
  <si>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</si>
  <si>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</si>
  <si>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</si>
  <si>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</si>
  <si>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</si>
  <si>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</si>
  <si>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</si>
  <si>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</si>
  <si>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</si>
  <si>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</si>
  <si>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</si>
  <si>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</si>
  <si>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</si>
  <si>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</si>
  <si>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</si>
  <si>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</si>
  <si>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</si>
  <si>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</si>
  <si>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</si>
  <si>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</si>
  <si>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</si>
  <si>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</si>
  <si>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</si>
  <si>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</si>
  <si>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</si>
  <si>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</si>
  <si>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</si>
  <si>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</si>
  <si>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</si>
  <si>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</si>
  <si>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</si>
  <si>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</si>
  <si>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</si>
  <si>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</si>
  <si>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</si>
  <si>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</si>
  <si>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</si>
  <si>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</si>
  <si>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</si>
  <si>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</si>
  <si>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</si>
  <si>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</si>
  <si>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</si>
  <si>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</si>
  <si>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</si>
  <si>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</si>
  <si>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</si>
  <si>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</si>
  <si>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</si>
  <si>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</si>
  <si>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</si>
  <si>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</si>
  <si>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</si>
  <si>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</si>
  <si>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</si>
  <si>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</si>
  <si>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</si>
  <si>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</si>
  <si>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</si>
  <si>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</si>
  <si>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</si>
  <si>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</si>
  <si>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</si>
  <si>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</si>
  <si>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</si>
  <si>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</si>
  <si>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</si>
  <si>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</si>
  <si>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</si>
  <si>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</si>
  <si>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</si>
  <si>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</si>
  <si>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鹿児島県鹿児島市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</si>
  <si>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</si>
  <si>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</si>
  <si>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</si>
  <si>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</si>
  <si>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</si>
  <si>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</si>
  <si>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</si>
  <si>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</si>
  <si>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</si>
  <si>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</si>
  <si>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</si>
  <si>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</si>
  <si>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</si>
  <si>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</si>
  <si>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</si>
  <si>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</si>
  <si>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</si>
  <si>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</si>
  <si>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</si>
  <si>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</si>
  <si>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</si>
  <si>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</si>
  <si>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</si>
  <si>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</si>
  <si>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</si>
  <si>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</si>
  <si>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</si>
  <si>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</si>
  <si>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</si>
  <si>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</si>
  <si>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</si>
  <si>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</si>
  <si>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</si>
  <si>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</si>
  <si>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</si>
  <si>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</si>
  <si>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</si>
  <si>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</si>
  <si>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</si>
  <si>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</si>
  <si>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</si>
  <si>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</si>
  <si>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鹿児島市水道事業特別会計</t>
    <phoneticPr fontId="5"/>
  </si>
  <si>
    <t>鹿児島市工業用水道事業特別会計</t>
    <phoneticPr fontId="5"/>
  </si>
  <si>
    <t>鹿児島市公共下水道事業特別会計</t>
    <phoneticPr fontId="5"/>
  </si>
  <si>
    <t>鹿児島市船舶事業特別会計</t>
    <phoneticPr fontId="5"/>
  </si>
  <si>
    <t>鹿児島市中央卸売市場特別会計</t>
    <phoneticPr fontId="5"/>
  </si>
  <si>
    <t>法非適用企業</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</si>
  <si>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</si>
  <si>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</si>
  <si>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</si>
  <si>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</si>
  <si>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</si>
  <si>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</si>
  <si>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</si>
  <si>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</si>
  <si>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</si>
  <si>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</si>
  <si>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</si>
  <si>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</si>
  <si>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</si>
  <si>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</si>
  <si>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</si>
  <si>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</si>
  <si>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</si>
  <si>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</si>
  <si>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</si>
  <si>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</si>
  <si>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</si>
  <si>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</si>
  <si>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</si>
  <si>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</si>
  <si>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</si>
  <si>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</si>
  <si>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</si>
  <si>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</si>
  <si>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</si>
  <si>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</si>
  <si>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</si>
  <si>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</si>
  <si>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</si>
  <si>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</si>
  <si>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</si>
  <si>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</si>
  <si>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</si>
  <si>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</si>
  <si>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</si>
  <si>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</si>
  <si>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</si>
  <si>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</si>
  <si>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</si>
  <si>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</si>
  <si>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</si>
  <si>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</si>
  <si>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</si>
  <si>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</si>
  <si>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</si>
  <si>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</si>
  <si>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</si>
  <si>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</si>
  <si>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</si>
  <si>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</si>
  <si>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</si>
  <si>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</si>
  <si>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</si>
  <si>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</si>
  <si>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</si>
  <si>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</si>
  <si>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</si>
  <si>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</si>
  <si>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</si>
  <si>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</si>
  <si>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</si>
  <si>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</si>
  <si>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</si>
  <si>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</si>
  <si>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</si>
  <si>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</si>
  <si>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</si>
  <si>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</si>
  <si>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</si>
  <si>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</si>
  <si>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</si>
  <si>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</si>
  <si>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</si>
  <si>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</si>
  <si>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</si>
  <si>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</si>
  <si>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</si>
  <si>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</si>
  <si>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</si>
  <si>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</si>
  <si>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</si>
  <si>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</si>
  <si>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</si>
  <si>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</si>
  <si>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</si>
  <si>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</si>
  <si>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</si>
  <si>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</si>
  <si>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</si>
  <si>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</si>
  <si>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</si>
  <si>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</si>
  <si>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</si>
  <si>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</si>
  <si>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</si>
  <si>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</si>
  <si>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</si>
  <si>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</si>
  <si>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</si>
  <si>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</si>
  <si>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</si>
  <si>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</si>
  <si>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</si>
  <si>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</si>
  <si>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</si>
  <si>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</si>
  <si>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</si>
  <si>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</si>
  <si>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</si>
  <si>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</si>
  <si>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</si>
  <si>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</si>
  <si>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</si>
  <si>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</si>
  <si>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</si>
  <si>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</si>
  <si>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</si>
  <si>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</si>
  <si>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</si>
  <si>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</si>
  <si>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</si>
  <si>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</si>
  <si>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</si>
  <si>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</si>
  <si>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</si>
  <si>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</si>
  <si>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</si>
  <si>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</si>
  <si>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</si>
  <si>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</si>
  <si>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</si>
  <si>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</si>
  <si>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2.68</t>
  </si>
  <si>
    <t>▲ 2.96</t>
  </si>
  <si>
    <t>▲ 1.64</t>
  </si>
  <si>
    <t>鹿児島市国民健康保険事業特別会計</t>
  </si>
  <si>
    <t>▲ 2.40</t>
  </si>
  <si>
    <t>▲ 2.85</t>
  </si>
  <si>
    <t>▲ 2.04</t>
  </si>
  <si>
    <t>▲ 1.90</t>
  </si>
  <si>
    <t>▲ 2.27</t>
  </si>
  <si>
    <t>鹿児島市病院事業特別会計</t>
  </si>
  <si>
    <t>鹿児島市水道事業特別会計</t>
  </si>
  <si>
    <t>鹿児島市公共下水道事業特別会計</t>
  </si>
  <si>
    <t>一般会計</t>
  </si>
  <si>
    <t>鹿児島市介護保険特別会計</t>
  </si>
  <si>
    <t>鹿児島市母子父子寡婦福祉資金貸付事業特別会計</t>
  </si>
  <si>
    <t>鹿児島市工業用水道事業特別会計</t>
  </si>
  <si>
    <t>その他会計（赤字）</t>
  </si>
  <si>
    <t>▲ 0.02</t>
  </si>
  <si>
    <t>その他会計（黒字）</t>
  </si>
  <si>
    <t>R01</t>
    <phoneticPr fontId="5"/>
  </si>
  <si>
    <t>R02</t>
    <phoneticPr fontId="5"/>
  </si>
  <si>
    <t>R03</t>
    <phoneticPr fontId="5"/>
  </si>
  <si>
    <t>R04</t>
    <phoneticPr fontId="5"/>
  </si>
  <si>
    <t>R05</t>
    <phoneticPr fontId="5"/>
  </si>
  <si>
    <t>公益財団法人鹿児島市環境サービス財団</t>
    <rPh sb="0" eb="2">
      <t>コウエキ</t>
    </rPh>
    <rPh sb="2" eb="4">
      <t>ザイダン</t>
    </rPh>
    <rPh sb="4" eb="6">
      <t>ホウジン</t>
    </rPh>
    <rPh sb="6" eb="10">
      <t>カゴシマシ</t>
    </rPh>
    <rPh sb="10" eb="12">
      <t>カンキョウ</t>
    </rPh>
    <rPh sb="16" eb="18">
      <t>ザイダン</t>
    </rPh>
    <phoneticPr fontId="2"/>
  </si>
  <si>
    <t>鹿児島まちづくり土地区画整理協会</t>
    <rPh sb="0" eb="3">
      <t>カゴシマ</t>
    </rPh>
    <rPh sb="8" eb="16">
      <t>トチクカクセイリキョウカイ</t>
    </rPh>
    <phoneticPr fontId="2"/>
  </si>
  <si>
    <t>鹿児島市中小企業勤労者福祉サービスセンター</t>
  </si>
  <si>
    <t>かごしま教育文化振興財団</t>
    <rPh sb="4" eb="12">
      <t>キョウイクブンカシンコウザイダン</t>
    </rPh>
    <phoneticPr fontId="2"/>
  </si>
  <si>
    <t>鹿児島市水族館公社</t>
  </si>
  <si>
    <t>鹿児島中央地下駐車場</t>
    <rPh sb="0" eb="10">
      <t>カゴシマチュウオウチカチュウシャジョウ</t>
    </rPh>
    <phoneticPr fontId="2"/>
  </si>
  <si>
    <t>西郷南洲顕彰会</t>
    <rPh sb="0" eb="7">
      <t>サイゴウナンシュウケンショウカイ</t>
    </rPh>
    <phoneticPr fontId="2"/>
  </si>
  <si>
    <t>鹿児島観光コンベンション協会</t>
  </si>
  <si>
    <t>まちづくり鹿児島</t>
  </si>
  <si>
    <t>鹿児島市国際交流財団</t>
    <rPh sb="0" eb="4">
      <t>カゴシマシ</t>
    </rPh>
    <rPh sb="4" eb="6">
      <t>コクサイ</t>
    </rPh>
    <rPh sb="6" eb="8">
      <t>コウリュウ</t>
    </rPh>
    <rPh sb="8" eb="10">
      <t>ザイダン</t>
    </rPh>
    <phoneticPr fontId="2"/>
  </si>
  <si>
    <t>かごしま環境未来財団</t>
  </si>
  <si>
    <t>鹿児島市スポーツ振興協会</t>
    <rPh sb="0" eb="4">
      <t>カゴシマシ</t>
    </rPh>
    <rPh sb="8" eb="12">
      <t>シンコウキョウカイ</t>
    </rPh>
    <phoneticPr fontId="2"/>
  </si>
  <si>
    <t>-</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</si>
  <si>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</si>
  <si>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</si>
  <si>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</si>
  <si>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</si>
  <si>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t>
    <phoneticPr fontId="2"/>
  </si>
  <si>
    <t>建設事業基金</t>
    <rPh sb="0" eb="2">
      <t>ケンセツ</t>
    </rPh>
    <rPh sb="2" eb="4">
      <t>ジギョウ</t>
    </rPh>
    <rPh sb="4" eb="6">
      <t>キキン</t>
    </rPh>
    <phoneticPr fontId="19"/>
  </si>
  <si>
    <t>高齢者福祉施設管理基金</t>
    <rPh sb="0" eb="3">
      <t>コウレイシャ</t>
    </rPh>
    <rPh sb="3" eb="5">
      <t>フクシ</t>
    </rPh>
    <rPh sb="5" eb="7">
      <t>シセツ</t>
    </rPh>
    <rPh sb="7" eb="9">
      <t>カンリ</t>
    </rPh>
    <rPh sb="9" eb="11">
      <t>キキン</t>
    </rPh>
    <phoneticPr fontId="19"/>
  </si>
  <si>
    <t>文学振興基金</t>
    <rPh sb="0" eb="2">
      <t>ブンガク</t>
    </rPh>
    <rPh sb="2" eb="4">
      <t>シンコウ</t>
    </rPh>
    <rPh sb="4" eb="6">
      <t>キキン</t>
    </rPh>
    <phoneticPr fontId="19"/>
  </si>
  <si>
    <t>合併まちづくり基金</t>
    <rPh sb="0" eb="2">
      <t>ガッペイ</t>
    </rPh>
    <rPh sb="7" eb="9">
      <t>キキン</t>
    </rPh>
    <phoneticPr fontId="19"/>
  </si>
  <si>
    <t>国際交流基金</t>
    <rPh sb="0" eb="2">
      <t>コクサイ</t>
    </rPh>
    <rPh sb="2" eb="4">
      <t>コウリュウ</t>
    </rPh>
    <rPh sb="4" eb="6">
      <t>キキン</t>
    </rPh>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</si>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</sst>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84C-425E-B070-9290F36B43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66874</c:v>
                </c:pt>
                <c:pt idx="1">
                  <c:v>80771</c:v>
                </c:pt>
                <c:pt idx="2">
                  <c:v>63271</c:v>
                </c:pt>
                <c:pt idx="3">
                  <c:v>50315</c:v>
                </c:pt>
                <c:pt idx="4">
                  <c:v>52812</c:v>
                </c:pt>
              </c:numCache>
            </c:numRef>
          </c:val>
          <c:smooth val="0"/>
          <c:extLst>
            <c:ext xmlns:c16="http://schemas.microsoft.com/office/drawing/2014/chart" uri="{C3380CC4-5D6E-409C-BE32-E72D297353CC}">
              <c16:uniqueId val="{00000001-E84C-425E-B070-9290F36B43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3.35</c:v>
                </c:pt>
                <c:pt idx="1">
                  <c:v>3.37</c:v>
                </c:pt>
                <c:pt idx="2">
                  <c:v>6.62</c:v>
                </c:pt>
                <c:pt idx="3">
                  <c:v>5.01</c:v>
                </c:pt>
                <c:pt idx="4">
                  <c:v>3.94</c:v>
                </c:pt>
              </c:numCache>
            </c:numRef>
          </c:val>
          <c:extLst>
            <c:ext xmlns:c16="http://schemas.microsoft.com/office/drawing/2014/chart" uri="{C3380CC4-5D6E-409C-BE32-E72D297353CC}">
              <c16:uniqueId val="{00000000-80C4-41B4-81BB-8DAF9FF1F1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6.62</c:v>
                </c:pt>
                <c:pt idx="1">
                  <c:v>7.51</c:v>
                </c:pt>
                <c:pt idx="2">
                  <c:v>7.72</c:v>
                </c:pt>
                <c:pt idx="3">
                  <c:v>6.56</c:v>
                </c:pt>
                <c:pt idx="4">
                  <c:v>5.79</c:v>
                </c:pt>
              </c:numCache>
            </c:numRef>
          </c:val>
          <c:extLst>
            <c:ext xmlns:c16="http://schemas.microsoft.com/office/drawing/2014/chart" uri="{C3380CC4-5D6E-409C-BE32-E72D297353CC}">
              <c16:uniqueId val="{00000001-80C4-41B4-81BB-8DAF9FF1F1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-2.68</c:v>
                </c:pt>
                <c:pt idx="1">
                  <c:v>1.07</c:v>
                </c:pt>
                <c:pt idx="2">
                  <c:v>3.83</c:v>
                </c:pt>
                <c:pt idx="3">
                  <c:v>-2.96</c:v>
                </c:pt>
                <c:pt idx="4">
                  <c:v>-1.64</c:v>
                </c:pt>
              </c:numCache>
            </c:numRef>
          </c:val>
          <c:smooth val="0"/>
          <c:extLst>
            <c:ext xmlns:c16="http://schemas.microsoft.com/office/drawing/2014/chart" uri="{C3380CC4-5D6E-409C-BE32-E72D297353CC}">
              <c16:uniqueId val="{00000002-80C4-41B4-81BB-8DAF9FF1F1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0.89</c:v>
                </c:pt>
                <c:pt idx="2">
                  <c:v>#N/A</c:v>
                </c:pt>
                <c:pt idx="3">
                  <c:v>0.38</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0-6833-404E-A6BE-0A57AC93DE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extLst>
            <c:ext xmlns:c16="http://schemas.microsoft.com/office/drawing/2014/chart" uri="{C3380CC4-5D6E-409C-BE32-E72D297353CC}">
              <c16:uniqueId val="{00000001-6833-404E-A6BE-0A57AC93DEF0}"/>
            </c:ext>
          </c:extLst>
        </c:ser>
        <c:ser>
          <c:idx val="2"/>
          <c:order val="2"/>
          <c:tx>
            <c:strRef>
              <c:f>データシート!$A$29</c:f>
              <c:strCache>
                <c:ptCount val="1"/>
                <c:pt idx="0">
                  <c:v>鹿児島市工業用水道事業特別会計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0.09</c:v>
                </c:pt>
                <c:pt idx="4">
                  <c:v>#N/A</c:v>
                </c:pt>
                <c:pt idx="5">
                  <c:v>0.09</c:v>
                </c:pt>
                <c:pt idx="6">
                  <c:v>#N/A</c:v>
                </c:pt>
                <c:pt idx="7">
                  <c:v>0.1</c:v>
                </c:pt>
                <c:pt idx="8">
                  <c:v>#N/A</c:v>
                </c:pt>
                <c:pt idx="9">
                  <c:v>0.1</c:v>
                </c:pt>
              </c:numCache>
            </c:numRef>
          </c:val>
          <c:extLst>
            <c:ext xmlns:c16="http://schemas.microsoft.com/office/drawing/2014/chart" uri="{C3380CC4-5D6E-409C-BE32-E72D297353CC}">
              <c16:uniqueId val="{00000002-6833-404E-A6BE-0A57AC93DEF0}"/>
            </c:ext>
          </c:extLst>
        </c:ser>
        <c:ser>
          <c:idx val="3"/>
          <c:order val="3"/>
          <c:tx>
            <c:strRef>
              <c:f>データシート!$A$30</c:f>
              <c:strCache>
                <c:ptCount val="1"/>
                <c:pt idx="0">
                  <c:v>鹿児島市母子父子寡婦福祉資金貸付事業特別会計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0.08</c:v>
                </c:pt>
                <c:pt idx="4">
                  <c:v>#N/A</c:v>
                </c:pt>
                <c:pt idx="5">
                  <c:v>0.15</c:v>
                </c:pt>
                <c:pt idx="6">
                  <c:v>#N/A</c:v>
                </c:pt>
                <c:pt idx="7">
                  <c:v>0.18</c:v>
                </c:pt>
                <c:pt idx="8">
                  <c:v>#N/A</c:v>
                </c:pt>
                <c:pt idx="9">
                  <c:v>0.12</c:v>
                </c:pt>
              </c:numCache>
            </c:numRef>
          </c:val>
          <c:extLst>
            <c:ext xmlns:c16="http://schemas.microsoft.com/office/drawing/2014/chart" uri="{C3380CC4-5D6E-409C-BE32-E72D297353CC}">
              <c16:uniqueId val="{00000003-6833-404E-A6BE-0A57AC93DEF0}"/>
            </c:ext>
          </c:extLst>
        </c:ser>
        <c:ser>
          <c:idx val="4"/>
          <c:order val="4"/>
          <c:tx>
            <c:strRef>
              <c:f>データシート!$A$31</c:f>
              <c:strCache>
                <c:ptCount val="1"/>
                <c:pt idx="0">
                  <c:v>鹿児島市介護保険特別会計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0.59</c:v>
                </c:pt>
                <c:pt idx="4">
                  <c:v>#N/A</c:v>
                </c:pt>
                <c:pt idx="5">
                  <c:v>0.76</c:v>
                </c:pt>
                <c:pt idx="6">
                  <c:v>#N/A</c:v>
                </c:pt>
                <c:pt idx="7">
                  <c:v>1.43</c:v>
                </c:pt>
                <c:pt idx="8">
                  <c:v>#N/A</c:v>
                </c:pt>
                <c:pt idx="9">
                  <c:v>0.65</c:v>
                </c:pt>
              </c:numCache>
            </c:numRef>
          </c:val>
          <c:extLst>
            <c:ext xmlns:c16="http://schemas.microsoft.com/office/drawing/2014/chart" uri="{C3380CC4-5D6E-409C-BE32-E72D297353CC}">
              <c16:uniqueId val="{00000004-6833-404E-A6BE-0A57AC93DEF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3.32</c:v>
                </c:pt>
                <c:pt idx="2">
                  <c:v>#N/A</c:v>
                </c:pt>
                <c:pt idx="3">
                  <c:v>3.26</c:v>
                </c:pt>
                <c:pt idx="4">
                  <c:v>#N/A</c:v>
                </c:pt>
                <c:pt idx="5">
                  <c:v>6.45</c:v>
                </c:pt>
                <c:pt idx="6">
                  <c:v>#N/A</c:v>
                </c:pt>
                <c:pt idx="7">
                  <c:v>4.8099999999999996</c:v>
                </c:pt>
                <c:pt idx="8">
                  <c:v>#N/A</c:v>
                </c:pt>
                <c:pt idx="9">
                  <c:v>3.8</c:v>
                </c:pt>
              </c:numCache>
            </c:numRef>
          </c:val>
          <c:extLst>
            <c:ext xmlns:c16="http://schemas.microsoft.com/office/drawing/2014/chart" uri="{C3380CC4-5D6E-409C-BE32-E72D297353CC}">
              <c16:uniqueId val="{00000005-6833-404E-A6BE-0A57AC93DEF0}"/>
            </c:ext>
          </c:extLst>
        </c:ser>
        <c:ser>
          <c:idx val="6"/>
          <c:order val="6"/>
          <c:tx>
            <c:strRef>
              <c:f>データシート!$A$33</c:f>
              <c:strCache>
                <c:ptCount val="1"/>
                <c:pt idx="0">
                  <c:v>鹿児島市公共下水道事業特別会計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4.38</c:v>
                </c:pt>
                <c:pt idx="2">
                  <c:v>#N/A</c:v>
                </c:pt>
                <c:pt idx="3">
                  <c:v>4.58</c:v>
                </c:pt>
                <c:pt idx="4">
                  <c:v>#N/A</c:v>
                </c:pt>
                <c:pt idx="5">
                  <c:v>4.72</c:v>
                </c:pt>
                <c:pt idx="6">
                  <c:v>#N/A</c:v>
                </c:pt>
                <c:pt idx="7">
                  <c:v>4.8600000000000003</c:v>
                </c:pt>
                <c:pt idx="8">
                  <c:v>#N/A</c:v>
                </c:pt>
                <c:pt idx="9">
                  <c:v>4.7300000000000004</c:v>
                </c:pt>
              </c:numCache>
            </c:numRef>
          </c:val>
          <c:extLst>
            <c:ext xmlns:c16="http://schemas.microsoft.com/office/drawing/2014/chart" uri="{C3380CC4-5D6E-409C-BE32-E72D297353CC}">
              <c16:uniqueId val="{00000006-6833-404E-A6BE-0A57AC93DEF0}"/>
            </c:ext>
          </c:extLst>
        </c:ser>
        <c:ser>
          <c:idx val="7"/>
          <c:order val="7"/>
          <c:tx>
            <c:strRef>
              <c:f>データシート!$A$34</c:f>
              <c:strCache>
                <c:ptCount val="1"/>
                <c:pt idx="0">
                  <c:v>鹿児島市水道事業特別会計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7.39</c:v>
                </c:pt>
                <c:pt idx="2">
                  <c:v>#N/A</c:v>
                </c:pt>
                <c:pt idx="3">
                  <c:v>6.76</c:v>
                </c:pt>
                <c:pt idx="4">
                  <c:v>#N/A</c:v>
                </c:pt>
                <c:pt idx="5">
                  <c:v>6.91</c:v>
                </c:pt>
                <c:pt idx="6">
                  <c:v>#N/A</c:v>
                </c:pt>
                <c:pt idx="7">
                  <c:v>7.24</c:v>
                </c:pt>
                <c:pt idx="8">
                  <c:v>#N/A</c:v>
                </c:pt>
                <c:pt idx="9">
                  <c:v>7.47</c:v>
                </c:pt>
              </c:numCache>
            </c:numRef>
          </c:val>
          <c:extLst>
            <c:ext xmlns:c16="http://schemas.microsoft.com/office/drawing/2014/chart" uri="{C3380CC4-5D6E-409C-BE32-E72D297353CC}">
              <c16:uniqueId val="{00000007-6833-404E-A6BE-0A57AC93DEF0}"/>
            </c:ext>
          </c:extLst>
        </c:ser>
        <c:ser>
          <c:idx val="8"/>
          <c:order val="8"/>
          <c:tx>
            <c:strRef>
              <c:f>データシート!$A$35</c:f>
              <c:strCache>
                <c:ptCount val="1"/>
                <c:pt idx="0">
                  <c:v>鹿児島市病院事業特別会計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9.4600000000000009</c:v>
                </c:pt>
                <c:pt idx="2">
                  <c:v>#N/A</c:v>
                </c:pt>
                <c:pt idx="3">
                  <c:v>9.17</c:v>
                </c:pt>
                <c:pt idx="4">
                  <c:v>#N/A</c:v>
                </c:pt>
                <c:pt idx="5">
                  <c:v>9.6</c:v>
                </c:pt>
                <c:pt idx="6">
                  <c:v>#N/A</c:v>
                </c:pt>
                <c:pt idx="7">
                  <c:v>10.24</c:v>
                </c:pt>
                <c:pt idx="8">
                  <c:v>#N/A</c:v>
                </c:pt>
                <c:pt idx="9">
                  <c:v>8.3000000000000007</c:v>
                </c:pt>
              </c:numCache>
            </c:numRef>
          </c:val>
          <c:extLst>
            <c:ext xmlns:c16="http://schemas.microsoft.com/office/drawing/2014/chart" uri="{C3380CC4-5D6E-409C-BE32-E72D297353CC}">
              <c16:uniqueId val="{00000008-6833-404E-A6BE-0A57AC93DEF0}"/>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2.4</c:v>
                </c:pt>
                <c:pt idx="1">
                  <c:v>#N/A</c:v>
                </c:pt>
                <c:pt idx="2">
                  <c:v>2.85</c:v>
                </c:pt>
                <c:pt idx="3">
                  <c:v>#N/A</c:v>
                </c:pt>
                <c:pt idx="4">
                  <c:v>2.04</c:v>
                </c:pt>
                <c:pt idx="5">
                  <c:v>#N/A</c:v>
                </c:pt>
                <c:pt idx="6">
                  <c:v>1.9</c:v>
                </c:pt>
                <c:pt idx="7">
                  <c:v>#N/A</c:v>
                </c:pt>
                <c:pt idx="8">
                  <c:v>2.27</c:v>
                </c:pt>
                <c:pt idx="9">
                  <c:v>#N/A</c:v>
                </c:pt>
              </c:numCache>
            </c:numRef>
          </c:val>
          <c:extLst>
            <c:ext xmlns:c16="http://schemas.microsoft.com/office/drawing/2014/chart" uri="{C3380CC4-5D6E-409C-BE32-E72D297353CC}">
              <c16:uniqueId val="{00000009-6833-404E-A6BE-0A57AC93DE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22946</c:v>
                </c:pt>
                <c:pt idx="5">
                  <c:v>22700</c:v>
                </c:pt>
                <c:pt idx="8">
                  <c:v>22744</c:v>
                </c:pt>
                <c:pt idx="11">
                  <c:v>22666</c:v>
                </c:pt>
                <c:pt idx="14">
                  <c:v>22421</c:v>
                </c:pt>
              </c:numCache>
            </c:numRef>
          </c:val>
          <c:extLst>
            <c:ext xmlns:c16="http://schemas.microsoft.com/office/drawing/2014/chart" uri="{C3380CC4-5D6E-409C-BE32-E72D297353CC}">
              <c16:uniqueId val="{00000000-FBE5-43AC-841C-2D247223FC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E5-43AC-841C-2D247223FC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61</c:v>
                </c:pt>
                <c:pt idx="6">
                  <c:v>62</c:v>
                </c:pt>
                <c:pt idx="9">
                  <c:v>62</c:v>
                </c:pt>
                <c:pt idx="12">
                  <c:v>61</c:v>
                </c:pt>
              </c:numCache>
            </c:numRef>
          </c:val>
          <c:extLst>
            <c:ext xmlns:c16="http://schemas.microsoft.com/office/drawing/2014/chart" uri="{C3380CC4-5D6E-409C-BE32-E72D297353CC}">
              <c16:uniqueId val="{00000002-FBE5-43AC-841C-2D247223FC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E5-43AC-841C-2D247223FC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1363</c:v>
                </c:pt>
                <c:pt idx="3">
                  <c:v>3010</c:v>
                </c:pt>
                <c:pt idx="6">
                  <c:v>3058</c:v>
                </c:pt>
                <c:pt idx="9">
                  <c:v>3416</c:v>
                </c:pt>
                <c:pt idx="12">
                  <c:v>3455</c:v>
                </c:pt>
              </c:numCache>
            </c:numRef>
          </c:val>
          <c:extLst>
            <c:ext xmlns:c16="http://schemas.microsoft.com/office/drawing/2014/chart" uri="{C3380CC4-5D6E-409C-BE32-E72D297353CC}">
              <c16:uniqueId val="{00000004-FBE5-43AC-841C-2D247223FC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E5-43AC-841C-2D247223FC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E5-43AC-841C-2D247223FC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24922</c:v>
                </c:pt>
                <c:pt idx="3">
                  <c:v>23972</c:v>
                </c:pt>
                <c:pt idx="6">
                  <c:v>25557</c:v>
                </c:pt>
                <c:pt idx="9">
                  <c:v>24598</c:v>
                </c:pt>
                <c:pt idx="12">
                  <c:v>25015</c:v>
                </c:pt>
              </c:numCache>
            </c:numRef>
          </c:val>
          <c:extLst>
            <c:ext xmlns:c16="http://schemas.microsoft.com/office/drawing/2014/chart" uri="{C3380CC4-5D6E-409C-BE32-E72D297353CC}">
              <c16:uniqueId val="{00000007-FBE5-43AC-841C-2D247223FC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3399</c:v>
                </c:pt>
                <c:pt idx="2">
                  <c:v>#N/A</c:v>
                </c:pt>
                <c:pt idx="3">
                  <c:v>#N/A</c:v>
                </c:pt>
                <c:pt idx="4">
                  <c:v>4343</c:v>
                </c:pt>
                <c:pt idx="5">
                  <c:v>#N/A</c:v>
                </c:pt>
                <c:pt idx="6">
                  <c:v>#N/A</c:v>
                </c:pt>
                <c:pt idx="7">
                  <c:v>5933</c:v>
                </c:pt>
                <c:pt idx="8">
                  <c:v>#N/A</c:v>
                </c:pt>
                <c:pt idx="9">
                  <c:v>#N/A</c:v>
                </c:pt>
                <c:pt idx="10">
                  <c:v>5410</c:v>
                </c:pt>
                <c:pt idx="11">
                  <c:v>#N/A</c:v>
                </c:pt>
                <c:pt idx="12">
                  <c:v>#N/A</c:v>
                </c:pt>
                <c:pt idx="13">
                  <c:v>6110</c:v>
                </c:pt>
                <c:pt idx="14">
                  <c:v>#N/A</c:v>
                </c:pt>
              </c:numCache>
            </c:numRef>
          </c:val>
          <c:smooth val="0"/>
          <c:extLst>
            <c:ext xmlns:c16="http://schemas.microsoft.com/office/drawing/2014/chart" uri="{C3380CC4-5D6E-409C-BE32-E72D297353CC}">
              <c16:uniqueId val="{00000008-FBE5-43AC-841C-2D247223FC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194260</c:v>
                </c:pt>
                <c:pt idx="5">
                  <c:v>196531</c:v>
                </c:pt>
                <c:pt idx="8">
                  <c:v>193538</c:v>
                </c:pt>
                <c:pt idx="11">
                  <c:v>190274</c:v>
                </c:pt>
                <c:pt idx="14">
                  <c:v>183951</c:v>
                </c:pt>
              </c:numCache>
            </c:numRef>
          </c:val>
          <c:extLst>
            <c:ext xmlns:c16="http://schemas.microsoft.com/office/drawing/2014/chart" uri="{C3380CC4-5D6E-409C-BE32-E72D297353CC}">
              <c16:uniqueId val="{00000000-30DE-4A29-97AE-06B85B0CEE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55612</c:v>
                </c:pt>
                <c:pt idx="5">
                  <c:v>55175</c:v>
                </c:pt>
                <c:pt idx="8">
                  <c:v>62217</c:v>
                </c:pt>
                <c:pt idx="11">
                  <c:v>63457</c:v>
                </c:pt>
                <c:pt idx="14">
                  <c:v>60196</c:v>
                </c:pt>
              </c:numCache>
            </c:numRef>
          </c:val>
          <c:extLst>
            <c:ext xmlns:c16="http://schemas.microsoft.com/office/drawing/2014/chart" uri="{C3380CC4-5D6E-409C-BE32-E72D297353CC}">
              <c16:uniqueId val="{00000001-30DE-4A29-97AE-06B85B0CEE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46945</c:v>
                </c:pt>
                <c:pt idx="5">
                  <c:v>37050</c:v>
                </c:pt>
                <c:pt idx="8">
                  <c:v>48698</c:v>
                </c:pt>
                <c:pt idx="11">
                  <c:v>48139</c:v>
                </c:pt>
                <c:pt idx="14">
                  <c:v>46546</c:v>
                </c:pt>
              </c:numCache>
            </c:numRef>
          </c:val>
          <c:extLst>
            <c:ext xmlns:c16="http://schemas.microsoft.com/office/drawing/2014/chart" uri="{C3380CC4-5D6E-409C-BE32-E72D297353CC}">
              <c16:uniqueId val="{00000002-30DE-4A29-97AE-06B85B0CEE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DE-4A29-97AE-06B85B0CEE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DE-4A29-97AE-06B85B0CEE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281</c:v>
                </c:pt>
                <c:pt idx="3">
                  <c:v>167</c:v>
                </c:pt>
                <c:pt idx="6">
                  <c:v>101</c:v>
                </c:pt>
                <c:pt idx="9">
                  <c:v>47</c:v>
                </c:pt>
                <c:pt idx="12">
                  <c:v>162</c:v>
                </c:pt>
              </c:numCache>
            </c:numRef>
          </c:val>
          <c:extLst>
            <c:ext xmlns:c16="http://schemas.microsoft.com/office/drawing/2014/chart" uri="{C3380CC4-5D6E-409C-BE32-E72D297353CC}">
              <c16:uniqueId val="{00000005-30DE-4A29-97AE-06B85B0CEE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32354</c:v>
                </c:pt>
                <c:pt idx="3">
                  <c:v>31845</c:v>
                </c:pt>
                <c:pt idx="6">
                  <c:v>32137</c:v>
                </c:pt>
                <c:pt idx="9">
                  <c:v>30695</c:v>
                </c:pt>
                <c:pt idx="12">
                  <c:v>32584</c:v>
                </c:pt>
              </c:numCache>
            </c:numRef>
          </c:val>
          <c:extLst>
            <c:ext xmlns:c16="http://schemas.microsoft.com/office/drawing/2014/chart" uri="{C3380CC4-5D6E-409C-BE32-E72D297353CC}">
              <c16:uniqueId val="{00000006-30DE-4A29-97AE-06B85B0CEE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DE-4A29-97AE-06B85B0CEE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28391</c:v>
                </c:pt>
                <c:pt idx="3">
                  <c:v>40050</c:v>
                </c:pt>
                <c:pt idx="6">
                  <c:v>42774</c:v>
                </c:pt>
                <c:pt idx="9">
                  <c:v>46969</c:v>
                </c:pt>
                <c:pt idx="12">
                  <c:v>50235</c:v>
                </c:pt>
              </c:numCache>
            </c:numRef>
          </c:val>
          <c:extLst>
            <c:ext xmlns:c16="http://schemas.microsoft.com/office/drawing/2014/chart" uri="{C3380CC4-5D6E-409C-BE32-E72D297353CC}">
              <c16:uniqueId val="{00000008-30DE-4A29-97AE-06B85B0CEE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357</c:v>
                </c:pt>
                <c:pt idx="3">
                  <c:v>301</c:v>
                </c:pt>
                <c:pt idx="6">
                  <c:v>245</c:v>
                </c:pt>
                <c:pt idx="9">
                  <c:v>190</c:v>
                </c:pt>
                <c:pt idx="12">
                  <c:v>134</c:v>
                </c:pt>
              </c:numCache>
            </c:numRef>
          </c:val>
          <c:extLst>
            <c:ext xmlns:c16="http://schemas.microsoft.com/office/drawing/2014/chart" uri="{C3380CC4-5D6E-409C-BE32-E72D297353CC}">
              <c16:uniqueId val="{00000009-30DE-4A29-97AE-06B85B0CEE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269828</c:v>
                </c:pt>
                <c:pt idx="3">
                  <c:v>260131</c:v>
                </c:pt>
                <c:pt idx="6">
                  <c:v>260498</c:v>
                </c:pt>
                <c:pt idx="9">
                  <c:v>254284</c:v>
                </c:pt>
                <c:pt idx="12">
                  <c:v>247094</c:v>
                </c:pt>
              </c:numCache>
            </c:numRef>
          </c:val>
          <c:extLst>
            <c:ext xmlns:c16="http://schemas.microsoft.com/office/drawing/2014/chart" uri="{C3380CC4-5D6E-409C-BE32-E72D297353CC}">
              <c16:uniqueId val="{0000000A-30DE-4A29-97AE-06B85B0CEE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34394</c:v>
                </c:pt>
                <c:pt idx="2">
                  <c:v>#N/A</c:v>
                </c:pt>
                <c:pt idx="3">
                  <c:v>#N/A</c:v>
                </c:pt>
                <c:pt idx="4">
                  <c:v>43738</c:v>
                </c:pt>
                <c:pt idx="5">
                  <c:v>#N/A</c:v>
                </c:pt>
                <c:pt idx="6">
                  <c:v>#N/A</c:v>
                </c:pt>
                <c:pt idx="7">
                  <c:v>31303</c:v>
                </c:pt>
                <c:pt idx="8">
                  <c:v>#N/A</c:v>
                </c:pt>
                <c:pt idx="9">
                  <c:v>#N/A</c:v>
                </c:pt>
                <c:pt idx="10">
                  <c:v>30315</c:v>
                </c:pt>
                <c:pt idx="11">
                  <c:v>#N/A</c:v>
                </c:pt>
                <c:pt idx="12">
                  <c:v>#N/A</c:v>
                </c:pt>
                <c:pt idx="13">
                  <c:v>39516</c:v>
                </c:pt>
                <c:pt idx="14">
                  <c:v>#N/A</c:v>
                </c:pt>
              </c:numCache>
            </c:numRef>
          </c:val>
          <c:smooth val="0"/>
          <c:extLst>
            <c:ext xmlns:c16="http://schemas.microsoft.com/office/drawing/2014/chart" uri="{C3380CC4-5D6E-409C-BE32-E72D297353CC}">
              <c16:uniqueId val="{0000000B-30DE-4A29-97AE-06B85B0CEE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10708</c:v>
                </c:pt>
                <c:pt idx="1">
                  <c:v>8980</c:v>
                </c:pt>
                <c:pt idx="2">
                  <c:v>8064</c:v>
                </c:pt>
              </c:numCache>
            </c:numRef>
          </c:val>
          <c:extLst>
            <c:ext xmlns:c16="http://schemas.microsoft.com/office/drawing/2014/chart" uri="{C3380CC4-5D6E-409C-BE32-E72D297353CC}">
              <c16:uniqueId val="{00000000-2A64-48EB-8EE0-121C7E0E89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12145</c:v>
                </c:pt>
                <c:pt idx="1">
                  <c:v>13664</c:v>
                </c:pt>
                <c:pt idx="2">
                  <c:v>12501</c:v>
                </c:pt>
              </c:numCache>
            </c:numRef>
          </c:val>
          <c:extLst>
            <c:ext xmlns:c16="http://schemas.microsoft.com/office/drawing/2014/chart" uri="{C3380CC4-5D6E-409C-BE32-E72D297353CC}">
              <c16:uniqueId val="{00000001-2A64-48EB-8EE0-121C7E0E89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20827</c:v>
                </c:pt>
                <c:pt idx="1">
                  <c:v>19643</c:v>
                </c:pt>
                <c:pt idx="2">
                  <c:v>18703</c:v>
                </c:pt>
              </c:numCache>
            </c:numRef>
          </c:val>
          <c:extLst>
            <c:ext xmlns:c16="http://schemas.microsoft.com/office/drawing/2014/chart" uri="{C3380CC4-5D6E-409C-BE32-E72D297353CC}">
              <c16:uniqueId val="{00000002-2A64-48EB-8EE0-121C7E0E89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595,042
590,729
547.61
299,966,413
292,057,100
5,488,552
139,392,884
247,093,752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市税などの自主財源が乏しく地方交付税や国庫支出金への依存度が高い財政構造にあり、類似団体平均値より低くなっている。</a:t>
          </a:r>
        </a:p>
        <a:p>
          <a:r>
            <a:rPr kumimoji="1" lang="ja-JP" altLang="en-US" sz="1100">
              <a:solidFill>
                <a:schemeClr val="tx1"/>
              </a:solidFill>
              <a:latin typeface="+mn-ea"/>
              <a:ea typeface="+mn-ea"/>
            </a:rPr>
            <a:t>　今後も、事務事業の抜本的な見直しと合理化を図るとともに、市税などの自主財源の確保に努める。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111578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地方交付税の増や人件費の減などにより若干改善したが、今後も例年同様、厳しい状況になると考えている。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財政構造の弾力性を確保するため、今後も、自主財源の確保に努めるほか、市債借入額を元金償還金の範囲内に抑制することによる公債費の縮減、人件費の抑制、行政改革の推進等による一般行政経費のさらなる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32004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666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32004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5908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65</xdr:row>
      <xdr:rowOff>65786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908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65786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159529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類似団体と比較して、主に人件費が低いことなどから類似団体平均値よりも低くなっている。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今後も、行政改革の推進により、基本的な行政コストの縮減に努める。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61489</xdr:rowOff>
    </xdr:from>
    <xdr:to>
      <xdr:col>23</xdr:col>
      <xdr:colOff>133350</xdr:colOff>
      <xdr:row>82</xdr:row>
      <xdr:rowOff>112142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20389"/>
          <a:ext cx="8382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139415</xdr:rowOff>
    </xdr:from>
    <xdr:to>
      <xdr:col>19</xdr:col>
      <xdr:colOff>133350</xdr:colOff>
      <xdr:row>82</xdr:row>
      <xdr:rowOff>112142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6865"/>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119187</xdr:rowOff>
    </xdr:from>
    <xdr:to>
      <xdr:col>15</xdr:col>
      <xdr:colOff>82550</xdr:colOff>
      <xdr:row>81</xdr:row>
      <xdr:rowOff>139415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6637"/>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163914</xdr:rowOff>
    </xdr:from>
    <xdr:to>
      <xdr:col>11</xdr:col>
      <xdr:colOff>31750</xdr:colOff>
      <xdr:row>81</xdr:row>
      <xdr:rowOff>119187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9914"/>
          <a:ext cx="889000" cy="1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10689</xdr:rowOff>
    </xdr:from>
    <xdr:to>
      <xdr:col>23</xdr:col>
      <xdr:colOff>184150</xdr:colOff>
      <xdr:row>82</xdr:row>
      <xdr:rowOff>112289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27216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61342</xdr:rowOff>
    </xdr:from>
    <xdr:to>
      <xdr:col>19</xdr:col>
      <xdr:colOff>184150</xdr:colOff>
      <xdr:row>82</xdr:row>
      <xdr:rowOff>162942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88615</xdr:rowOff>
    </xdr:from>
    <xdr:to>
      <xdr:col>15</xdr:col>
      <xdr:colOff>133350</xdr:colOff>
      <xdr:row>82</xdr:row>
      <xdr:rowOff>18765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68387</xdr:rowOff>
    </xdr:from>
    <xdr:to>
      <xdr:col>11</xdr:col>
      <xdr:colOff>82550</xdr:colOff>
      <xdr:row>81</xdr:row>
      <xdr:rowOff>169987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113114</xdr:rowOff>
    </xdr:from>
    <xdr:to>
      <xdr:col>7</xdr:col>
      <xdr:colOff>31750</xdr:colOff>
      <xdr:row>81</xdr:row>
      <xdr:rowOff>43264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53441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ラスパイレス指数は、近年ほぼ横ばいで推移している。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452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行政改革大綱及び推進計画に基づき、業務の効率化や業務量の変化等に応じた職員定数の見直しを毎年度行い、適正な定員管理を推進している。</a:t>
          </a:r>
        </a:p>
        <a:p>
          <a:r>
            <a:rPr kumimoji="1" lang="ja-JP" altLang="en-US" sz="1100">
              <a:solidFill>
                <a:schemeClr val="tx1"/>
              </a:solidFill>
              <a:latin typeface="+mn-ea"/>
              <a:ea typeface="+mn-ea"/>
            </a:rPr>
            <a:t>　今後も、引き続き、適正な定員管理の推進に努める。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147531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978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111337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335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75142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95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71120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53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87858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元利償還金の増などにより、比率が上昇したが、類似団体平均値より低く、公債費負担の健全度は確保されていると考えている。</a:t>
          </a:r>
        </a:p>
        <a:p>
          <a:r>
            <a:rPr kumimoji="1" lang="ja-JP" altLang="en-US" sz="1100">
              <a:solidFill>
                <a:schemeClr val="tx1"/>
              </a:solidFill>
              <a:latin typeface="+mn-ea"/>
              <a:ea typeface="+mn-ea"/>
            </a:rPr>
            <a:t>　今後も、公債費の削減等により財政の健全化に努める。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102870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2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70696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137583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公営企業債等繰入見込額の増や、充当可能特定歳入の減などにより、前年に比べ増加している。</a:t>
          </a:r>
        </a:p>
        <a:p>
          <a:r>
            <a:rPr kumimoji="1" lang="ja-JP" altLang="en-US" sz="1100">
              <a:solidFill>
                <a:schemeClr val="tx1"/>
              </a:solidFill>
              <a:latin typeface="+mn-ea"/>
              <a:ea typeface="+mn-ea"/>
            </a:rPr>
            <a:t>　今後も、公債費の削減等により財政の健全化に努める。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121615</xdr:rowOff>
    </xdr:from>
    <xdr:to>
      <xdr:col>81</xdr:col>
      <xdr:colOff>44450</xdr:colOff>
      <xdr:row>16</xdr:row>
      <xdr:rowOff>16764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93365"/>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121615</xdr:rowOff>
    </xdr:from>
    <xdr:to>
      <xdr:col>77</xdr:col>
      <xdr:colOff>44450</xdr:colOff>
      <xdr:row>15</xdr:row>
      <xdr:rowOff>126441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933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126441</xdr:rowOff>
    </xdr:from>
    <xdr:to>
      <xdr:col>72</xdr:col>
      <xdr:colOff>203200</xdr:colOff>
      <xdr:row>16</xdr:row>
      <xdr:rowOff>67920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98191"/>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67920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4066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109491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8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70815</xdr:rowOff>
    </xdr:from>
    <xdr:to>
      <xdr:col>77</xdr:col>
      <xdr:colOff>95250</xdr:colOff>
      <xdr:row>16</xdr:row>
      <xdr:rowOff>965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75641</xdr:rowOff>
    </xdr:from>
    <xdr:to>
      <xdr:col>73</xdr:col>
      <xdr:colOff>44450</xdr:colOff>
      <xdr:row>16</xdr:row>
      <xdr:rowOff>5791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162018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17120</xdr:rowOff>
    </xdr:from>
    <xdr:to>
      <xdr:col>68</xdr:col>
      <xdr:colOff>203200</xdr:colOff>
      <xdr:row>16</xdr:row>
      <xdr:rowOff>118720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103497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58437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595,042
590,729
547.61
299,966,413
292,057,100
5,488,552
139,392,884
247,093,752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類似団体と比較して人口</a:t>
          </a:r>
          <a:r>
            <a:rPr kumimoji="1" lang="en-US" altLang="ja-JP" sz="1100">
              <a:solidFill>
                <a:schemeClr val="tx1"/>
              </a:solidFill>
              <a:latin typeface="+mn-ea"/>
              <a:ea typeface="+mn-ea"/>
            </a:rPr>
            <a:t>1,000</a:t>
          </a:r>
          <a:r>
            <a:rPr kumimoji="1" lang="ja-JP" altLang="en-US" sz="1100">
              <a:solidFill>
                <a:schemeClr val="tx1"/>
              </a:solidFill>
              <a:latin typeface="+mn-ea"/>
              <a:ea typeface="+mn-ea"/>
            </a:rPr>
            <a:t>人当たりの職員数が少ないことから、人件費も低い状況にある。</a:t>
          </a:r>
        </a:p>
        <a:p>
          <a:r>
            <a:rPr kumimoji="1" lang="ja-JP" altLang="en-US" sz="1100">
              <a:solidFill>
                <a:schemeClr val="tx1"/>
              </a:solidFill>
              <a:latin typeface="+mn-ea"/>
              <a:ea typeface="+mn-ea"/>
            </a:rPr>
            <a:t>　今後も、事務の効率化等を図るとともに、外部委託等により、適切な人件費の管理に努める。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類似団体平均値より低くなっており、健全な財政に寄与しているものと考えている。</a:t>
          </a:r>
        </a:p>
        <a:p>
          <a:r>
            <a:rPr kumimoji="1" lang="ja-JP" altLang="en-US" sz="1100">
              <a:solidFill>
                <a:schemeClr val="tx1"/>
              </a:solidFill>
              <a:latin typeface="+mn-ea"/>
              <a:ea typeface="+mn-ea"/>
            </a:rPr>
            <a:t>　今後も、過去の実績等によらず、改めて必要性や効率性等を十分に検討し、見直し・合理化に努める。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7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物価高騰に係る給付金等の増により、類似団体の平均値より高くなっている。</a:t>
          </a:r>
        </a:p>
        <a:p>
          <a:r>
            <a:rPr kumimoji="1" lang="ja-JP" altLang="en-US" sz="1100">
              <a:solidFill>
                <a:schemeClr val="tx1"/>
              </a:solidFill>
              <a:latin typeface="+mn-ea"/>
              <a:ea typeface="+mn-ea"/>
            </a:rPr>
            <a:t>　今後も、市の単独事業については、改めて費用対効果等を検証して、見直しを行うなど、扶助費の抑制に努める。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60</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12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81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59</xdr:row>
      <xdr:rowOff>75293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81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59</xdr:row>
      <xdr:rowOff>140607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9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116312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類似団体とほぼ同水準で推移しており、健全な財政に寄与しているものと考えている。</a:t>
          </a:r>
        </a:p>
        <a:p>
          <a:r>
            <a:rPr kumimoji="1" lang="ja-JP" altLang="en-US" sz="1100">
              <a:solidFill>
                <a:schemeClr val="tx1"/>
              </a:solidFill>
              <a:latin typeface="+mn-ea"/>
              <a:ea typeface="+mn-ea"/>
            </a:rPr>
            <a:t>　今後も、他会計への繰出金を適切に抑制するなど、普通会計への負担を減らしていくよう努める。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8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類似団体平均値より低くなっており、健全な財政に寄与しているものと考えている。</a:t>
          </a:r>
        </a:p>
        <a:p>
          <a:r>
            <a:rPr kumimoji="1" lang="ja-JP" altLang="en-US" sz="1100">
              <a:solidFill>
                <a:schemeClr val="tx1"/>
              </a:solidFill>
              <a:latin typeface="+mn-ea"/>
              <a:ea typeface="+mn-ea"/>
            </a:rPr>
            <a:t>　「補助金見直しの指針」等に基づき、事業実績の精査や団体自立のための指導等の取組を行ってきており、今後も、引き続き、同指針等に基づき積極的な見直しに努める。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33274</xdr:rowOff>
    </xdr:from>
    <xdr:to>
      <xdr:col>82</xdr:col>
      <xdr:colOff>107950</xdr:colOff>
      <xdr:row>33</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6911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33274</xdr:rowOff>
    </xdr:from>
    <xdr:to>
      <xdr:col>78</xdr:col>
      <xdr:colOff>69850</xdr:colOff>
      <xdr:row>33</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91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33274</xdr:rowOff>
    </xdr:from>
    <xdr:to>
      <xdr:col>73</xdr:col>
      <xdr:colOff>180975</xdr:colOff>
      <xdr:row>33</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91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54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153924</xdr:rowOff>
    </xdr:from>
    <xdr:to>
      <xdr:col>82</xdr:col>
      <xdr:colOff>158750</xdr:colOff>
      <xdr:row>33</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62501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153924</xdr:rowOff>
    </xdr:from>
    <xdr:to>
      <xdr:col>74</xdr:col>
      <xdr:colOff>31750</xdr:colOff>
      <xdr:row>33</xdr:row>
      <xdr:rowOff>84074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94251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762</xdr:rowOff>
    </xdr:from>
    <xdr:to>
      <xdr:col>69</xdr:col>
      <xdr:colOff>142875</xdr:colOff>
      <xdr:row>33</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112539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117348</xdr:rowOff>
    </xdr:from>
    <xdr:to>
      <xdr:col>65</xdr:col>
      <xdr:colOff>53975</xdr:colOff>
      <xdr:row>33</xdr:row>
      <xdr:rowOff>47498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57675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公債費は、近年ほぼ横ばいで推移しているが、借入額は、元金償還額の範囲内に抑制している。</a:t>
          </a:r>
        </a:p>
        <a:p>
          <a:r>
            <a:rPr kumimoji="1" lang="ja-JP" altLang="en-US" sz="1100">
              <a:solidFill>
                <a:schemeClr val="tx1"/>
              </a:solidFill>
              <a:latin typeface="+mn-ea"/>
              <a:ea typeface="+mn-ea"/>
            </a:rPr>
            <a:t>　今後も、実質的な市債残高を減少させるため、プライマリーバランスの黒字化を目指し、健全財政の維持に努める。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5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類似団体平均値より低くなっており、健全な財政に寄与しているものと考えている。</a:t>
          </a:r>
        </a:p>
        <a:p>
          <a:r>
            <a:rPr kumimoji="1" lang="ja-JP" altLang="en-US" sz="1100">
              <a:solidFill>
                <a:schemeClr val="tx1"/>
              </a:solidFill>
              <a:latin typeface="+mn-ea"/>
              <a:ea typeface="+mn-ea"/>
            </a:rPr>
            <a:t>　今後も、人件費、扶助費のほか投資的経費について、各面からコスト縮減に努める。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05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75</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857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75</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857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5499</xdr:rowOff>
    </xdr:from>
    <xdr:to>
      <xdr:col>29</xdr:col>
      <xdr:colOff>127000</xdr:colOff>
      <xdr:row>18</xdr:row>
      <xdr:rowOff>72136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9224"/>
          <a:ext cx="6477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72136</xdr:rowOff>
    </xdr:from>
    <xdr:to>
      <xdr:col>26</xdr:col>
      <xdr:colOff>50800</xdr:colOff>
      <xdr:row>18</xdr:row>
      <xdr:rowOff>123609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5861"/>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104483</xdr:rowOff>
    </xdr:from>
    <xdr:to>
      <xdr:col>22</xdr:col>
      <xdr:colOff>114300</xdr:colOff>
      <xdr:row>18</xdr:row>
      <xdr:rowOff>123609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38208"/>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104483</xdr:rowOff>
    </xdr:from>
    <xdr:to>
      <xdr:col>18</xdr:col>
      <xdr:colOff>177800</xdr:colOff>
      <xdr:row>19</xdr:row>
      <xdr:rowOff>3518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8208"/>
          <a:ext cx="698500" cy="7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126149</xdr:rowOff>
    </xdr:from>
    <xdr:to>
      <xdr:col>29</xdr:col>
      <xdr:colOff>177800</xdr:colOff>
      <xdr:row>18</xdr:row>
      <xdr:rowOff>56299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98226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21336</xdr:rowOff>
    </xdr:from>
    <xdr:to>
      <xdr:col>26</xdr:col>
      <xdr:colOff>101600</xdr:colOff>
      <xdr:row>18</xdr:row>
      <xdr:rowOff>122936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107713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72809</xdr:rowOff>
    </xdr:from>
    <xdr:to>
      <xdr:col>22</xdr:col>
      <xdr:colOff>165100</xdr:colOff>
      <xdr:row>19</xdr:row>
      <xdr:rowOff>2959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159186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53683</xdr:rowOff>
    </xdr:from>
    <xdr:to>
      <xdr:col>19</xdr:col>
      <xdr:colOff>38100</xdr:colOff>
      <xdr:row>18</xdr:row>
      <xdr:rowOff>155283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140060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124168</xdr:rowOff>
    </xdr:from>
    <xdr:to>
      <xdr:col>15</xdr:col>
      <xdr:colOff>101600</xdr:colOff>
      <xdr:row>19</xdr:row>
      <xdr:rowOff>54318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173939</xdr:rowOff>
    </xdr:from>
    <xdr:to>
      <xdr:col>29</xdr:col>
      <xdr:colOff>127000</xdr:colOff>
      <xdr:row>35</xdr:row>
      <xdr:rowOff>220421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84289"/>
          <a:ext cx="6477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188608</xdr:rowOff>
    </xdr:from>
    <xdr:to>
      <xdr:col>26</xdr:col>
      <xdr:colOff>50800</xdr:colOff>
      <xdr:row>35</xdr:row>
      <xdr:rowOff>220421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98958"/>
          <a:ext cx="698500" cy="3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188608</xdr:rowOff>
    </xdr:from>
    <xdr:to>
      <xdr:col>22</xdr:col>
      <xdr:colOff>114300</xdr:colOff>
      <xdr:row>35</xdr:row>
      <xdr:rowOff>290068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8958"/>
          <a:ext cx="698500" cy="10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290068</xdr:rowOff>
    </xdr:from>
    <xdr:to>
      <xdr:col>18</xdr:col>
      <xdr:colOff>177800</xdr:colOff>
      <xdr:row>36</xdr:row>
      <xdr:rowOff>7289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00418"/>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123139</xdr:rowOff>
    </xdr:from>
    <xdr:to>
      <xdr:col>29</xdr:col>
      <xdr:colOff>177800</xdr:colOff>
      <xdr:row>35</xdr:row>
      <xdr:rowOff>224739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95216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0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169621</xdr:rowOff>
    </xdr:from>
    <xdr:to>
      <xdr:col>26</xdr:col>
      <xdr:colOff>101600</xdr:colOff>
      <xdr:row>35</xdr:row>
      <xdr:rowOff>271221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255998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137808</xdr:rowOff>
    </xdr:from>
    <xdr:to>
      <xdr:col>22</xdr:col>
      <xdr:colOff>165100</xdr:colOff>
      <xdr:row>35</xdr:row>
      <xdr:rowOff>239408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224185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239268</xdr:rowOff>
    </xdr:from>
    <xdr:to>
      <xdr:col>19</xdr:col>
      <xdr:colOff>38100</xdr:colOff>
      <xdr:row>35</xdr:row>
      <xdr:rowOff>340868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325645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299389</xdr:rowOff>
    </xdr:from>
    <xdr:to>
      <xdr:col>15</xdr:col>
      <xdr:colOff>101600</xdr:colOff>
      <xdr:row>36</xdr:row>
      <xdr:rowOff>58089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595,042
590,729
547.61
299,966,413
292,057,100
5,488,552
139,392,884
247,093,752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11646</xdr:rowOff>
    </xdr:from>
    <xdr:to>
      <xdr:col>24</xdr:col>
      <xdr:colOff>63500</xdr:colOff>
      <xdr:row>37</xdr:row>
      <xdr:rowOff>76759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5296"/>
          <a:ext cx="838200" cy="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11646</xdr:rowOff>
    </xdr:from>
    <xdr:to>
      <xdr:col>19</xdr:col>
      <xdr:colOff>177800</xdr:colOff>
      <xdr:row>37</xdr:row>
      <xdr:rowOff>121679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5296"/>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100571</xdr:rowOff>
    </xdr:from>
    <xdr:to>
      <xdr:col>15</xdr:col>
      <xdr:colOff>50800</xdr:colOff>
      <xdr:row>37</xdr:row>
      <xdr:rowOff>121679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422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100571</xdr:rowOff>
    </xdr:from>
    <xdr:to>
      <xdr:col>10</xdr:col>
      <xdr:colOff>114300</xdr:colOff>
      <xdr:row>38</xdr:row>
      <xdr:rowOff>61176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422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25959</xdr:rowOff>
    </xdr:from>
    <xdr:to>
      <xdr:col>24</xdr:col>
      <xdr:colOff>114300</xdr:colOff>
      <xdr:row>37</xdr:row>
      <xdr:rowOff>127559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132296</xdr:rowOff>
    </xdr:from>
    <xdr:to>
      <xdr:col>20</xdr:col>
      <xdr:colOff>38100</xdr:colOff>
      <xdr:row>37</xdr:row>
      <xdr:rowOff>62446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70879</xdr:rowOff>
    </xdr:from>
    <xdr:to>
      <xdr:col>15</xdr:col>
      <xdr:colOff>101600</xdr:colOff>
      <xdr:row>38</xdr:row>
      <xdr:rowOff>1029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163606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49771</xdr:rowOff>
    </xdr:from>
    <xdr:to>
      <xdr:col>10</xdr:col>
      <xdr:colOff>165100</xdr:colOff>
      <xdr:row>37</xdr:row>
      <xdr:rowOff>151371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142498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10376</xdr:rowOff>
    </xdr:from>
    <xdr:to>
      <xdr:col>6</xdr:col>
      <xdr:colOff>38100</xdr:colOff>
      <xdr:row>38</xdr:row>
      <xdr:rowOff>111976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31996</xdr:rowOff>
    </xdr:from>
    <xdr:to>
      <xdr:col>24</xdr:col>
      <xdr:colOff>63500</xdr:colOff>
      <xdr:row>57</xdr:row>
      <xdr:rowOff>2180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33196"/>
          <a:ext cx="838200" cy="14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31996</xdr:rowOff>
    </xdr:from>
    <xdr:to>
      <xdr:col>19</xdr:col>
      <xdr:colOff>177800</xdr:colOff>
      <xdr:row>57</xdr:row>
      <xdr:rowOff>48260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3196"/>
          <a:ext cx="889000" cy="1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48260</xdr:rowOff>
    </xdr:from>
    <xdr:to>
      <xdr:col>15</xdr:col>
      <xdr:colOff>50800</xdr:colOff>
      <xdr:row>57</xdr:row>
      <xdr:rowOff>112268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091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112268</xdr:rowOff>
    </xdr:from>
    <xdr:to>
      <xdr:col>10</xdr:col>
      <xdr:colOff>114300</xdr:colOff>
      <xdr:row>58</xdr:row>
      <xdr:rowOff>57110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4918"/>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122830</xdr:rowOff>
    </xdr:from>
    <xdr:to>
      <xdr:col>24</xdr:col>
      <xdr:colOff>114300</xdr:colOff>
      <xdr:row>57</xdr:row>
      <xdr:rowOff>52980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101257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152646</xdr:rowOff>
    </xdr:from>
    <xdr:to>
      <xdr:col>20</xdr:col>
      <xdr:colOff>38100</xdr:colOff>
      <xdr:row>56</xdr:row>
      <xdr:rowOff>82796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73923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7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168910</xdr:rowOff>
    </xdr:from>
    <xdr:to>
      <xdr:col>15</xdr:col>
      <xdr:colOff>101600</xdr:colOff>
      <xdr:row>57</xdr:row>
      <xdr:rowOff>99060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61468</xdr:rowOff>
    </xdr:from>
    <xdr:to>
      <xdr:col>10</xdr:col>
      <xdr:colOff>165100</xdr:colOff>
      <xdr:row>57</xdr:row>
      <xdr:rowOff>163068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154195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6310</xdr:rowOff>
    </xdr:from>
    <xdr:to>
      <xdr:col>6</xdr:col>
      <xdr:colOff>38100</xdr:colOff>
      <xdr:row>58</xdr:row>
      <xdr:rowOff>107910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99037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12142</xdr:rowOff>
    </xdr:from>
    <xdr:to>
      <xdr:col>24</xdr:col>
      <xdr:colOff>63500</xdr:colOff>
      <xdr:row>77</xdr:row>
      <xdr:rowOff>24211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3792"/>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24211</xdr:rowOff>
    </xdr:from>
    <xdr:to>
      <xdr:col>19</xdr:col>
      <xdr:colOff>177800</xdr:colOff>
      <xdr:row>77</xdr:row>
      <xdr:rowOff>28051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586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131288</xdr:rowOff>
    </xdr:from>
    <xdr:to>
      <xdr:col>15</xdr:col>
      <xdr:colOff>50800</xdr:colOff>
      <xdr:row>77</xdr:row>
      <xdr:rowOff>28051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61488"/>
          <a:ext cx="889000" cy="6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131288</xdr:rowOff>
    </xdr:from>
    <xdr:to>
      <xdr:col>10</xdr:col>
      <xdr:colOff>114300</xdr:colOff>
      <xdr:row>76</xdr:row>
      <xdr:rowOff>133390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1488"/>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132792</xdr:rowOff>
    </xdr:from>
    <xdr:to>
      <xdr:col>24</xdr:col>
      <xdr:colOff>114300</xdr:colOff>
      <xdr:row>77</xdr:row>
      <xdr:rowOff>62942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111219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144861</xdr:rowOff>
    </xdr:from>
    <xdr:to>
      <xdr:col>20</xdr:col>
      <xdr:colOff>38100</xdr:colOff>
      <xdr:row>77</xdr:row>
      <xdr:rowOff>75011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66138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148701</xdr:rowOff>
    </xdr:from>
    <xdr:to>
      <xdr:col>15</xdr:col>
      <xdr:colOff>101600</xdr:colOff>
      <xdr:row>77</xdr:row>
      <xdr:rowOff>78851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69978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80488</xdr:rowOff>
    </xdr:from>
    <xdr:to>
      <xdr:col>10</xdr:col>
      <xdr:colOff>165100</xdr:colOff>
      <xdr:row>77</xdr:row>
      <xdr:rowOff>10638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82590</xdr:rowOff>
    </xdr:from>
    <xdr:to>
      <xdr:col>6</xdr:col>
      <xdr:colOff>38100</xdr:colOff>
      <xdr:row>77</xdr:row>
      <xdr:rowOff>12740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50840</xdr:rowOff>
    </xdr:from>
    <xdr:to>
      <xdr:col>24</xdr:col>
      <xdr:colOff>63500</xdr:colOff>
      <xdr:row>94</xdr:row>
      <xdr:rowOff>19859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95690"/>
          <a:ext cx="838200" cy="1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58744</xdr:rowOff>
    </xdr:from>
    <xdr:to>
      <xdr:col>19</xdr:col>
      <xdr:colOff>177800</xdr:colOff>
      <xdr:row>94</xdr:row>
      <xdr:rowOff>19859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03594"/>
          <a:ext cx="889000" cy="1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58744</xdr:rowOff>
    </xdr:from>
    <xdr:to>
      <xdr:col>15</xdr:col>
      <xdr:colOff>50800</xdr:colOff>
      <xdr:row>95</xdr:row>
      <xdr:rowOff>61497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03594"/>
          <a:ext cx="889000" cy="3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61497</xdr:rowOff>
    </xdr:from>
    <xdr:to>
      <xdr:col>10</xdr:col>
      <xdr:colOff>114300</xdr:colOff>
      <xdr:row>95</xdr:row>
      <xdr:rowOff>136674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49247"/>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xdr:rowOff>
    </xdr:from>
    <xdr:to>
      <xdr:col>24</xdr:col>
      <xdr:colOff>114300</xdr:colOff>
      <xdr:row>93</xdr:row>
      <xdr:rowOff>101640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22917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140509</xdr:rowOff>
    </xdr:from>
    <xdr:to>
      <xdr:col>20</xdr:col>
      <xdr:colOff>38100</xdr:colOff>
      <xdr:row>94</xdr:row>
      <xdr:rowOff>70659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87186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7944</xdr:rowOff>
    </xdr:from>
    <xdr:to>
      <xdr:col>15</xdr:col>
      <xdr:colOff>101600</xdr:colOff>
      <xdr:row>93</xdr:row>
      <xdr:rowOff>109544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126071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2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10697</xdr:rowOff>
    </xdr:from>
    <xdr:to>
      <xdr:col>10</xdr:col>
      <xdr:colOff>165100</xdr:colOff>
      <xdr:row>95</xdr:row>
      <xdr:rowOff>112297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128824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85874</xdr:rowOff>
    </xdr:from>
    <xdr:to>
      <xdr:col>6</xdr:col>
      <xdr:colOff>38100</xdr:colOff>
      <xdr:row>96</xdr:row>
      <xdr:rowOff>16024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32551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96038</xdr:rowOff>
    </xdr:from>
    <xdr:to>
      <xdr:col>55</xdr:col>
      <xdr:colOff>0</xdr:colOff>
      <xdr:row>37</xdr:row>
      <xdr:rowOff>111223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39688"/>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96038</xdr:rowOff>
    </xdr:from>
    <xdr:to>
      <xdr:col>50</xdr:col>
      <xdr:colOff>114300</xdr:colOff>
      <xdr:row>38</xdr:row>
      <xdr:rowOff>1625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9688"/>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77880</xdr:rowOff>
    </xdr:from>
    <xdr:to>
      <xdr:col>45</xdr:col>
      <xdr:colOff>177800</xdr:colOff>
      <xdr:row>38</xdr:row>
      <xdr:rowOff>1625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92830"/>
          <a:ext cx="889000" cy="11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77880</xdr:rowOff>
    </xdr:from>
    <xdr:to>
      <xdr:col>41</xdr:col>
      <xdr:colOff>50800</xdr:colOff>
      <xdr:row>38</xdr:row>
      <xdr:rowOff>85554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92830"/>
          <a:ext cx="889000" cy="120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60423</xdr:rowOff>
    </xdr:from>
    <xdr:to>
      <xdr:col>55</xdr:col>
      <xdr:colOff>50800</xdr:colOff>
      <xdr:row>37</xdr:row>
      <xdr:rowOff>162023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146800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45238</xdr:rowOff>
    </xdr:from>
    <xdr:to>
      <xdr:col>50</xdr:col>
      <xdr:colOff>165100</xdr:colOff>
      <xdr:row>37</xdr:row>
      <xdr:rowOff>146838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122275</xdr:rowOff>
    </xdr:from>
    <xdr:to>
      <xdr:col>46</xdr:col>
      <xdr:colOff>38100</xdr:colOff>
      <xdr:row>38</xdr:row>
      <xdr:rowOff>52425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43552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27080</xdr:rowOff>
    </xdr:from>
    <xdr:to>
      <xdr:col>41</xdr:col>
      <xdr:colOff>101600</xdr:colOff>
      <xdr:row>31</xdr:row>
      <xdr:rowOff>128680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119807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34754</xdr:rowOff>
    </xdr:from>
    <xdr:to>
      <xdr:col>36</xdr:col>
      <xdr:colOff>165100</xdr:colOff>
      <xdr:row>38</xdr:row>
      <xdr:rowOff>136354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127481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77456</xdr:rowOff>
    </xdr:from>
    <xdr:to>
      <xdr:col>55</xdr:col>
      <xdr:colOff>0</xdr:colOff>
      <xdr:row>56</xdr:row>
      <xdr:rowOff>118228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78656"/>
          <a:ext cx="838200" cy="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78125</xdr:rowOff>
    </xdr:from>
    <xdr:to>
      <xdr:col>50</xdr:col>
      <xdr:colOff>114300</xdr:colOff>
      <xdr:row>56</xdr:row>
      <xdr:rowOff>118228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07875"/>
          <a:ext cx="889000" cy="2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135275</xdr:rowOff>
    </xdr:from>
    <xdr:to>
      <xdr:col>45</xdr:col>
      <xdr:colOff>177800</xdr:colOff>
      <xdr:row>55</xdr:row>
      <xdr:rowOff>78125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2221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135275</xdr:rowOff>
    </xdr:from>
    <xdr:to>
      <xdr:col>41</xdr:col>
      <xdr:colOff>50800</xdr:colOff>
      <xdr:row>55</xdr:row>
      <xdr:rowOff>19293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22125"/>
          <a:ext cx="889000" cy="2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26656</xdr:rowOff>
    </xdr:from>
    <xdr:to>
      <xdr:col>55</xdr:col>
      <xdr:colOff>50800</xdr:colOff>
      <xdr:row>56</xdr:row>
      <xdr:rowOff>128256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49533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67428</xdr:rowOff>
    </xdr:from>
    <xdr:to>
      <xdr:col>50</xdr:col>
      <xdr:colOff>165100</xdr:colOff>
      <xdr:row>56</xdr:row>
      <xdr:rowOff>169028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27325</xdr:rowOff>
    </xdr:from>
    <xdr:to>
      <xdr:col>46</xdr:col>
      <xdr:colOff>38100</xdr:colOff>
      <xdr:row>55</xdr:row>
      <xdr:rowOff>128925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145452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84475</xdr:rowOff>
    </xdr:from>
    <xdr:to>
      <xdr:col>41</xdr:col>
      <xdr:colOff>101600</xdr:colOff>
      <xdr:row>54</xdr:row>
      <xdr:rowOff>14625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31152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139943</xdr:rowOff>
    </xdr:from>
    <xdr:to>
      <xdr:col>36</xdr:col>
      <xdr:colOff>165100</xdr:colOff>
      <xdr:row>55</xdr:row>
      <xdr:rowOff>70093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86620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71943</xdr:rowOff>
    </xdr:from>
    <xdr:to>
      <xdr:col>55</xdr:col>
      <xdr:colOff>0</xdr:colOff>
      <xdr:row>77</xdr:row>
      <xdr:rowOff>94255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73593"/>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94254</xdr:rowOff>
    </xdr:from>
    <xdr:to>
      <xdr:col>50</xdr:col>
      <xdr:colOff>114300</xdr:colOff>
      <xdr:row>77</xdr:row>
      <xdr:rowOff>71943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53004"/>
          <a:ext cx="889000" cy="3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80173</xdr:rowOff>
    </xdr:from>
    <xdr:to>
      <xdr:col>45</xdr:col>
      <xdr:colOff>177800</xdr:colOff>
      <xdr:row>75</xdr:row>
      <xdr:rowOff>94254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767473"/>
          <a:ext cx="8890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80173</xdr:rowOff>
    </xdr:from>
    <xdr:to>
      <xdr:col>41</xdr:col>
      <xdr:colOff>50800</xdr:colOff>
      <xdr:row>76</xdr:row>
      <xdr:rowOff>41356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67473"/>
          <a:ext cx="889000" cy="30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43455</xdr:rowOff>
    </xdr:from>
    <xdr:to>
      <xdr:col>55</xdr:col>
      <xdr:colOff>50800</xdr:colOff>
      <xdr:row>77</xdr:row>
      <xdr:rowOff>145055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21882</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21143</xdr:rowOff>
    </xdr:from>
    <xdr:to>
      <xdr:col>50</xdr:col>
      <xdr:colOff>165100</xdr:colOff>
      <xdr:row>77</xdr:row>
      <xdr:rowOff>122743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113870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3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43454</xdr:rowOff>
    </xdr:from>
    <xdr:to>
      <xdr:col>46</xdr:col>
      <xdr:colOff>38100</xdr:colOff>
      <xdr:row>75</xdr:row>
      <xdr:rowOff>145054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161581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6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29373</xdr:rowOff>
    </xdr:from>
    <xdr:to>
      <xdr:col>41</xdr:col>
      <xdr:colOff>101600</xdr:colOff>
      <xdr:row>74</xdr:row>
      <xdr:rowOff>130973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147500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162006</xdr:rowOff>
    </xdr:from>
    <xdr:to>
      <xdr:col>36</xdr:col>
      <xdr:colOff>165100</xdr:colOff>
      <xdr:row>76</xdr:row>
      <xdr:rowOff>92156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108683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167494</xdr:rowOff>
    </xdr:from>
    <xdr:to>
      <xdr:col>55</xdr:col>
      <xdr:colOff>0</xdr:colOff>
      <xdr:row>95</xdr:row>
      <xdr:rowOff>63957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83794"/>
          <a:ext cx="8382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63957</xdr:rowOff>
    </xdr:from>
    <xdr:to>
      <xdr:col>50</xdr:col>
      <xdr:colOff>114300</xdr:colOff>
      <xdr:row>96</xdr:row>
      <xdr:rowOff>70986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51707"/>
          <a:ext cx="889000" cy="1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77369</xdr:rowOff>
    </xdr:from>
    <xdr:to>
      <xdr:col>45</xdr:col>
      <xdr:colOff>177800</xdr:colOff>
      <xdr:row>96</xdr:row>
      <xdr:rowOff>70986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65119"/>
          <a:ext cx="889000" cy="1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77369</xdr:rowOff>
    </xdr:from>
    <xdr:to>
      <xdr:col>41</xdr:col>
      <xdr:colOff>50800</xdr:colOff>
      <xdr:row>95</xdr:row>
      <xdr:rowOff>113697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65119"/>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116694</xdr:rowOff>
    </xdr:from>
    <xdr:to>
      <xdr:col>55</xdr:col>
      <xdr:colOff>50800</xdr:colOff>
      <xdr:row>95</xdr:row>
      <xdr:rowOff>46844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139571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13157</xdr:rowOff>
    </xdr:from>
    <xdr:to>
      <xdr:col>50</xdr:col>
      <xdr:colOff>165100</xdr:colOff>
      <xdr:row>95</xdr:row>
      <xdr:rowOff>114757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131284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20186</xdr:rowOff>
    </xdr:from>
    <xdr:to>
      <xdr:col>46</xdr:col>
      <xdr:colOff>38100</xdr:colOff>
      <xdr:row>96</xdr:row>
      <xdr:rowOff>121786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112913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26569</xdr:rowOff>
    </xdr:from>
    <xdr:to>
      <xdr:col>41</xdr:col>
      <xdr:colOff>101600</xdr:colOff>
      <xdr:row>95</xdr:row>
      <xdr:rowOff>128169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144696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62897</xdr:rowOff>
    </xdr:from>
    <xdr:to>
      <xdr:col>36</xdr:col>
      <xdr:colOff>165100</xdr:colOff>
      <xdr:row>95</xdr:row>
      <xdr:rowOff>164497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9574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103505</xdr:rowOff>
    </xdr:from>
    <xdr:to>
      <xdr:col>85</xdr:col>
      <xdr:colOff>127000</xdr:colOff>
      <xdr:row>38</xdr:row>
      <xdr:rowOff>104267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186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71196</xdr:rowOff>
    </xdr:from>
    <xdr:to>
      <xdr:col>81</xdr:col>
      <xdr:colOff>50800</xdr:colOff>
      <xdr:row>38</xdr:row>
      <xdr:rowOff>103505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8629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20904</xdr:rowOff>
    </xdr:from>
    <xdr:to>
      <xdr:col>76</xdr:col>
      <xdr:colOff>114300</xdr:colOff>
      <xdr:row>38</xdr:row>
      <xdr:rowOff>71196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36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20904</xdr:rowOff>
    </xdr:from>
    <xdr:to>
      <xdr:col>71</xdr:col>
      <xdr:colOff>177800</xdr:colOff>
      <xdr:row>38</xdr:row>
      <xdr:rowOff>28067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3600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53467</xdr:rowOff>
    </xdr:from>
    <xdr:to>
      <xdr:col>85</xdr:col>
      <xdr:colOff>177800</xdr:colOff>
      <xdr:row>38</xdr:row>
      <xdr:rowOff>155067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12844</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5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52705</xdr:rowOff>
    </xdr:from>
    <xdr:to>
      <xdr:col>81</xdr:col>
      <xdr:colOff>101600</xdr:colOff>
      <xdr:row>38</xdr:row>
      <xdr:rowOff>154305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20396</xdr:rowOff>
    </xdr:from>
    <xdr:to>
      <xdr:col>76</xdr:col>
      <xdr:colOff>165100</xdr:colOff>
      <xdr:row>38</xdr:row>
      <xdr:rowOff>121996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138523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141554</xdr:rowOff>
    </xdr:from>
    <xdr:to>
      <xdr:col>72</xdr:col>
      <xdr:colOff>38100</xdr:colOff>
      <xdr:row>38</xdr:row>
      <xdr:rowOff>71704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62831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7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148717</xdr:rowOff>
    </xdr:from>
    <xdr:to>
      <xdr:col>67</xdr:col>
      <xdr:colOff>101600</xdr:colOff>
      <xdr:row>38</xdr:row>
      <xdr:rowOff>78867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69994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81435</xdr:rowOff>
    </xdr:from>
    <xdr:to>
      <xdr:col>85</xdr:col>
      <xdr:colOff>127000</xdr:colOff>
      <xdr:row>74</xdr:row>
      <xdr:rowOff>106982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768735"/>
          <a:ext cx="838200" cy="2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66205</xdr:rowOff>
    </xdr:from>
    <xdr:to>
      <xdr:col>81</xdr:col>
      <xdr:colOff>50800</xdr:colOff>
      <xdr:row>74</xdr:row>
      <xdr:rowOff>106982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53505"/>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66205</xdr:rowOff>
    </xdr:from>
    <xdr:to>
      <xdr:col>76</xdr:col>
      <xdr:colOff>114300</xdr:colOff>
      <xdr:row>74</xdr:row>
      <xdr:rowOff>143958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53505"/>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99752</xdr:rowOff>
    </xdr:from>
    <xdr:to>
      <xdr:col>71</xdr:col>
      <xdr:colOff>177800</xdr:colOff>
      <xdr:row>74</xdr:row>
      <xdr:rowOff>143958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787052"/>
          <a:ext cx="889000" cy="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30635</xdr:rowOff>
    </xdr:from>
    <xdr:to>
      <xdr:col>85</xdr:col>
      <xdr:colOff>177800</xdr:colOff>
      <xdr:row>74</xdr:row>
      <xdr:rowOff>132235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53512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56182</xdr:rowOff>
    </xdr:from>
    <xdr:to>
      <xdr:col>81</xdr:col>
      <xdr:colOff>101600</xdr:colOff>
      <xdr:row>74</xdr:row>
      <xdr:rowOff>157782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15405</xdr:rowOff>
    </xdr:from>
    <xdr:to>
      <xdr:col>76</xdr:col>
      <xdr:colOff>165100</xdr:colOff>
      <xdr:row>74</xdr:row>
      <xdr:rowOff>117005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133532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93158</xdr:rowOff>
    </xdr:from>
    <xdr:to>
      <xdr:col>72</xdr:col>
      <xdr:colOff>38100</xdr:colOff>
      <xdr:row>75</xdr:row>
      <xdr:rowOff>23308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39835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48952</xdr:rowOff>
    </xdr:from>
    <xdr:to>
      <xdr:col>67</xdr:col>
      <xdr:colOff>101600</xdr:colOff>
      <xdr:row>74</xdr:row>
      <xdr:rowOff>150552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167079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112268</xdr:rowOff>
    </xdr:from>
    <xdr:to>
      <xdr:col>85</xdr:col>
      <xdr:colOff>127000</xdr:colOff>
      <xdr:row>97</xdr:row>
      <xdr:rowOff>107403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71468"/>
          <a:ext cx="838200" cy="1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138198</xdr:rowOff>
    </xdr:from>
    <xdr:to>
      <xdr:col>81</xdr:col>
      <xdr:colOff>50800</xdr:colOff>
      <xdr:row>97</xdr:row>
      <xdr:rowOff>107403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97398"/>
          <a:ext cx="889000" cy="1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138198</xdr:rowOff>
    </xdr:from>
    <xdr:to>
      <xdr:col>76</xdr:col>
      <xdr:colOff>114300</xdr:colOff>
      <xdr:row>98</xdr:row>
      <xdr:rowOff>106031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97398"/>
          <a:ext cx="889000" cy="3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131731</xdr:rowOff>
    </xdr:from>
    <xdr:to>
      <xdr:col>71</xdr:col>
      <xdr:colOff>177800</xdr:colOff>
      <xdr:row>98</xdr:row>
      <xdr:rowOff>106031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762381"/>
          <a:ext cx="889000" cy="1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61468</xdr:rowOff>
    </xdr:from>
    <xdr:to>
      <xdr:col>85</xdr:col>
      <xdr:colOff>177800</xdr:colOff>
      <xdr:row>96</xdr:row>
      <xdr:rowOff>163068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84345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56603</xdr:rowOff>
    </xdr:from>
    <xdr:to>
      <xdr:col>81</xdr:col>
      <xdr:colOff>101600</xdr:colOff>
      <xdr:row>97</xdr:row>
      <xdr:rowOff>158203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149330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87398</xdr:rowOff>
    </xdr:from>
    <xdr:to>
      <xdr:col>76</xdr:col>
      <xdr:colOff>165100</xdr:colOff>
      <xdr:row>97</xdr:row>
      <xdr:rowOff>17548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34075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55231</xdr:rowOff>
    </xdr:from>
    <xdr:to>
      <xdr:col>72</xdr:col>
      <xdr:colOff>38100</xdr:colOff>
      <xdr:row>98</xdr:row>
      <xdr:rowOff>156831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147958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80931</xdr:rowOff>
    </xdr:from>
    <xdr:to>
      <xdr:col>67</xdr:col>
      <xdr:colOff>101600</xdr:colOff>
      <xdr:row>98</xdr:row>
      <xdr:rowOff>11081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27608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4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48831</xdr:rowOff>
    </xdr:from>
    <xdr:to>
      <xdr:col>116</xdr:col>
      <xdr:colOff>63500</xdr:colOff>
      <xdr:row>38</xdr:row>
      <xdr:rowOff>69786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63931"/>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141986</xdr:rowOff>
    </xdr:from>
    <xdr:to>
      <xdr:col>111</xdr:col>
      <xdr:colOff>177800</xdr:colOff>
      <xdr:row>38</xdr:row>
      <xdr:rowOff>48831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485636"/>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141986</xdr:rowOff>
    </xdr:from>
    <xdr:to>
      <xdr:col>107</xdr:col>
      <xdr:colOff>50800</xdr:colOff>
      <xdr:row>38</xdr:row>
      <xdr:rowOff>30924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85636"/>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30924</xdr:rowOff>
    </xdr:from>
    <xdr:to>
      <xdr:col>102</xdr:col>
      <xdr:colOff>114300</xdr:colOff>
      <xdr:row>38</xdr:row>
      <xdr:rowOff>91504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46024"/>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18986</xdr:rowOff>
    </xdr:from>
    <xdr:to>
      <xdr:col>116</xdr:col>
      <xdr:colOff>114300</xdr:colOff>
      <xdr:row>38</xdr:row>
      <xdr:rowOff>120586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168863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12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169481</xdr:rowOff>
    </xdr:from>
    <xdr:to>
      <xdr:col>112</xdr:col>
      <xdr:colOff>38100</xdr:colOff>
      <xdr:row>38</xdr:row>
      <xdr:rowOff>99631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90758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0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91186</xdr:rowOff>
    </xdr:from>
    <xdr:to>
      <xdr:col>107</xdr:col>
      <xdr:colOff>101600</xdr:colOff>
      <xdr:row>38</xdr:row>
      <xdr:rowOff>21336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12463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151574</xdr:rowOff>
    </xdr:from>
    <xdr:to>
      <xdr:col>102</xdr:col>
      <xdr:colOff>165100</xdr:colOff>
      <xdr:row>38</xdr:row>
      <xdr:rowOff>81724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72851</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5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40704</xdr:rowOff>
    </xdr:from>
    <xdr:to>
      <xdr:col>98</xdr:col>
      <xdr:colOff>38100</xdr:colOff>
      <xdr:row>38</xdr:row>
      <xdr:rowOff>142304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133431</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48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31038</xdr:rowOff>
    </xdr:from>
    <xdr:to>
      <xdr:col>116</xdr:col>
      <xdr:colOff>63500</xdr:colOff>
      <xdr:row>59</xdr:row>
      <xdr:rowOff>43802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6588"/>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31038</xdr:rowOff>
    </xdr:from>
    <xdr:to>
      <xdr:col>111</xdr:col>
      <xdr:colOff>177800</xdr:colOff>
      <xdr:row>59</xdr:row>
      <xdr:rowOff>43650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46588"/>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11417</xdr:rowOff>
    </xdr:from>
    <xdr:to>
      <xdr:col>107</xdr:col>
      <xdr:colOff>50800</xdr:colOff>
      <xdr:row>59</xdr:row>
      <xdr:rowOff>43650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2696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11417</xdr:rowOff>
    </xdr:from>
    <xdr:to>
      <xdr:col>102</xdr:col>
      <xdr:colOff>114300</xdr:colOff>
      <xdr:row>59</xdr:row>
      <xdr:rowOff>43040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2696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151688</xdr:rowOff>
    </xdr:from>
    <xdr:to>
      <xdr:col>112</xdr:col>
      <xdr:colOff>38100</xdr:colOff>
      <xdr:row>59</xdr:row>
      <xdr:rowOff>81838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72965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164300</xdr:rowOff>
    </xdr:from>
    <xdr:to>
      <xdr:col>107</xdr:col>
      <xdr:colOff>101600</xdr:colOff>
      <xdr:row>59</xdr:row>
      <xdr:rowOff>94450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85577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132067</xdr:rowOff>
    </xdr:from>
    <xdr:to>
      <xdr:col>102</xdr:col>
      <xdr:colOff>165100</xdr:colOff>
      <xdr:row>59</xdr:row>
      <xdr:rowOff>62217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53344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163690</xdr:rowOff>
    </xdr:from>
    <xdr:to>
      <xdr:col>98</xdr:col>
      <xdr:colOff>38100</xdr:colOff>
      <xdr:row>59</xdr:row>
      <xdr:rowOff>93840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84967</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151206</xdr:rowOff>
    </xdr:from>
    <xdr:to>
      <xdr:col>116</xdr:col>
      <xdr:colOff>63500</xdr:colOff>
      <xdr:row>74</xdr:row>
      <xdr:rowOff>38926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667056"/>
          <a:ext cx="8382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38926</xdr:rowOff>
    </xdr:from>
    <xdr:to>
      <xdr:col>111</xdr:col>
      <xdr:colOff>177800</xdr:colOff>
      <xdr:row>74</xdr:row>
      <xdr:rowOff>57671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72622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57671</xdr:rowOff>
    </xdr:from>
    <xdr:to>
      <xdr:col>107</xdr:col>
      <xdr:colOff>50800</xdr:colOff>
      <xdr:row>74</xdr:row>
      <xdr:rowOff>73901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74497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73901</xdr:rowOff>
    </xdr:from>
    <xdr:to>
      <xdr:col>102</xdr:col>
      <xdr:colOff>114300</xdr:colOff>
      <xdr:row>74</xdr:row>
      <xdr:rowOff>126822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761201"/>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100406</xdr:rowOff>
    </xdr:from>
    <xdr:to>
      <xdr:col>116</xdr:col>
      <xdr:colOff>114300</xdr:colOff>
      <xdr:row>74</xdr:row>
      <xdr:rowOff>30556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123283</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4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159576</xdr:rowOff>
    </xdr:from>
    <xdr:to>
      <xdr:col>112</xdr:col>
      <xdr:colOff>38100</xdr:colOff>
      <xdr:row>74</xdr:row>
      <xdr:rowOff>89726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6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106253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6871</xdr:rowOff>
    </xdr:from>
    <xdr:to>
      <xdr:col>107</xdr:col>
      <xdr:colOff>101600</xdr:colOff>
      <xdr:row>74</xdr:row>
      <xdr:rowOff>108471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6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124998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46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23101</xdr:rowOff>
    </xdr:from>
    <xdr:to>
      <xdr:col>102</xdr:col>
      <xdr:colOff>165100</xdr:colOff>
      <xdr:row>74</xdr:row>
      <xdr:rowOff>124701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7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141228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76022</xdr:rowOff>
    </xdr:from>
    <xdr:to>
      <xdr:col>98</xdr:col>
      <xdr:colOff>38100</xdr:colOff>
      <xdr:row>75</xdr:row>
      <xdr:rowOff>6172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22699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物価高騰に係る経費や障害福祉に要する経費の増などにより、類似団体と比較して扶助費が高くなっている。</a:t>
          </a:r>
        </a:p>
        <a:p>
          <a:r>
            <a:rPr kumimoji="1" lang="ja-JP" altLang="en-US" sz="1100">
              <a:solidFill>
                <a:schemeClr val="tx1"/>
              </a:solidFill>
              <a:latin typeface="+mn-ea"/>
              <a:ea typeface="+mn-ea"/>
            </a:rPr>
            <a:t>　一方、人件費や物件費、補助費等は類似団体平均値より低くなっており、健全な財政に寄与しているものと考えられる。</a:t>
          </a:r>
        </a:p>
        <a:p>
          <a:r>
            <a:rPr kumimoji="1" lang="ja-JP" altLang="en-US" sz="1100">
              <a:solidFill>
                <a:schemeClr val="tx1"/>
              </a:solidFill>
              <a:latin typeface="+mn-ea"/>
              <a:ea typeface="+mn-ea"/>
            </a:rPr>
            <a:t>　今後も、事務の効率化を図るとともに、事業のしゅん別や見直しを行い、健全な財政運営に努めていく。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595,042
590,729
547.61
299,966,413
292,057,100
5,488,552
139,392,884
247,093,752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61976</xdr:rowOff>
    </xdr:from>
    <xdr:to>
      <xdr:col>24</xdr:col>
      <xdr:colOff>63500</xdr:colOff>
      <xdr:row>36</xdr:row>
      <xdr:rowOff>85598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4176"/>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85598</xdr:rowOff>
    </xdr:from>
    <xdr:to>
      <xdr:col>19</xdr:col>
      <xdr:colOff>177800</xdr:colOff>
      <xdr:row>36</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77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68072</xdr:rowOff>
    </xdr:from>
    <xdr:to>
      <xdr:col>15</xdr:col>
      <xdr:colOff>50800</xdr:colOff>
      <xdr:row>36</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027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36</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494"/>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xdr:rowOff>
    </xdr:from>
    <xdr:to>
      <xdr:col>24</xdr:col>
      <xdr:colOff>114300</xdr:colOff>
      <xdr:row>36</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161053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45466</xdr:rowOff>
    </xdr:from>
    <xdr:to>
      <xdr:col>15</xdr:col>
      <xdr:colOff>101600</xdr:colOff>
      <xdr:row>36</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17272</xdr:rowOff>
    </xdr:from>
    <xdr:to>
      <xdr:col>10</xdr:col>
      <xdr:colOff>165100</xdr:colOff>
      <xdr:row>36</xdr:row>
      <xdr:rowOff>118872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80772</xdr:rowOff>
    </xdr:from>
    <xdr:to>
      <xdr:col>24</xdr:col>
      <xdr:colOff>63500</xdr:colOff>
      <xdr:row>58</xdr:row>
      <xdr:rowOff>150076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24872"/>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125794</xdr:rowOff>
    </xdr:from>
    <xdr:to>
      <xdr:col>19</xdr:col>
      <xdr:colOff>177800</xdr:colOff>
      <xdr:row>58</xdr:row>
      <xdr:rowOff>150076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69894"/>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133121</xdr:rowOff>
    </xdr:from>
    <xdr:to>
      <xdr:col>15</xdr:col>
      <xdr:colOff>50800</xdr:colOff>
      <xdr:row>58</xdr:row>
      <xdr:rowOff>125794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77071"/>
          <a:ext cx="889000" cy="11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133121</xdr:rowOff>
    </xdr:from>
    <xdr:to>
      <xdr:col>10</xdr:col>
      <xdr:colOff>114300</xdr:colOff>
      <xdr:row>59</xdr:row>
      <xdr:rowOff>1677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77071"/>
          <a:ext cx="889000" cy="12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29972</xdr:rowOff>
    </xdr:from>
    <xdr:to>
      <xdr:col>24</xdr:col>
      <xdr:colOff>114300</xdr:colOff>
      <xdr:row>58</xdr:row>
      <xdr:rowOff>131572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8399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99276</xdr:rowOff>
    </xdr:from>
    <xdr:to>
      <xdr:col>20</xdr:col>
      <xdr:colOff>38100</xdr:colOff>
      <xdr:row>59</xdr:row>
      <xdr:rowOff>29426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20553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74994</xdr:rowOff>
    </xdr:from>
    <xdr:to>
      <xdr:col>15</xdr:col>
      <xdr:colOff>101600</xdr:colOff>
      <xdr:row>59</xdr:row>
      <xdr:rowOff>5144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167721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82321</xdr:rowOff>
    </xdr:from>
    <xdr:to>
      <xdr:col>10</xdr:col>
      <xdr:colOff>165100</xdr:colOff>
      <xdr:row>52</xdr:row>
      <xdr:rowOff>12471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3598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1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122327</xdr:rowOff>
    </xdr:from>
    <xdr:to>
      <xdr:col>6</xdr:col>
      <xdr:colOff>38100</xdr:colOff>
      <xdr:row>59</xdr:row>
      <xdr:rowOff>52477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43604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53198</xdr:rowOff>
    </xdr:from>
    <xdr:to>
      <xdr:col>24</xdr:col>
      <xdr:colOff>63500</xdr:colOff>
      <xdr:row>74</xdr:row>
      <xdr:rowOff>6152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69048"/>
          <a:ext cx="8382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129815</xdr:rowOff>
    </xdr:from>
    <xdr:to>
      <xdr:col>19</xdr:col>
      <xdr:colOff>177800</xdr:colOff>
      <xdr:row>74</xdr:row>
      <xdr:rowOff>6152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645665"/>
          <a:ext cx="889000" cy="4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129815</xdr:rowOff>
    </xdr:from>
    <xdr:to>
      <xdr:col>15</xdr:col>
      <xdr:colOff>50800</xdr:colOff>
      <xdr:row>75</xdr:row>
      <xdr:rowOff>57559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45665"/>
          <a:ext cx="889000" cy="27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57559</xdr:rowOff>
    </xdr:from>
    <xdr:to>
      <xdr:col>10</xdr:col>
      <xdr:colOff>114300</xdr:colOff>
      <xdr:row>75</xdr:row>
      <xdr:rowOff>121403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16309"/>
          <a:ext cx="889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2398</xdr:rowOff>
    </xdr:from>
    <xdr:to>
      <xdr:col>24</xdr:col>
      <xdr:colOff>114300</xdr:colOff>
      <xdr:row>73</xdr:row>
      <xdr:rowOff>103998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25275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6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126802</xdr:rowOff>
    </xdr:from>
    <xdr:to>
      <xdr:col>20</xdr:col>
      <xdr:colOff>38100</xdr:colOff>
      <xdr:row>74</xdr:row>
      <xdr:rowOff>56952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73479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41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79015</xdr:rowOff>
    </xdr:from>
    <xdr:to>
      <xdr:col>15</xdr:col>
      <xdr:colOff>101600</xdr:colOff>
      <xdr:row>74</xdr:row>
      <xdr:rowOff>9165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25692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6759</xdr:rowOff>
    </xdr:from>
    <xdr:to>
      <xdr:col>10</xdr:col>
      <xdr:colOff>165100</xdr:colOff>
      <xdr:row>75</xdr:row>
      <xdr:rowOff>108359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124886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4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70603</xdr:rowOff>
    </xdr:from>
    <xdr:to>
      <xdr:col>6</xdr:col>
      <xdr:colOff>38100</xdr:colOff>
      <xdr:row>76</xdr:row>
      <xdr:rowOff>753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17280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60013</xdr:rowOff>
    </xdr:from>
    <xdr:to>
      <xdr:col>24</xdr:col>
      <xdr:colOff>63500</xdr:colOff>
      <xdr:row>97</xdr:row>
      <xdr:rowOff>56966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9213"/>
          <a:ext cx="838200" cy="1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155302</xdr:rowOff>
    </xdr:from>
    <xdr:to>
      <xdr:col>19</xdr:col>
      <xdr:colOff>177800</xdr:colOff>
      <xdr:row>96</xdr:row>
      <xdr:rowOff>60013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43052"/>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155302</xdr:rowOff>
    </xdr:from>
    <xdr:to>
      <xdr:col>15</xdr:col>
      <xdr:colOff>50800</xdr:colOff>
      <xdr:row>96</xdr:row>
      <xdr:rowOff>16866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43052"/>
          <a:ext cx="889000" cy="3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16866</xdr:rowOff>
    </xdr:from>
    <xdr:to>
      <xdr:col>10</xdr:col>
      <xdr:colOff>114300</xdr:colOff>
      <xdr:row>97</xdr:row>
      <xdr:rowOff>151416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76066"/>
          <a:ext cx="889000" cy="30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xdr:rowOff>
    </xdr:from>
    <xdr:to>
      <xdr:col>24</xdr:col>
      <xdr:colOff>114300</xdr:colOff>
      <xdr:row>97</xdr:row>
      <xdr:rowOff>107766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9213</xdr:rowOff>
    </xdr:from>
    <xdr:to>
      <xdr:col>20</xdr:col>
      <xdr:colOff>38100</xdr:colOff>
      <xdr:row>96</xdr:row>
      <xdr:rowOff>110813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101940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104502</xdr:rowOff>
    </xdr:from>
    <xdr:to>
      <xdr:col>15</xdr:col>
      <xdr:colOff>101600</xdr:colOff>
      <xdr:row>96</xdr:row>
      <xdr:rowOff>34652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51179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137516</xdr:rowOff>
    </xdr:from>
    <xdr:to>
      <xdr:col>10</xdr:col>
      <xdr:colOff>165100</xdr:colOff>
      <xdr:row>96</xdr:row>
      <xdr:rowOff>67666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84193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100616</xdr:rowOff>
    </xdr:from>
    <xdr:to>
      <xdr:col>6</xdr:col>
      <xdr:colOff>38100</xdr:colOff>
      <xdr:row>98</xdr:row>
      <xdr:rowOff>30766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116840</xdr:rowOff>
    </xdr:from>
    <xdr:to>
      <xdr:col>55</xdr:col>
      <xdr:colOff>0</xdr:colOff>
      <xdr:row>36</xdr:row>
      <xdr:rowOff>142367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17590"/>
          <a:ext cx="8382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29591</xdr:rowOff>
    </xdr:from>
    <xdr:to>
      <xdr:col>50</xdr:col>
      <xdr:colOff>114300</xdr:colOff>
      <xdr:row>35</xdr:row>
      <xdr:rowOff>116840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858891"/>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29591</xdr:rowOff>
    </xdr:from>
    <xdr:to>
      <xdr:col>45</xdr:col>
      <xdr:colOff>177800</xdr:colOff>
      <xdr:row>34</xdr:row>
      <xdr:rowOff>97790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85889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97790</xdr:rowOff>
    </xdr:from>
    <xdr:to>
      <xdr:col>41</xdr:col>
      <xdr:colOff>50800</xdr:colOff>
      <xdr:row>36</xdr:row>
      <xdr:rowOff>106934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92709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91567</xdr:rowOff>
    </xdr:from>
    <xdr:to>
      <xdr:col>55</xdr:col>
      <xdr:colOff>50800</xdr:colOff>
      <xdr:row>37</xdr:row>
      <xdr:rowOff>21717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114444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66040</xdr:rowOff>
    </xdr:from>
    <xdr:to>
      <xdr:col>50</xdr:col>
      <xdr:colOff>165100</xdr:colOff>
      <xdr:row>35</xdr:row>
      <xdr:rowOff>167640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12717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150241</xdr:rowOff>
    </xdr:from>
    <xdr:to>
      <xdr:col>46</xdr:col>
      <xdr:colOff>38100</xdr:colOff>
      <xdr:row>34</xdr:row>
      <xdr:rowOff>80391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96918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46990</xdr:rowOff>
    </xdr:from>
    <xdr:to>
      <xdr:col>41</xdr:col>
      <xdr:colOff>101600</xdr:colOff>
      <xdr:row>34</xdr:row>
      <xdr:rowOff>148590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165117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56134</xdr:rowOff>
    </xdr:from>
    <xdr:to>
      <xdr:col>36</xdr:col>
      <xdr:colOff>165100</xdr:colOff>
      <xdr:row>36</xdr:row>
      <xdr:rowOff>157734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2811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29896</xdr:rowOff>
    </xdr:from>
    <xdr:to>
      <xdr:col>55</xdr:col>
      <xdr:colOff>0</xdr:colOff>
      <xdr:row>57</xdr:row>
      <xdr:rowOff>51079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02546"/>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51079</xdr:rowOff>
    </xdr:from>
    <xdr:to>
      <xdr:col>50</xdr:col>
      <xdr:colOff>114300</xdr:colOff>
      <xdr:row>57</xdr:row>
      <xdr:rowOff>67843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2372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67843</xdr:rowOff>
    </xdr:from>
    <xdr:to>
      <xdr:col>45</xdr:col>
      <xdr:colOff>177800</xdr:colOff>
      <xdr:row>57</xdr:row>
      <xdr:rowOff>88798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4049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88798</xdr:rowOff>
    </xdr:from>
    <xdr:to>
      <xdr:col>41</xdr:col>
      <xdr:colOff>50800</xdr:colOff>
      <xdr:row>57</xdr:row>
      <xdr:rowOff>102438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1448"/>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150546</xdr:rowOff>
    </xdr:from>
    <xdr:to>
      <xdr:col>55</xdr:col>
      <xdr:colOff>50800</xdr:colOff>
      <xdr:row>57</xdr:row>
      <xdr:rowOff>80696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128973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279</xdr:rowOff>
    </xdr:from>
    <xdr:to>
      <xdr:col>50</xdr:col>
      <xdr:colOff>165100</xdr:colOff>
      <xdr:row>57</xdr:row>
      <xdr:rowOff>101879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93006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17043</xdr:rowOff>
    </xdr:from>
    <xdr:to>
      <xdr:col>46</xdr:col>
      <xdr:colOff>38100</xdr:colOff>
      <xdr:row>57</xdr:row>
      <xdr:rowOff>118643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109770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37998</xdr:rowOff>
    </xdr:from>
    <xdr:to>
      <xdr:col>41</xdr:col>
      <xdr:colOff>101600</xdr:colOff>
      <xdr:row>57</xdr:row>
      <xdr:rowOff>139598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130725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51638</xdr:rowOff>
    </xdr:from>
    <xdr:to>
      <xdr:col>36</xdr:col>
      <xdr:colOff>165100</xdr:colOff>
      <xdr:row>57</xdr:row>
      <xdr:rowOff>153238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144365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124792</xdr:rowOff>
    </xdr:from>
    <xdr:to>
      <xdr:col>55</xdr:col>
      <xdr:colOff>0</xdr:colOff>
      <xdr:row>78</xdr:row>
      <xdr:rowOff>149530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97892"/>
          <a:ext cx="8382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124792</xdr:rowOff>
    </xdr:from>
    <xdr:to>
      <xdr:col>50</xdr:col>
      <xdr:colOff>114300</xdr:colOff>
      <xdr:row>78</xdr:row>
      <xdr:rowOff>158592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7892"/>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96707</xdr:rowOff>
    </xdr:from>
    <xdr:to>
      <xdr:col>45</xdr:col>
      <xdr:colOff>177800</xdr:colOff>
      <xdr:row>78</xdr:row>
      <xdr:rowOff>158592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69807"/>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96707</xdr:rowOff>
    </xdr:from>
    <xdr:to>
      <xdr:col>41</xdr:col>
      <xdr:colOff>50800</xdr:colOff>
      <xdr:row>79</xdr:row>
      <xdr:rowOff>13267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980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98730</xdr:rowOff>
    </xdr:from>
    <xdr:to>
      <xdr:col>55</xdr:col>
      <xdr:colOff>50800</xdr:colOff>
      <xdr:row>79</xdr:row>
      <xdr:rowOff>28880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13657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73992</xdr:rowOff>
    </xdr:from>
    <xdr:to>
      <xdr:col>50</xdr:col>
      <xdr:colOff>165100</xdr:colOff>
      <xdr:row>79</xdr:row>
      <xdr:rowOff>4142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166719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107792</xdr:rowOff>
    </xdr:from>
    <xdr:to>
      <xdr:col>46</xdr:col>
      <xdr:colOff>38100</xdr:colOff>
      <xdr:row>79</xdr:row>
      <xdr:rowOff>37942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29069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45907</xdr:rowOff>
    </xdr:from>
    <xdr:to>
      <xdr:col>41</xdr:col>
      <xdr:colOff>101600</xdr:colOff>
      <xdr:row>78</xdr:row>
      <xdr:rowOff>147507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138634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133917</xdr:rowOff>
    </xdr:from>
    <xdr:to>
      <xdr:col>36</xdr:col>
      <xdr:colOff>165100</xdr:colOff>
      <xdr:row>79</xdr:row>
      <xdr:rowOff>64067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15708</xdr:rowOff>
    </xdr:from>
    <xdr:to>
      <xdr:col>55</xdr:col>
      <xdr:colOff>0</xdr:colOff>
      <xdr:row>96</xdr:row>
      <xdr:rowOff>25034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74908"/>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170400</xdr:rowOff>
    </xdr:from>
    <xdr:to>
      <xdr:col>50</xdr:col>
      <xdr:colOff>114300</xdr:colOff>
      <xdr:row>96</xdr:row>
      <xdr:rowOff>25034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86700"/>
          <a:ext cx="889000" cy="19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2769</xdr:rowOff>
    </xdr:from>
    <xdr:to>
      <xdr:col>45</xdr:col>
      <xdr:colOff>177800</xdr:colOff>
      <xdr:row>94</xdr:row>
      <xdr:rowOff>170400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19069"/>
          <a:ext cx="889000" cy="1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2769</xdr:rowOff>
    </xdr:from>
    <xdr:to>
      <xdr:col>41</xdr:col>
      <xdr:colOff>50800</xdr:colOff>
      <xdr:row>94</xdr:row>
      <xdr:rowOff>168160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19069"/>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136358</xdr:rowOff>
    </xdr:from>
    <xdr:to>
      <xdr:col>55</xdr:col>
      <xdr:colOff>50800</xdr:colOff>
      <xdr:row>96</xdr:row>
      <xdr:rowOff>66508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114785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145684</xdr:rowOff>
    </xdr:from>
    <xdr:to>
      <xdr:col>50</xdr:col>
      <xdr:colOff>165100</xdr:colOff>
      <xdr:row>96</xdr:row>
      <xdr:rowOff>75834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66961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119600</xdr:rowOff>
    </xdr:from>
    <xdr:to>
      <xdr:col>46</xdr:col>
      <xdr:colOff>38100</xdr:colOff>
      <xdr:row>95</xdr:row>
      <xdr:rowOff>49750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123419</xdr:rowOff>
    </xdr:from>
    <xdr:to>
      <xdr:col>41</xdr:col>
      <xdr:colOff>101600</xdr:colOff>
      <xdr:row>94</xdr:row>
      <xdr:rowOff>53569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70096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117360</xdr:rowOff>
    </xdr:from>
    <xdr:to>
      <xdr:col>36</xdr:col>
      <xdr:colOff>165100</xdr:colOff>
      <xdr:row>95</xdr:row>
      <xdr:rowOff>47510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64037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125113</xdr:rowOff>
    </xdr:from>
    <xdr:to>
      <xdr:col>85</xdr:col>
      <xdr:colOff>127000</xdr:colOff>
      <xdr:row>38</xdr:row>
      <xdr:rowOff>164193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0213"/>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164193</xdr:rowOff>
    </xdr:from>
    <xdr:to>
      <xdr:col>81</xdr:col>
      <xdr:colOff>50800</xdr:colOff>
      <xdr:row>39</xdr:row>
      <xdr:rowOff>37483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79293"/>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167023</xdr:rowOff>
    </xdr:from>
    <xdr:to>
      <xdr:col>76</xdr:col>
      <xdr:colOff>114300</xdr:colOff>
      <xdr:row>39</xdr:row>
      <xdr:rowOff>37483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8212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167023</xdr:rowOff>
    </xdr:from>
    <xdr:to>
      <xdr:col>71</xdr:col>
      <xdr:colOff>177800</xdr:colOff>
      <xdr:row>39</xdr:row>
      <xdr:rowOff>44668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82123"/>
          <a:ext cx="8890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74313</xdr:rowOff>
    </xdr:from>
    <xdr:to>
      <xdr:col>85</xdr:col>
      <xdr:colOff>177800</xdr:colOff>
      <xdr:row>39</xdr:row>
      <xdr:rowOff>4463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160690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113393</xdr:rowOff>
    </xdr:from>
    <xdr:to>
      <xdr:col>81</xdr:col>
      <xdr:colOff>101600</xdr:colOff>
      <xdr:row>39</xdr:row>
      <xdr:rowOff>43543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34670</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158133</xdr:rowOff>
    </xdr:from>
    <xdr:to>
      <xdr:col>76</xdr:col>
      <xdr:colOff>165100</xdr:colOff>
      <xdr:row>39</xdr:row>
      <xdr:rowOff>88283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79410</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116223</xdr:rowOff>
    </xdr:from>
    <xdr:to>
      <xdr:col>72</xdr:col>
      <xdr:colOff>38100</xdr:colOff>
      <xdr:row>39</xdr:row>
      <xdr:rowOff>46373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37500</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165318</xdr:rowOff>
    </xdr:from>
    <xdr:to>
      <xdr:col>67</xdr:col>
      <xdr:colOff>101600</xdr:colOff>
      <xdr:row>39</xdr:row>
      <xdr:rowOff>95468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86595</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7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159268</xdr:rowOff>
    </xdr:from>
    <xdr:to>
      <xdr:col>85</xdr:col>
      <xdr:colOff>127000</xdr:colOff>
      <xdr:row>55</xdr:row>
      <xdr:rowOff>113960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17568"/>
          <a:ext cx="8382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113960</xdr:rowOff>
    </xdr:from>
    <xdr:to>
      <xdr:col>81</xdr:col>
      <xdr:colOff>50800</xdr:colOff>
      <xdr:row>56</xdr:row>
      <xdr:rowOff>44008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4371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77772</xdr:rowOff>
    </xdr:from>
    <xdr:to>
      <xdr:col>76</xdr:col>
      <xdr:colOff>114300</xdr:colOff>
      <xdr:row>56</xdr:row>
      <xdr:rowOff>44008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07522"/>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77772</xdr:rowOff>
    </xdr:from>
    <xdr:to>
      <xdr:col>71</xdr:col>
      <xdr:colOff>177800</xdr:colOff>
      <xdr:row>55</xdr:row>
      <xdr:rowOff>137231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07522"/>
          <a:ext cx="8890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108468</xdr:rowOff>
    </xdr:from>
    <xdr:to>
      <xdr:col>85</xdr:col>
      <xdr:colOff>177800</xdr:colOff>
      <xdr:row>55</xdr:row>
      <xdr:rowOff>38618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86895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63160</xdr:rowOff>
    </xdr:from>
    <xdr:to>
      <xdr:col>81</xdr:col>
      <xdr:colOff>101600</xdr:colOff>
      <xdr:row>55</xdr:row>
      <xdr:rowOff>164760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164658</xdr:rowOff>
    </xdr:from>
    <xdr:to>
      <xdr:col>76</xdr:col>
      <xdr:colOff>165100</xdr:colOff>
      <xdr:row>56</xdr:row>
      <xdr:rowOff>94808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85935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26972</xdr:rowOff>
    </xdr:from>
    <xdr:to>
      <xdr:col>72</xdr:col>
      <xdr:colOff>38100</xdr:colOff>
      <xdr:row>55</xdr:row>
      <xdr:rowOff>128572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119699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4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86431</xdr:rowOff>
    </xdr:from>
    <xdr:to>
      <xdr:col>67</xdr:col>
      <xdr:colOff>101600</xdr:colOff>
      <xdr:row>56</xdr:row>
      <xdr:rowOff>16581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103505</xdr:rowOff>
    </xdr:from>
    <xdr:to>
      <xdr:col>85</xdr:col>
      <xdr:colOff>127000</xdr:colOff>
      <xdr:row>78</xdr:row>
      <xdr:rowOff>104267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766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71196</xdr:rowOff>
    </xdr:from>
    <xdr:to>
      <xdr:col>81</xdr:col>
      <xdr:colOff>50800</xdr:colOff>
      <xdr:row>78</xdr:row>
      <xdr:rowOff>103505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4429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20904</xdr:rowOff>
    </xdr:from>
    <xdr:to>
      <xdr:col>76</xdr:col>
      <xdr:colOff>114300</xdr:colOff>
      <xdr:row>78</xdr:row>
      <xdr:rowOff>71196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4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20904</xdr:rowOff>
    </xdr:from>
    <xdr:to>
      <xdr:col>71</xdr:col>
      <xdr:colOff>177800</xdr:colOff>
      <xdr:row>78</xdr:row>
      <xdr:rowOff>28067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9400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53467</xdr:rowOff>
    </xdr:from>
    <xdr:to>
      <xdr:col>85</xdr:col>
      <xdr:colOff>177800</xdr:colOff>
      <xdr:row>78</xdr:row>
      <xdr:rowOff>155067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12844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52705</xdr:rowOff>
    </xdr:from>
    <xdr:to>
      <xdr:col>81</xdr:col>
      <xdr:colOff>101600</xdr:colOff>
      <xdr:row>78</xdr:row>
      <xdr:rowOff>154305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170832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20396</xdr:rowOff>
    </xdr:from>
    <xdr:to>
      <xdr:col>76</xdr:col>
      <xdr:colOff>165100</xdr:colOff>
      <xdr:row>78</xdr:row>
      <xdr:rowOff>121996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138523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141554</xdr:rowOff>
    </xdr:from>
    <xdr:to>
      <xdr:col>72</xdr:col>
      <xdr:colOff>38100</xdr:colOff>
      <xdr:row>78</xdr:row>
      <xdr:rowOff>71704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62831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148717</xdr:rowOff>
    </xdr:from>
    <xdr:to>
      <xdr:col>67</xdr:col>
      <xdr:colOff>101600</xdr:colOff>
      <xdr:row>78</xdr:row>
      <xdr:rowOff>78867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69994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81435</xdr:rowOff>
    </xdr:from>
    <xdr:to>
      <xdr:col>85</xdr:col>
      <xdr:colOff>127000</xdr:colOff>
      <xdr:row>94</xdr:row>
      <xdr:rowOff>106981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97735"/>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66205</xdr:rowOff>
    </xdr:from>
    <xdr:to>
      <xdr:col>81</xdr:col>
      <xdr:colOff>50800</xdr:colOff>
      <xdr:row>94</xdr:row>
      <xdr:rowOff>106981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82505"/>
          <a:ext cx="889000" cy="4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66205</xdr:rowOff>
    </xdr:from>
    <xdr:to>
      <xdr:col>76</xdr:col>
      <xdr:colOff>114300</xdr:colOff>
      <xdr:row>94</xdr:row>
      <xdr:rowOff>143957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82505"/>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99752</xdr:rowOff>
    </xdr:from>
    <xdr:to>
      <xdr:col>71</xdr:col>
      <xdr:colOff>177800</xdr:colOff>
      <xdr:row>94</xdr:row>
      <xdr:rowOff>143957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216052"/>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30635</xdr:rowOff>
    </xdr:from>
    <xdr:to>
      <xdr:col>85</xdr:col>
      <xdr:colOff>177800</xdr:colOff>
      <xdr:row>94</xdr:row>
      <xdr:rowOff>132235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53512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56181</xdr:rowOff>
    </xdr:from>
    <xdr:to>
      <xdr:col>81</xdr:col>
      <xdr:colOff>101600</xdr:colOff>
      <xdr:row>94</xdr:row>
      <xdr:rowOff>157781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15405</xdr:rowOff>
    </xdr:from>
    <xdr:to>
      <xdr:col>76</xdr:col>
      <xdr:colOff>165100</xdr:colOff>
      <xdr:row>94</xdr:row>
      <xdr:rowOff>117005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133532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93157</xdr:rowOff>
    </xdr:from>
    <xdr:to>
      <xdr:col>72</xdr:col>
      <xdr:colOff>38100</xdr:colOff>
      <xdr:row>95</xdr:row>
      <xdr:rowOff>23307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39834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48952</xdr:rowOff>
    </xdr:from>
    <xdr:to>
      <xdr:col>67</xdr:col>
      <xdr:colOff>101600</xdr:colOff>
      <xdr:row>94</xdr:row>
      <xdr:rowOff>150552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167079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61976</xdr:rowOff>
    </xdr:from>
    <xdr:to>
      <xdr:col>116</xdr:col>
      <xdr:colOff>63500</xdr:colOff>
      <xdr:row>36</xdr:row>
      <xdr:rowOff>31115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5891276"/>
          <a:ext cx="8382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61976</xdr:rowOff>
    </xdr:from>
    <xdr:to>
      <xdr:col>111</xdr:col>
      <xdr:colOff>177800</xdr:colOff>
      <xdr:row>35</xdr:row>
      <xdr:rowOff>27686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8912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5207</xdr:rowOff>
    </xdr:from>
    <xdr:to>
      <xdr:col>107</xdr:col>
      <xdr:colOff>50800</xdr:colOff>
      <xdr:row>35</xdr:row>
      <xdr:rowOff>27686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00595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5207</xdr:rowOff>
    </xdr:from>
    <xdr:to>
      <xdr:col>102</xdr:col>
      <xdr:colOff>114300</xdr:colOff>
      <xdr:row>35</xdr:row>
      <xdr:rowOff>159893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005957"/>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151765</xdr:rowOff>
    </xdr:from>
    <xdr:to>
      <xdr:col>116</xdr:col>
      <xdr:colOff>114300</xdr:colOff>
      <xdr:row>36</xdr:row>
      <xdr:rowOff>81915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3192</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11176</xdr:rowOff>
    </xdr:from>
    <xdr:to>
      <xdr:col>112</xdr:col>
      <xdr:colOff>38100</xdr:colOff>
      <xdr:row>34</xdr:row>
      <xdr:rowOff>112776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129303</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148336</xdr:rowOff>
    </xdr:from>
    <xdr:to>
      <xdr:col>107</xdr:col>
      <xdr:colOff>101600</xdr:colOff>
      <xdr:row>35</xdr:row>
      <xdr:rowOff>78486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95013</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125857</xdr:rowOff>
    </xdr:from>
    <xdr:to>
      <xdr:col>102</xdr:col>
      <xdr:colOff>165100</xdr:colOff>
      <xdr:row>35</xdr:row>
      <xdr:rowOff>56007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72534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109093</xdr:rowOff>
    </xdr:from>
    <xdr:to>
      <xdr:col>98</xdr:col>
      <xdr:colOff>38100</xdr:colOff>
      <xdr:row>36</xdr:row>
      <xdr:rowOff>39243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55770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物価高騰対応重点支援給付金支給事業等の支出により、民生費が類似団体の平均値より高くなっている。</a:t>
          </a:r>
        </a:p>
        <a:p>
          <a:r>
            <a:rPr kumimoji="1" lang="ja-JP" altLang="en-US" sz="1100">
              <a:solidFill>
                <a:schemeClr val="tx1"/>
              </a:solidFill>
              <a:latin typeface="+mn-ea"/>
              <a:ea typeface="+mn-ea"/>
            </a:rPr>
            <a:t>　社会保障関係経費については今後も増加が見込まれるが、市単独事業については、改めて費用対効果等を検証して、見直しを行うなど、扶助費の抑制に努める。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　標準財政規模に対する財政調整基金残高、実質収支額ともに健全な財政を維持していると考えている。</a:t>
          </a:r>
        </a:p>
        <a:p>
          <a:r>
            <a:rPr kumimoji="1" lang="ja-JP" altLang="en-US" sz="1100">
              <a:solidFill>
                <a:schemeClr val="tx1"/>
              </a:solidFill>
              <a:latin typeface="+mn-ea"/>
              <a:ea typeface="+mn-ea"/>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黒字に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　国民健康保険事業について、被保険者の減に伴う税収の減や、歳出である国保事業費納付金が増となったことなどにより、赤字が発生している。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その他の会計は黒字になっており、全体としては、健全な財政が維持できている。</a:t>
          </a:r>
        </a:p>
        <a:p>
          <a:r>
            <a:rPr kumimoji="1" lang="ja-JP" altLang="en-US" sz="1100">
              <a:solidFill>
                <a:schemeClr val="tx1"/>
              </a:solidFill>
              <a:latin typeface="+mn-ea"/>
              <a:ea typeface="+mn-ea"/>
            </a:rPr>
            <a:t>　今後も、各会計において独立採算制の原則のもと、財政健全化に向けた取組を進めることで、市全体として健全な財政運営に努める。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　元利償還金の増や算入公債費の減などにより、実質公債費比率は悪化した。</a:t>
          </a:r>
        </a:p>
        <a:p>
          <a:r>
            <a:rPr kumimoji="1" lang="ja-JP" altLang="en-US" sz="1100">
              <a:solidFill>
                <a:schemeClr val="tx1"/>
              </a:solidFill>
              <a:latin typeface="+mn-ea"/>
              <a:ea typeface="+mn-ea"/>
            </a:rPr>
            <a:t>　今後も、借入額を元金償還額の範囲内に抑制するなど、実質的な市債残高を減少させ、健全財政の維持に努める。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　満期一括償還地方債の借入はなし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　公営企業債等繰入見込額の増や充当可能特定歳入の減などにより、前年度より悪化した。</a:t>
          </a:r>
        </a:p>
        <a:p>
          <a:r>
            <a:rPr kumimoji="1" lang="ja-JP" altLang="en-US" sz="1100">
              <a:solidFill>
                <a:schemeClr val="tx1"/>
              </a:solidFill>
              <a:latin typeface="+mn-ea"/>
              <a:ea typeface="+mn-ea"/>
            </a:rPr>
            <a:t>　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鹿児島県鹿児島市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mn-ea"/>
              <a:ea typeface="+mn-ea"/>
              <a:cs typeface="+mn-cs"/>
            </a:rPr>
            <a:t>（増減理由）</a:t>
          </a:r>
        </a:p>
        <a:p>
          <a:r>
            <a:rPr kumimoji="1" lang="ja-JP" altLang="en-US" sz="1200">
              <a:solidFill>
                <a:schemeClr val="tx1"/>
              </a:solidFill>
              <a:effectLst/>
              <a:latin typeface="+mn-ea"/>
              <a:ea typeface="+mn-ea"/>
              <a:cs typeface="+mn-cs"/>
            </a:rPr>
            <a:t>財政調整基金や市債管理基金等の取り崩しにより、基金全体としては約３０億円の減となった。</a:t>
          </a:r>
          <a:endParaRPr kumimoji="1" lang="en-US" altLang="ja-JP" sz="1200">
            <a:solidFill>
              <a:schemeClr val="tx1"/>
            </a:solidFill>
            <a:effectLst/>
            <a:latin typeface="+mn-ea"/>
            <a:ea typeface="+mn-ea"/>
            <a:cs typeface="+mn-cs"/>
          </a:endParaRPr>
        </a:p>
        <a:p>
          <a:endParaRPr kumimoji="1" lang="en-US" altLang="ja-JP" sz="1200">
            <a:solidFill>
              <a:schemeClr val="tx1"/>
            </a:solidFill>
            <a:effectLst/>
            <a:latin typeface="+mn-ea"/>
            <a:ea typeface="+mn-ea"/>
            <a:cs typeface="+mn-cs"/>
          </a:endParaRPr>
        </a:p>
        <a:p>
          <a:endParaRPr kumimoji="1" lang="en-US" altLang="ja-JP" sz="1200">
            <a:solidFill>
              <a:schemeClr val="tx1"/>
            </a:solidFill>
            <a:effectLst/>
            <a:latin typeface="+mn-ea"/>
            <a:ea typeface="+mn-ea"/>
            <a:cs typeface="+mn-cs"/>
          </a:endParaRPr>
        </a:p>
        <a:p>
          <a:endParaRPr kumimoji="1" lang="ja-JP" altLang="en-US" sz="1200">
            <a:solidFill>
              <a:schemeClr val="tx1"/>
            </a:solidFill>
            <a:effectLst/>
            <a:latin typeface="+mn-ea"/>
            <a:ea typeface="+mn-ea"/>
            <a:cs typeface="+mn-cs"/>
          </a:endParaRPr>
        </a:p>
        <a:p>
          <a:r>
            <a:rPr kumimoji="1" lang="ja-JP" altLang="en-US" sz="1200">
              <a:solidFill>
                <a:schemeClr val="tx1"/>
              </a:solidFill>
              <a:effectLst/>
              <a:latin typeface="+mn-ea"/>
              <a:ea typeface="+mn-ea"/>
              <a:cs typeface="+mn-cs"/>
            </a:rPr>
            <a:t>（今後の方針）</a:t>
          </a:r>
        </a:p>
        <a:p>
          <a:r>
            <a:rPr kumimoji="1" lang="ja-JP" altLang="en-US" sz="1200">
              <a:solidFill>
                <a:schemeClr val="tx1"/>
              </a:solidFill>
              <a:effectLst/>
              <a:latin typeface="+mn-ea"/>
              <a:ea typeface="+mn-ea"/>
              <a:cs typeface="+mn-cs"/>
            </a:rPr>
            <a:t>本市を取り巻く財政状況が今後一段と厳しくなることが予想されることから、財政調整基金、減債基金、建設事業基金の財政３基金の残高に配慮し、年度間の財源調整機能を果たせる額として、標準財政規模の</a:t>
          </a:r>
          <a:r>
            <a:rPr kumimoji="1" lang="en-US" altLang="ja-JP" sz="1200">
              <a:solidFill>
                <a:schemeClr val="tx1"/>
              </a:solidFill>
              <a:effectLst/>
              <a:latin typeface="+mn-ea"/>
              <a:ea typeface="+mn-ea"/>
              <a:cs typeface="+mn-cs"/>
            </a:rPr>
            <a:t>20</a:t>
          </a:r>
          <a:r>
            <a:rPr kumimoji="1" lang="ja-JP" altLang="en-US" sz="1200">
              <a:solidFill>
                <a:schemeClr val="tx1"/>
              </a:solidFill>
              <a:effectLst/>
              <a:latin typeface="+mn-ea"/>
              <a:ea typeface="+mn-ea"/>
              <a:cs typeface="+mn-cs"/>
            </a:rPr>
            <a:t>％を目安に確保に努める。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mn-ea"/>
              <a:ea typeface="+mn-ea"/>
              <a:cs typeface="+mn-cs"/>
            </a:rPr>
            <a:t>（基金の使途）</a:t>
          </a:r>
        </a:p>
        <a:p>
          <a:r>
            <a:rPr kumimoji="1" lang="ja-JP" altLang="en-US" sz="1200">
              <a:solidFill>
                <a:schemeClr val="tx1"/>
              </a:solidFill>
              <a:effectLst/>
              <a:latin typeface="+mn-ea"/>
              <a:ea typeface="+mn-ea"/>
              <a:cs typeface="+mn-cs"/>
            </a:rPr>
            <a:t>・建設事業基金：大規模な市施設の整備事業又は公共用地取得事業に必要な資金に充てる。</a:t>
          </a:r>
        </a:p>
        <a:p>
          <a:r>
            <a:rPr kumimoji="1" lang="ja-JP" altLang="en-US" sz="1200">
              <a:solidFill>
                <a:schemeClr val="tx1"/>
              </a:solidFill>
              <a:effectLst/>
              <a:latin typeface="+mn-ea"/>
              <a:ea typeface="+mn-ea"/>
              <a:cs typeface="+mn-cs"/>
            </a:rPr>
            <a:t>・合併まちづくり基金：新市まちづくり計画に基づくソフト事業で、新市の一体感の醸成に資する事業又は旧市町村単位の地域振興事業に必要な資金に充てる。</a:t>
          </a:r>
        </a:p>
        <a:p>
          <a:endParaRPr kumimoji="1" lang="en-US" altLang="ja-JP" sz="1200">
            <a:solidFill>
              <a:schemeClr val="tx1"/>
            </a:solidFill>
            <a:effectLst/>
            <a:latin typeface="+mn-ea"/>
            <a:ea typeface="+mn-ea"/>
            <a:cs typeface="+mn-cs"/>
          </a:endParaRPr>
        </a:p>
        <a:p>
          <a:endParaRPr kumimoji="1" lang="ja-JP" altLang="en-US" sz="1200">
            <a:solidFill>
              <a:schemeClr val="tx1"/>
            </a:solidFill>
            <a:effectLst/>
            <a:latin typeface="+mn-ea"/>
            <a:ea typeface="+mn-ea"/>
            <a:cs typeface="+mn-cs"/>
          </a:endParaRPr>
        </a:p>
        <a:p>
          <a:r>
            <a:rPr kumimoji="1" lang="ja-JP" altLang="en-US" sz="1200">
              <a:solidFill>
                <a:schemeClr val="tx1"/>
              </a:solidFill>
              <a:effectLst/>
              <a:latin typeface="+mn-ea"/>
              <a:ea typeface="+mn-ea"/>
              <a:cs typeface="+mn-cs"/>
            </a:rPr>
            <a:t>（増減理由）</a:t>
          </a:r>
        </a:p>
        <a:p>
          <a:r>
            <a:rPr kumimoji="1" lang="ja-JP" altLang="en-US" sz="1200">
              <a:solidFill>
                <a:schemeClr val="tx1"/>
              </a:solidFill>
              <a:effectLst/>
              <a:latin typeface="+mn-ea"/>
              <a:ea typeface="+mn-ea"/>
              <a:cs typeface="+mn-cs"/>
            </a:rPr>
            <a:t>・建設事業基金：清掃工場施設整備事業や、交通安全施設整備事業、区画整理等の財源として３５億円を充当したが、同額を積み立て、基金残高を維持。</a:t>
          </a:r>
        </a:p>
        <a:p>
          <a:r>
            <a:rPr kumimoji="1" lang="ja-JP" altLang="en-US" sz="1200">
              <a:solidFill>
                <a:schemeClr val="tx1"/>
              </a:solidFill>
              <a:effectLst/>
              <a:latin typeface="+mn-ea"/>
              <a:ea typeface="+mn-ea"/>
              <a:cs typeface="+mn-cs"/>
            </a:rPr>
            <a:t>・合併まちづくり基金：観光農業公園管理運営事業やコミュニティビジョン推進事業等の財源として４億円を充当したことにより減少。</a:t>
          </a:r>
        </a:p>
        <a:p>
          <a:endParaRPr kumimoji="1" lang="ja-JP" altLang="en-US" sz="1200">
            <a:solidFill>
              <a:schemeClr val="tx1"/>
            </a:solidFill>
            <a:effectLst/>
            <a:latin typeface="+mn-ea"/>
            <a:ea typeface="+mn-ea"/>
            <a:cs typeface="+mn-cs"/>
          </a:endParaRPr>
        </a:p>
        <a:p>
          <a:endParaRPr kumimoji="1" lang="ja-JP" altLang="en-US" sz="1200">
            <a:solidFill>
              <a:schemeClr val="tx1"/>
            </a:solidFill>
            <a:effectLst/>
            <a:latin typeface="+mn-ea"/>
            <a:ea typeface="+mn-ea"/>
            <a:cs typeface="+mn-cs"/>
          </a:endParaRPr>
        </a:p>
        <a:p>
          <a:r>
            <a:rPr kumimoji="1" lang="ja-JP" altLang="en-US" sz="1200">
              <a:solidFill>
                <a:schemeClr val="tx1"/>
              </a:solidFill>
              <a:effectLst/>
              <a:latin typeface="+mn-ea"/>
              <a:ea typeface="+mn-ea"/>
              <a:cs typeface="+mn-cs"/>
            </a:rPr>
            <a:t>（今後の方針）</a:t>
          </a:r>
        </a:p>
        <a:p>
          <a:r>
            <a:rPr kumimoji="1" lang="ja-JP" altLang="en-US" sz="1200">
              <a:solidFill>
                <a:schemeClr val="tx1"/>
              </a:solidFill>
              <a:effectLst/>
              <a:latin typeface="+mn-ea"/>
              <a:ea typeface="+mn-ea"/>
              <a:cs typeface="+mn-cs"/>
            </a:rPr>
            <a:t>・建設事業基金：清掃工場や学校施設等の整備が予定されていることから、６年度は３５億円、７年度は２０億円を取り崩す予定。</a:t>
          </a:r>
        </a:p>
        <a:p>
          <a:r>
            <a:rPr kumimoji="1" lang="ja-JP" altLang="en-US" sz="1200">
              <a:solidFill>
                <a:schemeClr val="tx1"/>
              </a:solidFill>
              <a:effectLst/>
              <a:latin typeface="+mn-ea"/>
              <a:ea typeface="+mn-ea"/>
              <a:cs typeface="+mn-cs"/>
            </a:rPr>
            <a:t>・高齢者福祉施設管理基金：高齢者福祉施設の管理運営の充実を図るため、６年度及び７年度は１億円を取り崩す予定。</a:t>
          </a:r>
        </a:p>
        <a:p>
          <a:r>
            <a:rPr kumimoji="1" lang="ja-JP" altLang="en-US" sz="1200">
              <a:solidFill>
                <a:schemeClr val="tx1"/>
              </a:solidFill>
              <a:effectLst/>
              <a:latin typeface="+mn-ea"/>
              <a:ea typeface="+mn-ea"/>
              <a:cs typeface="+mn-cs"/>
            </a:rPr>
            <a:t>・文学振興基金：文学振興施設の管理運営その他本市における文学振興を図るため、６年度及び７年度は３億円を取り崩す予定。</a:t>
          </a:r>
        </a:p>
        <a:p>
          <a:r>
            <a:rPr kumimoji="1" lang="ja-JP" altLang="en-US" sz="1200">
              <a:solidFill>
                <a:schemeClr val="tx1"/>
              </a:solidFill>
              <a:effectLst/>
              <a:latin typeface="+mn-ea"/>
              <a:ea typeface="+mn-ea"/>
              <a:cs typeface="+mn-cs"/>
            </a:rPr>
            <a:t>・合併まちづくり基金：地域住民の連携強化と地域振興等を図るため、６年度は４億円、７年度は約３億円を取り崩す予定。</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mn-ea"/>
              <a:ea typeface="+mn-ea"/>
              <a:cs typeface="+mn-cs"/>
            </a:rPr>
            <a:t>（増減理由）</a:t>
          </a:r>
        </a:p>
        <a:p>
          <a:r>
            <a:rPr kumimoji="1" lang="ja-JP" altLang="en-US" sz="1200">
              <a:solidFill>
                <a:schemeClr val="tx1"/>
              </a:solidFill>
              <a:effectLst/>
              <a:latin typeface="+mn-ea"/>
              <a:ea typeface="+mn-ea"/>
              <a:cs typeface="+mn-cs"/>
            </a:rPr>
            <a:t>財源不足対応や物価高騰対策のため約２４億円取り崩し、財政調整基金は約８１億円となった。</a:t>
          </a:r>
        </a:p>
        <a:p>
          <a:endParaRPr kumimoji="1" lang="en-US" altLang="ja-JP" sz="1200">
            <a:solidFill>
              <a:schemeClr val="tx1"/>
            </a:solidFill>
            <a:effectLst/>
            <a:latin typeface="+mn-ea"/>
            <a:ea typeface="+mn-ea"/>
            <a:cs typeface="+mn-cs"/>
          </a:endParaRPr>
        </a:p>
        <a:p>
          <a:endParaRPr kumimoji="1" lang="en-US" altLang="ja-JP" sz="1200">
            <a:solidFill>
              <a:schemeClr val="tx1"/>
            </a:solidFill>
            <a:effectLst/>
            <a:latin typeface="+mn-ea"/>
            <a:ea typeface="+mn-ea"/>
            <a:cs typeface="+mn-cs"/>
          </a:endParaRPr>
        </a:p>
        <a:p>
          <a:endParaRPr kumimoji="1" lang="ja-JP" altLang="en-US" sz="1200">
            <a:solidFill>
              <a:schemeClr val="tx1"/>
            </a:solidFill>
            <a:effectLst/>
            <a:latin typeface="+mn-ea"/>
            <a:ea typeface="+mn-ea"/>
            <a:cs typeface="+mn-cs"/>
          </a:endParaRPr>
        </a:p>
        <a:p>
          <a:r>
            <a:rPr kumimoji="1" lang="ja-JP" altLang="en-US" sz="1200">
              <a:solidFill>
                <a:schemeClr val="tx1"/>
              </a:solidFill>
              <a:effectLst/>
              <a:latin typeface="+mn-ea"/>
              <a:ea typeface="+mn-ea"/>
              <a:cs typeface="+mn-cs"/>
            </a:rPr>
            <a:t>（今後の方針）</a:t>
          </a:r>
        </a:p>
        <a:p>
          <a:r>
            <a:rPr kumimoji="1" lang="ja-JP" altLang="en-US" sz="1200">
              <a:solidFill>
                <a:schemeClr val="tx1"/>
              </a:solidFill>
              <a:effectLst/>
              <a:latin typeface="+mn-ea"/>
              <a:ea typeface="+mn-ea"/>
              <a:cs typeface="+mn-cs"/>
            </a:rPr>
            <a:t>６年度は約１１億円を取り崩す予定であるが、７年度は現時点で取り崩す予定はない。今後は、本市を取り巻く財政状況が厳しくなることが予想されることから、基金残高に配慮し、年度間の財源調整機能を果たせる額として、１００億円を目安に確保に努める。</a:t>
          </a:r>
          <a:endParaRPr kumimoji="1" lang="en-US" altLang="ja-JP" sz="1100">
            <a:solidFill>
              <a:schemeClr val="tx1"/>
            </a:solidFill>
            <a:effectLst/>
            <a:latin typeface="+mn-ea"/>
            <a:ea typeface="+mn-ea"/>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mn-ea"/>
              <a:ea typeface="+mn-ea"/>
              <a:cs typeface="+mn-cs"/>
            </a:rPr>
            <a:t>（増減理由）</a:t>
          </a:r>
        </a:p>
        <a:p>
          <a:r>
            <a:rPr kumimoji="1" lang="ja-JP" altLang="en-US" sz="1200">
              <a:solidFill>
                <a:schemeClr val="tx1"/>
              </a:solidFill>
              <a:effectLst/>
              <a:latin typeface="+mn-ea"/>
              <a:ea typeface="+mn-ea"/>
              <a:cs typeface="+mn-cs"/>
            </a:rPr>
            <a:t>国の臨時財政対策債償還基金費や、決算剰余金等約４０億円を積み立て、市債償還のため約５２億円取り崩したことから、減債基金は約１２億円の減となった。</a:t>
          </a:r>
        </a:p>
        <a:p>
          <a:endParaRPr kumimoji="1" lang="ja-JP" altLang="en-US" sz="1200">
            <a:solidFill>
              <a:schemeClr val="tx1"/>
            </a:solidFill>
            <a:effectLst/>
            <a:latin typeface="+mn-ea"/>
            <a:ea typeface="+mn-ea"/>
            <a:cs typeface="+mn-cs"/>
          </a:endParaRPr>
        </a:p>
        <a:p>
          <a:endParaRPr kumimoji="1" lang="en-US" altLang="ja-JP" sz="1200">
            <a:solidFill>
              <a:schemeClr val="tx1"/>
            </a:solidFill>
            <a:effectLst/>
            <a:latin typeface="+mn-ea"/>
            <a:ea typeface="+mn-ea"/>
            <a:cs typeface="+mn-cs"/>
          </a:endParaRPr>
        </a:p>
        <a:p>
          <a:endParaRPr kumimoji="1" lang="ja-JP" altLang="en-US" sz="1200">
            <a:solidFill>
              <a:schemeClr val="tx1"/>
            </a:solidFill>
            <a:effectLst/>
            <a:latin typeface="+mn-ea"/>
            <a:ea typeface="+mn-ea"/>
            <a:cs typeface="+mn-cs"/>
          </a:endParaRPr>
        </a:p>
        <a:p>
          <a:r>
            <a:rPr kumimoji="1" lang="ja-JP" altLang="en-US" sz="1200">
              <a:solidFill>
                <a:schemeClr val="tx1"/>
              </a:solidFill>
              <a:effectLst/>
              <a:latin typeface="+mn-ea"/>
              <a:ea typeface="+mn-ea"/>
              <a:cs typeface="+mn-cs"/>
            </a:rPr>
            <a:t>（今後の方針）</a:t>
          </a:r>
        </a:p>
        <a:p>
          <a:r>
            <a:rPr kumimoji="1" lang="ja-JP" altLang="en-US" sz="1200">
              <a:solidFill>
                <a:schemeClr val="tx1"/>
              </a:solidFill>
              <a:effectLst/>
              <a:latin typeface="+mn-ea"/>
              <a:ea typeface="+mn-ea"/>
              <a:cs typeface="+mn-cs"/>
            </a:rPr>
            <a:t>６年度は４７億円、７年度は４０億円を取り崩す予定。今後も社会基盤整備等に係る市債の活用が見込まれており、公債費の財源確保が必要なことから、基金残高に配慮し、年度間の財源調整機能を果たせる額を確保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299966413</v>
      </c>
      <c r="BO4" s="436"/>
      <c r="BP4" s="436"/>
      <c r="BQ4" s="436"/>
      <c r="BR4" s="436"/>
      <c r="BS4" s="436"/>
      <c r="BT4" s="436"/>
      <c r="BU4" s="437"/>
      <c r="BV4" s="435">
        <v>293890590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3.9</v>
      </c>
      <c r="CU4" s="576"/>
      <c r="CV4" s="576"/>
      <c r="CW4" s="576"/>
      <c r="CX4" s="576"/>
      <c r="CY4" s="576"/>
      <c r="CZ4" s="576"/>
      <c r="DA4" s="577"/>
      <c r="DB4" s="575">
        <v>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292057100</v>
      </c>
      <c r="BO5" s="407"/>
      <c r="BP5" s="407"/>
      <c r="BQ5" s="407"/>
      <c r="BR5" s="407"/>
      <c r="BS5" s="407"/>
      <c r="BT5" s="407"/>
      <c r="BU5" s="408"/>
      <c r="BV5" s="406">
        <v>284550019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92.7</v>
      </c>
      <c r="CU5" s="404"/>
      <c r="CV5" s="404"/>
      <c r="CW5" s="404"/>
      <c r="CX5" s="404"/>
      <c r="CY5" s="404"/>
      <c r="CZ5" s="404"/>
      <c r="DA5" s="405"/>
      <c r="DB5" s="403">
        <v>92.9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7909313</v>
      </c>
      <c r="BO6" s="407"/>
      <c r="BP6" s="407"/>
      <c r="BQ6" s="407"/>
      <c r="BR6" s="407"/>
      <c r="BS6" s="407"/>
      <c r="BT6" s="407"/>
      <c r="BU6" s="408"/>
      <c r="BV6" s="406">
        <v>9340571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94.9</v>
      </c>
      <c r="CU6" s="550"/>
      <c r="CV6" s="550"/>
      <c r="CW6" s="550"/>
      <c r="CX6" s="550"/>
      <c r="CY6" s="550"/>
      <c r="CZ6" s="550"/>
      <c r="DA6" s="551"/>
      <c r="DB6" s="549">
        <v>96.6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2420761</v>
      </c>
      <c r="BO7" s="407"/>
      <c r="BP7" s="407"/>
      <c r="BQ7" s="407"/>
      <c r="BR7" s="407"/>
      <c r="BS7" s="407"/>
      <c r="BT7" s="407"/>
      <c r="BU7" s="408"/>
      <c r="BV7" s="406">
        <v>2485611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139392884</v>
      </c>
      <c r="CU7" s="407"/>
      <c r="CV7" s="407"/>
      <c r="CW7" s="407"/>
      <c r="CX7" s="407"/>
      <c r="CY7" s="407"/>
      <c r="CZ7" s="407"/>
      <c r="DA7" s="408"/>
      <c r="DB7" s="406">
        <v>136943985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5488552</v>
      </c>
      <c r="BO8" s="407"/>
      <c r="BP8" s="407"/>
      <c r="BQ8" s="407"/>
      <c r="BR8" s="407"/>
      <c r="BS8" s="407"/>
      <c r="BT8" s="407"/>
      <c r="BU8" s="408"/>
      <c r="BV8" s="406">
        <v>6854960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v>
      </c>
      <c r="CU8" s="510"/>
      <c r="CV8" s="510"/>
      <c r="CW8" s="510"/>
      <c r="CX8" s="510"/>
      <c r="CY8" s="510"/>
      <c r="CZ8" s="510"/>
      <c r="DA8" s="511"/>
      <c r="DB8" s="509">
        <v>0.71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593128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-1366408</v>
      </c>
      <c r="BO9" s="407"/>
      <c r="BP9" s="407"/>
      <c r="BQ9" s="407"/>
      <c r="BR9" s="407"/>
      <c r="BS9" s="407"/>
      <c r="BT9" s="407"/>
      <c r="BU9" s="408"/>
      <c r="BV9" s="406">
        <v>-2324863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13.2</v>
      </c>
      <c r="CU9" s="404"/>
      <c r="CV9" s="404"/>
      <c r="CW9" s="404"/>
      <c r="CX9" s="404"/>
      <c r="CY9" s="404"/>
      <c r="CZ9" s="404"/>
      <c r="DA9" s="405"/>
      <c r="DB9" s="403">
        <v>13.8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599814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1500931</v>
      </c>
      <c r="BO10" s="407"/>
      <c r="BP10" s="407"/>
      <c r="BQ10" s="407"/>
      <c r="BR10" s="407"/>
      <c r="BS10" s="407"/>
      <c r="BT10" s="407"/>
      <c r="BU10" s="408"/>
      <c r="BV10" s="406">
        <v>939</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595042</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2417128</v>
      </c>
      <c r="BO12" s="407"/>
      <c r="BP12" s="407"/>
      <c r="BQ12" s="407"/>
      <c r="BR12" s="407"/>
      <c r="BS12" s="407"/>
      <c r="BT12" s="407"/>
      <c r="BU12" s="408"/>
      <c r="BV12" s="406">
        <v>1728811</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129</v>
      </c>
      <c r="N13" s="491"/>
      <c r="O13" s="491"/>
      <c r="P13" s="491"/>
      <c r="Q13" s="492"/>
      <c r="R13" s="493">
        <v>590729</v>
      </c>
      <c r="S13" s="494"/>
      <c r="T13" s="494"/>
      <c r="U13" s="494"/>
      <c r="V13" s="495"/>
      <c r="W13" s="496" t="s">
        <v>130</v>
      </c>
      <c r="X13" s="392"/>
      <c r="Y13" s="392"/>
      <c r="Z13" s="392"/>
      <c r="AA13" s="392"/>
      <c r="AB13" s="393"/>
      <c r="AC13" s="359">
        <v>3302</v>
      </c>
      <c r="AD13" s="360"/>
      <c r="AE13" s="360"/>
      <c r="AF13" s="360"/>
      <c r="AG13" s="361"/>
      <c r="AH13" s="359">
        <v>3598</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-2282605</v>
      </c>
      <c r="BO13" s="407"/>
      <c r="BP13" s="407"/>
      <c r="BQ13" s="407"/>
      <c r="BR13" s="407"/>
      <c r="BS13" s="407"/>
      <c r="BT13" s="407"/>
      <c r="BU13" s="408"/>
      <c r="BV13" s="406">
        <v>-4052735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4.7</v>
      </c>
      <c r="CU13" s="404"/>
      <c r="CV13" s="404"/>
      <c r="CW13" s="404"/>
      <c r="CX13" s="404"/>
      <c r="CY13" s="404"/>
      <c r="CZ13" s="404"/>
      <c r="DA13" s="405"/>
      <c r="DB13" s="403">
        <v>4.3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597834</v>
      </c>
      <c r="S14" s="494"/>
      <c r="T14" s="494"/>
      <c r="U14" s="494"/>
      <c r="V14" s="495"/>
      <c r="W14" s="497"/>
      <c r="X14" s="395"/>
      <c r="Y14" s="395"/>
      <c r="Z14" s="395"/>
      <c r="AA14" s="395"/>
      <c r="AB14" s="396"/>
      <c r="AC14" s="486">
        <v>1.3</v>
      </c>
      <c r="AD14" s="487"/>
      <c r="AE14" s="487"/>
      <c r="AF14" s="487"/>
      <c r="AG14" s="488"/>
      <c r="AH14" s="486">
        <v>1.4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32</v>
      </c>
      <c r="CU14" s="504"/>
      <c r="CV14" s="504"/>
      <c r="CW14" s="504"/>
      <c r="CX14" s="504"/>
      <c r="CY14" s="504"/>
      <c r="CZ14" s="504"/>
      <c r="DA14" s="505"/>
      <c r="DB14" s="503">
        <v>25.1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129</v>
      </c>
      <c r="N15" s="491"/>
      <c r="O15" s="491"/>
      <c r="P15" s="491"/>
      <c r="Q15" s="492"/>
      <c r="R15" s="493">
        <v>594149</v>
      </c>
      <c r="S15" s="494"/>
      <c r="T15" s="494"/>
      <c r="U15" s="494"/>
      <c r="V15" s="495"/>
      <c r="W15" s="496" t="s">
        <v>137</v>
      </c>
      <c r="X15" s="392"/>
      <c r="Y15" s="392"/>
      <c r="Z15" s="392"/>
      <c r="AA15" s="392"/>
      <c r="AB15" s="393"/>
      <c r="AC15" s="359">
        <v>38986</v>
      </c>
      <c r="AD15" s="360"/>
      <c r="AE15" s="360"/>
      <c r="AF15" s="360"/>
      <c r="AG15" s="361"/>
      <c r="AH15" s="359">
        <v>40046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79632482</v>
      </c>
      <c r="BO15" s="436"/>
      <c r="BP15" s="436"/>
      <c r="BQ15" s="436"/>
      <c r="BR15" s="436"/>
      <c r="BS15" s="436"/>
      <c r="BT15" s="436"/>
      <c r="BU15" s="437"/>
      <c r="BV15" s="435">
        <v>78078949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14.8</v>
      </c>
      <c r="AD16" s="487"/>
      <c r="AE16" s="487"/>
      <c r="AF16" s="487"/>
      <c r="AG16" s="488"/>
      <c r="AH16" s="486">
        <v>15.4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114178052</v>
      </c>
      <c r="BO16" s="407"/>
      <c r="BP16" s="407"/>
      <c r="BQ16" s="407"/>
      <c r="BR16" s="407"/>
      <c r="BS16" s="407"/>
      <c r="BT16" s="407"/>
      <c r="BU16" s="408"/>
      <c r="BV16" s="406">
        <v>110017474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221555</v>
      </c>
      <c r="AD17" s="360"/>
      <c r="AE17" s="360"/>
      <c r="AF17" s="360"/>
      <c r="AG17" s="361"/>
      <c r="AH17" s="359">
        <v>216355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101279713</v>
      </c>
      <c r="BO17" s="407"/>
      <c r="BP17" s="407"/>
      <c r="BQ17" s="407"/>
      <c r="BR17" s="407"/>
      <c r="BS17" s="407"/>
      <c r="BT17" s="407"/>
      <c r="BU17" s="408"/>
      <c r="BV17" s="406">
        <v>99650706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547.61</v>
      </c>
      <c r="M18" s="459"/>
      <c r="N18" s="459"/>
      <c r="O18" s="459"/>
      <c r="P18" s="459"/>
      <c r="Q18" s="459"/>
      <c r="R18" s="460"/>
      <c r="S18" s="460"/>
      <c r="T18" s="460"/>
      <c r="U18" s="460"/>
      <c r="V18" s="461"/>
      <c r="W18" s="477"/>
      <c r="X18" s="478"/>
      <c r="Y18" s="478"/>
      <c r="Z18" s="478"/>
      <c r="AA18" s="478"/>
      <c r="AB18" s="502"/>
      <c r="AC18" s="376">
        <v>84</v>
      </c>
      <c r="AD18" s="377"/>
      <c r="AE18" s="377"/>
      <c r="AF18" s="377"/>
      <c r="AG18" s="462"/>
      <c r="AH18" s="376">
        <v>83.2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130920417</v>
      </c>
      <c r="BO18" s="407"/>
      <c r="BP18" s="407"/>
      <c r="BQ18" s="407"/>
      <c r="BR18" s="407"/>
      <c r="BS18" s="407"/>
      <c r="BT18" s="407"/>
      <c r="BU18" s="408"/>
      <c r="BV18" s="406">
        <v>129982957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1083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186722067</v>
      </c>
      <c r="BO19" s="407"/>
      <c r="BP19" s="407"/>
      <c r="BQ19" s="407"/>
      <c r="BR19" s="407"/>
      <c r="BS19" s="407"/>
      <c r="BT19" s="407"/>
      <c r="BU19" s="408"/>
      <c r="BV19" s="406">
        <v>175984297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279644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247093752</v>
      </c>
      <c r="BO22" s="436"/>
      <c r="BP22" s="436"/>
      <c r="BQ22" s="436"/>
      <c r="BR22" s="436"/>
      <c r="BS22" s="436"/>
      <c r="BT22" s="436"/>
      <c r="BU22" s="437"/>
      <c r="BV22" s="435">
        <v>254284336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173103393</v>
      </c>
      <c r="BO23" s="407"/>
      <c r="BP23" s="407"/>
      <c r="BQ23" s="407"/>
      <c r="BR23" s="407"/>
      <c r="BS23" s="407"/>
      <c r="BT23" s="407"/>
      <c r="BU23" s="408"/>
      <c r="BV23" s="406">
        <v>180269588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11540</v>
      </c>
      <c r="R24" s="360"/>
      <c r="S24" s="360"/>
      <c r="T24" s="360"/>
      <c r="U24" s="360"/>
      <c r="V24" s="361"/>
      <c r="W24" s="449"/>
      <c r="X24" s="386"/>
      <c r="Y24" s="387"/>
      <c r="Z24" s="362" t="s">
        <v>162</v>
      </c>
      <c r="AA24" s="363"/>
      <c r="AB24" s="363"/>
      <c r="AC24" s="363"/>
      <c r="AD24" s="363"/>
      <c r="AE24" s="363"/>
      <c r="AF24" s="363"/>
      <c r="AG24" s="364"/>
      <c r="AH24" s="359">
        <v>3634</v>
      </c>
      <c r="AI24" s="360"/>
      <c r="AJ24" s="360"/>
      <c r="AK24" s="360"/>
      <c r="AL24" s="361"/>
      <c r="AM24" s="359">
        <v>11505244</v>
      </c>
      <c r="AN24" s="360"/>
      <c r="AO24" s="360"/>
      <c r="AP24" s="360"/>
      <c r="AQ24" s="360"/>
      <c r="AR24" s="361"/>
      <c r="AS24" s="359">
        <v>3166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149788290</v>
      </c>
      <c r="BO24" s="407"/>
      <c r="BP24" s="407"/>
      <c r="BQ24" s="407"/>
      <c r="BR24" s="407"/>
      <c r="BS24" s="407"/>
      <c r="BT24" s="407"/>
      <c r="BU24" s="408"/>
      <c r="BV24" s="406">
        <v>150793393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9310</v>
      </c>
      <c r="R25" s="360"/>
      <c r="S25" s="360"/>
      <c r="T25" s="360"/>
      <c r="U25" s="360"/>
      <c r="V25" s="361"/>
      <c r="W25" s="449"/>
      <c r="X25" s="386"/>
      <c r="Y25" s="387"/>
      <c r="Z25" s="362" t="s">
        <v>165</v>
      </c>
      <c r="AA25" s="363"/>
      <c r="AB25" s="363"/>
      <c r="AC25" s="363"/>
      <c r="AD25" s="363"/>
      <c r="AE25" s="363"/>
      <c r="AF25" s="363"/>
      <c r="AG25" s="364"/>
      <c r="AH25" s="359">
        <v>523</v>
      </c>
      <c r="AI25" s="360"/>
      <c r="AJ25" s="360"/>
      <c r="AK25" s="360"/>
      <c r="AL25" s="361"/>
      <c r="AM25" s="359">
        <v>1626530</v>
      </c>
      <c r="AN25" s="360"/>
      <c r="AO25" s="360"/>
      <c r="AP25" s="360"/>
      <c r="AQ25" s="360"/>
      <c r="AR25" s="361"/>
      <c r="AS25" s="359">
        <v>3110</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47711304</v>
      </c>
      <c r="BO25" s="436"/>
      <c r="BP25" s="436"/>
      <c r="BQ25" s="436"/>
      <c r="BR25" s="436"/>
      <c r="BS25" s="436"/>
      <c r="BT25" s="436"/>
      <c r="BU25" s="437"/>
      <c r="BV25" s="435">
        <v>47608772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8130</v>
      </c>
      <c r="R26" s="360"/>
      <c r="S26" s="360"/>
      <c r="T26" s="360"/>
      <c r="U26" s="360"/>
      <c r="V26" s="361"/>
      <c r="W26" s="449"/>
      <c r="X26" s="386"/>
      <c r="Y26" s="387"/>
      <c r="Z26" s="362" t="s">
        <v>168</v>
      </c>
      <c r="AA26" s="417"/>
      <c r="AB26" s="417"/>
      <c r="AC26" s="417"/>
      <c r="AD26" s="417"/>
      <c r="AE26" s="417"/>
      <c r="AF26" s="417"/>
      <c r="AG26" s="418"/>
      <c r="AH26" s="359">
        <v>444</v>
      </c>
      <c r="AI26" s="360"/>
      <c r="AJ26" s="360"/>
      <c r="AK26" s="360"/>
      <c r="AL26" s="361"/>
      <c r="AM26" s="359">
        <v>1519812</v>
      </c>
      <c r="AN26" s="360"/>
      <c r="AO26" s="360"/>
      <c r="AP26" s="360"/>
      <c r="AQ26" s="360"/>
      <c r="AR26" s="361"/>
      <c r="AS26" s="359">
        <v>3423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7900</v>
      </c>
      <c r="R27" s="360"/>
      <c r="S27" s="360"/>
      <c r="T27" s="360"/>
      <c r="U27" s="360"/>
      <c r="V27" s="361"/>
      <c r="W27" s="449"/>
      <c r="X27" s="386"/>
      <c r="Y27" s="387"/>
      <c r="Z27" s="362" t="s">
        <v>171</v>
      </c>
      <c r="AA27" s="363"/>
      <c r="AB27" s="363"/>
      <c r="AC27" s="363"/>
      <c r="AD27" s="363"/>
      <c r="AE27" s="363"/>
      <c r="AF27" s="363"/>
      <c r="AG27" s="364"/>
      <c r="AH27" s="359">
        <v>239</v>
      </c>
      <c r="AI27" s="360"/>
      <c r="AJ27" s="360"/>
      <c r="AK27" s="360"/>
      <c r="AL27" s="361"/>
      <c r="AM27" s="359">
        <v>965188</v>
      </c>
      <c r="AN27" s="360"/>
      <c r="AO27" s="360"/>
      <c r="AP27" s="360"/>
      <c r="AQ27" s="360"/>
      <c r="AR27" s="361"/>
      <c r="AS27" s="359">
        <v>4038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1070000</v>
      </c>
      <c r="BO27" s="441"/>
      <c r="BP27" s="441"/>
      <c r="BQ27" s="441"/>
      <c r="BR27" s="441"/>
      <c r="BS27" s="441"/>
      <c r="BT27" s="441"/>
      <c r="BU27" s="442"/>
      <c r="BV27" s="440">
        <v>1070000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7380</v>
      </c>
      <c r="R28" s="360"/>
      <c r="S28" s="360"/>
      <c r="T28" s="360"/>
      <c r="U28" s="360"/>
      <c r="V28" s="361"/>
      <c r="W28" s="449"/>
      <c r="X28" s="386"/>
      <c r="Y28" s="387"/>
      <c r="Z28" s="362" t="s">
        <v>174</v>
      </c>
      <c r="AA28" s="363"/>
      <c r="AB28" s="363"/>
      <c r="AC28" s="363"/>
      <c r="AD28" s="363"/>
      <c r="AE28" s="363"/>
      <c r="AF28" s="363"/>
      <c r="AG28" s="364"/>
      <c r="AH28" s="359">
        <v>13</v>
      </c>
      <c r="AI28" s="360"/>
      <c r="AJ28" s="360"/>
      <c r="AK28" s="360"/>
      <c r="AL28" s="361"/>
      <c r="AM28" s="359">
        <v>32994</v>
      </c>
      <c r="AN28" s="360"/>
      <c r="AO28" s="360"/>
      <c r="AP28" s="360"/>
      <c r="AQ28" s="360"/>
      <c r="AR28" s="361"/>
      <c r="AS28" s="359">
        <v>2538</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8064226</v>
      </c>
      <c r="BO28" s="436"/>
      <c r="BP28" s="436"/>
      <c r="BQ28" s="436"/>
      <c r="BR28" s="436"/>
      <c r="BS28" s="436"/>
      <c r="BT28" s="436"/>
      <c r="BU28" s="437"/>
      <c r="BV28" s="435">
        <v>8980423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43</v>
      </c>
      <c r="M29" s="360"/>
      <c r="N29" s="360"/>
      <c r="O29" s="360"/>
      <c r="P29" s="361"/>
      <c r="Q29" s="359">
        <v>6860</v>
      </c>
      <c r="R29" s="360"/>
      <c r="S29" s="360"/>
      <c r="T29" s="360"/>
      <c r="U29" s="360"/>
      <c r="V29" s="361"/>
      <c r="W29" s="450"/>
      <c r="X29" s="451"/>
      <c r="Y29" s="452"/>
      <c r="Z29" s="362" t="s">
        <v>177</v>
      </c>
      <c r="AA29" s="363"/>
      <c r="AB29" s="363"/>
      <c r="AC29" s="363"/>
      <c r="AD29" s="363"/>
      <c r="AE29" s="363"/>
      <c r="AF29" s="363"/>
      <c r="AG29" s="364"/>
      <c r="AH29" s="359">
        <v>3886</v>
      </c>
      <c r="AI29" s="360"/>
      <c r="AJ29" s="360"/>
      <c r="AK29" s="360"/>
      <c r="AL29" s="361"/>
      <c r="AM29" s="359">
        <v>12503426</v>
      </c>
      <c r="AN29" s="360"/>
      <c r="AO29" s="360"/>
      <c r="AP29" s="360"/>
      <c r="AQ29" s="360"/>
      <c r="AR29" s="361"/>
      <c r="AS29" s="359">
        <v>3218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12500811</v>
      </c>
      <c r="BO29" s="407"/>
      <c r="BP29" s="407"/>
      <c r="BQ29" s="407"/>
      <c r="BR29" s="407"/>
      <c r="BS29" s="407"/>
      <c r="BT29" s="407"/>
      <c r="BU29" s="408"/>
      <c r="BV29" s="406">
        <v>13664466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18702960</v>
      </c>
      <c r="BO30" s="441"/>
      <c r="BP30" s="441"/>
      <c r="BQ30" s="441"/>
      <c r="BR30" s="441"/>
      <c r="BS30" s="441"/>
      <c r="BT30" s="441"/>
      <c r="BU30" s="442"/>
      <c r="BV30" s="440">
        <v>19642827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鹿児島市国民健康保険事業特別会計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鹿児島市病院事業特別会計</v>
      </c>
      <c r="AP34" s="355"/>
      <c r="AQ34" s="355"/>
      <c r="AR34" s="355"/>
      <c r="AS34" s="355"/>
      <c r="AT34" s="355"/>
      <c r="AU34" s="355"/>
      <c r="AV34" s="355"/>
      <c r="AW34" s="355"/>
      <c r="AX34" s="355"/>
      <c r="AY34" s="355"/>
      <c r="AZ34" s="355"/>
      <c r="BA34" s="355"/>
      <c r="BB34" s="355"/>
      <c r="BC34" s="355"/>
      <c r="BD34" s="175"/>
      <c r="BE34" s="354">
        <f>IF(BG34="","",MAX(C34:D43,U34:V43,AM34:AN43)+1)</f>
        <v>14</v>
      </c>
      <c r="BF34" s="354"/>
      <c r="BG34" s="355" t="str">
        <f>IF('各会計、関係団体の財政状況及び健全化判断比率'!B37="","",'各会計、関係団体の財政状況及び健全化判断比率'!B37)</f>
        <v>鹿児島市中央卸売市場特別会計</v>
      </c>
      <c r="BH34" s="355"/>
      <c r="BI34" s="355"/>
      <c r="BJ34" s="355"/>
      <c r="BK34" s="355"/>
      <c r="BL34" s="355"/>
      <c r="BM34" s="355"/>
      <c r="BN34" s="355"/>
      <c r="BO34" s="355"/>
      <c r="BP34" s="355"/>
      <c r="BQ34" s="355"/>
      <c r="BR34" s="355"/>
      <c r="BS34" s="355"/>
      <c r="BT34" s="355"/>
      <c r="BU34" s="355"/>
      <c r="BV34" s="175"/>
      <c r="BW34" s="354">
        <f>IF(BY34="","",MAX(C34:D43,U34:V43,AM34:AN43,BE34:BF43)+1)</f>
        <v>16</v>
      </c>
      <c r="BX34" s="354"/>
      <c r="BY34" s="355" t="str">
        <f>IF('各会計、関係団体の財政状況及び健全化判断比率'!B68="","",'各会計、関係団体の財政状況及び健全化判断比率'!B68)</f>
        <v>鹿児島県市町村総合事務組合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公益財団法人鹿児島市環境サービス財団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鹿児島市土地区画整理事業清算特別会計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鹿児島市介護保険特別会計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IF('各会計、関係団体の財政状況及び健全化判断比率'!B32="","",'各会計、関係団体の財政状況及び健全化判断比率'!B32)</f>
        <v>鹿児島市交通事業特別会計</v>
      </c>
      <c r="AP35" s="355"/>
      <c r="AQ35" s="355"/>
      <c r="AR35" s="355"/>
      <c r="AS35" s="355"/>
      <c r="AT35" s="355"/>
      <c r="AU35" s="355"/>
      <c r="AV35" s="355"/>
      <c r="AW35" s="355"/>
      <c r="AX35" s="355"/>
      <c r="AY35" s="355"/>
      <c r="AZ35" s="355"/>
      <c r="BA35" s="355"/>
      <c r="BB35" s="355"/>
      <c r="BC35" s="355"/>
      <c r="BD35" s="175"/>
      <c r="BE35" s="354">
        <f t="shared" ref="BE35:BE43" si="1">IF(BG35="","",BE34+1)</f>
        <v>15</v>
      </c>
      <c r="BF35" s="354"/>
      <c r="BG35" s="355" t="str">
        <f>IF('各会計、関係団体の財政状況及び健全化判断比率'!B38="","",'各会計、関係団体の財政状況及び健全化判断比率'!B38)</f>
        <v>鹿児島市桜島観光施設特別会計</v>
      </c>
      <c r="BH35" s="355"/>
      <c r="BI35" s="355"/>
      <c r="BJ35" s="355"/>
      <c r="BK35" s="355"/>
      <c r="BL35" s="355"/>
      <c r="BM35" s="355"/>
      <c r="BN35" s="355"/>
      <c r="BO35" s="355"/>
      <c r="BP35" s="355"/>
      <c r="BQ35" s="355"/>
      <c r="BR35" s="355"/>
      <c r="BS35" s="355"/>
      <c r="BT35" s="355"/>
      <c r="BU35" s="355"/>
      <c r="BV35" s="175"/>
      <c r="BW35" s="354">
        <f t="shared" ref="BW35:BW43" si="2">IF(BY35="","",BW34+1)</f>
        <v>17</v>
      </c>
      <c r="BX35" s="354"/>
      <c r="BY35" s="355" t="str">
        <f>IF('各会計、関係団体の財政状況及び健全化判断比率'!B69="","",'各会計、関係団体の財政状況及び健全化判断比率'!B69)</f>
        <v>鹿児島県後期高齢者医療広域連合（一般会計）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鹿児島まちづくり土地区画整理協会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鹿児島市地域下水道事業特別会計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鹿児島市後期高齢者医療特別会計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IF('各会計、関係団体の財政状況及び健全化判断比率'!B33="","",'各会計、関係団体の財政状況及び健全化判断比率'!B33)</f>
        <v>鹿児島市水道事業特別会計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18</v>
      </c>
      <c r="BX36" s="354"/>
      <c r="BY36" s="355" t="str">
        <f>IF('各会計、関係団体の財政状況及び健全化判断比率'!B70="","",'各会計、関係団体の財政状況及び健全化判断比率'!B70)</f>
        <v>鹿児島県後期高齢者医療広域連合（特別会計）</v>
      </c>
      <c r="BZ36" s="355"/>
      <c r="CA36" s="355"/>
      <c r="CB36" s="355"/>
      <c r="CC36" s="355"/>
      <c r="CD36" s="355"/>
      <c r="CE36" s="355"/>
      <c r="CF36" s="355"/>
      <c r="CG36" s="355"/>
      <c r="CH36" s="355"/>
      <c r="CI36" s="355"/>
      <c r="CJ36" s="355"/>
      <c r="CK36" s="355"/>
      <c r="CL36" s="355"/>
      <c r="CM36" s="355"/>
      <c r="CN36" s="175"/>
      <c r="CO36" s="354">
        <f t="shared" si="3"/>
        <v>21</v>
      </c>
      <c r="CP36" s="354"/>
      <c r="CQ36" s="355" t="str">
        <f>IF('各会計、関係団体の財政状況及び健全化判断比率'!BS9="","",'各会計、関係団体の財政状況及び健全化判断比率'!BS9)</f>
        <v>鹿児島市中小企業勤労者福祉サービスセンター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鹿児島市母子父子寡婦福祉資金貸付事業特別会計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11</v>
      </c>
      <c r="AN37" s="354"/>
      <c r="AO37" s="355" t="str">
        <f>IF('各会計、関係団体の財政状況及び健全化判断比率'!B34="","",'各会計、関係団体の財政状況及び健全化判断比率'!B34)</f>
        <v>鹿児島市工業用水道事業特別会計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22</v>
      </c>
      <c r="CP37" s="354"/>
      <c r="CQ37" s="355" t="str">
        <f>IF('各会計、関係団体の財政状況及び健全化判断比率'!BS10="","",'各会計、関係団体の財政状況及び健全化判断比率'!BS10)</f>
        <v>かごしま教育文化振興財団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12</v>
      </c>
      <c r="AN38" s="354"/>
      <c r="AO38" s="355" t="str">
        <f>IF('各会計、関係団体の財政状況及び健全化判断比率'!B35="","",'各会計、関係団体の財政状況及び健全化判断比率'!B35)</f>
        <v>鹿児島市公共下水道事業特別会計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23</v>
      </c>
      <c r="CP38" s="354"/>
      <c r="CQ38" s="355" t="str">
        <f>IF('各会計、関係団体の財政状況及び健全化判断比率'!BS11="","",'各会計、関係団体の財政状況及び健全化判断比率'!BS11)</f>
        <v>鹿児島市水族館公社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f t="shared" si="0"/>
        <v>13</v>
      </c>
      <c r="AN39" s="354"/>
      <c r="AO39" s="355" t="str">
        <f>IF('各会計、関係団体の財政状況及び健全化判断比率'!B36="","",'各会計、関係団体の財政状況及び健全化判断比率'!B36)</f>
        <v>鹿児島市船舶事業特別会計</v>
      </c>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24</v>
      </c>
      <c r="CP39" s="354"/>
      <c r="CQ39" s="355" t="str">
        <f>IF('各会計、関係団体の財政状況及び健全化判断比率'!BS12="","",'各会計、関係団体の財政状況及び健全化判断比率'!BS12)</f>
        <v>鹿児島中央地下駐車場</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25</v>
      </c>
      <c r="CP40" s="354"/>
      <c r="CQ40" s="355" t="str">
        <f>IF('各会計、関係団体の財政状況及び健全化判断比率'!BS13="","",'各会計、関係団体の財政状況及び健全化判断比率'!BS13)</f>
        <v>西郷南洲顕彰会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26</v>
      </c>
      <c r="CP41" s="354"/>
      <c r="CQ41" s="355" t="str">
        <f>IF('各会計、関係団体の財政状況及び健全化判断比率'!BS14="","",'各会計、関係団体の財政状況及び健全化判断比率'!BS14)</f>
        <v>鹿児島観光コンベンション協会</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27</v>
      </c>
      <c r="CP42" s="354"/>
      <c r="CQ42" s="355" t="str">
        <f>IF('各会計、関係団体の財政状況及び健全化判断比率'!BS15="","",'各会計、関係団体の財政状況及び健全化判断比率'!BS15)</f>
        <v>まちづくり鹿児島</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28</v>
      </c>
      <c r="CP43" s="354"/>
      <c r="CQ43" s="355" t="str">
        <f>IF('各会計、関係団体の財政状況及び健全化判断比率'!BS16="","",'各会計、関係団体の財政状況及び健全化判断比率'!BS16)</f>
        <v>鹿児島市国際交流財団</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PxsJ6XfP1XkbaFQhJ3OUir6z+T5Z06YSNISMzESAGePNaC8p2CPuLSu1kfTIs684yE8aOW/XjEoFppALJK+wUw==" saltValue="p++XR5mpYanca2p2b8H+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90539889</v>
      </c>
      <c r="S5" s="664"/>
      <c r="T5" s="664"/>
      <c r="U5" s="664"/>
      <c r="V5" s="664"/>
      <c r="W5" s="664"/>
      <c r="X5" s="664"/>
      <c r="Y5" s="689"/>
      <c r="Z5" s="702">
        <v>30.2</v>
      </c>
      <c r="AA5" s="702"/>
      <c r="AB5" s="702"/>
      <c r="AC5" s="702"/>
      <c r="AD5" s="703">
        <v>83132964</v>
      </c>
      <c r="AE5" s="703"/>
      <c r="AF5" s="703"/>
      <c r="AG5" s="703"/>
      <c r="AH5" s="703"/>
      <c r="AI5" s="703"/>
      <c r="AJ5" s="703"/>
      <c r="AK5" s="703"/>
      <c r="AL5" s="690">
        <v>60.3</v>
      </c>
      <c r="AM5" s="672"/>
      <c r="AN5" s="672"/>
      <c r="AO5" s="691"/>
      <c r="AP5" s="666" t="s">
        <v>216</v>
      </c>
      <c r="AQ5" s="667"/>
      <c r="AR5" s="667"/>
      <c r="AS5" s="667"/>
      <c r="AT5" s="667"/>
      <c r="AU5" s="667"/>
      <c r="AV5" s="667"/>
      <c r="AW5" s="667"/>
      <c r="AX5" s="667"/>
      <c r="AY5" s="667"/>
      <c r="AZ5" s="667"/>
      <c r="BA5" s="667"/>
      <c r="BB5" s="667"/>
      <c r="BC5" s="667"/>
      <c r="BD5" s="667"/>
      <c r="BE5" s="667"/>
      <c r="BF5" s="668"/>
      <c r="BG5" s="608">
        <v>81009823</v>
      </c>
      <c r="BH5" s="609"/>
      <c r="BI5" s="609"/>
      <c r="BJ5" s="609"/>
      <c r="BK5" s="609"/>
      <c r="BL5" s="609"/>
      <c r="BM5" s="609"/>
      <c r="BN5" s="610"/>
      <c r="BO5" s="646">
        <v>89.5</v>
      </c>
      <c r="BP5" s="646"/>
      <c r="BQ5" s="646"/>
      <c r="BR5" s="646"/>
      <c r="BS5" s="647">
        <v>1084014</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1799946</v>
      </c>
      <c r="S6" s="609"/>
      <c r="T6" s="609"/>
      <c r="U6" s="609"/>
      <c r="V6" s="609"/>
      <c r="W6" s="609"/>
      <c r="X6" s="609"/>
      <c r="Y6" s="610"/>
      <c r="Z6" s="646">
        <v>0.6</v>
      </c>
      <c r="AA6" s="646"/>
      <c r="AB6" s="646"/>
      <c r="AC6" s="646"/>
      <c r="AD6" s="647">
        <v>1799946</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81009823</v>
      </c>
      <c r="BH6" s="609"/>
      <c r="BI6" s="609"/>
      <c r="BJ6" s="609"/>
      <c r="BK6" s="609"/>
      <c r="BL6" s="609"/>
      <c r="BM6" s="609"/>
      <c r="BN6" s="610"/>
      <c r="BO6" s="646">
        <v>89.5</v>
      </c>
      <c r="BP6" s="646"/>
      <c r="BQ6" s="646"/>
      <c r="BR6" s="646"/>
      <c r="BS6" s="647">
        <v>1084014</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983097</v>
      </c>
      <c r="CS6" s="609"/>
      <c r="CT6" s="609"/>
      <c r="CU6" s="609"/>
      <c r="CV6" s="609"/>
      <c r="CW6" s="609"/>
      <c r="CX6" s="609"/>
      <c r="CY6" s="610"/>
      <c r="CZ6" s="690">
        <v>0.3</v>
      </c>
      <c r="DA6" s="672"/>
      <c r="DB6" s="672"/>
      <c r="DC6" s="692"/>
      <c r="DD6" s="614" t="s">
        <v>121</v>
      </c>
      <c r="DE6" s="609"/>
      <c r="DF6" s="609"/>
      <c r="DG6" s="609"/>
      <c r="DH6" s="609"/>
      <c r="DI6" s="609"/>
      <c r="DJ6" s="609"/>
      <c r="DK6" s="609"/>
      <c r="DL6" s="609"/>
      <c r="DM6" s="609"/>
      <c r="DN6" s="609"/>
      <c r="DO6" s="609"/>
      <c r="DP6" s="610"/>
      <c r="DQ6" s="614">
        <v>980097</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24006</v>
      </c>
      <c r="S7" s="609"/>
      <c r="T7" s="609"/>
      <c r="U7" s="609"/>
      <c r="V7" s="609"/>
      <c r="W7" s="609"/>
      <c r="X7" s="609"/>
      <c r="Y7" s="610"/>
      <c r="Z7" s="646">
        <v>0</v>
      </c>
      <c r="AA7" s="646"/>
      <c r="AB7" s="646"/>
      <c r="AC7" s="646"/>
      <c r="AD7" s="647">
        <v>24006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36114690</v>
      </c>
      <c r="BH7" s="609"/>
      <c r="BI7" s="609"/>
      <c r="BJ7" s="609"/>
      <c r="BK7" s="609"/>
      <c r="BL7" s="609"/>
      <c r="BM7" s="609"/>
      <c r="BN7" s="610"/>
      <c r="BO7" s="646">
        <v>39.9</v>
      </c>
      <c r="BP7" s="646"/>
      <c r="BQ7" s="646"/>
      <c r="BR7" s="646"/>
      <c r="BS7" s="647">
        <v>1084014</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24182670</v>
      </c>
      <c r="CS7" s="609"/>
      <c r="CT7" s="609"/>
      <c r="CU7" s="609"/>
      <c r="CV7" s="609"/>
      <c r="CW7" s="609"/>
      <c r="CX7" s="609"/>
      <c r="CY7" s="610"/>
      <c r="CZ7" s="646">
        <v>8.3000000000000007</v>
      </c>
      <c r="DA7" s="646"/>
      <c r="DB7" s="646"/>
      <c r="DC7" s="646"/>
      <c r="DD7" s="614">
        <v>344382</v>
      </c>
      <c r="DE7" s="609"/>
      <c r="DF7" s="609"/>
      <c r="DG7" s="609"/>
      <c r="DH7" s="609"/>
      <c r="DI7" s="609"/>
      <c r="DJ7" s="609"/>
      <c r="DK7" s="609"/>
      <c r="DL7" s="609"/>
      <c r="DM7" s="609"/>
      <c r="DN7" s="609"/>
      <c r="DO7" s="609"/>
      <c r="DP7" s="610"/>
      <c r="DQ7" s="614">
        <v>21580910</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279164</v>
      </c>
      <c r="S8" s="609"/>
      <c r="T8" s="609"/>
      <c r="U8" s="609"/>
      <c r="V8" s="609"/>
      <c r="W8" s="609"/>
      <c r="X8" s="609"/>
      <c r="Y8" s="610"/>
      <c r="Z8" s="646">
        <v>0.1</v>
      </c>
      <c r="AA8" s="646"/>
      <c r="AB8" s="646"/>
      <c r="AC8" s="646"/>
      <c r="AD8" s="647">
        <v>279164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1008121</v>
      </c>
      <c r="BH8" s="609"/>
      <c r="BI8" s="609"/>
      <c r="BJ8" s="609"/>
      <c r="BK8" s="609"/>
      <c r="BL8" s="609"/>
      <c r="BM8" s="609"/>
      <c r="BN8" s="610"/>
      <c r="BO8" s="646">
        <v>1.1000000000000001</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150670496</v>
      </c>
      <c r="CS8" s="609"/>
      <c r="CT8" s="609"/>
      <c r="CU8" s="609"/>
      <c r="CV8" s="609"/>
      <c r="CW8" s="609"/>
      <c r="CX8" s="609"/>
      <c r="CY8" s="610"/>
      <c r="CZ8" s="646">
        <v>51.6</v>
      </c>
      <c r="DA8" s="646"/>
      <c r="DB8" s="646"/>
      <c r="DC8" s="646"/>
      <c r="DD8" s="614">
        <v>1857027</v>
      </c>
      <c r="DE8" s="609"/>
      <c r="DF8" s="609"/>
      <c r="DG8" s="609"/>
      <c r="DH8" s="609"/>
      <c r="DI8" s="609"/>
      <c r="DJ8" s="609"/>
      <c r="DK8" s="609"/>
      <c r="DL8" s="609"/>
      <c r="DM8" s="609"/>
      <c r="DN8" s="609"/>
      <c r="DO8" s="609"/>
      <c r="DP8" s="610"/>
      <c r="DQ8" s="614">
        <v>70125315</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339428</v>
      </c>
      <c r="S9" s="609"/>
      <c r="T9" s="609"/>
      <c r="U9" s="609"/>
      <c r="V9" s="609"/>
      <c r="W9" s="609"/>
      <c r="X9" s="609"/>
      <c r="Y9" s="610"/>
      <c r="Z9" s="646">
        <v>0.1</v>
      </c>
      <c r="AA9" s="646"/>
      <c r="AB9" s="646"/>
      <c r="AC9" s="646"/>
      <c r="AD9" s="647">
        <v>339428</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29539835</v>
      </c>
      <c r="BH9" s="609"/>
      <c r="BI9" s="609"/>
      <c r="BJ9" s="609"/>
      <c r="BK9" s="609"/>
      <c r="BL9" s="609"/>
      <c r="BM9" s="609"/>
      <c r="BN9" s="610"/>
      <c r="BO9" s="646">
        <v>32.6</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22220402</v>
      </c>
      <c r="CS9" s="609"/>
      <c r="CT9" s="609"/>
      <c r="CU9" s="609"/>
      <c r="CV9" s="609"/>
      <c r="CW9" s="609"/>
      <c r="CX9" s="609"/>
      <c r="CY9" s="610"/>
      <c r="CZ9" s="646">
        <v>7.6</v>
      </c>
      <c r="DA9" s="646"/>
      <c r="DB9" s="646"/>
      <c r="DC9" s="646"/>
      <c r="DD9" s="614">
        <v>3754580</v>
      </c>
      <c r="DE9" s="609"/>
      <c r="DF9" s="609"/>
      <c r="DG9" s="609"/>
      <c r="DH9" s="609"/>
      <c r="DI9" s="609"/>
      <c r="DJ9" s="609"/>
      <c r="DK9" s="609"/>
      <c r="DL9" s="609"/>
      <c r="DM9" s="609"/>
      <c r="DN9" s="609"/>
      <c r="DO9" s="609"/>
      <c r="DP9" s="610"/>
      <c r="DQ9" s="614">
        <v>15692093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1762310</v>
      </c>
      <c r="BH10" s="609"/>
      <c r="BI10" s="609"/>
      <c r="BJ10" s="609"/>
      <c r="BK10" s="609"/>
      <c r="BL10" s="609"/>
      <c r="BM10" s="609"/>
      <c r="BN10" s="610"/>
      <c r="BO10" s="646">
        <v>1.9</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650293</v>
      </c>
      <c r="CS10" s="609"/>
      <c r="CT10" s="609"/>
      <c r="CU10" s="609"/>
      <c r="CV10" s="609"/>
      <c r="CW10" s="609"/>
      <c r="CX10" s="609"/>
      <c r="CY10" s="610"/>
      <c r="CZ10" s="646">
        <v>0.2</v>
      </c>
      <c r="DA10" s="646"/>
      <c r="DB10" s="646"/>
      <c r="DC10" s="646"/>
      <c r="DD10" s="614">
        <v>3707</v>
      </c>
      <c r="DE10" s="609"/>
      <c r="DF10" s="609"/>
      <c r="DG10" s="609"/>
      <c r="DH10" s="609"/>
      <c r="DI10" s="609"/>
      <c r="DJ10" s="609"/>
      <c r="DK10" s="609"/>
      <c r="DL10" s="609"/>
      <c r="DM10" s="609"/>
      <c r="DN10" s="609"/>
      <c r="DO10" s="609"/>
      <c r="DP10" s="610"/>
      <c r="DQ10" s="614">
        <v>636977</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15010309</v>
      </c>
      <c r="S11" s="609"/>
      <c r="T11" s="609"/>
      <c r="U11" s="609"/>
      <c r="V11" s="609"/>
      <c r="W11" s="609"/>
      <c r="X11" s="609"/>
      <c r="Y11" s="610"/>
      <c r="Z11" s="611">
        <v>5</v>
      </c>
      <c r="AA11" s="612"/>
      <c r="AB11" s="612"/>
      <c r="AC11" s="613"/>
      <c r="AD11" s="614">
        <v>15010309</v>
      </c>
      <c r="AE11" s="609"/>
      <c r="AF11" s="609"/>
      <c r="AG11" s="609"/>
      <c r="AH11" s="609"/>
      <c r="AI11" s="609"/>
      <c r="AJ11" s="609"/>
      <c r="AK11" s="610"/>
      <c r="AL11" s="611">
        <v>10.9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3804424</v>
      </c>
      <c r="BH11" s="609"/>
      <c r="BI11" s="609"/>
      <c r="BJ11" s="609"/>
      <c r="BK11" s="609"/>
      <c r="BL11" s="609"/>
      <c r="BM11" s="609"/>
      <c r="BN11" s="610"/>
      <c r="BO11" s="646">
        <v>4.2</v>
      </c>
      <c r="BP11" s="646"/>
      <c r="BQ11" s="646"/>
      <c r="BR11" s="646"/>
      <c r="BS11" s="647">
        <v>1084014</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2791538</v>
      </c>
      <c r="CS11" s="609"/>
      <c r="CT11" s="609"/>
      <c r="CU11" s="609"/>
      <c r="CV11" s="609"/>
      <c r="CW11" s="609"/>
      <c r="CX11" s="609"/>
      <c r="CY11" s="610"/>
      <c r="CZ11" s="646">
        <v>1</v>
      </c>
      <c r="DA11" s="646"/>
      <c r="DB11" s="646"/>
      <c r="DC11" s="646"/>
      <c r="DD11" s="614">
        <v>1128254</v>
      </c>
      <c r="DE11" s="609"/>
      <c r="DF11" s="609"/>
      <c r="DG11" s="609"/>
      <c r="DH11" s="609"/>
      <c r="DI11" s="609"/>
      <c r="DJ11" s="609"/>
      <c r="DK11" s="609"/>
      <c r="DL11" s="609"/>
      <c r="DM11" s="609"/>
      <c r="DN11" s="609"/>
      <c r="DO11" s="609"/>
      <c r="DP11" s="610"/>
      <c r="DQ11" s="614">
        <v>1982560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52452</v>
      </c>
      <c r="S12" s="609"/>
      <c r="T12" s="609"/>
      <c r="U12" s="609"/>
      <c r="V12" s="609"/>
      <c r="W12" s="609"/>
      <c r="X12" s="609"/>
      <c r="Y12" s="610"/>
      <c r="Z12" s="646">
        <v>0</v>
      </c>
      <c r="AA12" s="646"/>
      <c r="AB12" s="646"/>
      <c r="AC12" s="646"/>
      <c r="AD12" s="647">
        <v>52452</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38929123</v>
      </c>
      <c r="BH12" s="609"/>
      <c r="BI12" s="609"/>
      <c r="BJ12" s="609"/>
      <c r="BK12" s="609"/>
      <c r="BL12" s="609"/>
      <c r="BM12" s="609"/>
      <c r="BN12" s="610"/>
      <c r="BO12" s="646">
        <v>43</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4402190</v>
      </c>
      <c r="CS12" s="609"/>
      <c r="CT12" s="609"/>
      <c r="CU12" s="609"/>
      <c r="CV12" s="609"/>
      <c r="CW12" s="609"/>
      <c r="CX12" s="609"/>
      <c r="CY12" s="610"/>
      <c r="CZ12" s="646">
        <v>1.5</v>
      </c>
      <c r="DA12" s="646"/>
      <c r="DB12" s="646"/>
      <c r="DC12" s="646"/>
      <c r="DD12" s="614">
        <v>628893</v>
      </c>
      <c r="DE12" s="609"/>
      <c r="DF12" s="609"/>
      <c r="DG12" s="609"/>
      <c r="DH12" s="609"/>
      <c r="DI12" s="609"/>
      <c r="DJ12" s="609"/>
      <c r="DK12" s="609"/>
      <c r="DL12" s="609"/>
      <c r="DM12" s="609"/>
      <c r="DN12" s="609"/>
      <c r="DO12" s="609"/>
      <c r="DP12" s="610"/>
      <c r="DQ12" s="614">
        <v>2752909</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38476672</v>
      </c>
      <c r="BH13" s="609"/>
      <c r="BI13" s="609"/>
      <c r="BJ13" s="609"/>
      <c r="BK13" s="609"/>
      <c r="BL13" s="609"/>
      <c r="BM13" s="609"/>
      <c r="BN13" s="610"/>
      <c r="BO13" s="646">
        <v>42.5</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24054144</v>
      </c>
      <c r="CS13" s="609"/>
      <c r="CT13" s="609"/>
      <c r="CU13" s="609"/>
      <c r="CV13" s="609"/>
      <c r="CW13" s="609"/>
      <c r="CX13" s="609"/>
      <c r="CY13" s="610"/>
      <c r="CZ13" s="646">
        <v>8.1999999999999993</v>
      </c>
      <c r="DA13" s="646"/>
      <c r="DB13" s="646"/>
      <c r="DC13" s="646"/>
      <c r="DD13" s="614">
        <v>14935548</v>
      </c>
      <c r="DE13" s="609"/>
      <c r="DF13" s="609"/>
      <c r="DG13" s="609"/>
      <c r="DH13" s="609"/>
      <c r="DI13" s="609"/>
      <c r="DJ13" s="609"/>
      <c r="DK13" s="609"/>
      <c r="DL13" s="609"/>
      <c r="DM13" s="609"/>
      <c r="DN13" s="609"/>
      <c r="DO13" s="609"/>
      <c r="DP13" s="610"/>
      <c r="DQ13" s="614">
        <v>11906780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8637</v>
      </c>
      <c r="S14" s="609"/>
      <c r="T14" s="609"/>
      <c r="U14" s="609"/>
      <c r="V14" s="609"/>
      <c r="W14" s="609"/>
      <c r="X14" s="609"/>
      <c r="Y14" s="610"/>
      <c r="Z14" s="646">
        <v>0</v>
      </c>
      <c r="AA14" s="646"/>
      <c r="AB14" s="646"/>
      <c r="AC14" s="646"/>
      <c r="AD14" s="647">
        <v>8637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1830188</v>
      </c>
      <c r="BH14" s="609"/>
      <c r="BI14" s="609"/>
      <c r="BJ14" s="609"/>
      <c r="BK14" s="609"/>
      <c r="BL14" s="609"/>
      <c r="BM14" s="609"/>
      <c r="BN14" s="610"/>
      <c r="BO14" s="646">
        <v>2</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6148872</v>
      </c>
      <c r="CS14" s="609"/>
      <c r="CT14" s="609"/>
      <c r="CU14" s="609"/>
      <c r="CV14" s="609"/>
      <c r="CW14" s="609"/>
      <c r="CX14" s="609"/>
      <c r="CY14" s="610"/>
      <c r="CZ14" s="646">
        <v>2.1</v>
      </c>
      <c r="DA14" s="646"/>
      <c r="DB14" s="646"/>
      <c r="DC14" s="646"/>
      <c r="DD14" s="614">
        <v>503544</v>
      </c>
      <c r="DE14" s="609"/>
      <c r="DF14" s="609"/>
      <c r="DG14" s="609"/>
      <c r="DH14" s="609"/>
      <c r="DI14" s="609"/>
      <c r="DJ14" s="609"/>
      <c r="DK14" s="609"/>
      <c r="DL14" s="609"/>
      <c r="DM14" s="609"/>
      <c r="DN14" s="609"/>
      <c r="DO14" s="609"/>
      <c r="DP14" s="610"/>
      <c r="DQ14" s="614">
        <v>5787631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4135822</v>
      </c>
      <c r="BH15" s="609"/>
      <c r="BI15" s="609"/>
      <c r="BJ15" s="609"/>
      <c r="BK15" s="609"/>
      <c r="BL15" s="609"/>
      <c r="BM15" s="609"/>
      <c r="BN15" s="610"/>
      <c r="BO15" s="646">
        <v>4.5999999999999996</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29242449</v>
      </c>
      <c r="CS15" s="609"/>
      <c r="CT15" s="609"/>
      <c r="CU15" s="609"/>
      <c r="CV15" s="609"/>
      <c r="CW15" s="609"/>
      <c r="CX15" s="609"/>
      <c r="CY15" s="610"/>
      <c r="CZ15" s="646">
        <v>10</v>
      </c>
      <c r="DA15" s="646"/>
      <c r="DB15" s="646"/>
      <c r="DC15" s="646"/>
      <c r="DD15" s="614">
        <v>8269139</v>
      </c>
      <c r="DE15" s="609"/>
      <c r="DF15" s="609"/>
      <c r="DG15" s="609"/>
      <c r="DH15" s="609"/>
      <c r="DI15" s="609"/>
      <c r="DJ15" s="609"/>
      <c r="DK15" s="609"/>
      <c r="DL15" s="609"/>
      <c r="DM15" s="609"/>
      <c r="DN15" s="609"/>
      <c r="DO15" s="609"/>
      <c r="DP15" s="610"/>
      <c r="DQ15" s="614">
        <v>21249659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96459</v>
      </c>
      <c r="S16" s="609"/>
      <c r="T16" s="609"/>
      <c r="U16" s="609"/>
      <c r="V16" s="609"/>
      <c r="W16" s="609"/>
      <c r="X16" s="609"/>
      <c r="Y16" s="610"/>
      <c r="Z16" s="646">
        <v>0</v>
      </c>
      <c r="AA16" s="646"/>
      <c r="AB16" s="646"/>
      <c r="AC16" s="646"/>
      <c r="AD16" s="647">
        <v>96459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871793</v>
      </c>
      <c r="CS16" s="609"/>
      <c r="CT16" s="609"/>
      <c r="CU16" s="609"/>
      <c r="CV16" s="609"/>
      <c r="CW16" s="609"/>
      <c r="CX16" s="609"/>
      <c r="CY16" s="610"/>
      <c r="CZ16" s="646">
        <v>0.3</v>
      </c>
      <c r="DA16" s="646"/>
      <c r="DB16" s="646"/>
      <c r="DC16" s="646"/>
      <c r="DD16" s="614" t="s">
        <v>121</v>
      </c>
      <c r="DE16" s="609"/>
      <c r="DF16" s="609"/>
      <c r="DG16" s="609"/>
      <c r="DH16" s="609"/>
      <c r="DI16" s="609"/>
      <c r="DJ16" s="609"/>
      <c r="DK16" s="609"/>
      <c r="DL16" s="609"/>
      <c r="DM16" s="609"/>
      <c r="DN16" s="609"/>
      <c r="DO16" s="609"/>
      <c r="DP16" s="610"/>
      <c r="DQ16" s="614">
        <v>587365</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1028689</v>
      </c>
      <c r="S17" s="609"/>
      <c r="T17" s="609"/>
      <c r="U17" s="609"/>
      <c r="V17" s="609"/>
      <c r="W17" s="609"/>
      <c r="X17" s="609"/>
      <c r="Y17" s="610"/>
      <c r="Z17" s="646">
        <v>0.3</v>
      </c>
      <c r="AA17" s="646"/>
      <c r="AB17" s="646"/>
      <c r="AC17" s="646"/>
      <c r="AD17" s="647">
        <v>1028689</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25015214</v>
      </c>
      <c r="CS17" s="609"/>
      <c r="CT17" s="609"/>
      <c r="CU17" s="609"/>
      <c r="CV17" s="609"/>
      <c r="CW17" s="609"/>
      <c r="CX17" s="609"/>
      <c r="CY17" s="610"/>
      <c r="CZ17" s="646">
        <v>8.6</v>
      </c>
      <c r="DA17" s="646"/>
      <c r="DB17" s="646"/>
      <c r="DC17" s="646"/>
      <c r="DD17" s="614" t="s">
        <v>121</v>
      </c>
      <c r="DE17" s="609"/>
      <c r="DF17" s="609"/>
      <c r="DG17" s="609"/>
      <c r="DH17" s="609"/>
      <c r="DI17" s="609"/>
      <c r="DJ17" s="609"/>
      <c r="DK17" s="609"/>
      <c r="DL17" s="609"/>
      <c r="DM17" s="609"/>
      <c r="DN17" s="609"/>
      <c r="DO17" s="609"/>
      <c r="DP17" s="610"/>
      <c r="DQ17" s="614">
        <v>24706516</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777499</v>
      </c>
      <c r="S18" s="609"/>
      <c r="T18" s="609"/>
      <c r="U18" s="609"/>
      <c r="V18" s="609"/>
      <c r="W18" s="609"/>
      <c r="X18" s="609"/>
      <c r="Y18" s="610"/>
      <c r="Z18" s="646">
        <v>0.3</v>
      </c>
      <c r="AA18" s="646"/>
      <c r="AB18" s="646"/>
      <c r="AC18" s="646"/>
      <c r="AD18" s="647">
        <v>777499</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v>823942</v>
      </c>
      <c r="CS18" s="609"/>
      <c r="CT18" s="609"/>
      <c r="CU18" s="609"/>
      <c r="CV18" s="609"/>
      <c r="CW18" s="609"/>
      <c r="CX18" s="609"/>
      <c r="CY18" s="610"/>
      <c r="CZ18" s="646">
        <v>0.3</v>
      </c>
      <c r="DA18" s="646"/>
      <c r="DB18" s="646"/>
      <c r="DC18" s="646"/>
      <c r="DD18" s="614" t="s">
        <v>121</v>
      </c>
      <c r="DE18" s="609"/>
      <c r="DF18" s="609"/>
      <c r="DG18" s="609"/>
      <c r="DH18" s="609"/>
      <c r="DI18" s="609"/>
      <c r="DJ18" s="609"/>
      <c r="DK18" s="609"/>
      <c r="DL18" s="609"/>
      <c r="DM18" s="609"/>
      <c r="DN18" s="609"/>
      <c r="DO18" s="609"/>
      <c r="DP18" s="610"/>
      <c r="DQ18" s="614">
        <v>823942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766573</v>
      </c>
      <c r="S19" s="609"/>
      <c r="T19" s="609"/>
      <c r="U19" s="609"/>
      <c r="V19" s="609"/>
      <c r="W19" s="609"/>
      <c r="X19" s="609"/>
      <c r="Y19" s="610"/>
      <c r="Z19" s="646">
        <v>0.3</v>
      </c>
      <c r="AA19" s="646"/>
      <c r="AB19" s="646"/>
      <c r="AC19" s="646"/>
      <c r="AD19" s="647">
        <v>766573</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9530066</v>
      </c>
      <c r="BH19" s="609"/>
      <c r="BI19" s="609"/>
      <c r="BJ19" s="609"/>
      <c r="BK19" s="609"/>
      <c r="BL19" s="609"/>
      <c r="BM19" s="609"/>
      <c r="BN19" s="610"/>
      <c r="BO19" s="646">
        <v>10.5</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10926</v>
      </c>
      <c r="S20" s="609"/>
      <c r="T20" s="609"/>
      <c r="U20" s="609"/>
      <c r="V20" s="609"/>
      <c r="W20" s="609"/>
      <c r="X20" s="609"/>
      <c r="Y20" s="610"/>
      <c r="Z20" s="646">
        <v>0</v>
      </c>
      <c r="AA20" s="646"/>
      <c r="AB20" s="646"/>
      <c r="AC20" s="646"/>
      <c r="AD20" s="647">
        <v>10926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9530066</v>
      </c>
      <c r="BH20" s="609"/>
      <c r="BI20" s="609"/>
      <c r="BJ20" s="609"/>
      <c r="BK20" s="609"/>
      <c r="BL20" s="609"/>
      <c r="BM20" s="609"/>
      <c r="BN20" s="610"/>
      <c r="BO20" s="646">
        <v>10.5</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292057100</v>
      </c>
      <c r="CS20" s="609"/>
      <c r="CT20" s="609"/>
      <c r="CU20" s="609"/>
      <c r="CV20" s="609"/>
      <c r="CW20" s="609"/>
      <c r="CX20" s="609"/>
      <c r="CY20" s="610"/>
      <c r="CZ20" s="646">
        <v>100</v>
      </c>
      <c r="DA20" s="646"/>
      <c r="DB20" s="646"/>
      <c r="DC20" s="646"/>
      <c r="DD20" s="614">
        <v>31425074</v>
      </c>
      <c r="DE20" s="609"/>
      <c r="DF20" s="609"/>
      <c r="DG20" s="609"/>
      <c r="DH20" s="609"/>
      <c r="DI20" s="609"/>
      <c r="DJ20" s="609"/>
      <c r="DK20" s="609"/>
      <c r="DL20" s="609"/>
      <c r="DM20" s="609"/>
      <c r="DN20" s="609"/>
      <c r="DO20" s="609"/>
      <c r="DP20" s="610"/>
      <c r="DQ20" s="614">
        <v>178812754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37076438</v>
      </c>
      <c r="S21" s="609"/>
      <c r="T21" s="609"/>
      <c r="U21" s="609"/>
      <c r="V21" s="609"/>
      <c r="W21" s="609"/>
      <c r="X21" s="609"/>
      <c r="Y21" s="610"/>
      <c r="Z21" s="646">
        <v>12.4</v>
      </c>
      <c r="AA21" s="646"/>
      <c r="AB21" s="646"/>
      <c r="AC21" s="646"/>
      <c r="AD21" s="647">
        <v>34805156</v>
      </c>
      <c r="AE21" s="647"/>
      <c r="AF21" s="647"/>
      <c r="AG21" s="647"/>
      <c r="AH21" s="647"/>
      <c r="AI21" s="647"/>
      <c r="AJ21" s="647"/>
      <c r="AK21" s="647"/>
      <c r="AL21" s="611">
        <v>25.2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80908</v>
      </c>
      <c r="BH21" s="609"/>
      <c r="BI21" s="609"/>
      <c r="BJ21" s="609"/>
      <c r="BK21" s="609"/>
      <c r="BL21" s="609"/>
      <c r="BM21" s="609"/>
      <c r="BN21" s="610"/>
      <c r="BO21" s="646">
        <v>0.1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34805156</v>
      </c>
      <c r="S22" s="609"/>
      <c r="T22" s="609"/>
      <c r="U22" s="609"/>
      <c r="V22" s="609"/>
      <c r="W22" s="609"/>
      <c r="X22" s="609"/>
      <c r="Y22" s="610"/>
      <c r="Z22" s="646">
        <v>11.6</v>
      </c>
      <c r="AA22" s="646"/>
      <c r="AB22" s="646"/>
      <c r="AC22" s="646"/>
      <c r="AD22" s="647">
        <v>34805156</v>
      </c>
      <c r="AE22" s="647"/>
      <c r="AF22" s="647"/>
      <c r="AG22" s="647"/>
      <c r="AH22" s="647"/>
      <c r="AI22" s="647"/>
      <c r="AJ22" s="647"/>
      <c r="AK22" s="647"/>
      <c r="AL22" s="611">
        <v>25.2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2042233</v>
      </c>
      <c r="BH22" s="609"/>
      <c r="BI22" s="609"/>
      <c r="BJ22" s="609"/>
      <c r="BK22" s="609"/>
      <c r="BL22" s="609"/>
      <c r="BM22" s="609"/>
      <c r="BN22" s="610"/>
      <c r="BO22" s="646">
        <v>2.2999999999999998</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2271282</v>
      </c>
      <c r="S23" s="609"/>
      <c r="T23" s="609"/>
      <c r="U23" s="609"/>
      <c r="V23" s="609"/>
      <c r="W23" s="609"/>
      <c r="X23" s="609"/>
      <c r="Y23" s="610"/>
      <c r="Z23" s="646">
        <v>0.8</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7406925</v>
      </c>
      <c r="BH23" s="609"/>
      <c r="BI23" s="609"/>
      <c r="BJ23" s="609"/>
      <c r="BK23" s="609"/>
      <c r="BL23" s="609"/>
      <c r="BM23" s="609"/>
      <c r="BN23" s="610"/>
      <c r="BO23" s="646">
        <v>8.1999999999999993</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172029399</v>
      </c>
      <c r="CS24" s="664"/>
      <c r="CT24" s="664"/>
      <c r="CU24" s="664"/>
      <c r="CV24" s="664"/>
      <c r="CW24" s="664"/>
      <c r="CX24" s="664"/>
      <c r="CY24" s="689"/>
      <c r="CZ24" s="690">
        <v>58.9</v>
      </c>
      <c r="DA24" s="672"/>
      <c r="DB24" s="672"/>
      <c r="DC24" s="692"/>
      <c r="DD24" s="688">
        <v>96708490</v>
      </c>
      <c r="DE24" s="664"/>
      <c r="DF24" s="664"/>
      <c r="DG24" s="664"/>
      <c r="DH24" s="664"/>
      <c r="DI24" s="664"/>
      <c r="DJ24" s="664"/>
      <c r="DK24" s="689"/>
      <c r="DL24" s="688">
        <v>85349873</v>
      </c>
      <c r="DM24" s="664"/>
      <c r="DN24" s="664"/>
      <c r="DO24" s="664"/>
      <c r="DP24" s="664"/>
      <c r="DQ24" s="664"/>
      <c r="DR24" s="664"/>
      <c r="DS24" s="664"/>
      <c r="DT24" s="664"/>
      <c r="DU24" s="664"/>
      <c r="DV24" s="689"/>
      <c r="DW24" s="690">
        <v>60.4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147032916</v>
      </c>
      <c r="S25" s="609"/>
      <c r="T25" s="609"/>
      <c r="U25" s="609"/>
      <c r="V25" s="609"/>
      <c r="W25" s="609"/>
      <c r="X25" s="609"/>
      <c r="Y25" s="610"/>
      <c r="Z25" s="646">
        <v>49</v>
      </c>
      <c r="AA25" s="646"/>
      <c r="AB25" s="646"/>
      <c r="AC25" s="646"/>
      <c r="AD25" s="647">
        <v>137354709</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34602791</v>
      </c>
      <c r="CS25" s="621"/>
      <c r="CT25" s="621"/>
      <c r="CU25" s="621"/>
      <c r="CV25" s="621"/>
      <c r="CW25" s="621"/>
      <c r="CX25" s="621"/>
      <c r="CY25" s="622"/>
      <c r="CZ25" s="611">
        <v>11.8</v>
      </c>
      <c r="DA25" s="623"/>
      <c r="DB25" s="623"/>
      <c r="DC25" s="624"/>
      <c r="DD25" s="614">
        <v>32408934</v>
      </c>
      <c r="DE25" s="621"/>
      <c r="DF25" s="621"/>
      <c r="DG25" s="621"/>
      <c r="DH25" s="621"/>
      <c r="DI25" s="621"/>
      <c r="DJ25" s="621"/>
      <c r="DK25" s="622"/>
      <c r="DL25" s="614">
        <v>31357575</v>
      </c>
      <c r="DM25" s="621"/>
      <c r="DN25" s="621"/>
      <c r="DO25" s="621"/>
      <c r="DP25" s="621"/>
      <c r="DQ25" s="621"/>
      <c r="DR25" s="621"/>
      <c r="DS25" s="621"/>
      <c r="DT25" s="621"/>
      <c r="DU25" s="621"/>
      <c r="DV25" s="622"/>
      <c r="DW25" s="611">
        <v>22.2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82554</v>
      </c>
      <c r="S26" s="609"/>
      <c r="T26" s="609"/>
      <c r="U26" s="609"/>
      <c r="V26" s="609"/>
      <c r="W26" s="609"/>
      <c r="X26" s="609"/>
      <c r="Y26" s="610"/>
      <c r="Z26" s="646">
        <v>0</v>
      </c>
      <c r="AA26" s="646"/>
      <c r="AB26" s="646"/>
      <c r="AC26" s="646"/>
      <c r="AD26" s="647">
        <v>82554</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23013795</v>
      </c>
      <c r="CS26" s="609"/>
      <c r="CT26" s="609"/>
      <c r="CU26" s="609"/>
      <c r="CV26" s="609"/>
      <c r="CW26" s="609"/>
      <c r="CX26" s="609"/>
      <c r="CY26" s="610"/>
      <c r="CZ26" s="611">
        <v>7.9</v>
      </c>
      <c r="DA26" s="623"/>
      <c r="DB26" s="623"/>
      <c r="DC26" s="624"/>
      <c r="DD26" s="614">
        <v>21496377</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1131538</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90539889</v>
      </c>
      <c r="BH27" s="609"/>
      <c r="BI27" s="609"/>
      <c r="BJ27" s="609"/>
      <c r="BK27" s="609"/>
      <c r="BL27" s="609"/>
      <c r="BM27" s="609"/>
      <c r="BN27" s="610"/>
      <c r="BO27" s="646">
        <v>100</v>
      </c>
      <c r="BP27" s="646"/>
      <c r="BQ27" s="646"/>
      <c r="BR27" s="646"/>
      <c r="BS27" s="647">
        <v>1084014</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112411394</v>
      </c>
      <c r="CS27" s="621"/>
      <c r="CT27" s="621"/>
      <c r="CU27" s="621"/>
      <c r="CV27" s="621"/>
      <c r="CW27" s="621"/>
      <c r="CX27" s="621"/>
      <c r="CY27" s="622"/>
      <c r="CZ27" s="611">
        <v>38.5</v>
      </c>
      <c r="DA27" s="623"/>
      <c r="DB27" s="623"/>
      <c r="DC27" s="624"/>
      <c r="DD27" s="614">
        <v>39593040</v>
      </c>
      <c r="DE27" s="621"/>
      <c r="DF27" s="621"/>
      <c r="DG27" s="621"/>
      <c r="DH27" s="621"/>
      <c r="DI27" s="621"/>
      <c r="DJ27" s="621"/>
      <c r="DK27" s="622"/>
      <c r="DL27" s="614">
        <v>29297782</v>
      </c>
      <c r="DM27" s="621"/>
      <c r="DN27" s="621"/>
      <c r="DO27" s="621"/>
      <c r="DP27" s="621"/>
      <c r="DQ27" s="621"/>
      <c r="DR27" s="621"/>
      <c r="DS27" s="621"/>
      <c r="DT27" s="621"/>
      <c r="DU27" s="621"/>
      <c r="DV27" s="622"/>
      <c r="DW27" s="611">
        <v>20.8</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4619735</v>
      </c>
      <c r="S28" s="609"/>
      <c r="T28" s="609"/>
      <c r="U28" s="609"/>
      <c r="V28" s="609"/>
      <c r="W28" s="609"/>
      <c r="X28" s="609"/>
      <c r="Y28" s="610"/>
      <c r="Z28" s="646">
        <v>1.5</v>
      </c>
      <c r="AA28" s="646"/>
      <c r="AB28" s="646"/>
      <c r="AC28" s="646"/>
      <c r="AD28" s="647">
        <v>266297</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25015214</v>
      </c>
      <c r="CS28" s="609"/>
      <c r="CT28" s="609"/>
      <c r="CU28" s="609"/>
      <c r="CV28" s="609"/>
      <c r="CW28" s="609"/>
      <c r="CX28" s="609"/>
      <c r="CY28" s="610"/>
      <c r="CZ28" s="611">
        <v>8.6</v>
      </c>
      <c r="DA28" s="623"/>
      <c r="DB28" s="623"/>
      <c r="DC28" s="624"/>
      <c r="DD28" s="614">
        <v>24706516</v>
      </c>
      <c r="DE28" s="609"/>
      <c r="DF28" s="609"/>
      <c r="DG28" s="609"/>
      <c r="DH28" s="609"/>
      <c r="DI28" s="609"/>
      <c r="DJ28" s="609"/>
      <c r="DK28" s="610"/>
      <c r="DL28" s="614">
        <v>24694516</v>
      </c>
      <c r="DM28" s="609"/>
      <c r="DN28" s="609"/>
      <c r="DO28" s="609"/>
      <c r="DP28" s="609"/>
      <c r="DQ28" s="609"/>
      <c r="DR28" s="609"/>
      <c r="DS28" s="609"/>
      <c r="DT28" s="609"/>
      <c r="DU28" s="609"/>
      <c r="DV28" s="610"/>
      <c r="DW28" s="611">
        <v>17.5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968648</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25015214</v>
      </c>
      <c r="CS29" s="621"/>
      <c r="CT29" s="621"/>
      <c r="CU29" s="621"/>
      <c r="CV29" s="621"/>
      <c r="CW29" s="621"/>
      <c r="CX29" s="621"/>
      <c r="CY29" s="622"/>
      <c r="CZ29" s="611">
        <v>8.6</v>
      </c>
      <c r="DA29" s="623"/>
      <c r="DB29" s="623"/>
      <c r="DC29" s="624"/>
      <c r="DD29" s="614">
        <v>24706516</v>
      </c>
      <c r="DE29" s="621"/>
      <c r="DF29" s="621"/>
      <c r="DG29" s="621"/>
      <c r="DH29" s="621"/>
      <c r="DI29" s="621"/>
      <c r="DJ29" s="621"/>
      <c r="DK29" s="622"/>
      <c r="DL29" s="614">
        <v>24694516</v>
      </c>
      <c r="DM29" s="621"/>
      <c r="DN29" s="621"/>
      <c r="DO29" s="621"/>
      <c r="DP29" s="621"/>
      <c r="DQ29" s="621"/>
      <c r="DR29" s="621"/>
      <c r="DS29" s="621"/>
      <c r="DT29" s="621"/>
      <c r="DU29" s="621"/>
      <c r="DV29" s="622"/>
      <c r="DW29" s="611">
        <v>17.5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76993490</v>
      </c>
      <c r="S30" s="609"/>
      <c r="T30" s="609"/>
      <c r="U30" s="609"/>
      <c r="V30" s="609"/>
      <c r="W30" s="609"/>
      <c r="X30" s="609"/>
      <c r="Y30" s="610"/>
      <c r="Z30" s="646">
        <v>25.7</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24107184</v>
      </c>
      <c r="CS30" s="609"/>
      <c r="CT30" s="609"/>
      <c r="CU30" s="609"/>
      <c r="CV30" s="609"/>
      <c r="CW30" s="609"/>
      <c r="CX30" s="609"/>
      <c r="CY30" s="610"/>
      <c r="CZ30" s="611">
        <v>8.3000000000000007</v>
      </c>
      <c r="DA30" s="623"/>
      <c r="DB30" s="623"/>
      <c r="DC30" s="624"/>
      <c r="DD30" s="614">
        <v>23804000</v>
      </c>
      <c r="DE30" s="609"/>
      <c r="DF30" s="609"/>
      <c r="DG30" s="609"/>
      <c r="DH30" s="609"/>
      <c r="DI30" s="609"/>
      <c r="DJ30" s="609"/>
      <c r="DK30" s="610"/>
      <c r="DL30" s="614">
        <v>23792000</v>
      </c>
      <c r="DM30" s="609"/>
      <c r="DN30" s="609"/>
      <c r="DO30" s="609"/>
      <c r="DP30" s="609"/>
      <c r="DQ30" s="609"/>
      <c r="DR30" s="609"/>
      <c r="DS30" s="609"/>
      <c r="DT30" s="609"/>
      <c r="DU30" s="609"/>
      <c r="DV30" s="610"/>
      <c r="DW30" s="611">
        <v>16.899999999999999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v>
      </c>
      <c r="BN31" s="671"/>
      <c r="BO31" s="671"/>
      <c r="BP31" s="671"/>
      <c r="BQ31" s="673"/>
      <c r="BR31" s="670">
        <v>99.3</v>
      </c>
      <c r="BS31" s="671"/>
      <c r="BT31" s="671"/>
      <c r="BU31" s="671"/>
      <c r="BV31" s="671"/>
      <c r="BW31" s="671"/>
      <c r="BX31" s="672">
        <v>97.8</v>
      </c>
      <c r="BY31" s="671"/>
      <c r="BZ31" s="671"/>
      <c r="CA31" s="671"/>
      <c r="CB31" s="673"/>
      <c r="CD31" s="629"/>
      <c r="CE31" s="630"/>
      <c r="CF31" s="605" t="s">
        <v>300</v>
      </c>
      <c r="CG31" s="606"/>
      <c r="CH31" s="606"/>
      <c r="CI31" s="606"/>
      <c r="CJ31" s="606"/>
      <c r="CK31" s="606"/>
      <c r="CL31" s="606"/>
      <c r="CM31" s="606"/>
      <c r="CN31" s="606"/>
      <c r="CO31" s="606"/>
      <c r="CP31" s="606"/>
      <c r="CQ31" s="607"/>
      <c r="CR31" s="608">
        <v>908030</v>
      </c>
      <c r="CS31" s="621"/>
      <c r="CT31" s="621"/>
      <c r="CU31" s="621"/>
      <c r="CV31" s="621"/>
      <c r="CW31" s="621"/>
      <c r="CX31" s="621"/>
      <c r="CY31" s="622"/>
      <c r="CZ31" s="611">
        <v>0.3</v>
      </c>
      <c r="DA31" s="623"/>
      <c r="DB31" s="623"/>
      <c r="DC31" s="624"/>
      <c r="DD31" s="614">
        <v>902516</v>
      </c>
      <c r="DE31" s="621"/>
      <c r="DF31" s="621"/>
      <c r="DG31" s="621"/>
      <c r="DH31" s="621"/>
      <c r="DI31" s="621"/>
      <c r="DJ31" s="621"/>
      <c r="DK31" s="622"/>
      <c r="DL31" s="614">
        <v>902516</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24154706</v>
      </c>
      <c r="S32" s="609"/>
      <c r="T32" s="609"/>
      <c r="U32" s="609"/>
      <c r="V32" s="609"/>
      <c r="W32" s="609"/>
      <c r="X32" s="609"/>
      <c r="Y32" s="610"/>
      <c r="Z32" s="646">
        <v>8.1</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99.2</v>
      </c>
      <c r="BH32" s="621"/>
      <c r="BI32" s="621"/>
      <c r="BJ32" s="621"/>
      <c r="BK32" s="621"/>
      <c r="BL32" s="621"/>
      <c r="BM32" s="612">
        <v>98</v>
      </c>
      <c r="BN32" s="621"/>
      <c r="BO32" s="621"/>
      <c r="BP32" s="621"/>
      <c r="BQ32" s="644"/>
      <c r="BR32" s="674">
        <v>99.3</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1257249</v>
      </c>
      <c r="S33" s="609"/>
      <c r="T33" s="609"/>
      <c r="U33" s="609"/>
      <c r="V33" s="609"/>
      <c r="W33" s="609"/>
      <c r="X33" s="609"/>
      <c r="Y33" s="610"/>
      <c r="Z33" s="646">
        <v>0.4</v>
      </c>
      <c r="AA33" s="646"/>
      <c r="AB33" s="646"/>
      <c r="AC33" s="646"/>
      <c r="AD33" s="647">
        <v>121727</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97.8</v>
      </c>
      <c r="BN33" s="593"/>
      <c r="BO33" s="593"/>
      <c r="BP33" s="593"/>
      <c r="BQ33" s="656"/>
      <c r="BR33" s="669">
        <v>99.2</v>
      </c>
      <c r="BS33" s="593"/>
      <c r="BT33" s="593"/>
      <c r="BU33" s="593"/>
      <c r="BV33" s="593"/>
      <c r="BW33" s="593"/>
      <c r="BX33" s="639">
        <v>97.3</v>
      </c>
      <c r="BY33" s="593"/>
      <c r="BZ33" s="593"/>
      <c r="CA33" s="593"/>
      <c r="CB33" s="656"/>
      <c r="CD33" s="605" t="s">
        <v>307</v>
      </c>
      <c r="CE33" s="606"/>
      <c r="CF33" s="606"/>
      <c r="CG33" s="606"/>
      <c r="CH33" s="606"/>
      <c r="CI33" s="606"/>
      <c r="CJ33" s="606"/>
      <c r="CK33" s="606"/>
      <c r="CL33" s="606"/>
      <c r="CM33" s="606"/>
      <c r="CN33" s="606"/>
      <c r="CO33" s="606"/>
      <c r="CP33" s="606"/>
      <c r="CQ33" s="607"/>
      <c r="CR33" s="608">
        <v>87730834</v>
      </c>
      <c r="CS33" s="621"/>
      <c r="CT33" s="621"/>
      <c r="CU33" s="621"/>
      <c r="CV33" s="621"/>
      <c r="CW33" s="621"/>
      <c r="CX33" s="621"/>
      <c r="CY33" s="622"/>
      <c r="CZ33" s="611">
        <v>30</v>
      </c>
      <c r="DA33" s="623"/>
      <c r="DB33" s="623"/>
      <c r="DC33" s="624"/>
      <c r="DD33" s="614">
        <v>69403595</v>
      </c>
      <c r="DE33" s="621"/>
      <c r="DF33" s="621"/>
      <c r="DG33" s="621"/>
      <c r="DH33" s="621"/>
      <c r="DI33" s="621"/>
      <c r="DJ33" s="621"/>
      <c r="DK33" s="622"/>
      <c r="DL33" s="614">
        <v>45570544</v>
      </c>
      <c r="DM33" s="621"/>
      <c r="DN33" s="621"/>
      <c r="DO33" s="621"/>
      <c r="DP33" s="621"/>
      <c r="DQ33" s="621"/>
      <c r="DR33" s="621"/>
      <c r="DS33" s="621"/>
      <c r="DT33" s="621"/>
      <c r="DU33" s="621"/>
      <c r="DV33" s="622"/>
      <c r="DW33" s="611">
        <v>32.299999999999997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1650732</v>
      </c>
      <c r="S34" s="609"/>
      <c r="T34" s="609"/>
      <c r="U34" s="609"/>
      <c r="V34" s="609"/>
      <c r="W34" s="609"/>
      <c r="X34" s="609"/>
      <c r="Y34" s="610"/>
      <c r="Z34" s="646">
        <v>0.6</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31811785</v>
      </c>
      <c r="CS34" s="609"/>
      <c r="CT34" s="609"/>
      <c r="CU34" s="609"/>
      <c r="CV34" s="609"/>
      <c r="CW34" s="609"/>
      <c r="CX34" s="609"/>
      <c r="CY34" s="610"/>
      <c r="CZ34" s="611">
        <v>10.9</v>
      </c>
      <c r="DA34" s="623"/>
      <c r="DB34" s="623"/>
      <c r="DC34" s="624"/>
      <c r="DD34" s="614">
        <v>22314369</v>
      </c>
      <c r="DE34" s="609"/>
      <c r="DF34" s="609"/>
      <c r="DG34" s="609"/>
      <c r="DH34" s="609"/>
      <c r="DI34" s="609"/>
      <c r="DJ34" s="609"/>
      <c r="DK34" s="610"/>
      <c r="DL34" s="614">
        <v>19226746</v>
      </c>
      <c r="DM34" s="609"/>
      <c r="DN34" s="609"/>
      <c r="DO34" s="609"/>
      <c r="DP34" s="609"/>
      <c r="DQ34" s="609"/>
      <c r="DR34" s="609"/>
      <c r="DS34" s="609"/>
      <c r="DT34" s="609"/>
      <c r="DU34" s="609"/>
      <c r="DV34" s="610"/>
      <c r="DW34" s="611">
        <v>13.6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12147700</v>
      </c>
      <c r="S35" s="609"/>
      <c r="T35" s="609"/>
      <c r="U35" s="609"/>
      <c r="V35" s="609"/>
      <c r="W35" s="609"/>
      <c r="X35" s="609"/>
      <c r="Y35" s="610"/>
      <c r="Z35" s="646">
        <v>4</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1945690</v>
      </c>
      <c r="CS35" s="621"/>
      <c r="CT35" s="621"/>
      <c r="CU35" s="621"/>
      <c r="CV35" s="621"/>
      <c r="CW35" s="621"/>
      <c r="CX35" s="621"/>
      <c r="CY35" s="622"/>
      <c r="CZ35" s="611">
        <v>0.7</v>
      </c>
      <c r="DA35" s="623"/>
      <c r="DB35" s="623"/>
      <c r="DC35" s="624"/>
      <c r="DD35" s="614">
        <v>1746688</v>
      </c>
      <c r="DE35" s="621"/>
      <c r="DF35" s="621"/>
      <c r="DG35" s="621"/>
      <c r="DH35" s="621"/>
      <c r="DI35" s="621"/>
      <c r="DJ35" s="621"/>
      <c r="DK35" s="622"/>
      <c r="DL35" s="614">
        <v>1746053</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9340571</v>
      </c>
      <c r="S36" s="609"/>
      <c r="T36" s="609"/>
      <c r="U36" s="609"/>
      <c r="V36" s="609"/>
      <c r="W36" s="609"/>
      <c r="X36" s="609"/>
      <c r="Y36" s="610"/>
      <c r="Z36" s="646">
        <v>3.1</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31322063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-3174631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18068881</v>
      </c>
      <c r="CS36" s="609"/>
      <c r="CT36" s="609"/>
      <c r="CU36" s="609"/>
      <c r="CV36" s="609"/>
      <c r="CW36" s="609"/>
      <c r="CX36" s="609"/>
      <c r="CY36" s="610"/>
      <c r="CZ36" s="611">
        <v>6.2</v>
      </c>
      <c r="DA36" s="623"/>
      <c r="DB36" s="623"/>
      <c r="DC36" s="624"/>
      <c r="DD36" s="614">
        <v>14171033</v>
      </c>
      <c r="DE36" s="609"/>
      <c r="DF36" s="609"/>
      <c r="DG36" s="609"/>
      <c r="DH36" s="609"/>
      <c r="DI36" s="609"/>
      <c r="DJ36" s="609"/>
      <c r="DK36" s="610"/>
      <c r="DL36" s="614">
        <v>6431622</v>
      </c>
      <c r="DM36" s="609"/>
      <c r="DN36" s="609"/>
      <c r="DO36" s="609"/>
      <c r="DP36" s="609"/>
      <c r="DQ36" s="609"/>
      <c r="DR36" s="609"/>
      <c r="DS36" s="609"/>
      <c r="DT36" s="609"/>
      <c r="DU36" s="609"/>
      <c r="DV36" s="610"/>
      <c r="DW36" s="611">
        <v>4.5999999999999996</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3669974</v>
      </c>
      <c r="S37" s="609"/>
      <c r="T37" s="609"/>
      <c r="U37" s="609"/>
      <c r="V37" s="609"/>
      <c r="W37" s="609"/>
      <c r="X37" s="609"/>
      <c r="Y37" s="610"/>
      <c r="Z37" s="646">
        <v>1.2</v>
      </c>
      <c r="AA37" s="646"/>
      <c r="AB37" s="646"/>
      <c r="AC37" s="646"/>
      <c r="AD37" s="647">
        <v>59427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2722827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-4108406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32281</v>
      </c>
      <c r="CS37" s="621"/>
      <c r="CT37" s="621"/>
      <c r="CU37" s="621"/>
      <c r="CV37" s="621"/>
      <c r="CW37" s="621"/>
      <c r="CX37" s="621"/>
      <c r="CY37" s="622"/>
      <c r="CZ37" s="611">
        <v>0</v>
      </c>
      <c r="DA37" s="623"/>
      <c r="DB37" s="623"/>
      <c r="DC37" s="624"/>
      <c r="DD37" s="614">
        <v>32281</v>
      </c>
      <c r="DE37" s="621"/>
      <c r="DF37" s="621"/>
      <c r="DG37" s="621"/>
      <c r="DH37" s="621"/>
      <c r="DI37" s="621"/>
      <c r="DJ37" s="621"/>
      <c r="DK37" s="622"/>
      <c r="DL37" s="614">
        <v>32281</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16916600</v>
      </c>
      <c r="S38" s="609"/>
      <c r="T38" s="609"/>
      <c r="U38" s="609"/>
      <c r="V38" s="609"/>
      <c r="W38" s="609"/>
      <c r="X38" s="609"/>
      <c r="Y38" s="610"/>
      <c r="Z38" s="646">
        <v>5.6</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1255776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73910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26299668</v>
      </c>
      <c r="CS38" s="609"/>
      <c r="CT38" s="609"/>
      <c r="CU38" s="609"/>
      <c r="CV38" s="609"/>
      <c r="CW38" s="609"/>
      <c r="CX38" s="609"/>
      <c r="CY38" s="610"/>
      <c r="CZ38" s="611">
        <v>9</v>
      </c>
      <c r="DA38" s="623"/>
      <c r="DB38" s="623"/>
      <c r="DC38" s="624"/>
      <c r="DD38" s="614">
        <v>21658028</v>
      </c>
      <c r="DE38" s="609"/>
      <c r="DF38" s="609"/>
      <c r="DG38" s="609"/>
      <c r="DH38" s="609"/>
      <c r="DI38" s="609"/>
      <c r="DJ38" s="609"/>
      <c r="DK38" s="610"/>
      <c r="DL38" s="614">
        <v>18166123</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823942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106610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9127982</v>
      </c>
      <c r="CS39" s="621"/>
      <c r="CT39" s="621"/>
      <c r="CU39" s="621"/>
      <c r="CV39" s="621"/>
      <c r="CW39" s="621"/>
      <c r="CX39" s="621"/>
      <c r="CY39" s="622"/>
      <c r="CZ39" s="611">
        <v>3.1</v>
      </c>
      <c r="DA39" s="623"/>
      <c r="DB39" s="623"/>
      <c r="DC39" s="624"/>
      <c r="DD39" s="614">
        <v>9107834</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3308000</v>
      </c>
      <c r="S40" s="609"/>
      <c r="T40" s="609"/>
      <c r="U40" s="609"/>
      <c r="V40" s="609"/>
      <c r="W40" s="609"/>
      <c r="X40" s="609"/>
      <c r="Y40" s="610"/>
      <c r="Z40" s="646">
        <v>1.1000000000000001</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v>344762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476828</v>
      </c>
      <c r="CS40" s="609"/>
      <c r="CT40" s="609"/>
      <c r="CU40" s="609"/>
      <c r="CV40" s="609"/>
      <c r="CW40" s="609"/>
      <c r="CX40" s="609"/>
      <c r="CY40" s="610"/>
      <c r="CZ40" s="611">
        <v>0.2</v>
      </c>
      <c r="DA40" s="623"/>
      <c r="DB40" s="623"/>
      <c r="DC40" s="624"/>
      <c r="DD40" s="614">
        <v>405643</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299966413</v>
      </c>
      <c r="S41" s="633"/>
      <c r="T41" s="633"/>
      <c r="U41" s="633"/>
      <c r="V41" s="633"/>
      <c r="W41" s="633"/>
      <c r="X41" s="633"/>
      <c r="Y41" s="636"/>
      <c r="Z41" s="637">
        <v>100</v>
      </c>
      <c r="AA41" s="637"/>
      <c r="AB41" s="637"/>
      <c r="AC41" s="637"/>
      <c r="AD41" s="638">
        <v>137884714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7107363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19067393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458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32296867</v>
      </c>
      <c r="CS42" s="621"/>
      <c r="CT42" s="621"/>
      <c r="CU42" s="621"/>
      <c r="CV42" s="621"/>
      <c r="CW42" s="621"/>
      <c r="CX42" s="621"/>
      <c r="CY42" s="622"/>
      <c r="CZ42" s="611">
        <v>11.1</v>
      </c>
      <c r="DA42" s="623"/>
      <c r="DB42" s="623"/>
      <c r="DC42" s="624"/>
      <c r="DD42" s="614">
        <v>12700669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1490485</v>
      </c>
      <c r="CS43" s="621"/>
      <c r="CT43" s="621"/>
      <c r="CU43" s="621"/>
      <c r="CV43" s="621"/>
      <c r="CW43" s="621"/>
      <c r="CX43" s="621"/>
      <c r="CY43" s="622"/>
      <c r="CZ43" s="611">
        <v>0.5</v>
      </c>
      <c r="DA43" s="623"/>
      <c r="DB43" s="623"/>
      <c r="DC43" s="624"/>
      <c r="DD43" s="614">
        <v>1476446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31425074</v>
      </c>
      <c r="CS44" s="609"/>
      <c r="CT44" s="609"/>
      <c r="CU44" s="609"/>
      <c r="CV44" s="609"/>
      <c r="CW44" s="609"/>
      <c r="CX44" s="609"/>
      <c r="CY44" s="610"/>
      <c r="CZ44" s="611">
        <v>10.8</v>
      </c>
      <c r="DA44" s="612"/>
      <c r="DB44" s="612"/>
      <c r="DC44" s="613"/>
      <c r="DD44" s="614">
        <v>12113304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12009828</v>
      </c>
      <c r="CS45" s="621"/>
      <c r="CT45" s="621"/>
      <c r="CU45" s="621"/>
      <c r="CV45" s="621"/>
      <c r="CW45" s="621"/>
      <c r="CX45" s="621"/>
      <c r="CY45" s="622"/>
      <c r="CZ45" s="611">
        <v>4.0999999999999996</v>
      </c>
      <c r="DA45" s="623"/>
      <c r="DB45" s="623"/>
      <c r="DC45" s="624"/>
      <c r="DD45" s="614">
        <v>1015089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18701497</v>
      </c>
      <c r="CS46" s="609"/>
      <c r="CT46" s="609"/>
      <c r="CU46" s="609"/>
      <c r="CV46" s="609"/>
      <c r="CW46" s="609"/>
      <c r="CX46" s="609"/>
      <c r="CY46" s="610"/>
      <c r="CZ46" s="611">
        <v>6.4</v>
      </c>
      <c r="DA46" s="612"/>
      <c r="DB46" s="612"/>
      <c r="DC46" s="613"/>
      <c r="DD46" s="614">
        <v>11025966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871793</v>
      </c>
      <c r="CS47" s="621"/>
      <c r="CT47" s="621"/>
      <c r="CU47" s="621"/>
      <c r="CV47" s="621"/>
      <c r="CW47" s="621"/>
      <c r="CX47" s="621"/>
      <c r="CY47" s="622"/>
      <c r="CZ47" s="611">
        <v>0.3</v>
      </c>
      <c r="DA47" s="623"/>
      <c r="DB47" s="623"/>
      <c r="DC47" s="624"/>
      <c r="DD47" s="614">
        <v>587365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292057100</v>
      </c>
      <c r="CS49" s="593"/>
      <c r="CT49" s="593"/>
      <c r="CU49" s="593"/>
      <c r="CV49" s="593"/>
      <c r="CW49" s="593"/>
      <c r="CX49" s="593"/>
      <c r="CY49" s="594"/>
      <c r="CZ49" s="595">
        <v>100</v>
      </c>
      <c r="DA49" s="596"/>
      <c r="DB49" s="596"/>
      <c r="DC49" s="597"/>
      <c r="DD49" s="598">
        <v>178812754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iKp0ptMSc0/b5UbL6sNzgHe0V4Vx1ihV607ubhzTF58LxUggl8oNsEShfMVHTHgVdquPG2aAId63a/NSwPzCg==" saltValue="ePJC4CrHdXdzdotODVnF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302540</v>
      </c>
      <c r="R7" s="1090"/>
      <c r="S7" s="1090"/>
      <c r="T7" s="1090"/>
      <c r="U7" s="1090"/>
      <c r="V7" s="1090">
        <v>294817</v>
      </c>
      <c r="W7" s="1090"/>
      <c r="X7" s="1090"/>
      <c r="Y7" s="1090"/>
      <c r="Z7" s="1090"/>
      <c r="AA7" s="1090">
        <v>7722</v>
      </c>
      <c r="AB7" s="1090"/>
      <c r="AC7" s="1090"/>
      <c r="AD7" s="1090"/>
      <c r="AE7" s="1091"/>
      <c r="AF7" s="1092">
        <v>5301</v>
      </c>
      <c r="AG7" s="1093"/>
      <c r="AH7" s="1093"/>
      <c r="AI7" s="1093"/>
      <c r="AJ7" s="1094"/>
      <c r="AK7" s="1095" t="s">
        <v>575</v>
      </c>
      <c r="AL7" s="1096"/>
      <c r="AM7" s="1096"/>
      <c r="AN7" s="1096"/>
      <c r="AO7" s="1096"/>
      <c r="AP7" s="1096">
        <v>247094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563</v>
      </c>
      <c r="BT7" s="1087"/>
      <c r="BU7" s="1087"/>
      <c r="BV7" s="1087"/>
      <c r="BW7" s="1087"/>
      <c r="BX7" s="1087"/>
      <c r="BY7" s="1087"/>
      <c r="BZ7" s="1087"/>
      <c r="CA7" s="1087"/>
      <c r="CB7" s="1087"/>
      <c r="CC7" s="1087"/>
      <c r="CD7" s="1087"/>
      <c r="CE7" s="1087"/>
      <c r="CF7" s="1087"/>
      <c r="CG7" s="1099"/>
      <c r="CH7" s="1083">
        <v>4</v>
      </c>
      <c r="CI7" s="1084"/>
      <c r="CJ7" s="1084"/>
      <c r="CK7" s="1084"/>
      <c r="CL7" s="1085"/>
      <c r="CM7" s="1083">
        <v>264</v>
      </c>
      <c r="CN7" s="1084"/>
      <c r="CO7" s="1084"/>
      <c r="CP7" s="1084"/>
      <c r="CQ7" s="1085"/>
      <c r="CR7" s="1083">
        <v>227</v>
      </c>
      <c r="CS7" s="1084"/>
      <c r="CT7" s="1084"/>
      <c r="CU7" s="1084"/>
      <c r="CV7" s="1085"/>
      <c r="CW7" s="1083" t="s">
        <v>580</v>
      </c>
      <c r="CX7" s="1084"/>
      <c r="CY7" s="1084"/>
      <c r="CZ7" s="1084"/>
      <c r="DA7" s="1085"/>
      <c r="DB7" s="1083" t="s">
        <v>496</v>
      </c>
      <c r="DC7" s="1084"/>
      <c r="DD7" s="1084"/>
      <c r="DE7" s="1084"/>
      <c r="DF7" s="1085"/>
      <c r="DG7" s="1083" t="s">
        <v>496</v>
      </c>
      <c r="DH7" s="1084"/>
      <c r="DI7" s="1084"/>
      <c r="DJ7" s="1084"/>
      <c r="DK7" s="1085"/>
      <c r="DL7" s="1083" t="s">
        <v>496</v>
      </c>
      <c r="DM7" s="1084"/>
      <c r="DN7" s="1084"/>
      <c r="DO7" s="1084"/>
      <c r="DP7" s="1085"/>
      <c r="DQ7" s="1083" t="s">
        <v>496</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v>0</v>
      </c>
      <c r="AB8" s="1026"/>
      <c r="AC8" s="1026"/>
      <c r="AD8" s="1026"/>
      <c r="AE8" s="1027"/>
      <c r="AF8" s="1022">
        <v>0</v>
      </c>
      <c r="AG8" s="1023"/>
      <c r="AH8" s="1023"/>
      <c r="AI8" s="1023"/>
      <c r="AJ8" s="1024"/>
      <c r="AK8" s="1067" t="s">
        <v>575</v>
      </c>
      <c r="AL8" s="1068"/>
      <c r="AM8" s="1068"/>
      <c r="AN8" s="1068"/>
      <c r="AO8" s="1068"/>
      <c r="AP8" s="1068" t="s">
        <v>575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564</v>
      </c>
      <c r="BT8" s="980"/>
      <c r="BU8" s="980"/>
      <c r="BV8" s="980"/>
      <c r="BW8" s="980"/>
      <c r="BX8" s="980"/>
      <c r="BY8" s="980"/>
      <c r="BZ8" s="980"/>
      <c r="CA8" s="980"/>
      <c r="CB8" s="980"/>
      <c r="CC8" s="980"/>
      <c r="CD8" s="980"/>
      <c r="CE8" s="980"/>
      <c r="CF8" s="980"/>
      <c r="CG8" s="1001"/>
      <c r="CH8" s="976">
        <v>-15</v>
      </c>
      <c r="CI8" s="977"/>
      <c r="CJ8" s="977"/>
      <c r="CK8" s="977"/>
      <c r="CL8" s="978"/>
      <c r="CM8" s="976">
        <v>1218</v>
      </c>
      <c r="CN8" s="977"/>
      <c r="CO8" s="977"/>
      <c r="CP8" s="977"/>
      <c r="CQ8" s="978"/>
      <c r="CR8" s="976">
        <v>1</v>
      </c>
      <c r="CS8" s="977"/>
      <c r="CT8" s="977"/>
      <c r="CU8" s="977"/>
      <c r="CV8" s="978"/>
      <c r="CW8" s="976" t="s">
        <v>496</v>
      </c>
      <c r="CX8" s="977"/>
      <c r="CY8" s="977"/>
      <c r="CZ8" s="977"/>
      <c r="DA8" s="978"/>
      <c r="DB8" s="976" t="s">
        <v>496</v>
      </c>
      <c r="DC8" s="977"/>
      <c r="DD8" s="977"/>
      <c r="DE8" s="977"/>
      <c r="DF8" s="978"/>
      <c r="DG8" s="976" t="s">
        <v>496</v>
      </c>
      <c r="DH8" s="977"/>
      <c r="DI8" s="977"/>
      <c r="DJ8" s="977"/>
      <c r="DK8" s="978"/>
      <c r="DL8" s="976" t="s">
        <v>496</v>
      </c>
      <c r="DM8" s="977"/>
      <c r="DN8" s="977"/>
      <c r="DO8" s="977"/>
      <c r="DP8" s="978"/>
      <c r="DQ8" s="976" t="s">
        <v>496</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72</v>
      </c>
      <c r="R9" s="1026"/>
      <c r="S9" s="1026"/>
      <c r="T9" s="1026"/>
      <c r="U9" s="1026"/>
      <c r="V9" s="1026">
        <v>64</v>
      </c>
      <c r="W9" s="1026"/>
      <c r="X9" s="1026"/>
      <c r="Y9" s="1026"/>
      <c r="Z9" s="1026"/>
      <c r="AA9" s="1026">
        <v>8</v>
      </c>
      <c r="AB9" s="1026"/>
      <c r="AC9" s="1026"/>
      <c r="AD9" s="1026"/>
      <c r="AE9" s="1027"/>
      <c r="AF9" s="1022">
        <v>8</v>
      </c>
      <c r="AG9" s="1023"/>
      <c r="AH9" s="1023"/>
      <c r="AI9" s="1023"/>
      <c r="AJ9" s="1024"/>
      <c r="AK9" s="1067" t="s">
        <v>575</v>
      </c>
      <c r="AL9" s="1068"/>
      <c r="AM9" s="1068"/>
      <c r="AN9" s="1068"/>
      <c r="AO9" s="1068"/>
      <c r="AP9" s="1068" t="s">
        <v>575</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565</v>
      </c>
      <c r="BT9" s="980"/>
      <c r="BU9" s="980"/>
      <c r="BV9" s="980"/>
      <c r="BW9" s="980"/>
      <c r="BX9" s="980"/>
      <c r="BY9" s="980"/>
      <c r="BZ9" s="980"/>
      <c r="CA9" s="980"/>
      <c r="CB9" s="980"/>
      <c r="CC9" s="980"/>
      <c r="CD9" s="980"/>
      <c r="CE9" s="980"/>
      <c r="CF9" s="980"/>
      <c r="CG9" s="1001"/>
      <c r="CH9" s="976">
        <v>-3</v>
      </c>
      <c r="CI9" s="977"/>
      <c r="CJ9" s="977"/>
      <c r="CK9" s="977"/>
      <c r="CL9" s="978"/>
      <c r="CM9" s="976">
        <v>161</v>
      </c>
      <c r="CN9" s="977"/>
      <c r="CO9" s="977"/>
      <c r="CP9" s="977"/>
      <c r="CQ9" s="978"/>
      <c r="CR9" s="976">
        <v>100</v>
      </c>
      <c r="CS9" s="977"/>
      <c r="CT9" s="977"/>
      <c r="CU9" s="977"/>
      <c r="CV9" s="978"/>
      <c r="CW9" s="976">
        <v>14</v>
      </c>
      <c r="CX9" s="977"/>
      <c r="CY9" s="977"/>
      <c r="CZ9" s="977"/>
      <c r="DA9" s="978"/>
      <c r="DB9" s="976" t="s">
        <v>496</v>
      </c>
      <c r="DC9" s="977"/>
      <c r="DD9" s="977"/>
      <c r="DE9" s="977"/>
      <c r="DF9" s="978"/>
      <c r="DG9" s="976" t="s">
        <v>496</v>
      </c>
      <c r="DH9" s="977"/>
      <c r="DI9" s="977"/>
      <c r="DJ9" s="977"/>
      <c r="DK9" s="978"/>
      <c r="DL9" s="976" t="s">
        <v>496</v>
      </c>
      <c r="DM9" s="977"/>
      <c r="DN9" s="977"/>
      <c r="DO9" s="977"/>
      <c r="DP9" s="978"/>
      <c r="DQ9" s="976" t="s">
        <v>496</v>
      </c>
      <c r="DR9" s="977"/>
      <c r="DS9" s="977"/>
      <c r="DT9" s="977"/>
      <c r="DU9" s="978"/>
      <c r="DV9" s="979"/>
      <c r="DW9" s="980"/>
      <c r="DX9" s="980"/>
      <c r="DY9" s="980"/>
      <c r="DZ9" s="981"/>
      <c r="EA9" s="229"/>
    </row>
    <row r="10" spans="1:131" s="230" customFormat="1" ht="26.25" customHeight="1" x14ac:dyDescent="0.15">
      <c r="A10" s="233">
        <v>4</v>
      </c>
      <c r="B10" s="1017" t="s">
        <v>377</v>
      </c>
      <c r="C10" s="1018"/>
      <c r="D10" s="1018"/>
      <c r="E10" s="1018"/>
      <c r="F10" s="1018"/>
      <c r="G10" s="1018"/>
      <c r="H10" s="1018"/>
      <c r="I10" s="1018"/>
      <c r="J10" s="1018"/>
      <c r="K10" s="1018"/>
      <c r="L10" s="1018"/>
      <c r="M10" s="1018"/>
      <c r="N10" s="1018"/>
      <c r="O10" s="1018"/>
      <c r="P10" s="1019"/>
      <c r="Q10" s="1025">
        <v>356</v>
      </c>
      <c r="R10" s="1026"/>
      <c r="S10" s="1026"/>
      <c r="T10" s="1026"/>
      <c r="U10" s="1026"/>
      <c r="V10" s="1026">
        <v>177</v>
      </c>
      <c r="W10" s="1026"/>
      <c r="X10" s="1026"/>
      <c r="Y10" s="1026"/>
      <c r="Z10" s="1026"/>
      <c r="AA10" s="1026">
        <v>179</v>
      </c>
      <c r="AB10" s="1026"/>
      <c r="AC10" s="1026"/>
      <c r="AD10" s="1026"/>
      <c r="AE10" s="1027"/>
      <c r="AF10" s="1022">
        <v>179</v>
      </c>
      <c r="AG10" s="1023"/>
      <c r="AH10" s="1023"/>
      <c r="AI10" s="1023"/>
      <c r="AJ10" s="1024"/>
      <c r="AK10" s="1067" t="s">
        <v>575</v>
      </c>
      <c r="AL10" s="1068"/>
      <c r="AM10" s="1068"/>
      <c r="AN10" s="1068"/>
      <c r="AO10" s="1068"/>
      <c r="AP10" s="1068" t="s">
        <v>575</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566</v>
      </c>
      <c r="BT10" s="980"/>
      <c r="BU10" s="980"/>
      <c r="BV10" s="980"/>
      <c r="BW10" s="980"/>
      <c r="BX10" s="980"/>
      <c r="BY10" s="980"/>
      <c r="BZ10" s="980"/>
      <c r="CA10" s="980"/>
      <c r="CB10" s="980"/>
      <c r="CC10" s="980"/>
      <c r="CD10" s="980"/>
      <c r="CE10" s="980"/>
      <c r="CF10" s="980"/>
      <c r="CG10" s="1001"/>
      <c r="CH10" s="976">
        <v>0</v>
      </c>
      <c r="CI10" s="977"/>
      <c r="CJ10" s="977"/>
      <c r="CK10" s="977"/>
      <c r="CL10" s="978"/>
      <c r="CM10" s="976">
        <v>285</v>
      </c>
      <c r="CN10" s="977"/>
      <c r="CO10" s="977"/>
      <c r="CP10" s="977"/>
      <c r="CQ10" s="978"/>
      <c r="CR10" s="976">
        <v>110</v>
      </c>
      <c r="CS10" s="977"/>
      <c r="CT10" s="977"/>
      <c r="CU10" s="977"/>
      <c r="CV10" s="978"/>
      <c r="CW10" s="976">
        <v>18</v>
      </c>
      <c r="CX10" s="977"/>
      <c r="CY10" s="977"/>
      <c r="CZ10" s="977"/>
      <c r="DA10" s="978"/>
      <c r="DB10" s="976" t="s">
        <v>496</v>
      </c>
      <c r="DC10" s="977"/>
      <c r="DD10" s="977"/>
      <c r="DE10" s="977"/>
      <c r="DF10" s="978"/>
      <c r="DG10" s="976" t="s">
        <v>496</v>
      </c>
      <c r="DH10" s="977"/>
      <c r="DI10" s="977"/>
      <c r="DJ10" s="977"/>
      <c r="DK10" s="978"/>
      <c r="DL10" s="976" t="s">
        <v>496</v>
      </c>
      <c r="DM10" s="977"/>
      <c r="DN10" s="977"/>
      <c r="DO10" s="977"/>
      <c r="DP10" s="978"/>
      <c r="DQ10" s="976" t="s">
        <v>496</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567</v>
      </c>
      <c r="BT11" s="980"/>
      <c r="BU11" s="980"/>
      <c r="BV11" s="980"/>
      <c r="BW11" s="980"/>
      <c r="BX11" s="980"/>
      <c r="BY11" s="980"/>
      <c r="BZ11" s="980"/>
      <c r="CA11" s="980"/>
      <c r="CB11" s="980"/>
      <c r="CC11" s="980"/>
      <c r="CD11" s="980"/>
      <c r="CE11" s="980"/>
      <c r="CF11" s="980"/>
      <c r="CG11" s="1001"/>
      <c r="CH11" s="976">
        <v>-4</v>
      </c>
      <c r="CI11" s="977"/>
      <c r="CJ11" s="977"/>
      <c r="CK11" s="977"/>
      <c r="CL11" s="978"/>
      <c r="CM11" s="976">
        <v>389</v>
      </c>
      <c r="CN11" s="977"/>
      <c r="CO11" s="977"/>
      <c r="CP11" s="977"/>
      <c r="CQ11" s="978"/>
      <c r="CR11" s="976">
        <v>200</v>
      </c>
      <c r="CS11" s="977"/>
      <c r="CT11" s="977"/>
      <c r="CU11" s="977"/>
      <c r="CV11" s="978"/>
      <c r="CW11" s="976" t="s">
        <v>496</v>
      </c>
      <c r="CX11" s="977"/>
      <c r="CY11" s="977"/>
      <c r="CZ11" s="977"/>
      <c r="DA11" s="978"/>
      <c r="DB11" s="976" t="s">
        <v>496</v>
      </c>
      <c r="DC11" s="977"/>
      <c r="DD11" s="977"/>
      <c r="DE11" s="977"/>
      <c r="DF11" s="978"/>
      <c r="DG11" s="976" t="s">
        <v>496</v>
      </c>
      <c r="DH11" s="977"/>
      <c r="DI11" s="977"/>
      <c r="DJ11" s="977"/>
      <c r="DK11" s="978"/>
      <c r="DL11" s="976" t="s">
        <v>496</v>
      </c>
      <c r="DM11" s="977"/>
      <c r="DN11" s="977"/>
      <c r="DO11" s="977"/>
      <c r="DP11" s="978"/>
      <c r="DQ11" s="976" t="s">
        <v>496</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568</v>
      </c>
      <c r="BT12" s="980"/>
      <c r="BU12" s="980"/>
      <c r="BV12" s="980"/>
      <c r="BW12" s="980"/>
      <c r="BX12" s="980"/>
      <c r="BY12" s="980"/>
      <c r="BZ12" s="980"/>
      <c r="CA12" s="980"/>
      <c r="CB12" s="980"/>
      <c r="CC12" s="980"/>
      <c r="CD12" s="980"/>
      <c r="CE12" s="980"/>
      <c r="CF12" s="980"/>
      <c r="CG12" s="1001"/>
      <c r="CH12" s="976">
        <v>21</v>
      </c>
      <c r="CI12" s="977"/>
      <c r="CJ12" s="977"/>
      <c r="CK12" s="977"/>
      <c r="CL12" s="978"/>
      <c r="CM12" s="976">
        <v>968</v>
      </c>
      <c r="CN12" s="977"/>
      <c r="CO12" s="977"/>
      <c r="CP12" s="977"/>
      <c r="CQ12" s="978"/>
      <c r="CR12" s="976">
        <v>300</v>
      </c>
      <c r="CS12" s="977"/>
      <c r="CT12" s="977"/>
      <c r="CU12" s="977"/>
      <c r="CV12" s="978"/>
      <c r="CW12" s="976" t="s">
        <v>496</v>
      </c>
      <c r="CX12" s="977"/>
      <c r="CY12" s="977"/>
      <c r="CZ12" s="977"/>
      <c r="DA12" s="978"/>
      <c r="DB12" s="976" t="s">
        <v>496</v>
      </c>
      <c r="DC12" s="977"/>
      <c r="DD12" s="977"/>
      <c r="DE12" s="977"/>
      <c r="DF12" s="978"/>
      <c r="DG12" s="976" t="s">
        <v>496</v>
      </c>
      <c r="DH12" s="977"/>
      <c r="DI12" s="977"/>
      <c r="DJ12" s="977"/>
      <c r="DK12" s="978"/>
      <c r="DL12" s="976" t="s">
        <v>496</v>
      </c>
      <c r="DM12" s="977"/>
      <c r="DN12" s="977"/>
      <c r="DO12" s="977"/>
      <c r="DP12" s="978"/>
      <c r="DQ12" s="976" t="s">
        <v>496</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569</v>
      </c>
      <c r="BT13" s="980"/>
      <c r="BU13" s="980"/>
      <c r="BV13" s="980"/>
      <c r="BW13" s="980"/>
      <c r="BX13" s="980"/>
      <c r="BY13" s="980"/>
      <c r="BZ13" s="980"/>
      <c r="CA13" s="980"/>
      <c r="CB13" s="980"/>
      <c r="CC13" s="980"/>
      <c r="CD13" s="980"/>
      <c r="CE13" s="980"/>
      <c r="CF13" s="980"/>
      <c r="CG13" s="1001"/>
      <c r="CH13" s="976">
        <v>0</v>
      </c>
      <c r="CI13" s="977"/>
      <c r="CJ13" s="977"/>
      <c r="CK13" s="977"/>
      <c r="CL13" s="978"/>
      <c r="CM13" s="976">
        <v>70</v>
      </c>
      <c r="CN13" s="977"/>
      <c r="CO13" s="977"/>
      <c r="CP13" s="977"/>
      <c r="CQ13" s="978"/>
      <c r="CR13" s="976">
        <v>25</v>
      </c>
      <c r="CS13" s="977"/>
      <c r="CT13" s="977"/>
      <c r="CU13" s="977"/>
      <c r="CV13" s="978"/>
      <c r="CW13" s="976" t="s">
        <v>496</v>
      </c>
      <c r="CX13" s="977"/>
      <c r="CY13" s="977"/>
      <c r="CZ13" s="977"/>
      <c r="DA13" s="978"/>
      <c r="DB13" s="976" t="s">
        <v>496</v>
      </c>
      <c r="DC13" s="977"/>
      <c r="DD13" s="977"/>
      <c r="DE13" s="977"/>
      <c r="DF13" s="978"/>
      <c r="DG13" s="976" t="s">
        <v>496</v>
      </c>
      <c r="DH13" s="977"/>
      <c r="DI13" s="977"/>
      <c r="DJ13" s="977"/>
      <c r="DK13" s="978"/>
      <c r="DL13" s="976" t="s">
        <v>496</v>
      </c>
      <c r="DM13" s="977"/>
      <c r="DN13" s="977"/>
      <c r="DO13" s="977"/>
      <c r="DP13" s="978"/>
      <c r="DQ13" s="976" t="s">
        <v>496</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570</v>
      </c>
      <c r="BT14" s="980"/>
      <c r="BU14" s="980"/>
      <c r="BV14" s="980"/>
      <c r="BW14" s="980"/>
      <c r="BX14" s="980"/>
      <c r="BY14" s="980"/>
      <c r="BZ14" s="980"/>
      <c r="CA14" s="980"/>
      <c r="CB14" s="980"/>
      <c r="CC14" s="980"/>
      <c r="CD14" s="980"/>
      <c r="CE14" s="980"/>
      <c r="CF14" s="980"/>
      <c r="CG14" s="1001"/>
      <c r="CH14" s="976">
        <v>-12</v>
      </c>
      <c r="CI14" s="977"/>
      <c r="CJ14" s="977"/>
      <c r="CK14" s="977"/>
      <c r="CL14" s="978"/>
      <c r="CM14" s="976">
        <v>552</v>
      </c>
      <c r="CN14" s="977"/>
      <c r="CO14" s="977"/>
      <c r="CP14" s="977"/>
      <c r="CQ14" s="978"/>
      <c r="CR14" s="976">
        <v>300</v>
      </c>
      <c r="CS14" s="977"/>
      <c r="CT14" s="977"/>
      <c r="CU14" s="977"/>
      <c r="CV14" s="978"/>
      <c r="CW14" s="976">
        <v>149</v>
      </c>
      <c r="CX14" s="977"/>
      <c r="CY14" s="977"/>
      <c r="CZ14" s="977"/>
      <c r="DA14" s="978"/>
      <c r="DB14" s="976" t="s">
        <v>496</v>
      </c>
      <c r="DC14" s="977"/>
      <c r="DD14" s="977"/>
      <c r="DE14" s="977"/>
      <c r="DF14" s="978"/>
      <c r="DG14" s="976" t="s">
        <v>496</v>
      </c>
      <c r="DH14" s="977"/>
      <c r="DI14" s="977"/>
      <c r="DJ14" s="977"/>
      <c r="DK14" s="978"/>
      <c r="DL14" s="976" t="s">
        <v>496</v>
      </c>
      <c r="DM14" s="977"/>
      <c r="DN14" s="977"/>
      <c r="DO14" s="977"/>
      <c r="DP14" s="978"/>
      <c r="DQ14" s="976" t="s">
        <v>496</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571</v>
      </c>
      <c r="BT15" s="980"/>
      <c r="BU15" s="980"/>
      <c r="BV15" s="980"/>
      <c r="BW15" s="980"/>
      <c r="BX15" s="980"/>
      <c r="BY15" s="980"/>
      <c r="BZ15" s="980"/>
      <c r="CA15" s="980"/>
      <c r="CB15" s="980"/>
      <c r="CC15" s="980"/>
      <c r="CD15" s="980"/>
      <c r="CE15" s="980"/>
      <c r="CF15" s="980"/>
      <c r="CG15" s="1001"/>
      <c r="CH15" s="976">
        <v>0</v>
      </c>
      <c r="CI15" s="977"/>
      <c r="CJ15" s="977"/>
      <c r="CK15" s="977"/>
      <c r="CL15" s="978"/>
      <c r="CM15" s="976">
        <v>15</v>
      </c>
      <c r="CN15" s="977"/>
      <c r="CO15" s="977"/>
      <c r="CP15" s="977"/>
      <c r="CQ15" s="978"/>
      <c r="CR15" s="976">
        <v>4</v>
      </c>
      <c r="CS15" s="977"/>
      <c r="CT15" s="977"/>
      <c r="CU15" s="977"/>
      <c r="CV15" s="978"/>
      <c r="CW15" s="976" t="s">
        <v>496</v>
      </c>
      <c r="CX15" s="977"/>
      <c r="CY15" s="977"/>
      <c r="CZ15" s="977"/>
      <c r="DA15" s="978"/>
      <c r="DB15" s="976" t="s">
        <v>496</v>
      </c>
      <c r="DC15" s="977"/>
      <c r="DD15" s="977"/>
      <c r="DE15" s="977"/>
      <c r="DF15" s="978"/>
      <c r="DG15" s="976" t="s">
        <v>496</v>
      </c>
      <c r="DH15" s="977"/>
      <c r="DI15" s="977"/>
      <c r="DJ15" s="977"/>
      <c r="DK15" s="978"/>
      <c r="DL15" s="976" t="s">
        <v>496</v>
      </c>
      <c r="DM15" s="977"/>
      <c r="DN15" s="977"/>
      <c r="DO15" s="977"/>
      <c r="DP15" s="978"/>
      <c r="DQ15" s="976" t="s">
        <v>496</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572</v>
      </c>
      <c r="BT16" s="980"/>
      <c r="BU16" s="980"/>
      <c r="BV16" s="980"/>
      <c r="BW16" s="980"/>
      <c r="BX16" s="980"/>
      <c r="BY16" s="980"/>
      <c r="BZ16" s="980"/>
      <c r="CA16" s="980"/>
      <c r="CB16" s="980"/>
      <c r="CC16" s="980"/>
      <c r="CD16" s="980"/>
      <c r="CE16" s="980"/>
      <c r="CF16" s="980"/>
      <c r="CG16" s="1001"/>
      <c r="CH16" s="976">
        <v>-3</v>
      </c>
      <c r="CI16" s="977"/>
      <c r="CJ16" s="977"/>
      <c r="CK16" s="977"/>
      <c r="CL16" s="978"/>
      <c r="CM16" s="976">
        <v>11</v>
      </c>
      <c r="CN16" s="977"/>
      <c r="CO16" s="977"/>
      <c r="CP16" s="977"/>
      <c r="CQ16" s="978"/>
      <c r="CR16" s="976">
        <v>3</v>
      </c>
      <c r="CS16" s="977"/>
      <c r="CT16" s="977"/>
      <c r="CU16" s="977"/>
      <c r="CV16" s="978"/>
      <c r="CW16" s="976" t="s">
        <v>496</v>
      </c>
      <c r="CX16" s="977"/>
      <c r="CY16" s="977"/>
      <c r="CZ16" s="977"/>
      <c r="DA16" s="978"/>
      <c r="DB16" s="976" t="s">
        <v>496</v>
      </c>
      <c r="DC16" s="977"/>
      <c r="DD16" s="977"/>
      <c r="DE16" s="977"/>
      <c r="DF16" s="978"/>
      <c r="DG16" s="976" t="s">
        <v>496</v>
      </c>
      <c r="DH16" s="977"/>
      <c r="DI16" s="977"/>
      <c r="DJ16" s="977"/>
      <c r="DK16" s="978"/>
      <c r="DL16" s="976" t="s">
        <v>496</v>
      </c>
      <c r="DM16" s="977"/>
      <c r="DN16" s="977"/>
      <c r="DO16" s="977"/>
      <c r="DP16" s="978"/>
      <c r="DQ16" s="976" t="s">
        <v>496</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573</v>
      </c>
      <c r="BT17" s="980"/>
      <c r="BU17" s="980"/>
      <c r="BV17" s="980"/>
      <c r="BW17" s="980"/>
      <c r="BX17" s="980"/>
      <c r="BY17" s="980"/>
      <c r="BZ17" s="980"/>
      <c r="CA17" s="980"/>
      <c r="CB17" s="980"/>
      <c r="CC17" s="980"/>
      <c r="CD17" s="980"/>
      <c r="CE17" s="980"/>
      <c r="CF17" s="980"/>
      <c r="CG17" s="1001"/>
      <c r="CH17" s="976">
        <v>0</v>
      </c>
      <c r="CI17" s="977"/>
      <c r="CJ17" s="977"/>
      <c r="CK17" s="977"/>
      <c r="CL17" s="978"/>
      <c r="CM17" s="976">
        <v>47</v>
      </c>
      <c r="CN17" s="977"/>
      <c r="CO17" s="977"/>
      <c r="CP17" s="977"/>
      <c r="CQ17" s="978"/>
      <c r="CR17" s="976">
        <v>3</v>
      </c>
      <c r="CS17" s="977"/>
      <c r="CT17" s="977"/>
      <c r="CU17" s="977"/>
      <c r="CV17" s="978"/>
      <c r="CW17" s="976" t="s">
        <v>496</v>
      </c>
      <c r="CX17" s="977"/>
      <c r="CY17" s="977"/>
      <c r="CZ17" s="977"/>
      <c r="DA17" s="978"/>
      <c r="DB17" s="976" t="s">
        <v>496</v>
      </c>
      <c r="DC17" s="977"/>
      <c r="DD17" s="977"/>
      <c r="DE17" s="977"/>
      <c r="DF17" s="978"/>
      <c r="DG17" s="976" t="s">
        <v>496</v>
      </c>
      <c r="DH17" s="977"/>
      <c r="DI17" s="977"/>
      <c r="DJ17" s="977"/>
      <c r="DK17" s="978"/>
      <c r="DL17" s="976" t="s">
        <v>496</v>
      </c>
      <c r="DM17" s="977"/>
      <c r="DN17" s="977"/>
      <c r="DO17" s="977"/>
      <c r="DP17" s="978"/>
      <c r="DQ17" s="976" t="s">
        <v>496</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t="s">
        <v>574</v>
      </c>
      <c r="BT18" s="980"/>
      <c r="BU18" s="980"/>
      <c r="BV18" s="980"/>
      <c r="BW18" s="980"/>
      <c r="BX18" s="980"/>
      <c r="BY18" s="980"/>
      <c r="BZ18" s="980"/>
      <c r="CA18" s="980"/>
      <c r="CB18" s="980"/>
      <c r="CC18" s="980"/>
      <c r="CD18" s="980"/>
      <c r="CE18" s="980"/>
      <c r="CF18" s="980"/>
      <c r="CG18" s="1001"/>
      <c r="CH18" s="976">
        <v>1</v>
      </c>
      <c r="CI18" s="977"/>
      <c r="CJ18" s="977"/>
      <c r="CK18" s="977"/>
      <c r="CL18" s="978"/>
      <c r="CM18" s="976">
        <v>12</v>
      </c>
      <c r="CN18" s="977"/>
      <c r="CO18" s="977"/>
      <c r="CP18" s="977"/>
      <c r="CQ18" s="978"/>
      <c r="CR18" s="976">
        <v>3</v>
      </c>
      <c r="CS18" s="977"/>
      <c r="CT18" s="977"/>
      <c r="CU18" s="977"/>
      <c r="CV18" s="978"/>
      <c r="CW18" s="976" t="s">
        <v>496</v>
      </c>
      <c r="CX18" s="977"/>
      <c r="CY18" s="977"/>
      <c r="CZ18" s="977"/>
      <c r="DA18" s="978"/>
      <c r="DB18" s="976" t="s">
        <v>496</v>
      </c>
      <c r="DC18" s="977"/>
      <c r="DD18" s="977"/>
      <c r="DE18" s="977"/>
      <c r="DF18" s="978"/>
      <c r="DG18" s="976" t="s">
        <v>496</v>
      </c>
      <c r="DH18" s="977"/>
      <c r="DI18" s="977"/>
      <c r="DJ18" s="977"/>
      <c r="DK18" s="978"/>
      <c r="DL18" s="976" t="s">
        <v>496</v>
      </c>
      <c r="DM18" s="977"/>
      <c r="DN18" s="977"/>
      <c r="DO18" s="977"/>
      <c r="DP18" s="978"/>
      <c r="DQ18" s="976" t="s">
        <v>496</v>
      </c>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379</v>
      </c>
      <c r="B23" s="924" t="s">
        <v>380</v>
      </c>
      <c r="C23" s="925"/>
      <c r="D23" s="925"/>
      <c r="E23" s="925"/>
      <c r="F23" s="925"/>
      <c r="G23" s="925"/>
      <c r="H23" s="925"/>
      <c r="I23" s="925"/>
      <c r="J23" s="925"/>
      <c r="K23" s="925"/>
      <c r="L23" s="925"/>
      <c r="M23" s="925"/>
      <c r="N23" s="925"/>
      <c r="O23" s="925"/>
      <c r="P23" s="935"/>
      <c r="Q23" s="1054">
        <v>299966</v>
      </c>
      <c r="R23" s="1048"/>
      <c r="S23" s="1048"/>
      <c r="T23" s="1048"/>
      <c r="U23" s="1048"/>
      <c r="V23" s="1048">
        <v>292057</v>
      </c>
      <c r="W23" s="1048"/>
      <c r="X23" s="1048"/>
      <c r="Y23" s="1048"/>
      <c r="Z23" s="1048"/>
      <c r="AA23" s="1048">
        <v>7909</v>
      </c>
      <c r="AB23" s="1048"/>
      <c r="AC23" s="1048"/>
      <c r="AD23" s="1048"/>
      <c r="AE23" s="1055"/>
      <c r="AF23" s="1056">
        <v>5489</v>
      </c>
      <c r="AG23" s="1048"/>
      <c r="AH23" s="1048"/>
      <c r="AI23" s="1048"/>
      <c r="AJ23" s="1057"/>
      <c r="AK23" s="1058"/>
      <c r="AL23" s="1059"/>
      <c r="AM23" s="1059"/>
      <c r="AN23" s="1059"/>
      <c r="AO23" s="1059"/>
      <c r="AP23" s="1048">
        <v>247094</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391</v>
      </c>
      <c r="C28" s="1035"/>
      <c r="D28" s="1035"/>
      <c r="E28" s="1035"/>
      <c r="F28" s="1035"/>
      <c r="G28" s="1035"/>
      <c r="H28" s="1035"/>
      <c r="I28" s="1035"/>
      <c r="J28" s="1035"/>
      <c r="K28" s="1035"/>
      <c r="L28" s="1035"/>
      <c r="M28" s="1035"/>
      <c r="N28" s="1035"/>
      <c r="O28" s="1035"/>
      <c r="P28" s="1036"/>
      <c r="Q28" s="1037">
        <v>65861</v>
      </c>
      <c r="R28" s="1038"/>
      <c r="S28" s="1038"/>
      <c r="T28" s="1038"/>
      <c r="U28" s="1038"/>
      <c r="V28" s="1038">
        <v>69036</v>
      </c>
      <c r="W28" s="1038"/>
      <c r="X28" s="1038"/>
      <c r="Y28" s="1038"/>
      <c r="Z28" s="1038"/>
      <c r="AA28" s="1038">
        <v>-3175</v>
      </c>
      <c r="AB28" s="1038"/>
      <c r="AC28" s="1038"/>
      <c r="AD28" s="1038"/>
      <c r="AE28" s="1039"/>
      <c r="AF28" s="1040">
        <v>-3175</v>
      </c>
      <c r="AG28" s="1038"/>
      <c r="AH28" s="1038"/>
      <c r="AI28" s="1038"/>
      <c r="AJ28" s="1041"/>
      <c r="AK28" s="1029" t="s">
        <v>496</v>
      </c>
      <c r="AL28" s="1030"/>
      <c r="AM28" s="1030"/>
      <c r="AN28" s="1030"/>
      <c r="AO28" s="1030"/>
      <c r="AP28" s="1030" t="s">
        <v>496</v>
      </c>
      <c r="AQ28" s="1030"/>
      <c r="AR28" s="1030"/>
      <c r="AS28" s="1030"/>
      <c r="AT28" s="1030"/>
      <c r="AU28" s="1030" t="s">
        <v>496</v>
      </c>
      <c r="AV28" s="1030"/>
      <c r="AW28" s="1030"/>
      <c r="AX28" s="1030"/>
      <c r="AY28" s="1030"/>
      <c r="AZ28" s="1031" t="s">
        <v>575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392</v>
      </c>
      <c r="C29" s="1018"/>
      <c r="D29" s="1018"/>
      <c r="E29" s="1018"/>
      <c r="F29" s="1018"/>
      <c r="G29" s="1018"/>
      <c r="H29" s="1018"/>
      <c r="I29" s="1018"/>
      <c r="J29" s="1018"/>
      <c r="K29" s="1018"/>
      <c r="L29" s="1018"/>
      <c r="M29" s="1018"/>
      <c r="N29" s="1018"/>
      <c r="O29" s="1018"/>
      <c r="P29" s="1019"/>
      <c r="Q29" s="1025">
        <v>58087</v>
      </c>
      <c r="R29" s="1026"/>
      <c r="S29" s="1026"/>
      <c r="T29" s="1026"/>
      <c r="U29" s="1026"/>
      <c r="V29" s="1026">
        <v>57174</v>
      </c>
      <c r="W29" s="1026"/>
      <c r="X29" s="1026"/>
      <c r="Y29" s="1026"/>
      <c r="Z29" s="1026"/>
      <c r="AA29" s="1026">
        <v>912</v>
      </c>
      <c r="AB29" s="1026"/>
      <c r="AC29" s="1026"/>
      <c r="AD29" s="1026"/>
      <c r="AE29" s="1027"/>
      <c r="AF29" s="1022">
        <v>912</v>
      </c>
      <c r="AG29" s="1023"/>
      <c r="AH29" s="1023"/>
      <c r="AI29" s="1023"/>
      <c r="AJ29" s="1024"/>
      <c r="AK29" s="967" t="s">
        <v>496</v>
      </c>
      <c r="AL29" s="958"/>
      <c r="AM29" s="958"/>
      <c r="AN29" s="958"/>
      <c r="AO29" s="958"/>
      <c r="AP29" s="958" t="s">
        <v>496</v>
      </c>
      <c r="AQ29" s="958"/>
      <c r="AR29" s="958"/>
      <c r="AS29" s="958"/>
      <c r="AT29" s="958"/>
      <c r="AU29" s="958" t="s">
        <v>496</v>
      </c>
      <c r="AV29" s="958"/>
      <c r="AW29" s="958"/>
      <c r="AX29" s="958"/>
      <c r="AY29" s="958"/>
      <c r="AZ29" s="1028" t="s">
        <v>496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393</v>
      </c>
      <c r="C30" s="1018"/>
      <c r="D30" s="1018"/>
      <c r="E30" s="1018"/>
      <c r="F30" s="1018"/>
      <c r="G30" s="1018"/>
      <c r="H30" s="1018"/>
      <c r="I30" s="1018"/>
      <c r="J30" s="1018"/>
      <c r="K30" s="1018"/>
      <c r="L30" s="1018"/>
      <c r="M30" s="1018"/>
      <c r="N30" s="1018"/>
      <c r="O30" s="1018"/>
      <c r="P30" s="1019"/>
      <c r="Q30" s="1025">
        <v>9598</v>
      </c>
      <c r="R30" s="1026"/>
      <c r="S30" s="1026"/>
      <c r="T30" s="1026"/>
      <c r="U30" s="1026"/>
      <c r="V30" s="1026">
        <v>9509</v>
      </c>
      <c r="W30" s="1026"/>
      <c r="X30" s="1026"/>
      <c r="Y30" s="1026"/>
      <c r="Z30" s="1026"/>
      <c r="AA30" s="1026">
        <v>88</v>
      </c>
      <c r="AB30" s="1026"/>
      <c r="AC30" s="1026"/>
      <c r="AD30" s="1026"/>
      <c r="AE30" s="1027"/>
      <c r="AF30" s="1022">
        <v>88</v>
      </c>
      <c r="AG30" s="1023"/>
      <c r="AH30" s="1023"/>
      <c r="AI30" s="1023"/>
      <c r="AJ30" s="1024"/>
      <c r="AK30" s="967" t="s">
        <v>496</v>
      </c>
      <c r="AL30" s="958"/>
      <c r="AM30" s="958"/>
      <c r="AN30" s="958"/>
      <c r="AO30" s="958"/>
      <c r="AP30" s="958" t="s">
        <v>496</v>
      </c>
      <c r="AQ30" s="958"/>
      <c r="AR30" s="958"/>
      <c r="AS30" s="958"/>
      <c r="AT30" s="958"/>
      <c r="AU30" s="958" t="s">
        <v>496</v>
      </c>
      <c r="AV30" s="958"/>
      <c r="AW30" s="958"/>
      <c r="AX30" s="958"/>
      <c r="AY30" s="958"/>
      <c r="AZ30" s="1028" t="s">
        <v>496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394</v>
      </c>
      <c r="C31" s="1018"/>
      <c r="D31" s="1018"/>
      <c r="E31" s="1018"/>
      <c r="F31" s="1018"/>
      <c r="G31" s="1018"/>
      <c r="H31" s="1018"/>
      <c r="I31" s="1018"/>
      <c r="J31" s="1018"/>
      <c r="K31" s="1018"/>
      <c r="L31" s="1018"/>
      <c r="M31" s="1018"/>
      <c r="N31" s="1018"/>
      <c r="O31" s="1018"/>
      <c r="P31" s="1019"/>
      <c r="Q31" s="1025">
        <v>23335</v>
      </c>
      <c r="R31" s="1026"/>
      <c r="S31" s="1026"/>
      <c r="T31" s="1026"/>
      <c r="U31" s="1026"/>
      <c r="V31" s="1026">
        <v>26158</v>
      </c>
      <c r="W31" s="1026"/>
      <c r="X31" s="1026"/>
      <c r="Y31" s="1026"/>
      <c r="Z31" s="1026"/>
      <c r="AA31" s="1026">
        <v>-2823</v>
      </c>
      <c r="AB31" s="1026"/>
      <c r="AC31" s="1026"/>
      <c r="AD31" s="1026"/>
      <c r="AE31" s="1027"/>
      <c r="AF31" s="1022">
        <v>11583</v>
      </c>
      <c r="AG31" s="1023"/>
      <c r="AH31" s="1023"/>
      <c r="AI31" s="1023"/>
      <c r="AJ31" s="1024"/>
      <c r="AK31" s="967">
        <v>522</v>
      </c>
      <c r="AL31" s="958"/>
      <c r="AM31" s="958"/>
      <c r="AN31" s="958"/>
      <c r="AO31" s="958"/>
      <c r="AP31" s="958">
        <v>20885</v>
      </c>
      <c r="AQ31" s="958"/>
      <c r="AR31" s="958"/>
      <c r="AS31" s="958"/>
      <c r="AT31" s="958"/>
      <c r="AU31" s="958">
        <v>10278</v>
      </c>
      <c r="AV31" s="958"/>
      <c r="AW31" s="958"/>
      <c r="AX31" s="958"/>
      <c r="AY31" s="958"/>
      <c r="AZ31" s="1028" t="s">
        <v>496</v>
      </c>
      <c r="BA31" s="1028"/>
      <c r="BB31" s="1028"/>
      <c r="BC31" s="1028"/>
      <c r="BD31" s="1028"/>
      <c r="BE31" s="959" t="s">
        <v>395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396</v>
      </c>
      <c r="C32" s="1018"/>
      <c r="D32" s="1018"/>
      <c r="E32" s="1018"/>
      <c r="F32" s="1018"/>
      <c r="G32" s="1018"/>
      <c r="H32" s="1018"/>
      <c r="I32" s="1018"/>
      <c r="J32" s="1018"/>
      <c r="K32" s="1018"/>
      <c r="L32" s="1018"/>
      <c r="M32" s="1018"/>
      <c r="N32" s="1018"/>
      <c r="O32" s="1018"/>
      <c r="P32" s="1019"/>
      <c r="Q32" s="1025">
        <v>3667</v>
      </c>
      <c r="R32" s="1026"/>
      <c r="S32" s="1026"/>
      <c r="T32" s="1026"/>
      <c r="U32" s="1026"/>
      <c r="V32" s="1026">
        <v>3958</v>
      </c>
      <c r="W32" s="1026"/>
      <c r="X32" s="1026"/>
      <c r="Y32" s="1026"/>
      <c r="Z32" s="1026"/>
      <c r="AA32" s="1026">
        <v>-291</v>
      </c>
      <c r="AB32" s="1026"/>
      <c r="AC32" s="1026"/>
      <c r="AD32" s="1026"/>
      <c r="AE32" s="1027"/>
      <c r="AF32" s="1022" t="s">
        <v>121</v>
      </c>
      <c r="AG32" s="1023"/>
      <c r="AH32" s="1023"/>
      <c r="AI32" s="1023"/>
      <c r="AJ32" s="1024"/>
      <c r="AK32" s="967">
        <v>538</v>
      </c>
      <c r="AL32" s="958"/>
      <c r="AM32" s="958"/>
      <c r="AN32" s="958"/>
      <c r="AO32" s="958"/>
      <c r="AP32" s="958">
        <v>3558</v>
      </c>
      <c r="AQ32" s="958"/>
      <c r="AR32" s="958"/>
      <c r="AS32" s="958"/>
      <c r="AT32" s="958"/>
      <c r="AU32" s="958">
        <v>605</v>
      </c>
      <c r="AV32" s="958"/>
      <c r="AW32" s="958"/>
      <c r="AX32" s="958"/>
      <c r="AY32" s="958"/>
      <c r="AZ32" s="1028" t="s">
        <v>496</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397</v>
      </c>
      <c r="C33" s="1018"/>
      <c r="D33" s="1018"/>
      <c r="E33" s="1018"/>
      <c r="F33" s="1018"/>
      <c r="G33" s="1018"/>
      <c r="H33" s="1018"/>
      <c r="I33" s="1018"/>
      <c r="J33" s="1018"/>
      <c r="K33" s="1018"/>
      <c r="L33" s="1018"/>
      <c r="M33" s="1018"/>
      <c r="N33" s="1018"/>
      <c r="O33" s="1018"/>
      <c r="P33" s="1019"/>
      <c r="Q33" s="1025">
        <v>10876</v>
      </c>
      <c r="R33" s="1026"/>
      <c r="S33" s="1026"/>
      <c r="T33" s="1026"/>
      <c r="U33" s="1026"/>
      <c r="V33" s="1026">
        <v>9465</v>
      </c>
      <c r="W33" s="1026"/>
      <c r="X33" s="1026"/>
      <c r="Y33" s="1026"/>
      <c r="Z33" s="1026"/>
      <c r="AA33" s="1026">
        <v>1411</v>
      </c>
      <c r="AB33" s="1026"/>
      <c r="AC33" s="1026"/>
      <c r="AD33" s="1026"/>
      <c r="AE33" s="1027"/>
      <c r="AF33" s="1022">
        <v>10424</v>
      </c>
      <c r="AG33" s="1023"/>
      <c r="AH33" s="1023"/>
      <c r="AI33" s="1023"/>
      <c r="AJ33" s="1024"/>
      <c r="AK33" s="967">
        <v>40</v>
      </c>
      <c r="AL33" s="958"/>
      <c r="AM33" s="958"/>
      <c r="AN33" s="958"/>
      <c r="AO33" s="958"/>
      <c r="AP33" s="958">
        <v>31925</v>
      </c>
      <c r="AQ33" s="958"/>
      <c r="AR33" s="958"/>
      <c r="AS33" s="958"/>
      <c r="AT33" s="958"/>
      <c r="AU33" s="958">
        <v>1054</v>
      </c>
      <c r="AV33" s="958"/>
      <c r="AW33" s="958"/>
      <c r="AX33" s="958"/>
      <c r="AY33" s="958"/>
      <c r="AZ33" s="1028" t="s">
        <v>496</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398</v>
      </c>
      <c r="C34" s="1018"/>
      <c r="D34" s="1018"/>
      <c r="E34" s="1018"/>
      <c r="F34" s="1018"/>
      <c r="G34" s="1018"/>
      <c r="H34" s="1018"/>
      <c r="I34" s="1018"/>
      <c r="J34" s="1018"/>
      <c r="K34" s="1018"/>
      <c r="L34" s="1018"/>
      <c r="M34" s="1018"/>
      <c r="N34" s="1018"/>
      <c r="O34" s="1018"/>
      <c r="P34" s="1019"/>
      <c r="Q34" s="1025">
        <v>9</v>
      </c>
      <c r="R34" s="1026"/>
      <c r="S34" s="1026"/>
      <c r="T34" s="1026"/>
      <c r="U34" s="1026"/>
      <c r="V34" s="1026">
        <v>6</v>
      </c>
      <c r="W34" s="1026"/>
      <c r="X34" s="1026"/>
      <c r="Y34" s="1026"/>
      <c r="Z34" s="1026"/>
      <c r="AA34" s="1026">
        <v>3</v>
      </c>
      <c r="AB34" s="1026"/>
      <c r="AC34" s="1026"/>
      <c r="AD34" s="1026"/>
      <c r="AE34" s="1027"/>
      <c r="AF34" s="1022">
        <v>144</v>
      </c>
      <c r="AG34" s="1023"/>
      <c r="AH34" s="1023"/>
      <c r="AI34" s="1023"/>
      <c r="AJ34" s="1024"/>
      <c r="AK34" s="967" t="s">
        <v>575</v>
      </c>
      <c r="AL34" s="958"/>
      <c r="AM34" s="958"/>
      <c r="AN34" s="958"/>
      <c r="AO34" s="958"/>
      <c r="AP34" s="958" t="s">
        <v>575</v>
      </c>
      <c r="AQ34" s="958"/>
      <c r="AR34" s="958"/>
      <c r="AS34" s="958"/>
      <c r="AT34" s="958"/>
      <c r="AU34" s="958" t="s">
        <v>575</v>
      </c>
      <c r="AV34" s="958"/>
      <c r="AW34" s="958"/>
      <c r="AX34" s="958"/>
      <c r="AY34" s="958"/>
      <c r="AZ34" s="1028" t="s">
        <v>496</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399</v>
      </c>
      <c r="C35" s="1018"/>
      <c r="D35" s="1018"/>
      <c r="E35" s="1018"/>
      <c r="F35" s="1018"/>
      <c r="G35" s="1018"/>
      <c r="H35" s="1018"/>
      <c r="I35" s="1018"/>
      <c r="J35" s="1018"/>
      <c r="K35" s="1018"/>
      <c r="L35" s="1018"/>
      <c r="M35" s="1018"/>
      <c r="N35" s="1018"/>
      <c r="O35" s="1018"/>
      <c r="P35" s="1019"/>
      <c r="Q35" s="1025">
        <v>9561</v>
      </c>
      <c r="R35" s="1026"/>
      <c r="S35" s="1026"/>
      <c r="T35" s="1026"/>
      <c r="U35" s="1026"/>
      <c r="V35" s="1026">
        <v>9293</v>
      </c>
      <c r="W35" s="1026"/>
      <c r="X35" s="1026"/>
      <c r="Y35" s="1026"/>
      <c r="Z35" s="1026"/>
      <c r="AA35" s="1026">
        <v>268</v>
      </c>
      <c r="AB35" s="1026"/>
      <c r="AC35" s="1026"/>
      <c r="AD35" s="1026"/>
      <c r="AE35" s="1027"/>
      <c r="AF35" s="1022">
        <v>6601</v>
      </c>
      <c r="AG35" s="1023"/>
      <c r="AH35" s="1023"/>
      <c r="AI35" s="1023"/>
      <c r="AJ35" s="1024"/>
      <c r="AK35" s="967">
        <v>918</v>
      </c>
      <c r="AL35" s="958"/>
      <c r="AM35" s="958"/>
      <c r="AN35" s="958"/>
      <c r="AO35" s="958"/>
      <c r="AP35" s="958">
        <v>38921</v>
      </c>
      <c r="AQ35" s="958"/>
      <c r="AR35" s="958"/>
      <c r="AS35" s="958"/>
      <c r="AT35" s="958"/>
      <c r="AU35" s="958">
        <v>21212</v>
      </c>
      <c r="AV35" s="958"/>
      <c r="AW35" s="958"/>
      <c r="AX35" s="958"/>
      <c r="AY35" s="958"/>
      <c r="AZ35" s="1028" t="s">
        <v>496</v>
      </c>
      <c r="BA35" s="1028"/>
      <c r="BB35" s="1028"/>
      <c r="BC35" s="1028"/>
      <c r="BD35" s="1028"/>
      <c r="BE35" s="959" t="s">
        <v>395</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400</v>
      </c>
      <c r="C36" s="1018"/>
      <c r="D36" s="1018"/>
      <c r="E36" s="1018"/>
      <c r="F36" s="1018"/>
      <c r="G36" s="1018"/>
      <c r="H36" s="1018"/>
      <c r="I36" s="1018"/>
      <c r="J36" s="1018"/>
      <c r="K36" s="1018"/>
      <c r="L36" s="1018"/>
      <c r="M36" s="1018"/>
      <c r="N36" s="1018"/>
      <c r="O36" s="1018"/>
      <c r="P36" s="1019"/>
      <c r="Q36" s="1025">
        <v>2432</v>
      </c>
      <c r="R36" s="1026"/>
      <c r="S36" s="1026"/>
      <c r="T36" s="1026"/>
      <c r="U36" s="1026"/>
      <c r="V36" s="1026">
        <v>2773</v>
      </c>
      <c r="W36" s="1026"/>
      <c r="X36" s="1026"/>
      <c r="Y36" s="1026"/>
      <c r="Z36" s="1026"/>
      <c r="AA36" s="1026">
        <v>-341</v>
      </c>
      <c r="AB36" s="1026"/>
      <c r="AC36" s="1026"/>
      <c r="AD36" s="1026"/>
      <c r="AE36" s="1027"/>
      <c r="AF36" s="1022" t="s">
        <v>121</v>
      </c>
      <c r="AG36" s="1023"/>
      <c r="AH36" s="1023"/>
      <c r="AI36" s="1023"/>
      <c r="AJ36" s="1024"/>
      <c r="AK36" s="967">
        <v>286</v>
      </c>
      <c r="AL36" s="958"/>
      <c r="AM36" s="958"/>
      <c r="AN36" s="958"/>
      <c r="AO36" s="958"/>
      <c r="AP36" s="958">
        <v>5454</v>
      </c>
      <c r="AQ36" s="958"/>
      <c r="AR36" s="958"/>
      <c r="AS36" s="958"/>
      <c r="AT36" s="958"/>
      <c r="AU36" s="958">
        <v>3703</v>
      </c>
      <c r="AV36" s="958"/>
      <c r="AW36" s="958"/>
      <c r="AX36" s="958"/>
      <c r="AY36" s="958"/>
      <c r="AZ36" s="1028" t="s">
        <v>496</v>
      </c>
      <c r="BA36" s="1028"/>
      <c r="BB36" s="1028"/>
      <c r="BC36" s="1028"/>
      <c r="BD36" s="1028"/>
      <c r="BE36" s="959" t="s">
        <v>395</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401</v>
      </c>
      <c r="C37" s="1018"/>
      <c r="D37" s="1018"/>
      <c r="E37" s="1018"/>
      <c r="F37" s="1018"/>
      <c r="G37" s="1018"/>
      <c r="H37" s="1018"/>
      <c r="I37" s="1018"/>
      <c r="J37" s="1018"/>
      <c r="K37" s="1018"/>
      <c r="L37" s="1018"/>
      <c r="M37" s="1018"/>
      <c r="N37" s="1018"/>
      <c r="O37" s="1018"/>
      <c r="P37" s="1019"/>
      <c r="Q37" s="1025">
        <v>1097</v>
      </c>
      <c r="R37" s="1026"/>
      <c r="S37" s="1026"/>
      <c r="T37" s="1026"/>
      <c r="U37" s="1026"/>
      <c r="V37" s="1026">
        <v>1066</v>
      </c>
      <c r="W37" s="1026"/>
      <c r="X37" s="1026"/>
      <c r="Y37" s="1026"/>
      <c r="Z37" s="1026"/>
      <c r="AA37" s="1026">
        <v>31</v>
      </c>
      <c r="AB37" s="1026"/>
      <c r="AC37" s="1026"/>
      <c r="AD37" s="1026"/>
      <c r="AE37" s="1027"/>
      <c r="AF37" s="1022">
        <v>31</v>
      </c>
      <c r="AG37" s="1023"/>
      <c r="AH37" s="1023"/>
      <c r="AI37" s="1023"/>
      <c r="AJ37" s="1024"/>
      <c r="AK37" s="967">
        <v>345</v>
      </c>
      <c r="AL37" s="958"/>
      <c r="AM37" s="958"/>
      <c r="AN37" s="958"/>
      <c r="AO37" s="958"/>
      <c r="AP37" s="958">
        <v>13284</v>
      </c>
      <c r="AQ37" s="958"/>
      <c r="AR37" s="958"/>
      <c r="AS37" s="958"/>
      <c r="AT37" s="958"/>
      <c r="AU37" s="958">
        <v>13384</v>
      </c>
      <c r="AV37" s="958"/>
      <c r="AW37" s="958"/>
      <c r="AX37" s="958"/>
      <c r="AY37" s="958"/>
      <c r="AZ37" s="1028" t="s">
        <v>496</v>
      </c>
      <c r="BA37" s="1028"/>
      <c r="BB37" s="1028"/>
      <c r="BC37" s="1028"/>
      <c r="BD37" s="1028"/>
      <c r="BE37" s="959" t="s">
        <v>402</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403</v>
      </c>
      <c r="C38" s="1018"/>
      <c r="D38" s="1018"/>
      <c r="E38" s="1018"/>
      <c r="F38" s="1018"/>
      <c r="G38" s="1018"/>
      <c r="H38" s="1018"/>
      <c r="I38" s="1018"/>
      <c r="J38" s="1018"/>
      <c r="K38" s="1018"/>
      <c r="L38" s="1018"/>
      <c r="M38" s="1018"/>
      <c r="N38" s="1018"/>
      <c r="O38" s="1018"/>
      <c r="P38" s="1019"/>
      <c r="Q38" s="1025">
        <v>90</v>
      </c>
      <c r="R38" s="1026"/>
      <c r="S38" s="1026"/>
      <c r="T38" s="1026"/>
      <c r="U38" s="1026"/>
      <c r="V38" s="1026">
        <v>90</v>
      </c>
      <c r="W38" s="1026"/>
      <c r="X38" s="1026"/>
      <c r="Y38" s="1026"/>
      <c r="Z38" s="1026"/>
      <c r="AA38" s="1026" t="s">
        <v>575</v>
      </c>
      <c r="AB38" s="1026"/>
      <c r="AC38" s="1026"/>
      <c r="AD38" s="1026"/>
      <c r="AE38" s="1027"/>
      <c r="AF38" s="1022" t="s">
        <v>121</v>
      </c>
      <c r="AG38" s="1023"/>
      <c r="AH38" s="1023"/>
      <c r="AI38" s="1023"/>
      <c r="AJ38" s="1024"/>
      <c r="AK38" s="967">
        <v>69</v>
      </c>
      <c r="AL38" s="958"/>
      <c r="AM38" s="958"/>
      <c r="AN38" s="958"/>
      <c r="AO38" s="958"/>
      <c r="AP38" s="958">
        <v>266</v>
      </c>
      <c r="AQ38" s="958"/>
      <c r="AR38" s="958"/>
      <c r="AS38" s="958"/>
      <c r="AT38" s="958"/>
      <c r="AU38" s="958" t="s">
        <v>496</v>
      </c>
      <c r="AV38" s="958"/>
      <c r="AW38" s="958"/>
      <c r="AX38" s="958"/>
      <c r="AY38" s="958"/>
      <c r="AZ38" s="1028" t="s">
        <v>496</v>
      </c>
      <c r="BA38" s="1028"/>
      <c r="BB38" s="1028"/>
      <c r="BC38" s="1028"/>
      <c r="BD38" s="1028"/>
      <c r="BE38" s="959" t="s">
        <v>402</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379</v>
      </c>
      <c r="B63" s="924" t="s">
        <v>405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26609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407</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578</v>
      </c>
      <c r="C68" s="973"/>
      <c r="D68" s="973"/>
      <c r="E68" s="973"/>
      <c r="F68" s="973"/>
      <c r="G68" s="973"/>
      <c r="H68" s="973"/>
      <c r="I68" s="973"/>
      <c r="J68" s="973"/>
      <c r="K68" s="973"/>
      <c r="L68" s="973"/>
      <c r="M68" s="973"/>
      <c r="N68" s="973"/>
      <c r="O68" s="973"/>
      <c r="P68" s="974"/>
      <c r="Q68" s="975">
        <v>8593</v>
      </c>
      <c r="R68" s="969"/>
      <c r="S68" s="969"/>
      <c r="T68" s="969"/>
      <c r="U68" s="969"/>
      <c r="V68" s="969">
        <v>7983</v>
      </c>
      <c r="W68" s="969"/>
      <c r="X68" s="969"/>
      <c r="Y68" s="969"/>
      <c r="Z68" s="969"/>
      <c r="AA68" s="969">
        <v>610</v>
      </c>
      <c r="AB68" s="969"/>
      <c r="AC68" s="969"/>
      <c r="AD68" s="969"/>
      <c r="AE68" s="969"/>
      <c r="AF68" s="969">
        <v>610</v>
      </c>
      <c r="AG68" s="969"/>
      <c r="AH68" s="969"/>
      <c r="AI68" s="969"/>
      <c r="AJ68" s="969"/>
      <c r="AK68" s="969">
        <v>58</v>
      </c>
      <c r="AL68" s="969"/>
      <c r="AM68" s="969"/>
      <c r="AN68" s="969"/>
      <c r="AO68" s="969"/>
      <c r="AP68" s="969" t="s">
        <v>496</v>
      </c>
      <c r="AQ68" s="969"/>
      <c r="AR68" s="969"/>
      <c r="AS68" s="969"/>
      <c r="AT68" s="969"/>
      <c r="AU68" s="969" t="s">
        <v>496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576</v>
      </c>
      <c r="C69" s="962"/>
      <c r="D69" s="962"/>
      <c r="E69" s="962"/>
      <c r="F69" s="962"/>
      <c r="G69" s="962"/>
      <c r="H69" s="962"/>
      <c r="I69" s="962"/>
      <c r="J69" s="962"/>
      <c r="K69" s="962"/>
      <c r="L69" s="962"/>
      <c r="M69" s="962"/>
      <c r="N69" s="962"/>
      <c r="O69" s="962"/>
      <c r="P69" s="963"/>
      <c r="Q69" s="964">
        <v>110</v>
      </c>
      <c r="R69" s="958"/>
      <c r="S69" s="958"/>
      <c r="T69" s="958"/>
      <c r="U69" s="958"/>
      <c r="V69" s="958">
        <v>93</v>
      </c>
      <c r="W69" s="958"/>
      <c r="X69" s="958"/>
      <c r="Y69" s="958"/>
      <c r="Z69" s="958"/>
      <c r="AA69" s="958">
        <v>17</v>
      </c>
      <c r="AB69" s="958"/>
      <c r="AC69" s="958"/>
      <c r="AD69" s="958"/>
      <c r="AE69" s="958"/>
      <c r="AF69" s="958">
        <v>17</v>
      </c>
      <c r="AG69" s="958"/>
      <c r="AH69" s="958"/>
      <c r="AI69" s="958"/>
      <c r="AJ69" s="958"/>
      <c r="AK69" s="958" t="s">
        <v>586</v>
      </c>
      <c r="AL69" s="958"/>
      <c r="AM69" s="958"/>
      <c r="AN69" s="958"/>
      <c r="AO69" s="958"/>
      <c r="AP69" s="958" t="s">
        <v>579</v>
      </c>
      <c r="AQ69" s="958"/>
      <c r="AR69" s="958"/>
      <c r="AS69" s="958"/>
      <c r="AT69" s="958"/>
      <c r="AU69" s="958" t="s">
        <v>496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577</v>
      </c>
      <c r="C70" s="962"/>
      <c r="D70" s="962"/>
      <c r="E70" s="962"/>
      <c r="F70" s="962"/>
      <c r="G70" s="962"/>
      <c r="H70" s="962"/>
      <c r="I70" s="962"/>
      <c r="J70" s="962"/>
      <c r="K70" s="962"/>
      <c r="L70" s="962"/>
      <c r="M70" s="962"/>
      <c r="N70" s="962"/>
      <c r="O70" s="962"/>
      <c r="P70" s="963"/>
      <c r="Q70" s="964">
        <v>293727</v>
      </c>
      <c r="R70" s="958"/>
      <c r="S70" s="958"/>
      <c r="T70" s="958"/>
      <c r="U70" s="958"/>
      <c r="V70" s="958">
        <v>290111</v>
      </c>
      <c r="W70" s="958"/>
      <c r="X70" s="958"/>
      <c r="Y70" s="958"/>
      <c r="Z70" s="958"/>
      <c r="AA70" s="958">
        <v>3616</v>
      </c>
      <c r="AB70" s="958"/>
      <c r="AC70" s="958"/>
      <c r="AD70" s="958"/>
      <c r="AE70" s="958"/>
      <c r="AF70" s="958">
        <v>3616</v>
      </c>
      <c r="AG70" s="958"/>
      <c r="AH70" s="958"/>
      <c r="AI70" s="958"/>
      <c r="AJ70" s="958"/>
      <c r="AK70" s="958">
        <v>27</v>
      </c>
      <c r="AL70" s="958"/>
      <c r="AM70" s="958"/>
      <c r="AN70" s="958"/>
      <c r="AO70" s="958"/>
      <c r="AP70" s="958" t="s">
        <v>496</v>
      </c>
      <c r="AQ70" s="958"/>
      <c r="AR70" s="958"/>
      <c r="AS70" s="958"/>
      <c r="AT70" s="958"/>
      <c r="AU70" s="958" t="s">
        <v>496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379</v>
      </c>
      <c r="B88" s="924" t="s">
        <v>409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4243</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410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1276</v>
      </c>
      <c r="CS102" s="940"/>
      <c r="CT102" s="940"/>
      <c r="CU102" s="940"/>
      <c r="CV102" s="941"/>
      <c r="CW102" s="939">
        <v>181</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418</v>
      </c>
      <c r="AB109" s="883"/>
      <c r="AC109" s="883"/>
      <c r="AD109" s="883"/>
      <c r="AE109" s="884"/>
      <c r="AF109" s="885" t="s">
        <v>419</v>
      </c>
      <c r="AG109" s="883"/>
      <c r="AH109" s="883"/>
      <c r="AI109" s="883"/>
      <c r="AJ109" s="884"/>
      <c r="AK109" s="885" t="s">
        <v>294</v>
      </c>
      <c r="AL109" s="883"/>
      <c r="AM109" s="883"/>
      <c r="AN109" s="883"/>
      <c r="AO109" s="884"/>
      <c r="AP109" s="885" t="s">
        <v>420</v>
      </c>
      <c r="AQ109" s="883"/>
      <c r="AR109" s="883"/>
      <c r="AS109" s="883"/>
      <c r="AT109" s="916"/>
      <c r="AU109" s="882"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418</v>
      </c>
      <c r="BR109" s="883"/>
      <c r="BS109" s="883"/>
      <c r="BT109" s="883"/>
      <c r="BU109" s="884"/>
      <c r="BV109" s="885" t="s">
        <v>419</v>
      </c>
      <c r="BW109" s="883"/>
      <c r="BX109" s="883"/>
      <c r="BY109" s="883"/>
      <c r="BZ109" s="884"/>
      <c r="CA109" s="885" t="s">
        <v>294</v>
      </c>
      <c r="CB109" s="883"/>
      <c r="CC109" s="883"/>
      <c r="CD109" s="883"/>
      <c r="CE109" s="884"/>
      <c r="CF109" s="923" t="s">
        <v>420</v>
      </c>
      <c r="CG109" s="923"/>
      <c r="CH109" s="923"/>
      <c r="CI109" s="923"/>
      <c r="CJ109" s="923"/>
      <c r="CK109" s="885" t="s">
        <v>421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418</v>
      </c>
      <c r="DH109" s="883"/>
      <c r="DI109" s="883"/>
      <c r="DJ109" s="883"/>
      <c r="DK109" s="884"/>
      <c r="DL109" s="885" t="s">
        <v>419</v>
      </c>
      <c r="DM109" s="883"/>
      <c r="DN109" s="883"/>
      <c r="DO109" s="883"/>
      <c r="DP109" s="884"/>
      <c r="DQ109" s="885" t="s">
        <v>294</v>
      </c>
      <c r="DR109" s="883"/>
      <c r="DS109" s="883"/>
      <c r="DT109" s="883"/>
      <c r="DU109" s="884"/>
      <c r="DV109" s="885" t="s">
        <v>420</v>
      </c>
      <c r="DW109" s="883"/>
      <c r="DX109" s="883"/>
      <c r="DY109" s="883"/>
      <c r="DZ109" s="916"/>
    </row>
    <row r="110" spans="1:131" s="224" customFormat="1" ht="26.25" customHeight="1" x14ac:dyDescent="0.15">
      <c r="A110" s="794" t="s">
        <v>422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25556641</v>
      </c>
      <c r="AB110" s="876"/>
      <c r="AC110" s="876"/>
      <c r="AD110" s="876"/>
      <c r="AE110" s="877"/>
      <c r="AF110" s="878">
        <v>24597739</v>
      </c>
      <c r="AG110" s="876"/>
      <c r="AH110" s="876"/>
      <c r="AI110" s="876"/>
      <c r="AJ110" s="877"/>
      <c r="AK110" s="878">
        <v>25015214</v>
      </c>
      <c r="AL110" s="876"/>
      <c r="AM110" s="876"/>
      <c r="AN110" s="876"/>
      <c r="AO110" s="877"/>
      <c r="AP110" s="879">
        <v>20.3</v>
      </c>
      <c r="AQ110" s="880"/>
      <c r="AR110" s="880"/>
      <c r="AS110" s="880"/>
      <c r="AT110" s="881"/>
      <c r="AU110" s="917" t="s">
        <v>69</v>
      </c>
      <c r="AV110" s="918"/>
      <c r="AW110" s="918"/>
      <c r="AX110" s="918"/>
      <c r="AY110" s="918"/>
      <c r="AZ110" s="847" t="s">
        <v>423</v>
      </c>
      <c r="BA110" s="795"/>
      <c r="BB110" s="795"/>
      <c r="BC110" s="795"/>
      <c r="BD110" s="795"/>
      <c r="BE110" s="795"/>
      <c r="BF110" s="795"/>
      <c r="BG110" s="795"/>
      <c r="BH110" s="795"/>
      <c r="BI110" s="795"/>
      <c r="BJ110" s="795"/>
      <c r="BK110" s="795"/>
      <c r="BL110" s="795"/>
      <c r="BM110" s="795"/>
      <c r="BN110" s="795"/>
      <c r="BO110" s="795"/>
      <c r="BP110" s="796"/>
      <c r="BQ110" s="848">
        <v>260498024</v>
      </c>
      <c r="BR110" s="829"/>
      <c r="BS110" s="829"/>
      <c r="BT110" s="829"/>
      <c r="BU110" s="829"/>
      <c r="BV110" s="829">
        <v>254284336</v>
      </c>
      <c r="BW110" s="829"/>
      <c r="BX110" s="829"/>
      <c r="BY110" s="829"/>
      <c r="BZ110" s="829"/>
      <c r="CA110" s="829">
        <v>247093752</v>
      </c>
      <c r="CB110" s="829"/>
      <c r="CC110" s="829"/>
      <c r="CD110" s="829"/>
      <c r="CE110" s="829"/>
      <c r="CF110" s="853">
        <v>200.7</v>
      </c>
      <c r="CG110" s="854"/>
      <c r="CH110" s="854"/>
      <c r="CI110" s="854"/>
      <c r="CJ110" s="854"/>
      <c r="CK110" s="913" t="s">
        <v>424</v>
      </c>
      <c r="CL110" s="806"/>
      <c r="CM110" s="847" t="s">
        <v>425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245380</v>
      </c>
      <c r="DH110" s="829"/>
      <c r="DI110" s="829"/>
      <c r="DJ110" s="829"/>
      <c r="DK110" s="829"/>
      <c r="DL110" s="829">
        <v>189575</v>
      </c>
      <c r="DM110" s="829"/>
      <c r="DN110" s="829"/>
      <c r="DO110" s="829"/>
      <c r="DP110" s="829"/>
      <c r="DQ110" s="829">
        <v>133770</v>
      </c>
      <c r="DR110" s="829"/>
      <c r="DS110" s="829"/>
      <c r="DT110" s="829"/>
      <c r="DU110" s="829"/>
      <c r="DV110" s="830">
        <v>0.1</v>
      </c>
      <c r="DW110" s="830"/>
      <c r="DX110" s="830"/>
      <c r="DY110" s="830"/>
      <c r="DZ110" s="831"/>
    </row>
    <row r="111" spans="1:131" s="224" customFormat="1" ht="26.25" customHeight="1" x14ac:dyDescent="0.15">
      <c r="A111" s="761" t="s">
        <v>426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427</v>
      </c>
      <c r="BA111" s="739"/>
      <c r="BB111" s="739"/>
      <c r="BC111" s="739"/>
      <c r="BD111" s="739"/>
      <c r="BE111" s="739"/>
      <c r="BF111" s="739"/>
      <c r="BG111" s="739"/>
      <c r="BH111" s="739"/>
      <c r="BI111" s="739"/>
      <c r="BJ111" s="739"/>
      <c r="BK111" s="739"/>
      <c r="BL111" s="739"/>
      <c r="BM111" s="739"/>
      <c r="BN111" s="739"/>
      <c r="BO111" s="739"/>
      <c r="BP111" s="740"/>
      <c r="BQ111" s="803">
        <v>245380</v>
      </c>
      <c r="BR111" s="804"/>
      <c r="BS111" s="804"/>
      <c r="BT111" s="804"/>
      <c r="BU111" s="804"/>
      <c r="BV111" s="804">
        <v>189575</v>
      </c>
      <c r="BW111" s="804"/>
      <c r="BX111" s="804"/>
      <c r="BY111" s="804"/>
      <c r="BZ111" s="804"/>
      <c r="CA111" s="804">
        <v>133770</v>
      </c>
      <c r="CB111" s="804"/>
      <c r="CC111" s="804"/>
      <c r="CD111" s="804"/>
      <c r="CE111" s="804"/>
      <c r="CF111" s="862">
        <v>0.1</v>
      </c>
      <c r="CG111" s="863"/>
      <c r="CH111" s="863"/>
      <c r="CI111" s="863"/>
      <c r="CJ111" s="863"/>
      <c r="CK111" s="914"/>
      <c r="CL111" s="808"/>
      <c r="CM111" s="802" t="s">
        <v>428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429</v>
      </c>
      <c r="B112" s="900"/>
      <c r="C112" s="739" t="s">
        <v>430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431</v>
      </c>
      <c r="BA112" s="739"/>
      <c r="BB112" s="739"/>
      <c r="BC112" s="739"/>
      <c r="BD112" s="739"/>
      <c r="BE112" s="739"/>
      <c r="BF112" s="739"/>
      <c r="BG112" s="739"/>
      <c r="BH112" s="739"/>
      <c r="BI112" s="739"/>
      <c r="BJ112" s="739"/>
      <c r="BK112" s="739"/>
      <c r="BL112" s="739"/>
      <c r="BM112" s="739"/>
      <c r="BN112" s="739"/>
      <c r="BO112" s="739"/>
      <c r="BP112" s="740"/>
      <c r="BQ112" s="803">
        <v>42774468</v>
      </c>
      <c r="BR112" s="804"/>
      <c r="BS112" s="804"/>
      <c r="BT112" s="804"/>
      <c r="BU112" s="804"/>
      <c r="BV112" s="804">
        <v>46969049</v>
      </c>
      <c r="BW112" s="804"/>
      <c r="BX112" s="804"/>
      <c r="BY112" s="804"/>
      <c r="BZ112" s="804"/>
      <c r="CA112" s="804">
        <v>50234571</v>
      </c>
      <c r="CB112" s="804"/>
      <c r="CC112" s="804"/>
      <c r="CD112" s="804"/>
      <c r="CE112" s="804"/>
      <c r="CF112" s="862">
        <v>40.799999999999997</v>
      </c>
      <c r="CG112" s="863"/>
      <c r="CH112" s="863"/>
      <c r="CI112" s="863"/>
      <c r="CJ112" s="863"/>
      <c r="CK112" s="914"/>
      <c r="CL112" s="808"/>
      <c r="CM112" s="802" t="s">
        <v>432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433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3058063</v>
      </c>
      <c r="AB113" s="906"/>
      <c r="AC113" s="906"/>
      <c r="AD113" s="906"/>
      <c r="AE113" s="907"/>
      <c r="AF113" s="908">
        <v>3416405</v>
      </c>
      <c r="AG113" s="906"/>
      <c r="AH113" s="906"/>
      <c r="AI113" s="906"/>
      <c r="AJ113" s="907"/>
      <c r="AK113" s="908">
        <v>3455300</v>
      </c>
      <c r="AL113" s="906"/>
      <c r="AM113" s="906"/>
      <c r="AN113" s="906"/>
      <c r="AO113" s="907"/>
      <c r="AP113" s="909">
        <v>2.8</v>
      </c>
      <c r="AQ113" s="910"/>
      <c r="AR113" s="910"/>
      <c r="AS113" s="910"/>
      <c r="AT113" s="911"/>
      <c r="AU113" s="919"/>
      <c r="AV113" s="920"/>
      <c r="AW113" s="920"/>
      <c r="AX113" s="920"/>
      <c r="AY113" s="920"/>
      <c r="AZ113" s="802" t="s">
        <v>434</v>
      </c>
      <c r="BA113" s="739"/>
      <c r="BB113" s="739"/>
      <c r="BC113" s="739"/>
      <c r="BD113" s="739"/>
      <c r="BE113" s="739"/>
      <c r="BF113" s="739"/>
      <c r="BG113" s="739"/>
      <c r="BH113" s="739"/>
      <c r="BI113" s="739"/>
      <c r="BJ113" s="739"/>
      <c r="BK113" s="739"/>
      <c r="BL113" s="739"/>
      <c r="BM113" s="739"/>
      <c r="BN113" s="739"/>
      <c r="BO113" s="739"/>
      <c r="BP113" s="740"/>
      <c r="BQ113" s="803" t="s">
        <v>121</v>
      </c>
      <c r="BR113" s="804"/>
      <c r="BS113" s="804"/>
      <c r="BT113" s="804"/>
      <c r="BU113" s="804"/>
      <c r="BV113" s="804" t="s">
        <v>121</v>
      </c>
      <c r="BW113" s="804"/>
      <c r="BX113" s="804"/>
      <c r="BY113" s="804"/>
      <c r="BZ113" s="804"/>
      <c r="CA113" s="804" t="s">
        <v>121</v>
      </c>
      <c r="CB113" s="804"/>
      <c r="CC113" s="804"/>
      <c r="CD113" s="804"/>
      <c r="CE113" s="804"/>
      <c r="CF113" s="862" t="s">
        <v>121</v>
      </c>
      <c r="CG113" s="863"/>
      <c r="CH113" s="863"/>
      <c r="CI113" s="863"/>
      <c r="CJ113" s="863"/>
      <c r="CK113" s="914"/>
      <c r="CL113" s="808"/>
      <c r="CM113" s="802" t="s">
        <v>435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436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121</v>
      </c>
      <c r="AB114" s="767"/>
      <c r="AC114" s="767"/>
      <c r="AD114" s="767"/>
      <c r="AE114" s="768"/>
      <c r="AF114" s="769" t="s">
        <v>121</v>
      </c>
      <c r="AG114" s="767"/>
      <c r="AH114" s="767"/>
      <c r="AI114" s="767"/>
      <c r="AJ114" s="768"/>
      <c r="AK114" s="769" t="s">
        <v>121</v>
      </c>
      <c r="AL114" s="767"/>
      <c r="AM114" s="767"/>
      <c r="AN114" s="767"/>
      <c r="AO114" s="768"/>
      <c r="AP114" s="811" t="s">
        <v>121</v>
      </c>
      <c r="AQ114" s="812"/>
      <c r="AR114" s="812"/>
      <c r="AS114" s="812"/>
      <c r="AT114" s="813"/>
      <c r="AU114" s="919"/>
      <c r="AV114" s="920"/>
      <c r="AW114" s="920"/>
      <c r="AX114" s="920"/>
      <c r="AY114" s="920"/>
      <c r="AZ114" s="802" t="s">
        <v>437</v>
      </c>
      <c r="BA114" s="739"/>
      <c r="BB114" s="739"/>
      <c r="BC114" s="739"/>
      <c r="BD114" s="739"/>
      <c r="BE114" s="739"/>
      <c r="BF114" s="739"/>
      <c r="BG114" s="739"/>
      <c r="BH114" s="739"/>
      <c r="BI114" s="739"/>
      <c r="BJ114" s="739"/>
      <c r="BK114" s="739"/>
      <c r="BL114" s="739"/>
      <c r="BM114" s="739"/>
      <c r="BN114" s="739"/>
      <c r="BO114" s="739"/>
      <c r="BP114" s="740"/>
      <c r="BQ114" s="803">
        <v>32137037</v>
      </c>
      <c r="BR114" s="804"/>
      <c r="BS114" s="804"/>
      <c r="BT114" s="804"/>
      <c r="BU114" s="804"/>
      <c r="BV114" s="804">
        <v>30694769</v>
      </c>
      <c r="BW114" s="804"/>
      <c r="BX114" s="804"/>
      <c r="BY114" s="804"/>
      <c r="BZ114" s="804"/>
      <c r="CA114" s="804">
        <v>32584458</v>
      </c>
      <c r="CB114" s="804"/>
      <c r="CC114" s="804"/>
      <c r="CD114" s="804"/>
      <c r="CE114" s="804"/>
      <c r="CF114" s="862">
        <v>26.5</v>
      </c>
      <c r="CG114" s="863"/>
      <c r="CH114" s="863"/>
      <c r="CI114" s="863"/>
      <c r="CJ114" s="863"/>
      <c r="CK114" s="914"/>
      <c r="CL114" s="808"/>
      <c r="CM114" s="802" t="s">
        <v>438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62199</v>
      </c>
      <c r="AB115" s="906"/>
      <c r="AC115" s="906"/>
      <c r="AD115" s="906"/>
      <c r="AE115" s="907"/>
      <c r="AF115" s="908">
        <v>61561</v>
      </c>
      <c r="AG115" s="906"/>
      <c r="AH115" s="906"/>
      <c r="AI115" s="906"/>
      <c r="AJ115" s="907"/>
      <c r="AK115" s="908">
        <v>60780</v>
      </c>
      <c r="AL115" s="906"/>
      <c r="AM115" s="906"/>
      <c r="AN115" s="906"/>
      <c r="AO115" s="907"/>
      <c r="AP115" s="909">
        <v>0</v>
      </c>
      <c r="AQ115" s="910"/>
      <c r="AR115" s="910"/>
      <c r="AS115" s="910"/>
      <c r="AT115" s="911"/>
      <c r="AU115" s="919"/>
      <c r="AV115" s="920"/>
      <c r="AW115" s="920"/>
      <c r="AX115" s="920"/>
      <c r="AY115" s="920"/>
      <c r="AZ115" s="802" t="s">
        <v>440</v>
      </c>
      <c r="BA115" s="739"/>
      <c r="BB115" s="739"/>
      <c r="BC115" s="739"/>
      <c r="BD115" s="739"/>
      <c r="BE115" s="739"/>
      <c r="BF115" s="739"/>
      <c r="BG115" s="739"/>
      <c r="BH115" s="739"/>
      <c r="BI115" s="739"/>
      <c r="BJ115" s="739"/>
      <c r="BK115" s="739"/>
      <c r="BL115" s="739"/>
      <c r="BM115" s="739"/>
      <c r="BN115" s="739"/>
      <c r="BO115" s="739"/>
      <c r="BP115" s="740"/>
      <c r="BQ115" s="803">
        <v>101060</v>
      </c>
      <c r="BR115" s="804"/>
      <c r="BS115" s="804"/>
      <c r="BT115" s="804"/>
      <c r="BU115" s="804"/>
      <c r="BV115" s="804">
        <v>47123</v>
      </c>
      <c r="BW115" s="804"/>
      <c r="BX115" s="804"/>
      <c r="BY115" s="804"/>
      <c r="BZ115" s="804"/>
      <c r="CA115" s="804">
        <v>161777</v>
      </c>
      <c r="CB115" s="804"/>
      <c r="CC115" s="804"/>
      <c r="CD115" s="804"/>
      <c r="CE115" s="804"/>
      <c r="CF115" s="862">
        <v>0.1</v>
      </c>
      <c r="CG115" s="863"/>
      <c r="CH115" s="863"/>
      <c r="CI115" s="863"/>
      <c r="CJ115" s="863"/>
      <c r="CK115" s="914"/>
      <c r="CL115" s="808"/>
      <c r="CM115" s="802" t="s">
        <v>441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442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443</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444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445</v>
      </c>
      <c r="Z117" s="884"/>
      <c r="AA117" s="889">
        <v>28676903</v>
      </c>
      <c r="AB117" s="890"/>
      <c r="AC117" s="890"/>
      <c r="AD117" s="890"/>
      <c r="AE117" s="891"/>
      <c r="AF117" s="892">
        <v>28075705</v>
      </c>
      <c r="AG117" s="890"/>
      <c r="AH117" s="890"/>
      <c r="AI117" s="890"/>
      <c r="AJ117" s="891"/>
      <c r="AK117" s="892">
        <v>28531294</v>
      </c>
      <c r="AL117" s="890"/>
      <c r="AM117" s="890"/>
      <c r="AN117" s="890"/>
      <c r="AO117" s="891"/>
      <c r="AP117" s="893"/>
      <c r="AQ117" s="894"/>
      <c r="AR117" s="894"/>
      <c r="AS117" s="894"/>
      <c r="AT117" s="895"/>
      <c r="AU117" s="919"/>
      <c r="AV117" s="920"/>
      <c r="AW117" s="920"/>
      <c r="AX117" s="920"/>
      <c r="AY117" s="920"/>
      <c r="AZ117" s="850" t="s">
        <v>446</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421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418</v>
      </c>
      <c r="AB118" s="883"/>
      <c r="AC118" s="883"/>
      <c r="AD118" s="883"/>
      <c r="AE118" s="884"/>
      <c r="AF118" s="885" t="s">
        <v>419</v>
      </c>
      <c r="AG118" s="883"/>
      <c r="AH118" s="883"/>
      <c r="AI118" s="883"/>
      <c r="AJ118" s="884"/>
      <c r="AK118" s="885" t="s">
        <v>294</v>
      </c>
      <c r="AL118" s="883"/>
      <c r="AM118" s="883"/>
      <c r="AN118" s="883"/>
      <c r="AO118" s="884"/>
      <c r="AP118" s="886" t="s">
        <v>420</v>
      </c>
      <c r="AQ118" s="887"/>
      <c r="AR118" s="887"/>
      <c r="AS118" s="887"/>
      <c r="AT118" s="888"/>
      <c r="AU118" s="919"/>
      <c r="AV118" s="920"/>
      <c r="AW118" s="920"/>
      <c r="AX118" s="920"/>
      <c r="AY118" s="920"/>
      <c r="AZ118" s="825" t="s">
        <v>448</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424</v>
      </c>
      <c r="B119" s="806"/>
      <c r="C119" s="847" t="s">
        <v>425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55805</v>
      </c>
      <c r="AB119" s="876"/>
      <c r="AC119" s="876"/>
      <c r="AD119" s="876"/>
      <c r="AE119" s="877"/>
      <c r="AF119" s="878">
        <v>55805</v>
      </c>
      <c r="AG119" s="876"/>
      <c r="AH119" s="876"/>
      <c r="AI119" s="876"/>
      <c r="AJ119" s="877"/>
      <c r="AK119" s="878">
        <v>55805</v>
      </c>
      <c r="AL119" s="876"/>
      <c r="AM119" s="876"/>
      <c r="AN119" s="876"/>
      <c r="AO119" s="877"/>
      <c r="AP119" s="879">
        <v>0</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450</v>
      </c>
      <c r="BP119" s="865"/>
      <c r="BQ119" s="866">
        <v>335755969</v>
      </c>
      <c r="BR119" s="832"/>
      <c r="BS119" s="832"/>
      <c r="BT119" s="832"/>
      <c r="BU119" s="832"/>
      <c r="BV119" s="832">
        <v>332184852</v>
      </c>
      <c r="BW119" s="832"/>
      <c r="BX119" s="832"/>
      <c r="BY119" s="832"/>
      <c r="BZ119" s="832"/>
      <c r="CA119" s="832">
        <v>330208328</v>
      </c>
      <c r="CB119" s="832"/>
      <c r="CC119" s="832"/>
      <c r="CD119" s="832"/>
      <c r="CE119" s="832"/>
      <c r="CF119" s="735"/>
      <c r="CG119" s="736"/>
      <c r="CH119" s="736"/>
      <c r="CI119" s="736"/>
      <c r="CJ119" s="821"/>
      <c r="CK119" s="915"/>
      <c r="CL119" s="810"/>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452</v>
      </c>
      <c r="AV120" s="868"/>
      <c r="AW120" s="868"/>
      <c r="AX120" s="868"/>
      <c r="AY120" s="869"/>
      <c r="AZ120" s="847" t="s">
        <v>453</v>
      </c>
      <c r="BA120" s="795"/>
      <c r="BB120" s="795"/>
      <c r="BC120" s="795"/>
      <c r="BD120" s="795"/>
      <c r="BE120" s="795"/>
      <c r="BF120" s="795"/>
      <c r="BG120" s="795"/>
      <c r="BH120" s="795"/>
      <c r="BI120" s="795"/>
      <c r="BJ120" s="795"/>
      <c r="BK120" s="795"/>
      <c r="BL120" s="795"/>
      <c r="BM120" s="795"/>
      <c r="BN120" s="795"/>
      <c r="BO120" s="795"/>
      <c r="BP120" s="796"/>
      <c r="BQ120" s="848">
        <v>48697520</v>
      </c>
      <c r="BR120" s="829"/>
      <c r="BS120" s="829"/>
      <c r="BT120" s="829"/>
      <c r="BU120" s="829"/>
      <c r="BV120" s="829">
        <v>48139244</v>
      </c>
      <c r="BW120" s="829"/>
      <c r="BX120" s="829"/>
      <c r="BY120" s="829"/>
      <c r="BZ120" s="829"/>
      <c r="CA120" s="829">
        <v>46545844</v>
      </c>
      <c r="CB120" s="829"/>
      <c r="CC120" s="829"/>
      <c r="CD120" s="829"/>
      <c r="CE120" s="829"/>
      <c r="CF120" s="853">
        <v>37.799999999999997</v>
      </c>
      <c r="CG120" s="854"/>
      <c r="CH120" s="854"/>
      <c r="CI120" s="854"/>
      <c r="CJ120" s="854"/>
      <c r="CK120" s="855" t="s">
        <v>454</v>
      </c>
      <c r="CL120" s="839"/>
      <c r="CM120" s="839"/>
      <c r="CN120" s="839"/>
      <c r="CO120" s="840"/>
      <c r="CP120" s="859" t="s">
        <v>399</v>
      </c>
      <c r="CQ120" s="860"/>
      <c r="CR120" s="860"/>
      <c r="CS120" s="860"/>
      <c r="CT120" s="860"/>
      <c r="CU120" s="860"/>
      <c r="CV120" s="860"/>
      <c r="CW120" s="860"/>
      <c r="CX120" s="860"/>
      <c r="CY120" s="860"/>
      <c r="CZ120" s="860"/>
      <c r="DA120" s="860"/>
      <c r="DB120" s="860"/>
      <c r="DC120" s="860"/>
      <c r="DD120" s="860"/>
      <c r="DE120" s="860"/>
      <c r="DF120" s="861"/>
      <c r="DG120" s="848">
        <v>18996811</v>
      </c>
      <c r="DH120" s="829"/>
      <c r="DI120" s="829"/>
      <c r="DJ120" s="829"/>
      <c r="DK120" s="829"/>
      <c r="DL120" s="829">
        <v>22468184</v>
      </c>
      <c r="DM120" s="829"/>
      <c r="DN120" s="829"/>
      <c r="DO120" s="829"/>
      <c r="DP120" s="829"/>
      <c r="DQ120" s="829">
        <v>21212029</v>
      </c>
      <c r="DR120" s="829"/>
      <c r="DS120" s="829"/>
      <c r="DT120" s="829"/>
      <c r="DU120" s="829"/>
      <c r="DV120" s="830">
        <v>17.2</v>
      </c>
      <c r="DW120" s="830"/>
      <c r="DX120" s="830"/>
      <c r="DY120" s="830"/>
      <c r="DZ120" s="831"/>
    </row>
    <row r="121" spans="1:130" s="224" customFormat="1" ht="26.25" customHeight="1" x14ac:dyDescent="0.15">
      <c r="A121" s="807"/>
      <c r="B121" s="808"/>
      <c r="C121" s="850" t="s">
        <v>455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456</v>
      </c>
      <c r="BA121" s="739"/>
      <c r="BB121" s="739"/>
      <c r="BC121" s="739"/>
      <c r="BD121" s="739"/>
      <c r="BE121" s="739"/>
      <c r="BF121" s="739"/>
      <c r="BG121" s="739"/>
      <c r="BH121" s="739"/>
      <c r="BI121" s="739"/>
      <c r="BJ121" s="739"/>
      <c r="BK121" s="739"/>
      <c r="BL121" s="739"/>
      <c r="BM121" s="739"/>
      <c r="BN121" s="739"/>
      <c r="BO121" s="739"/>
      <c r="BP121" s="740"/>
      <c r="BQ121" s="803">
        <v>62217214</v>
      </c>
      <c r="BR121" s="804"/>
      <c r="BS121" s="804"/>
      <c r="BT121" s="804"/>
      <c r="BU121" s="804"/>
      <c r="BV121" s="804">
        <v>63457369</v>
      </c>
      <c r="BW121" s="804"/>
      <c r="BX121" s="804"/>
      <c r="BY121" s="804"/>
      <c r="BZ121" s="804"/>
      <c r="CA121" s="804">
        <v>60196116</v>
      </c>
      <c r="CB121" s="804"/>
      <c r="CC121" s="804"/>
      <c r="CD121" s="804"/>
      <c r="CE121" s="804"/>
      <c r="CF121" s="862">
        <v>48.9</v>
      </c>
      <c r="CG121" s="863"/>
      <c r="CH121" s="863"/>
      <c r="CI121" s="863"/>
      <c r="CJ121" s="863"/>
      <c r="CK121" s="856"/>
      <c r="CL121" s="842"/>
      <c r="CM121" s="842"/>
      <c r="CN121" s="842"/>
      <c r="CO121" s="843"/>
      <c r="CP121" s="822" t="s">
        <v>401</v>
      </c>
      <c r="CQ121" s="823"/>
      <c r="CR121" s="823"/>
      <c r="CS121" s="823"/>
      <c r="CT121" s="823"/>
      <c r="CU121" s="823"/>
      <c r="CV121" s="823"/>
      <c r="CW121" s="823"/>
      <c r="CX121" s="823"/>
      <c r="CY121" s="823"/>
      <c r="CZ121" s="823"/>
      <c r="DA121" s="823"/>
      <c r="DB121" s="823"/>
      <c r="DC121" s="823"/>
      <c r="DD121" s="823"/>
      <c r="DE121" s="823"/>
      <c r="DF121" s="824"/>
      <c r="DG121" s="803">
        <v>11070573</v>
      </c>
      <c r="DH121" s="804"/>
      <c r="DI121" s="804"/>
      <c r="DJ121" s="804"/>
      <c r="DK121" s="804"/>
      <c r="DL121" s="804">
        <v>12074840</v>
      </c>
      <c r="DM121" s="804"/>
      <c r="DN121" s="804"/>
      <c r="DO121" s="804"/>
      <c r="DP121" s="804"/>
      <c r="DQ121" s="804">
        <v>13383560</v>
      </c>
      <c r="DR121" s="804"/>
      <c r="DS121" s="804"/>
      <c r="DT121" s="804"/>
      <c r="DU121" s="804"/>
      <c r="DV121" s="781">
        <v>10.9</v>
      </c>
      <c r="DW121" s="781"/>
      <c r="DX121" s="781"/>
      <c r="DY121" s="781"/>
      <c r="DZ121" s="782"/>
    </row>
    <row r="122" spans="1:130" s="224" customFormat="1" ht="26.25" customHeight="1" x14ac:dyDescent="0.15">
      <c r="A122" s="807"/>
      <c r="B122" s="808"/>
      <c r="C122" s="802" t="s">
        <v>438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457</v>
      </c>
      <c r="BA122" s="826"/>
      <c r="BB122" s="826"/>
      <c r="BC122" s="826"/>
      <c r="BD122" s="826"/>
      <c r="BE122" s="826"/>
      <c r="BF122" s="826"/>
      <c r="BG122" s="826"/>
      <c r="BH122" s="826"/>
      <c r="BI122" s="826"/>
      <c r="BJ122" s="826"/>
      <c r="BK122" s="826"/>
      <c r="BL122" s="826"/>
      <c r="BM122" s="826"/>
      <c r="BN122" s="826"/>
      <c r="BO122" s="826"/>
      <c r="BP122" s="827"/>
      <c r="BQ122" s="866">
        <v>193537813</v>
      </c>
      <c r="BR122" s="832"/>
      <c r="BS122" s="832"/>
      <c r="BT122" s="832"/>
      <c r="BU122" s="832"/>
      <c r="BV122" s="832">
        <v>190273519</v>
      </c>
      <c r="BW122" s="832"/>
      <c r="BX122" s="832"/>
      <c r="BY122" s="832"/>
      <c r="BZ122" s="832"/>
      <c r="CA122" s="832">
        <v>183950538</v>
      </c>
      <c r="CB122" s="832"/>
      <c r="CC122" s="832"/>
      <c r="CD122" s="832"/>
      <c r="CE122" s="832"/>
      <c r="CF122" s="833">
        <v>149.4</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6931296</v>
      </c>
      <c r="DH122" s="804"/>
      <c r="DI122" s="804"/>
      <c r="DJ122" s="804"/>
      <c r="DK122" s="804"/>
      <c r="DL122" s="804">
        <v>6761361</v>
      </c>
      <c r="DM122" s="804"/>
      <c r="DN122" s="804"/>
      <c r="DO122" s="804"/>
      <c r="DP122" s="804"/>
      <c r="DQ122" s="804">
        <v>10277595</v>
      </c>
      <c r="DR122" s="804"/>
      <c r="DS122" s="804"/>
      <c r="DT122" s="804"/>
      <c r="DU122" s="804"/>
      <c r="DV122" s="781">
        <v>8.3000000000000007</v>
      </c>
      <c r="DW122" s="781"/>
      <c r="DX122" s="781"/>
      <c r="DY122" s="781"/>
      <c r="DZ122" s="782"/>
    </row>
    <row r="123" spans="1:130" s="224" customFormat="1" ht="26.25" customHeight="1" x14ac:dyDescent="0.15">
      <c r="A123" s="807"/>
      <c r="B123" s="808"/>
      <c r="C123" s="802" t="s">
        <v>444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458</v>
      </c>
      <c r="BP123" s="865"/>
      <c r="BQ123" s="819">
        <v>304452547</v>
      </c>
      <c r="BR123" s="820"/>
      <c r="BS123" s="820"/>
      <c r="BT123" s="820"/>
      <c r="BU123" s="820"/>
      <c r="BV123" s="820">
        <v>301870132</v>
      </c>
      <c r="BW123" s="820"/>
      <c r="BX123" s="820"/>
      <c r="BY123" s="820"/>
      <c r="BZ123" s="820"/>
      <c r="CA123" s="820">
        <v>290692498</v>
      </c>
      <c r="CB123" s="820"/>
      <c r="CC123" s="820"/>
      <c r="CD123" s="820"/>
      <c r="CE123" s="820"/>
      <c r="CF123" s="735"/>
      <c r="CG123" s="736"/>
      <c r="CH123" s="736"/>
      <c r="CI123" s="736"/>
      <c r="CJ123" s="821"/>
      <c r="CK123" s="856"/>
      <c r="CL123" s="842"/>
      <c r="CM123" s="842"/>
      <c r="CN123" s="842"/>
      <c r="CO123" s="843"/>
      <c r="CP123" s="822" t="s">
        <v>400</v>
      </c>
      <c r="CQ123" s="823"/>
      <c r="CR123" s="823"/>
      <c r="CS123" s="823"/>
      <c r="CT123" s="823"/>
      <c r="CU123" s="823"/>
      <c r="CV123" s="823"/>
      <c r="CW123" s="823"/>
      <c r="CX123" s="823"/>
      <c r="CY123" s="823"/>
      <c r="CZ123" s="823"/>
      <c r="DA123" s="823"/>
      <c r="DB123" s="823"/>
      <c r="DC123" s="823"/>
      <c r="DD123" s="823"/>
      <c r="DE123" s="823"/>
      <c r="DF123" s="824"/>
      <c r="DG123" s="766">
        <v>4054322</v>
      </c>
      <c r="DH123" s="767"/>
      <c r="DI123" s="767"/>
      <c r="DJ123" s="767"/>
      <c r="DK123" s="768"/>
      <c r="DL123" s="769">
        <v>3941237</v>
      </c>
      <c r="DM123" s="767"/>
      <c r="DN123" s="767"/>
      <c r="DO123" s="767"/>
      <c r="DP123" s="768"/>
      <c r="DQ123" s="769">
        <v>3702993</v>
      </c>
      <c r="DR123" s="767"/>
      <c r="DS123" s="767"/>
      <c r="DT123" s="767"/>
      <c r="DU123" s="768"/>
      <c r="DV123" s="811">
        <v>3</v>
      </c>
      <c r="DW123" s="812"/>
      <c r="DX123" s="812"/>
      <c r="DY123" s="812"/>
      <c r="DZ123" s="813"/>
    </row>
    <row r="124" spans="1:130" s="224" customFormat="1" ht="26.25" customHeight="1" thickBot="1" x14ac:dyDescent="0.2">
      <c r="A124" s="807"/>
      <c r="B124" s="808"/>
      <c r="C124" s="802" t="s">
        <v>447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25.6</v>
      </c>
      <c r="BR124" s="818"/>
      <c r="BS124" s="818"/>
      <c r="BT124" s="818"/>
      <c r="BU124" s="818"/>
      <c r="BV124" s="818">
        <v>25.1</v>
      </c>
      <c r="BW124" s="818"/>
      <c r="BX124" s="818"/>
      <c r="BY124" s="818"/>
      <c r="BZ124" s="818"/>
      <c r="CA124" s="818">
        <v>32</v>
      </c>
      <c r="CB124" s="818"/>
      <c r="CC124" s="818"/>
      <c r="CD124" s="818"/>
      <c r="CE124" s="818"/>
      <c r="CF124" s="713"/>
      <c r="CG124" s="714"/>
      <c r="CH124" s="714"/>
      <c r="CI124" s="714"/>
      <c r="CJ124" s="849"/>
      <c r="CK124" s="857"/>
      <c r="CL124" s="857"/>
      <c r="CM124" s="857"/>
      <c r="CN124" s="857"/>
      <c r="CO124" s="858"/>
      <c r="CP124" s="822" t="s">
        <v>460</v>
      </c>
      <c r="CQ124" s="823"/>
      <c r="CR124" s="823"/>
      <c r="CS124" s="823"/>
      <c r="CT124" s="823"/>
      <c r="CU124" s="823"/>
      <c r="CV124" s="823"/>
      <c r="CW124" s="823"/>
      <c r="CX124" s="823"/>
      <c r="CY124" s="823"/>
      <c r="CZ124" s="823"/>
      <c r="DA124" s="823"/>
      <c r="DB124" s="823"/>
      <c r="DC124" s="823"/>
      <c r="DD124" s="823"/>
      <c r="DE124" s="823"/>
      <c r="DF124" s="824"/>
      <c r="DG124" s="750">
        <v>1721466</v>
      </c>
      <c r="DH124" s="751"/>
      <c r="DI124" s="751"/>
      <c r="DJ124" s="751"/>
      <c r="DK124" s="752"/>
      <c r="DL124" s="753">
        <v>1723427</v>
      </c>
      <c r="DM124" s="751"/>
      <c r="DN124" s="751"/>
      <c r="DO124" s="751"/>
      <c r="DP124" s="752"/>
      <c r="DQ124" s="753">
        <v>1658394</v>
      </c>
      <c r="DR124" s="751"/>
      <c r="DS124" s="751"/>
      <c r="DT124" s="751"/>
      <c r="DU124" s="752"/>
      <c r="DV124" s="835">
        <v>1.3</v>
      </c>
      <c r="DW124" s="836"/>
      <c r="DX124" s="836"/>
      <c r="DY124" s="836"/>
      <c r="DZ124" s="837"/>
    </row>
    <row r="125" spans="1:130" s="224" customFormat="1" ht="26.25" customHeight="1" x14ac:dyDescent="0.15">
      <c r="A125" s="807"/>
      <c r="B125" s="808"/>
      <c r="C125" s="802" t="s">
        <v>449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461</v>
      </c>
      <c r="CL125" s="839"/>
      <c r="CM125" s="839"/>
      <c r="CN125" s="839"/>
      <c r="CO125" s="840"/>
      <c r="CP125" s="847" t="s">
        <v>462</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451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463</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6394</v>
      </c>
      <c r="AB127" s="767"/>
      <c r="AC127" s="767"/>
      <c r="AD127" s="767"/>
      <c r="AE127" s="768"/>
      <c r="AF127" s="769">
        <v>5756</v>
      </c>
      <c r="AG127" s="767"/>
      <c r="AH127" s="767"/>
      <c r="AI127" s="767"/>
      <c r="AJ127" s="768"/>
      <c r="AK127" s="769">
        <v>4975</v>
      </c>
      <c r="AL127" s="767"/>
      <c r="AM127" s="767"/>
      <c r="AN127" s="767"/>
      <c r="AO127" s="768"/>
      <c r="AP127" s="811">
        <v>0</v>
      </c>
      <c r="AQ127" s="812"/>
      <c r="AR127" s="812"/>
      <c r="AS127" s="812"/>
      <c r="AT127" s="813"/>
      <c r="AU127" s="226"/>
      <c r="AV127" s="226"/>
      <c r="AW127" s="226"/>
      <c r="AX127" s="828" t="s">
        <v>465</v>
      </c>
      <c r="AY127" s="799"/>
      <c r="AZ127" s="799"/>
      <c r="BA127" s="799"/>
      <c r="BB127" s="799"/>
      <c r="BC127" s="799"/>
      <c r="BD127" s="799"/>
      <c r="BE127" s="800"/>
      <c r="BF127" s="798" t="s">
        <v>466</v>
      </c>
      <c r="BG127" s="799"/>
      <c r="BH127" s="799"/>
      <c r="BI127" s="799"/>
      <c r="BJ127" s="799"/>
      <c r="BK127" s="799"/>
      <c r="BL127" s="800"/>
      <c r="BM127" s="798" t="s">
        <v>467</v>
      </c>
      <c r="BN127" s="799"/>
      <c r="BO127" s="799"/>
      <c r="BP127" s="799"/>
      <c r="BQ127" s="799"/>
      <c r="BR127" s="799"/>
      <c r="BS127" s="800"/>
      <c r="BT127" s="798" t="s">
        <v>468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469</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470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471</v>
      </c>
      <c r="X128" s="785"/>
      <c r="Y128" s="785"/>
      <c r="Z128" s="786"/>
      <c r="AA128" s="787">
        <v>6220230</v>
      </c>
      <c r="AB128" s="788"/>
      <c r="AC128" s="788"/>
      <c r="AD128" s="788"/>
      <c r="AE128" s="789"/>
      <c r="AF128" s="790">
        <v>6282430</v>
      </c>
      <c r="AG128" s="788"/>
      <c r="AH128" s="788"/>
      <c r="AI128" s="788"/>
      <c r="AJ128" s="789"/>
      <c r="AK128" s="790">
        <v>6166903</v>
      </c>
      <c r="AL128" s="788"/>
      <c r="AM128" s="788"/>
      <c r="AN128" s="788"/>
      <c r="AO128" s="789"/>
      <c r="AP128" s="791"/>
      <c r="AQ128" s="792"/>
      <c r="AR128" s="792"/>
      <c r="AS128" s="792"/>
      <c r="AT128" s="793"/>
      <c r="AU128" s="226"/>
      <c r="AV128" s="226"/>
      <c r="AW128" s="226"/>
      <c r="AX128" s="794" t="s">
        <v>472</v>
      </c>
      <c r="AY128" s="795"/>
      <c r="AZ128" s="795"/>
      <c r="BA128" s="795"/>
      <c r="BB128" s="795"/>
      <c r="BC128" s="795"/>
      <c r="BD128" s="795"/>
      <c r="BE128" s="796"/>
      <c r="BF128" s="773" t="s">
        <v>121</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473</v>
      </c>
      <c r="CQ128" s="717"/>
      <c r="CR128" s="717"/>
      <c r="CS128" s="717"/>
      <c r="CT128" s="717"/>
      <c r="CU128" s="717"/>
      <c r="CV128" s="717"/>
      <c r="CW128" s="717"/>
      <c r="CX128" s="717"/>
      <c r="CY128" s="717"/>
      <c r="CZ128" s="717"/>
      <c r="DA128" s="717"/>
      <c r="DB128" s="717"/>
      <c r="DC128" s="717"/>
      <c r="DD128" s="717"/>
      <c r="DE128" s="717"/>
      <c r="DF128" s="718"/>
      <c r="DG128" s="777">
        <v>101060</v>
      </c>
      <c r="DH128" s="778"/>
      <c r="DI128" s="778"/>
      <c r="DJ128" s="778"/>
      <c r="DK128" s="778"/>
      <c r="DL128" s="778">
        <v>47123</v>
      </c>
      <c r="DM128" s="778"/>
      <c r="DN128" s="778"/>
      <c r="DO128" s="778"/>
      <c r="DP128" s="778"/>
      <c r="DQ128" s="778">
        <v>161777</v>
      </c>
      <c r="DR128" s="778"/>
      <c r="DS128" s="778"/>
      <c r="DT128" s="778"/>
      <c r="DU128" s="778"/>
      <c r="DV128" s="779">
        <v>0.1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474</v>
      </c>
      <c r="X129" s="764"/>
      <c r="Y129" s="764"/>
      <c r="Z129" s="765"/>
      <c r="AA129" s="766">
        <v>138752949</v>
      </c>
      <c r="AB129" s="767"/>
      <c r="AC129" s="767"/>
      <c r="AD129" s="767"/>
      <c r="AE129" s="768"/>
      <c r="AF129" s="769">
        <v>136943985</v>
      </c>
      <c r="AG129" s="767"/>
      <c r="AH129" s="767"/>
      <c r="AI129" s="767"/>
      <c r="AJ129" s="768"/>
      <c r="AK129" s="769">
        <v>139392884</v>
      </c>
      <c r="AL129" s="767"/>
      <c r="AM129" s="767"/>
      <c r="AN129" s="767"/>
      <c r="AO129" s="768"/>
      <c r="AP129" s="770"/>
      <c r="AQ129" s="771"/>
      <c r="AR129" s="771"/>
      <c r="AS129" s="771"/>
      <c r="AT129" s="772"/>
      <c r="AU129" s="227"/>
      <c r="AV129" s="227"/>
      <c r="AW129" s="227"/>
      <c r="AX129" s="738" t="s">
        <v>475</v>
      </c>
      <c r="AY129" s="739"/>
      <c r="AZ129" s="739"/>
      <c r="BA129" s="739"/>
      <c r="BB129" s="739"/>
      <c r="BC129" s="739"/>
      <c r="BD129" s="739"/>
      <c r="BE129" s="740"/>
      <c r="BF129" s="757" t="s">
        <v>121</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477</v>
      </c>
      <c r="X130" s="764"/>
      <c r="Y130" s="764"/>
      <c r="Z130" s="765"/>
      <c r="AA130" s="766">
        <v>16523932</v>
      </c>
      <c r="AB130" s="767"/>
      <c r="AC130" s="767"/>
      <c r="AD130" s="767"/>
      <c r="AE130" s="768"/>
      <c r="AF130" s="769">
        <v>16384036</v>
      </c>
      <c r="AG130" s="767"/>
      <c r="AH130" s="767"/>
      <c r="AI130" s="767"/>
      <c r="AJ130" s="768"/>
      <c r="AK130" s="769">
        <v>16254440</v>
      </c>
      <c r="AL130" s="767"/>
      <c r="AM130" s="767"/>
      <c r="AN130" s="767"/>
      <c r="AO130" s="768"/>
      <c r="AP130" s="770"/>
      <c r="AQ130" s="771"/>
      <c r="AR130" s="771"/>
      <c r="AS130" s="771"/>
      <c r="AT130" s="772"/>
      <c r="AU130" s="227"/>
      <c r="AV130" s="227"/>
      <c r="AW130" s="227"/>
      <c r="AX130" s="738" t="s">
        <v>478</v>
      </c>
      <c r="AY130" s="739"/>
      <c r="AZ130" s="739"/>
      <c r="BA130" s="739"/>
      <c r="BB130" s="739"/>
      <c r="BC130" s="739"/>
      <c r="BD130" s="739"/>
      <c r="BE130" s="740"/>
      <c r="BF130" s="741">
        <v>4.7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479</v>
      </c>
      <c r="X131" s="748"/>
      <c r="Y131" s="748"/>
      <c r="Z131" s="749"/>
      <c r="AA131" s="750">
        <v>122229017</v>
      </c>
      <c r="AB131" s="751"/>
      <c r="AC131" s="751"/>
      <c r="AD131" s="751"/>
      <c r="AE131" s="752"/>
      <c r="AF131" s="753">
        <v>120559949</v>
      </c>
      <c r="AG131" s="751"/>
      <c r="AH131" s="751"/>
      <c r="AI131" s="751"/>
      <c r="AJ131" s="752"/>
      <c r="AK131" s="753">
        <v>123138444</v>
      </c>
      <c r="AL131" s="751"/>
      <c r="AM131" s="751"/>
      <c r="AN131" s="751"/>
      <c r="AO131" s="752"/>
      <c r="AP131" s="754"/>
      <c r="AQ131" s="755"/>
      <c r="AR131" s="755"/>
      <c r="AS131" s="755"/>
      <c r="AT131" s="756"/>
      <c r="AU131" s="227"/>
      <c r="AV131" s="227"/>
      <c r="AW131" s="227"/>
      <c r="AX131" s="716" t="s">
        <v>480</v>
      </c>
      <c r="AY131" s="717"/>
      <c r="AZ131" s="717"/>
      <c r="BA131" s="717"/>
      <c r="BB131" s="717"/>
      <c r="BC131" s="717"/>
      <c r="BD131" s="717"/>
      <c r="BE131" s="718"/>
      <c r="BF131" s="719">
        <v>32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482</v>
      </c>
      <c r="W132" s="729"/>
      <c r="X132" s="729"/>
      <c r="Y132" s="729"/>
      <c r="Z132" s="730"/>
      <c r="AA132" s="731">
        <v>4.8537909780000001</v>
      </c>
      <c r="AB132" s="732"/>
      <c r="AC132" s="732"/>
      <c r="AD132" s="732"/>
      <c r="AE132" s="733"/>
      <c r="AF132" s="734">
        <v>4.4867628469999996</v>
      </c>
      <c r="AG132" s="732"/>
      <c r="AH132" s="732"/>
      <c r="AI132" s="732"/>
      <c r="AJ132" s="733"/>
      <c r="AK132" s="734">
        <v>4.9618548540000003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483</v>
      </c>
      <c r="W133" s="708"/>
      <c r="X133" s="708"/>
      <c r="Y133" s="708"/>
      <c r="Z133" s="709"/>
      <c r="AA133" s="710">
        <v>3.8</v>
      </c>
      <c r="AB133" s="711"/>
      <c r="AC133" s="711"/>
      <c r="AD133" s="711"/>
      <c r="AE133" s="712"/>
      <c r="AF133" s="710">
        <v>4.3</v>
      </c>
      <c r="AG133" s="711"/>
      <c r="AH133" s="711"/>
      <c r="AI133" s="711"/>
      <c r="AJ133" s="712"/>
      <c r="AK133" s="710">
        <v>4.7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4Rb/U7+0mABuqF8iD8Xf3sJOMjSr72W2/2igmVs/HIbPYlO76wqEy/LM6mqVUmIpx8iRcXDnEX/KGTqIK016A==" saltValue="lpS8mK1jW11HNT3hr7qX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D3kX+FIkGjFKMx/nb+QrWBJFXH6yMmed4VnsUO2ShliD1NjF5b35B6Uqj7FEKESrTJKPEo6k98Mi8z1++yghw==" saltValue="ydlApNgpT1auL+uZqoNs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nkvV5m5kGAsls8mfxXImtlxezX9or6dCCwrUD7D9fQPLPa9Zu5ncUSS7lJMDuAw9m1ADUatDaJLSbCwzxWKA==" saltValue="VxIUNTNvFO3RxfJQ+PSz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486</v>
      </c>
      <c r="AL6" s="260"/>
      <c r="AM6" s="260"/>
      <c r="AN6" s="260"/>
    </row>
    <row r="7" spans="1:46" ht="13.5" customHeight="1" x14ac:dyDescent="0.15">
      <c r="A7" s="259"/>
      <c r="AK7" s="262"/>
      <c r="AL7" s="263"/>
      <c r="AM7" s="263"/>
      <c r="AN7" s="264"/>
      <c r="AO7" s="1105" t="s">
        <v>487</v>
      </c>
      <c r="AP7" s="265"/>
      <c r="AQ7" s="266" t="s">
        <v>488</v>
      </c>
      <c r="AR7" s="267"/>
    </row>
    <row r="8" spans="1:46" x14ac:dyDescent="0.15">
      <c r="A8" s="259"/>
      <c r="AK8" s="268"/>
      <c r="AL8" s="269"/>
      <c r="AM8" s="269"/>
      <c r="AN8" s="270"/>
      <c r="AO8" s="1106"/>
      <c r="AP8" s="271" t="s">
        <v>489</v>
      </c>
      <c r="AQ8" s="272" t="s">
        <v>490</v>
      </c>
      <c r="AR8" s="273" t="s">
        <v>491</v>
      </c>
    </row>
    <row r="9" spans="1:46" x14ac:dyDescent="0.15">
      <c r="A9" s="259"/>
      <c r="AK9" s="1117" t="s">
        <v>492</v>
      </c>
      <c r="AL9" s="1118"/>
      <c r="AM9" s="1118"/>
      <c r="AN9" s="1119"/>
      <c r="AO9" s="274">
        <v>34602791</v>
      </c>
      <c r="AP9" s="274">
        <v>58152</v>
      </c>
      <c r="AQ9" s="275">
        <v>62936</v>
      </c>
      <c r="AR9" s="276">
        <v>-7.6</v>
      </c>
    </row>
    <row r="10" spans="1:46" ht="13.5" customHeight="1" x14ac:dyDescent="0.15">
      <c r="A10" s="259"/>
      <c r="AK10" s="1117" t="s">
        <v>493</v>
      </c>
      <c r="AL10" s="1118"/>
      <c r="AM10" s="1118"/>
      <c r="AN10" s="1119"/>
      <c r="AO10" s="277">
        <v>924</v>
      </c>
      <c r="AP10" s="277">
        <v>2</v>
      </c>
      <c r="AQ10" s="278">
        <v>1734</v>
      </c>
      <c r="AR10" s="279">
        <v>-99.9</v>
      </c>
    </row>
    <row r="11" spans="1:46" ht="13.5" customHeight="1" x14ac:dyDescent="0.15">
      <c r="A11" s="259"/>
      <c r="AK11" s="1117" t="s">
        <v>494</v>
      </c>
      <c r="AL11" s="1118"/>
      <c r="AM11" s="1118"/>
      <c r="AN11" s="1119"/>
      <c r="AO11" s="277">
        <v>147464</v>
      </c>
      <c r="AP11" s="277">
        <v>248</v>
      </c>
      <c r="AQ11" s="278">
        <v>694</v>
      </c>
      <c r="AR11" s="279">
        <v>-64.3</v>
      </c>
    </row>
    <row r="12" spans="1:46" ht="13.5" customHeight="1" x14ac:dyDescent="0.15">
      <c r="A12" s="259"/>
      <c r="AK12" s="1117" t="s">
        <v>495</v>
      </c>
      <c r="AL12" s="1118"/>
      <c r="AM12" s="1118"/>
      <c r="AN12" s="1119"/>
      <c r="AO12" s="277" t="s">
        <v>496</v>
      </c>
      <c r="AP12" s="277" t="s">
        <v>496</v>
      </c>
      <c r="AQ12" s="278">
        <v>24</v>
      </c>
      <c r="AR12" s="279" t="s">
        <v>496</v>
      </c>
    </row>
    <row r="13" spans="1:46" ht="13.5" customHeight="1" x14ac:dyDescent="0.15">
      <c r="A13" s="259"/>
      <c r="AK13" s="1117" t="s">
        <v>497</v>
      </c>
      <c r="AL13" s="1118"/>
      <c r="AM13" s="1118"/>
      <c r="AN13" s="1119"/>
      <c r="AO13" s="277">
        <v>905035</v>
      </c>
      <c r="AP13" s="277">
        <v>1521</v>
      </c>
      <c r="AQ13" s="278">
        <v>1996</v>
      </c>
      <c r="AR13" s="279">
        <v>-23.8</v>
      </c>
    </row>
    <row r="14" spans="1:46" ht="13.5" customHeight="1" x14ac:dyDescent="0.15">
      <c r="A14" s="259"/>
      <c r="AK14" s="1117" t="s">
        <v>498</v>
      </c>
      <c r="AL14" s="1118"/>
      <c r="AM14" s="1118"/>
      <c r="AN14" s="1119"/>
      <c r="AO14" s="277">
        <v>1490485</v>
      </c>
      <c r="AP14" s="277">
        <v>2505</v>
      </c>
      <c r="AQ14" s="278">
        <v>1351</v>
      </c>
      <c r="AR14" s="279">
        <v>85.4</v>
      </c>
    </row>
    <row r="15" spans="1:46" ht="13.5" customHeight="1" x14ac:dyDescent="0.15">
      <c r="A15" s="259"/>
      <c r="AK15" s="1120" t="s">
        <v>499</v>
      </c>
      <c r="AL15" s="1121"/>
      <c r="AM15" s="1121"/>
      <c r="AN15" s="1122"/>
      <c r="AO15" s="277">
        <v>-885486</v>
      </c>
      <c r="AP15" s="277">
        <v>-1488</v>
      </c>
      <c r="AQ15" s="278">
        <v>-1933</v>
      </c>
      <c r="AR15" s="279">
        <v>-23</v>
      </c>
    </row>
    <row r="16" spans="1:46" x14ac:dyDescent="0.15">
      <c r="A16" s="259"/>
      <c r="AK16" s="1120" t="s">
        <v>177</v>
      </c>
      <c r="AL16" s="1121"/>
      <c r="AM16" s="1121"/>
      <c r="AN16" s="1122"/>
      <c r="AO16" s="277">
        <v>36261213</v>
      </c>
      <c r="AP16" s="277">
        <v>60939</v>
      </c>
      <c r="AQ16" s="278">
        <v>66802</v>
      </c>
      <c r="AR16" s="279">
        <v>-8.8000000000000007</v>
      </c>
    </row>
    <row r="17" spans="1:46" x14ac:dyDescent="0.15">
      <c r="A17" s="259"/>
    </row>
    <row r="18" spans="1:46" x14ac:dyDescent="0.15">
      <c r="A18" s="259"/>
      <c r="AQ18" s="280"/>
      <c r="AR18" s="280"/>
    </row>
    <row r="19" spans="1:46" x14ac:dyDescent="0.15">
      <c r="A19" s="259"/>
      <c r="AK19" s="255" t="s">
        <v>500</v>
      </c>
    </row>
    <row r="20" spans="1:46" x14ac:dyDescent="0.15">
      <c r="A20" s="259"/>
      <c r="AK20" s="281"/>
      <c r="AL20" s="282"/>
      <c r="AM20" s="282"/>
      <c r="AN20" s="283"/>
      <c r="AO20" s="284" t="s">
        <v>501</v>
      </c>
      <c r="AP20" s="285" t="s">
        <v>502</v>
      </c>
      <c r="AQ20" s="286" t="s">
        <v>503</v>
      </c>
      <c r="AR20" s="287"/>
    </row>
    <row r="21" spans="1:46" s="260" customFormat="1" x14ac:dyDescent="0.15">
      <c r="A21" s="288"/>
      <c r="AK21" s="1123" t="s">
        <v>504</v>
      </c>
      <c r="AL21" s="1124"/>
      <c r="AM21" s="1124"/>
      <c r="AN21" s="1125"/>
      <c r="AO21" s="289">
        <v>6.53</v>
      </c>
      <c r="AP21" s="290">
        <v>6.52</v>
      </c>
      <c r="AQ21" s="291">
        <v>0.01</v>
      </c>
      <c r="AS21" s="292"/>
      <c r="AT21" s="288"/>
    </row>
    <row r="22" spans="1:46" s="260" customFormat="1" x14ac:dyDescent="0.15">
      <c r="A22" s="288"/>
      <c r="AK22" s="1123" t="s">
        <v>505</v>
      </c>
      <c r="AL22" s="1124"/>
      <c r="AM22" s="1124"/>
      <c r="AN22" s="1125"/>
      <c r="AO22" s="293">
        <v>99.3</v>
      </c>
      <c r="AP22" s="294">
        <v>99.2</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508</v>
      </c>
      <c r="AL29" s="260"/>
      <c r="AM29" s="260"/>
      <c r="AN29" s="260"/>
      <c r="AS29" s="302"/>
    </row>
    <row r="30" spans="1:46" ht="13.5" customHeight="1" x14ac:dyDescent="0.15">
      <c r="A30" s="259"/>
      <c r="AK30" s="262"/>
      <c r="AL30" s="263"/>
      <c r="AM30" s="263"/>
      <c r="AN30" s="264"/>
      <c r="AO30" s="1105" t="s">
        <v>487</v>
      </c>
      <c r="AP30" s="265"/>
      <c r="AQ30" s="266" t="s">
        <v>488</v>
      </c>
      <c r="AR30" s="267"/>
    </row>
    <row r="31" spans="1:46" x14ac:dyDescent="0.15">
      <c r="A31" s="259"/>
      <c r="AK31" s="268"/>
      <c r="AL31" s="269"/>
      <c r="AM31" s="269"/>
      <c r="AN31" s="270"/>
      <c r="AO31" s="1106"/>
      <c r="AP31" s="271" t="s">
        <v>489</v>
      </c>
      <c r="AQ31" s="272" t="s">
        <v>490</v>
      </c>
      <c r="AR31" s="273" t="s">
        <v>491</v>
      </c>
    </row>
    <row r="32" spans="1:46" ht="27" customHeight="1" x14ac:dyDescent="0.15">
      <c r="A32" s="259"/>
      <c r="AK32" s="1107" t="s">
        <v>509</v>
      </c>
      <c r="AL32" s="1108"/>
      <c r="AM32" s="1108"/>
      <c r="AN32" s="1109"/>
      <c r="AO32" s="303">
        <v>25015214</v>
      </c>
      <c r="AP32" s="303">
        <v>42039</v>
      </c>
      <c r="AQ32" s="304">
        <v>37417</v>
      </c>
      <c r="AR32" s="305">
        <v>12.4</v>
      </c>
    </row>
    <row r="33" spans="1:46" ht="13.5" customHeight="1" x14ac:dyDescent="0.15">
      <c r="A33" s="259"/>
      <c r="AK33" s="1107" t="s">
        <v>510</v>
      </c>
      <c r="AL33" s="1108"/>
      <c r="AM33" s="1108"/>
      <c r="AN33" s="1109"/>
      <c r="AO33" s="303" t="s">
        <v>496</v>
      </c>
      <c r="AP33" s="303" t="s">
        <v>496</v>
      </c>
      <c r="AQ33" s="304" t="s">
        <v>496</v>
      </c>
      <c r="AR33" s="305" t="s">
        <v>496</v>
      </c>
    </row>
    <row r="34" spans="1:46" ht="27" customHeight="1" x14ac:dyDescent="0.15">
      <c r="A34" s="259"/>
      <c r="AK34" s="1107" t="s">
        <v>511</v>
      </c>
      <c r="AL34" s="1108"/>
      <c r="AM34" s="1108"/>
      <c r="AN34" s="1109"/>
      <c r="AO34" s="303" t="s">
        <v>496</v>
      </c>
      <c r="AP34" s="303" t="s">
        <v>496</v>
      </c>
      <c r="AQ34" s="304">
        <v>46</v>
      </c>
      <c r="AR34" s="305" t="s">
        <v>496</v>
      </c>
    </row>
    <row r="35" spans="1:46" ht="27" customHeight="1" x14ac:dyDescent="0.15">
      <c r="A35" s="259"/>
      <c r="AK35" s="1107" t="s">
        <v>512</v>
      </c>
      <c r="AL35" s="1108"/>
      <c r="AM35" s="1108"/>
      <c r="AN35" s="1109"/>
      <c r="AO35" s="303">
        <v>3455300</v>
      </c>
      <c r="AP35" s="303">
        <v>5807</v>
      </c>
      <c r="AQ35" s="304">
        <v>8245</v>
      </c>
      <c r="AR35" s="305">
        <v>-29.6</v>
      </c>
    </row>
    <row r="36" spans="1:46" ht="27" customHeight="1" x14ac:dyDescent="0.15">
      <c r="A36" s="259"/>
      <c r="AK36" s="1107" t="s">
        <v>513</v>
      </c>
      <c r="AL36" s="1108"/>
      <c r="AM36" s="1108"/>
      <c r="AN36" s="1109"/>
      <c r="AO36" s="303" t="s">
        <v>496</v>
      </c>
      <c r="AP36" s="303" t="s">
        <v>496</v>
      </c>
      <c r="AQ36" s="304">
        <v>440</v>
      </c>
      <c r="AR36" s="305" t="s">
        <v>496</v>
      </c>
    </row>
    <row r="37" spans="1:46" ht="13.5" customHeight="1" x14ac:dyDescent="0.15">
      <c r="A37" s="259"/>
      <c r="AK37" s="1107" t="s">
        <v>514</v>
      </c>
      <c r="AL37" s="1108"/>
      <c r="AM37" s="1108"/>
      <c r="AN37" s="1109"/>
      <c r="AO37" s="303">
        <v>60780</v>
      </c>
      <c r="AP37" s="303">
        <v>102</v>
      </c>
      <c r="AQ37" s="304">
        <v>558</v>
      </c>
      <c r="AR37" s="305">
        <v>-81.7</v>
      </c>
    </row>
    <row r="38" spans="1:46" ht="27" customHeight="1" x14ac:dyDescent="0.15">
      <c r="A38" s="259"/>
      <c r="AK38" s="1110" t="s">
        <v>515</v>
      </c>
      <c r="AL38" s="1111"/>
      <c r="AM38" s="1111"/>
      <c r="AN38" s="1112"/>
      <c r="AO38" s="306" t="s">
        <v>496</v>
      </c>
      <c r="AP38" s="306" t="s">
        <v>496</v>
      </c>
      <c r="AQ38" s="307">
        <v>1</v>
      </c>
      <c r="AR38" s="295" t="s">
        <v>496</v>
      </c>
      <c r="AS38" s="302"/>
    </row>
    <row r="39" spans="1:46" x14ac:dyDescent="0.15">
      <c r="A39" s="259"/>
      <c r="AK39" s="1110" t="s">
        <v>516</v>
      </c>
      <c r="AL39" s="1111"/>
      <c r="AM39" s="1111"/>
      <c r="AN39" s="1112"/>
      <c r="AO39" s="303">
        <v>-6166903</v>
      </c>
      <c r="AP39" s="303">
        <v>-10364</v>
      </c>
      <c r="AQ39" s="304">
        <v>-7933</v>
      </c>
      <c r="AR39" s="305">
        <v>30.6</v>
      </c>
      <c r="AS39" s="302"/>
    </row>
    <row r="40" spans="1:46" ht="27" customHeight="1" x14ac:dyDescent="0.15">
      <c r="A40" s="259"/>
      <c r="AK40" s="1107" t="s">
        <v>517</v>
      </c>
      <c r="AL40" s="1108"/>
      <c r="AM40" s="1108"/>
      <c r="AN40" s="1109"/>
      <c r="AO40" s="303">
        <v>-16254440</v>
      </c>
      <c r="AP40" s="303">
        <v>-27316</v>
      </c>
      <c r="AQ40" s="304">
        <v>-28055</v>
      </c>
      <c r="AR40" s="305">
        <v>-2.6</v>
      </c>
      <c r="AS40" s="302"/>
    </row>
    <row r="41" spans="1:46" x14ac:dyDescent="0.15">
      <c r="A41" s="259"/>
      <c r="AK41" s="1113" t="s">
        <v>287</v>
      </c>
      <c r="AL41" s="1114"/>
      <c r="AM41" s="1114"/>
      <c r="AN41" s="1115"/>
      <c r="AO41" s="303">
        <v>6109951</v>
      </c>
      <c r="AP41" s="303">
        <v>10268</v>
      </c>
      <c r="AQ41" s="304">
        <v>10719</v>
      </c>
      <c r="AR41" s="305">
        <v>-4.2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518</v>
      </c>
    </row>
    <row r="48" spans="1:46" x14ac:dyDescent="0.15">
      <c r="A48" s="259"/>
      <c r="AK48" s="313" t="s">
        <v>519</v>
      </c>
      <c r="AL48" s="313"/>
      <c r="AM48" s="313"/>
      <c r="AN48" s="313"/>
      <c r="AO48" s="313"/>
      <c r="AP48" s="313"/>
      <c r="AQ48" s="314"/>
      <c r="AR48" s="313"/>
    </row>
    <row r="49" spans="1:44" ht="13.5" customHeight="1" x14ac:dyDescent="0.15">
      <c r="A49" s="259"/>
      <c r="AK49" s="315"/>
      <c r="AL49" s="316"/>
      <c r="AM49" s="1100" t="s">
        <v>487</v>
      </c>
      <c r="AN49" s="1102" t="s">
        <v>520</v>
      </c>
      <c r="AO49" s="1103"/>
      <c r="AP49" s="1103"/>
      <c r="AQ49" s="1103"/>
      <c r="AR49" s="1104"/>
    </row>
    <row r="50" spans="1:44" x14ac:dyDescent="0.15">
      <c r="A50" s="259"/>
      <c r="AK50" s="317"/>
      <c r="AL50" s="318"/>
      <c r="AM50" s="1101"/>
      <c r="AN50" s="319" t="s">
        <v>521</v>
      </c>
      <c r="AO50" s="320" t="s">
        <v>522</v>
      </c>
      <c r="AP50" s="321" t="s">
        <v>523</v>
      </c>
      <c r="AQ50" s="322" t="s">
        <v>524</v>
      </c>
      <c r="AR50" s="323" t="s">
        <v>525</v>
      </c>
    </row>
    <row r="51" spans="1:44" x14ac:dyDescent="0.15">
      <c r="A51" s="259"/>
      <c r="AK51" s="315" t="s">
        <v>526</v>
      </c>
      <c r="AL51" s="316"/>
      <c r="AM51" s="324">
        <v>40289042</v>
      </c>
      <c r="AN51" s="325">
        <v>66874</v>
      </c>
      <c r="AO51" s="326">
        <v>29.6</v>
      </c>
      <c r="AP51" s="327">
        <v>51849</v>
      </c>
      <c r="AQ51" s="328">
        <v>11.6</v>
      </c>
      <c r="AR51" s="329">
        <v>18</v>
      </c>
    </row>
    <row r="52" spans="1:44" x14ac:dyDescent="0.15">
      <c r="A52" s="259"/>
      <c r="AK52" s="330"/>
      <c r="AL52" s="331" t="s">
        <v>527</v>
      </c>
      <c r="AM52" s="332">
        <v>20818589</v>
      </c>
      <c r="AN52" s="333">
        <v>34556</v>
      </c>
      <c r="AO52" s="334">
        <v>10.1</v>
      </c>
      <c r="AP52" s="335">
        <v>26326</v>
      </c>
      <c r="AQ52" s="336">
        <v>9.6</v>
      </c>
      <c r="AR52" s="337">
        <v>0.5</v>
      </c>
    </row>
    <row r="53" spans="1:44" x14ac:dyDescent="0.15">
      <c r="A53" s="259"/>
      <c r="AK53" s="315" t="s">
        <v>528</v>
      </c>
      <c r="AL53" s="316"/>
      <c r="AM53" s="324">
        <v>48587714</v>
      </c>
      <c r="AN53" s="325">
        <v>80771</v>
      </c>
      <c r="AO53" s="326">
        <v>20.8</v>
      </c>
      <c r="AP53" s="327">
        <v>52191</v>
      </c>
      <c r="AQ53" s="328">
        <v>0.7</v>
      </c>
      <c r="AR53" s="329">
        <v>20.100000000000001</v>
      </c>
    </row>
    <row r="54" spans="1:44" x14ac:dyDescent="0.15">
      <c r="A54" s="259"/>
      <c r="AK54" s="330"/>
      <c r="AL54" s="331" t="s">
        <v>527</v>
      </c>
      <c r="AM54" s="332">
        <v>17977754</v>
      </c>
      <c r="AN54" s="333">
        <v>29886</v>
      </c>
      <c r="AO54" s="334">
        <v>-13.5</v>
      </c>
      <c r="AP54" s="335">
        <v>26807</v>
      </c>
      <c r="AQ54" s="336">
        <v>1.8</v>
      </c>
      <c r="AR54" s="337">
        <v>-15.3</v>
      </c>
    </row>
    <row r="55" spans="1:44" x14ac:dyDescent="0.15">
      <c r="A55" s="259"/>
      <c r="AK55" s="315" t="s">
        <v>529</v>
      </c>
      <c r="AL55" s="316"/>
      <c r="AM55" s="324">
        <v>37982655</v>
      </c>
      <c r="AN55" s="325">
        <v>63271</v>
      </c>
      <c r="AO55" s="326">
        <v>-21.7</v>
      </c>
      <c r="AP55" s="327">
        <v>48105</v>
      </c>
      <c r="AQ55" s="328">
        <v>-7.8</v>
      </c>
      <c r="AR55" s="329">
        <v>-13.9</v>
      </c>
    </row>
    <row r="56" spans="1:44" x14ac:dyDescent="0.15">
      <c r="A56" s="259"/>
      <c r="AK56" s="330"/>
      <c r="AL56" s="331" t="s">
        <v>527</v>
      </c>
      <c r="AM56" s="332">
        <v>14134319</v>
      </c>
      <c r="AN56" s="333">
        <v>23545</v>
      </c>
      <c r="AO56" s="334">
        <v>-21.2</v>
      </c>
      <c r="AP56" s="335">
        <v>24072</v>
      </c>
      <c r="AQ56" s="336">
        <v>-10.199999999999999</v>
      </c>
      <c r="AR56" s="337">
        <v>-11</v>
      </c>
    </row>
    <row r="57" spans="1:44" x14ac:dyDescent="0.15">
      <c r="A57" s="259"/>
      <c r="AK57" s="315" t="s">
        <v>530</v>
      </c>
      <c r="AL57" s="316"/>
      <c r="AM57" s="324">
        <v>30080120</v>
      </c>
      <c r="AN57" s="325">
        <v>50315</v>
      </c>
      <c r="AO57" s="326">
        <v>-20.5</v>
      </c>
      <c r="AP57" s="327">
        <v>47446</v>
      </c>
      <c r="AQ57" s="328">
        <v>-1.4</v>
      </c>
      <c r="AR57" s="329">
        <v>-19.100000000000001</v>
      </c>
    </row>
    <row r="58" spans="1:44" x14ac:dyDescent="0.15">
      <c r="A58" s="259"/>
      <c r="AK58" s="330"/>
      <c r="AL58" s="331" t="s">
        <v>527</v>
      </c>
      <c r="AM58" s="332">
        <v>15150082</v>
      </c>
      <c r="AN58" s="333">
        <v>25342</v>
      </c>
      <c r="AO58" s="334">
        <v>7.6</v>
      </c>
      <c r="AP58" s="335">
        <v>24371</v>
      </c>
      <c r="AQ58" s="336">
        <v>1.2</v>
      </c>
      <c r="AR58" s="337">
        <v>6.4</v>
      </c>
    </row>
    <row r="59" spans="1:44" x14ac:dyDescent="0.15">
      <c r="A59" s="259"/>
      <c r="AK59" s="315" t="s">
        <v>531</v>
      </c>
      <c r="AL59" s="316"/>
      <c r="AM59" s="324">
        <v>31425074</v>
      </c>
      <c r="AN59" s="325">
        <v>52812</v>
      </c>
      <c r="AO59" s="326">
        <v>5</v>
      </c>
      <c r="AP59" s="327">
        <v>48387</v>
      </c>
      <c r="AQ59" s="328">
        <v>2</v>
      </c>
      <c r="AR59" s="329">
        <v>3</v>
      </c>
    </row>
    <row r="60" spans="1:44" x14ac:dyDescent="0.15">
      <c r="A60" s="259"/>
      <c r="AK60" s="330"/>
      <c r="AL60" s="331" t="s">
        <v>527</v>
      </c>
      <c r="AM60" s="332">
        <v>18701497</v>
      </c>
      <c r="AN60" s="333">
        <v>31429</v>
      </c>
      <c r="AO60" s="334">
        <v>24</v>
      </c>
      <c r="AP60" s="335">
        <v>25592</v>
      </c>
      <c r="AQ60" s="336">
        <v>5</v>
      </c>
      <c r="AR60" s="337">
        <v>19</v>
      </c>
    </row>
    <row r="61" spans="1:44" x14ac:dyDescent="0.15">
      <c r="A61" s="259"/>
      <c r="AK61" s="315" t="s">
        <v>532</v>
      </c>
      <c r="AL61" s="338"/>
      <c r="AM61" s="324">
        <v>37672921</v>
      </c>
      <c r="AN61" s="325">
        <v>62809</v>
      </c>
      <c r="AO61" s="326">
        <v>2.6</v>
      </c>
      <c r="AP61" s="327">
        <v>49596</v>
      </c>
      <c r="AQ61" s="339">
        <v>1</v>
      </c>
      <c r="AR61" s="329">
        <v>1.6</v>
      </c>
    </row>
    <row r="62" spans="1:44" x14ac:dyDescent="0.15">
      <c r="A62" s="259"/>
      <c r="AK62" s="330"/>
      <c r="AL62" s="331" t="s">
        <v>527</v>
      </c>
      <c r="AM62" s="332">
        <v>17356448</v>
      </c>
      <c r="AN62" s="333">
        <v>28952</v>
      </c>
      <c r="AO62" s="334">
        <v>1.4</v>
      </c>
      <c r="AP62" s="335">
        <v>25434</v>
      </c>
      <c r="AQ62" s="336">
        <v>1.5</v>
      </c>
      <c r="AR62" s="337">
        <v>-0.1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R/wRlPWQyygnzgp++W1sLrFdaHprKf8sYfw/6mtNxJSQXwhu3VMh64+cIT4xtRURxUkFQ1mCump3CyWUq70sA==" saltValue="LwCG/ui+5NsiloKc8vnR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484</v>
      </c>
    </row>
    <row r="121" spans="125:125" ht="13.5" hidden="1" customHeight="1" x14ac:dyDescent="0.15">
      <c r="DU121" s="253"/>
    </row>
  </sheetData>
  <sheetProtection algorithmName="SHA-512" hashValue="LDI+LlAc68MvmmjZQ0unx+vwyk59Q4obbpMqodRPjrFut1gQguoHxAAqeU8eY4Uh5Qf+YKBK4zBgG5c6fXVtKQ==" saltValue="BuJKO13rfVfzW8SHLL6I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484</v>
      </c>
    </row>
  </sheetData>
  <sheetProtection algorithmName="SHA-512" hashValue="faZ2T20v6Ixop1fzSwTlNykHqZqKDpz951U7aRBLNeEvNzqhQbBZ1TZHcIouzQK8GowVgmNRTnbatxkwftRG/g==" saltValue="fwpMKCdc6+JftJpQWikX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26" t="s">
        <v>3</v>
      </c>
      <c r="D47" s="1126"/>
      <c r="E47" s="1127"/>
      <c r="F47" s="11">
        <v>6.62</v>
      </c>
      <c r="G47" s="12">
        <v>7.51</v>
      </c>
      <c r="H47" s="12">
        <v>7.72</v>
      </c>
      <c r="I47" s="12">
        <v>6.56</v>
      </c>
      <c r="J47" s="13">
        <v>5.79</v>
      </c>
    </row>
    <row r="48" spans="2:10" ht="57.75" customHeight="1" x14ac:dyDescent="0.15">
      <c r="B48" s="14"/>
      <c r="C48" s="1128" t="s">
        <v>4</v>
      </c>
      <c r="D48" s="1128"/>
      <c r="E48" s="1129"/>
      <c r="F48" s="15">
        <v>3.35</v>
      </c>
      <c r="G48" s="16">
        <v>3.37</v>
      </c>
      <c r="H48" s="16">
        <v>6.62</v>
      </c>
      <c r="I48" s="16">
        <v>5.01</v>
      </c>
      <c r="J48" s="17">
        <v>3.94</v>
      </c>
    </row>
    <row r="49" spans="2:10" ht="57.75" customHeight="1" thickBot="1" x14ac:dyDescent="0.2">
      <c r="B49" s="18"/>
      <c r="C49" s="1130" t="s">
        <v>5</v>
      </c>
      <c r="D49" s="1130"/>
      <c r="E49" s="1131"/>
      <c r="F49" s="19" t="s">
        <v>539</v>
      </c>
      <c r="G49" s="20">
        <v>1.07</v>
      </c>
      <c r="H49" s="20">
        <v>3.83</v>
      </c>
      <c r="I49" s="20" t="s">
        <v>540</v>
      </c>
      <c r="J49" s="21" t="s">
        <v>541</v>
      </c>
    </row>
    <row r="50" spans="2:10" x14ac:dyDescent="0.15"/>
  </sheetData>
  <sheetProtection algorithmName="SHA-512" hashValue="W9nhIzs0VUJW8kAW6S0BEDIpz1XSHmQt17UDgoboxb9M2PeiVXRRqyoUhTUmriLuG8lVPHVhvE3/mcxJEVYWKA==" saltValue="MRpWNk5MVcsH3LDSxjoY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36" t="s">
        <v>542</v>
      </c>
      <c r="D34" s="1136"/>
      <c r="E34" s="1137"/>
      <c r="F34" s="32" t="s">
        <v>543</v>
      </c>
      <c r="G34" s="33" t="s">
        <v>544</v>
      </c>
      <c r="H34" s="33" t="s">
        <v>545</v>
      </c>
      <c r="I34" s="33" t="s">
        <v>546</v>
      </c>
      <c r="J34" s="34" t="s">
        <v>547</v>
      </c>
      <c r="K34" s="22"/>
      <c r="L34" s="22"/>
      <c r="M34" s="22"/>
      <c r="N34" s="22"/>
      <c r="O34" s="22"/>
      <c r="P34" s="22"/>
    </row>
    <row r="35" spans="1:16" ht="39" customHeight="1" x14ac:dyDescent="0.15">
      <c r="A35" s="22"/>
      <c r="B35" s="35"/>
      <c r="C35" s="1132" t="s">
        <v>548</v>
      </c>
      <c r="D35" s="1132"/>
      <c r="E35" s="1133"/>
      <c r="F35" s="36">
        <v>9.4600000000000009</v>
      </c>
      <c r="G35" s="37">
        <v>9.17</v>
      </c>
      <c r="H35" s="37">
        <v>9.6</v>
      </c>
      <c r="I35" s="37">
        <v>10.24</v>
      </c>
      <c r="J35" s="38">
        <v>8.3000000000000007</v>
      </c>
      <c r="K35" s="22"/>
      <c r="L35" s="22"/>
      <c r="M35" s="22"/>
      <c r="N35" s="22"/>
      <c r="O35" s="22"/>
      <c r="P35" s="22"/>
    </row>
    <row r="36" spans="1:16" ht="39" customHeight="1" x14ac:dyDescent="0.15">
      <c r="A36" s="22"/>
      <c r="B36" s="35"/>
      <c r="C36" s="1132" t="s">
        <v>549</v>
      </c>
      <c r="D36" s="1132"/>
      <c r="E36" s="1133"/>
      <c r="F36" s="36">
        <v>7.39</v>
      </c>
      <c r="G36" s="37">
        <v>6.76</v>
      </c>
      <c r="H36" s="37">
        <v>6.91</v>
      </c>
      <c r="I36" s="37">
        <v>7.24</v>
      </c>
      <c r="J36" s="38">
        <v>7.47</v>
      </c>
      <c r="K36" s="22"/>
      <c r="L36" s="22"/>
      <c r="M36" s="22"/>
      <c r="N36" s="22"/>
      <c r="O36" s="22"/>
      <c r="P36" s="22"/>
    </row>
    <row r="37" spans="1:16" ht="39" customHeight="1" x14ac:dyDescent="0.15">
      <c r="A37" s="22"/>
      <c r="B37" s="35"/>
      <c r="C37" s="1132" t="s">
        <v>550</v>
      </c>
      <c r="D37" s="1132"/>
      <c r="E37" s="1133"/>
      <c r="F37" s="36">
        <v>4.38</v>
      </c>
      <c r="G37" s="37">
        <v>4.58</v>
      </c>
      <c r="H37" s="37">
        <v>4.72</v>
      </c>
      <c r="I37" s="37">
        <v>4.8600000000000003</v>
      </c>
      <c r="J37" s="38">
        <v>4.7300000000000004</v>
      </c>
      <c r="K37" s="22"/>
      <c r="L37" s="22"/>
      <c r="M37" s="22"/>
      <c r="N37" s="22"/>
      <c r="O37" s="22"/>
      <c r="P37" s="22"/>
    </row>
    <row r="38" spans="1:16" ht="39" customHeight="1" x14ac:dyDescent="0.15">
      <c r="A38" s="22"/>
      <c r="B38" s="35"/>
      <c r="C38" s="1132" t="s">
        <v>551</v>
      </c>
      <c r="D38" s="1132"/>
      <c r="E38" s="1133"/>
      <c r="F38" s="36">
        <v>3.32</v>
      </c>
      <c r="G38" s="37">
        <v>3.26</v>
      </c>
      <c r="H38" s="37">
        <v>6.45</v>
      </c>
      <c r="I38" s="37">
        <v>4.8099999999999996</v>
      </c>
      <c r="J38" s="38">
        <v>3.8</v>
      </c>
      <c r="K38" s="22"/>
      <c r="L38" s="22"/>
      <c r="M38" s="22"/>
      <c r="N38" s="22"/>
      <c r="O38" s="22"/>
      <c r="P38" s="22"/>
    </row>
    <row r="39" spans="1:16" ht="39" customHeight="1" x14ac:dyDescent="0.15">
      <c r="A39" s="22"/>
      <c r="B39" s="35"/>
      <c r="C39" s="1132" t="s">
        <v>552</v>
      </c>
      <c r="D39" s="1132"/>
      <c r="E39" s="1133"/>
      <c r="F39" s="36">
        <v>0.34</v>
      </c>
      <c r="G39" s="37">
        <v>0.59</v>
      </c>
      <c r="H39" s="37">
        <v>0.76</v>
      </c>
      <c r="I39" s="37">
        <v>1.43</v>
      </c>
      <c r="J39" s="38">
        <v>0.65</v>
      </c>
      <c r="K39" s="22"/>
      <c r="L39" s="22"/>
      <c r="M39" s="22"/>
      <c r="N39" s="22"/>
      <c r="O39" s="22"/>
      <c r="P39" s="22"/>
    </row>
    <row r="40" spans="1:16" ht="39" customHeight="1" x14ac:dyDescent="0.15">
      <c r="A40" s="22"/>
      <c r="B40" s="35"/>
      <c r="C40" s="1132" t="s">
        <v>553</v>
      </c>
      <c r="D40" s="1132"/>
      <c r="E40" s="1133"/>
      <c r="F40" s="36">
        <v>0.01</v>
      </c>
      <c r="G40" s="37">
        <v>0.08</v>
      </c>
      <c r="H40" s="37">
        <v>0.15</v>
      </c>
      <c r="I40" s="37">
        <v>0.18</v>
      </c>
      <c r="J40" s="38">
        <v>0.12</v>
      </c>
      <c r="K40" s="22"/>
      <c r="L40" s="22"/>
      <c r="M40" s="22"/>
      <c r="N40" s="22"/>
      <c r="O40" s="22"/>
      <c r="P40" s="22"/>
    </row>
    <row r="41" spans="1:16" ht="39" customHeight="1" x14ac:dyDescent="0.15">
      <c r="A41" s="22"/>
      <c r="B41" s="35"/>
      <c r="C41" s="1132" t="s">
        <v>554</v>
      </c>
      <c r="D41" s="1132"/>
      <c r="E41" s="1133"/>
      <c r="F41" s="36">
        <v>0.09</v>
      </c>
      <c r="G41" s="37">
        <v>0.09</v>
      </c>
      <c r="H41" s="37">
        <v>0.09</v>
      </c>
      <c r="I41" s="37">
        <v>0.1</v>
      </c>
      <c r="J41" s="38">
        <v>0.1</v>
      </c>
      <c r="K41" s="22"/>
      <c r="L41" s="22"/>
      <c r="M41" s="22"/>
      <c r="N41" s="22"/>
      <c r="O41" s="22"/>
      <c r="P41" s="22"/>
    </row>
    <row r="42" spans="1:16" ht="39" customHeight="1" x14ac:dyDescent="0.15">
      <c r="A42" s="22"/>
      <c r="B42" s="39"/>
      <c r="C42" s="1132" t="s">
        <v>555</v>
      </c>
      <c r="D42" s="1132"/>
      <c r="E42" s="1133"/>
      <c r="F42" s="36" t="s">
        <v>496</v>
      </c>
      <c r="G42" s="37" t="s">
        <v>496</v>
      </c>
      <c r="H42" s="37" t="s">
        <v>556</v>
      </c>
      <c r="I42" s="37" t="s">
        <v>496</v>
      </c>
      <c r="J42" s="38" t="s">
        <v>496</v>
      </c>
      <c r="K42" s="22"/>
      <c r="L42" s="22"/>
      <c r="M42" s="22"/>
      <c r="N42" s="22"/>
      <c r="O42" s="22"/>
      <c r="P42" s="22"/>
    </row>
    <row r="43" spans="1:16" ht="39" customHeight="1" thickBot="1" x14ac:dyDescent="0.2">
      <c r="A43" s="22"/>
      <c r="B43" s="40"/>
      <c r="C43" s="1134" t="s">
        <v>557</v>
      </c>
      <c r="D43" s="1134"/>
      <c r="E43" s="1135"/>
      <c r="F43" s="41">
        <v>0.89</v>
      </c>
      <c r="G43" s="42">
        <v>0.38</v>
      </c>
      <c r="H43" s="42">
        <v>7.0000000000000007E-2</v>
      </c>
      <c r="I43" s="42">
        <v>0.09</v>
      </c>
      <c r="J43" s="43">
        <v>0.09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H2dp4rRVJXetnn9hbZ0ArkZVivpWHkTAqlX692UEsyeotH+w8naL4lPK+NmTJMSIDEZi8ZxwyguYvKSg1uEqw==" saltValue="7rt4ziQ6vBMZhDVAukxS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24922</v>
      </c>
      <c r="L45" s="58">
        <v>23972</v>
      </c>
      <c r="M45" s="58">
        <v>25557</v>
      </c>
      <c r="N45" s="58">
        <v>24598</v>
      </c>
      <c r="O45" s="59">
        <v>25015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496</v>
      </c>
      <c r="L46" s="62" t="s">
        <v>496</v>
      </c>
      <c r="M46" s="62" t="s">
        <v>496</v>
      </c>
      <c r="N46" s="62" t="s">
        <v>496</v>
      </c>
      <c r="O46" s="63" t="s">
        <v>496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496</v>
      </c>
      <c r="L47" s="62" t="s">
        <v>496</v>
      </c>
      <c r="M47" s="62" t="s">
        <v>496</v>
      </c>
      <c r="N47" s="62" t="s">
        <v>496</v>
      </c>
      <c r="O47" s="63" t="s">
        <v>496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1363</v>
      </c>
      <c r="L48" s="62">
        <v>3010</v>
      </c>
      <c r="M48" s="62">
        <v>3058</v>
      </c>
      <c r="N48" s="62">
        <v>3416</v>
      </c>
      <c r="O48" s="63">
        <v>3455</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496</v>
      </c>
      <c r="L49" s="62" t="s">
        <v>496</v>
      </c>
      <c r="M49" s="62" t="s">
        <v>496</v>
      </c>
      <c r="N49" s="62" t="s">
        <v>496</v>
      </c>
      <c r="O49" s="63" t="s">
        <v>496</v>
      </c>
      <c r="P49" s="46"/>
      <c r="Q49" s="46"/>
      <c r="R49" s="46"/>
      <c r="S49" s="46"/>
      <c r="T49" s="46"/>
      <c r="U49" s="46"/>
    </row>
    <row r="50" spans="1:21" ht="30.75" customHeight="1" x14ac:dyDescent="0.15">
      <c r="A50" s="46"/>
      <c r="B50" s="1163"/>
      <c r="C50" s="1164"/>
      <c r="D50" s="60"/>
      <c r="E50" s="1140" t="s">
        <v>15</v>
      </c>
      <c r="F50" s="1140"/>
      <c r="G50" s="1140"/>
      <c r="H50" s="1140"/>
      <c r="I50" s="1140"/>
      <c r="J50" s="1141"/>
      <c r="K50" s="61">
        <v>60</v>
      </c>
      <c r="L50" s="62">
        <v>61</v>
      </c>
      <c r="M50" s="62">
        <v>62</v>
      </c>
      <c r="N50" s="62">
        <v>62</v>
      </c>
      <c r="O50" s="63">
        <v>61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496</v>
      </c>
      <c r="L51" s="62" t="s">
        <v>496</v>
      </c>
      <c r="M51" s="62" t="s">
        <v>496</v>
      </c>
      <c r="N51" s="62" t="s">
        <v>496</v>
      </c>
      <c r="O51" s="63" t="s">
        <v>496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22946</v>
      </c>
      <c r="L52" s="62">
        <v>22700</v>
      </c>
      <c r="M52" s="62">
        <v>22744</v>
      </c>
      <c r="N52" s="62">
        <v>22666</v>
      </c>
      <c r="O52" s="63">
        <v>22421</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3399</v>
      </c>
      <c r="L53" s="67">
        <v>4343</v>
      </c>
      <c r="M53" s="67">
        <v>5933</v>
      </c>
      <c r="N53" s="67">
        <v>5410</v>
      </c>
      <c r="O53" s="68">
        <v>6110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558</v>
      </c>
      <c r="L57" s="79" t="s">
        <v>559</v>
      </c>
      <c r="M57" s="79" t="s">
        <v>560</v>
      </c>
      <c r="N57" s="79" t="s">
        <v>561</v>
      </c>
      <c r="O57" s="80" t="s">
        <v>562</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8PPw/GDi1paLC8IwraLRdU2hS3tso2NYqRe3lljDJVEUX6U2PhX3BCe3tn4MpI+GR4OBO4Q2Pwg+VesIOac+Q==" saltValue="GNmpo4/MB+T3sgng77sq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534</v>
      </c>
      <c r="J40" s="101" t="s">
        <v>535</v>
      </c>
      <c r="K40" s="101" t="s">
        <v>536</v>
      </c>
      <c r="L40" s="101" t="s">
        <v>537</v>
      </c>
      <c r="M40" s="102" t="s">
        <v>538</v>
      </c>
    </row>
    <row r="41" spans="2:13" ht="27.75" customHeight="1" x14ac:dyDescent="0.15">
      <c r="B41" s="1181" t="s">
        <v>30</v>
      </c>
      <c r="C41" s="1182"/>
      <c r="D41" s="103"/>
      <c r="E41" s="1183" t="s">
        <v>31</v>
      </c>
      <c r="F41" s="1183"/>
      <c r="G41" s="1183"/>
      <c r="H41" s="1184"/>
      <c r="I41" s="342">
        <v>269828</v>
      </c>
      <c r="J41" s="343">
        <v>260131</v>
      </c>
      <c r="K41" s="343">
        <v>260498</v>
      </c>
      <c r="L41" s="343">
        <v>254284</v>
      </c>
      <c r="M41" s="344">
        <v>247094</v>
      </c>
    </row>
    <row r="42" spans="2:13" ht="27.75" customHeight="1" x14ac:dyDescent="0.15">
      <c r="B42" s="1171"/>
      <c r="C42" s="1172"/>
      <c r="D42" s="104"/>
      <c r="E42" s="1175" t="s">
        <v>32</v>
      </c>
      <c r="F42" s="1175"/>
      <c r="G42" s="1175"/>
      <c r="H42" s="1176"/>
      <c r="I42" s="345">
        <v>357</v>
      </c>
      <c r="J42" s="346">
        <v>301</v>
      </c>
      <c r="K42" s="346">
        <v>245</v>
      </c>
      <c r="L42" s="346">
        <v>190</v>
      </c>
      <c r="M42" s="347">
        <v>134</v>
      </c>
    </row>
    <row r="43" spans="2:13" ht="27.75" customHeight="1" x14ac:dyDescent="0.15">
      <c r="B43" s="1171"/>
      <c r="C43" s="1172"/>
      <c r="D43" s="104"/>
      <c r="E43" s="1175" t="s">
        <v>33</v>
      </c>
      <c r="F43" s="1175"/>
      <c r="G43" s="1175"/>
      <c r="H43" s="1176"/>
      <c r="I43" s="345">
        <v>28391</v>
      </c>
      <c r="J43" s="346">
        <v>40050</v>
      </c>
      <c r="K43" s="346">
        <v>42774</v>
      </c>
      <c r="L43" s="346">
        <v>46969</v>
      </c>
      <c r="M43" s="347">
        <v>50235</v>
      </c>
    </row>
    <row r="44" spans="2:13" ht="27.75" customHeight="1" x14ac:dyDescent="0.15">
      <c r="B44" s="1171"/>
      <c r="C44" s="1172"/>
      <c r="D44" s="104"/>
      <c r="E44" s="1175" t="s">
        <v>34</v>
      </c>
      <c r="F44" s="1175"/>
      <c r="G44" s="1175"/>
      <c r="H44" s="1176"/>
      <c r="I44" s="345" t="s">
        <v>496</v>
      </c>
      <c r="J44" s="346" t="s">
        <v>496</v>
      </c>
      <c r="K44" s="346" t="s">
        <v>496</v>
      </c>
      <c r="L44" s="346" t="s">
        <v>496</v>
      </c>
      <c r="M44" s="347" t="s">
        <v>496</v>
      </c>
    </row>
    <row r="45" spans="2:13" ht="27.75" customHeight="1" x14ac:dyDescent="0.15">
      <c r="B45" s="1171"/>
      <c r="C45" s="1172"/>
      <c r="D45" s="104"/>
      <c r="E45" s="1175" t="s">
        <v>35</v>
      </c>
      <c r="F45" s="1175"/>
      <c r="G45" s="1175"/>
      <c r="H45" s="1176"/>
      <c r="I45" s="345">
        <v>32354</v>
      </c>
      <c r="J45" s="346">
        <v>31845</v>
      </c>
      <c r="K45" s="346">
        <v>32137</v>
      </c>
      <c r="L45" s="346">
        <v>30695</v>
      </c>
      <c r="M45" s="347">
        <v>32584</v>
      </c>
    </row>
    <row r="46" spans="2:13" ht="27.75" customHeight="1" x14ac:dyDescent="0.15">
      <c r="B46" s="1171"/>
      <c r="C46" s="1172"/>
      <c r="D46" s="105"/>
      <c r="E46" s="1175" t="s">
        <v>36</v>
      </c>
      <c r="F46" s="1175"/>
      <c r="G46" s="1175"/>
      <c r="H46" s="1176"/>
      <c r="I46" s="345">
        <v>281</v>
      </c>
      <c r="J46" s="346">
        <v>167</v>
      </c>
      <c r="K46" s="346">
        <v>101</v>
      </c>
      <c r="L46" s="346">
        <v>47</v>
      </c>
      <c r="M46" s="347">
        <v>162</v>
      </c>
    </row>
    <row r="47" spans="2:13" ht="27.75" customHeight="1" x14ac:dyDescent="0.15">
      <c r="B47" s="1171"/>
      <c r="C47" s="1172"/>
      <c r="D47" s="106"/>
      <c r="E47" s="1185" t="s">
        <v>37</v>
      </c>
      <c r="F47" s="1186"/>
      <c r="G47" s="1186"/>
      <c r="H47" s="1187"/>
      <c r="I47" s="345" t="s">
        <v>496</v>
      </c>
      <c r="J47" s="346" t="s">
        <v>496</v>
      </c>
      <c r="K47" s="346" t="s">
        <v>496</v>
      </c>
      <c r="L47" s="346" t="s">
        <v>496</v>
      </c>
      <c r="M47" s="347" t="s">
        <v>496</v>
      </c>
    </row>
    <row r="48" spans="2:13" ht="27.75" customHeight="1" x14ac:dyDescent="0.15">
      <c r="B48" s="1171"/>
      <c r="C48" s="1172"/>
      <c r="D48" s="104"/>
      <c r="E48" s="1175" t="s">
        <v>38</v>
      </c>
      <c r="F48" s="1175"/>
      <c r="G48" s="1175"/>
      <c r="H48" s="1176"/>
      <c r="I48" s="345" t="s">
        <v>496</v>
      </c>
      <c r="J48" s="346" t="s">
        <v>496</v>
      </c>
      <c r="K48" s="346" t="s">
        <v>496</v>
      </c>
      <c r="L48" s="346" t="s">
        <v>496</v>
      </c>
      <c r="M48" s="347" t="s">
        <v>496</v>
      </c>
    </row>
    <row r="49" spans="2:13" ht="27.75" customHeight="1" x14ac:dyDescent="0.15">
      <c r="B49" s="1173"/>
      <c r="C49" s="1174"/>
      <c r="D49" s="104"/>
      <c r="E49" s="1175" t="s">
        <v>39</v>
      </c>
      <c r="F49" s="1175"/>
      <c r="G49" s="1175"/>
      <c r="H49" s="1176"/>
      <c r="I49" s="345" t="s">
        <v>496</v>
      </c>
      <c r="J49" s="346" t="s">
        <v>496</v>
      </c>
      <c r="K49" s="346" t="s">
        <v>496</v>
      </c>
      <c r="L49" s="346" t="s">
        <v>496</v>
      </c>
      <c r="M49" s="347" t="s">
        <v>496</v>
      </c>
    </row>
    <row r="50" spans="2:13" ht="27.75" customHeight="1" x14ac:dyDescent="0.15">
      <c r="B50" s="1169" t="s">
        <v>40</v>
      </c>
      <c r="C50" s="1170"/>
      <c r="D50" s="107"/>
      <c r="E50" s="1175" t="s">
        <v>41</v>
      </c>
      <c r="F50" s="1175"/>
      <c r="G50" s="1175"/>
      <c r="H50" s="1176"/>
      <c r="I50" s="345">
        <v>46945</v>
      </c>
      <c r="J50" s="346">
        <v>37050</v>
      </c>
      <c r="K50" s="346">
        <v>48698</v>
      </c>
      <c r="L50" s="346">
        <v>48139</v>
      </c>
      <c r="M50" s="347">
        <v>46546</v>
      </c>
    </row>
    <row r="51" spans="2:13" ht="27.75" customHeight="1" x14ac:dyDescent="0.15">
      <c r="B51" s="1171"/>
      <c r="C51" s="1172"/>
      <c r="D51" s="104"/>
      <c r="E51" s="1175" t="s">
        <v>42</v>
      </c>
      <c r="F51" s="1175"/>
      <c r="G51" s="1175"/>
      <c r="H51" s="1176"/>
      <c r="I51" s="345">
        <v>55612</v>
      </c>
      <c r="J51" s="346">
        <v>55175</v>
      </c>
      <c r="K51" s="346">
        <v>62217</v>
      </c>
      <c r="L51" s="346">
        <v>63457</v>
      </c>
      <c r="M51" s="347">
        <v>60196</v>
      </c>
    </row>
    <row r="52" spans="2:13" ht="27.75" customHeight="1" x14ac:dyDescent="0.15">
      <c r="B52" s="1173"/>
      <c r="C52" s="1174"/>
      <c r="D52" s="104"/>
      <c r="E52" s="1175" t="s">
        <v>43</v>
      </c>
      <c r="F52" s="1175"/>
      <c r="G52" s="1175"/>
      <c r="H52" s="1176"/>
      <c r="I52" s="345">
        <v>194260</v>
      </c>
      <c r="J52" s="346">
        <v>196531</v>
      </c>
      <c r="K52" s="346">
        <v>193538</v>
      </c>
      <c r="L52" s="346">
        <v>190274</v>
      </c>
      <c r="M52" s="347">
        <v>183951</v>
      </c>
    </row>
    <row r="53" spans="2:13" ht="27.75" customHeight="1" thickBot="1" x14ac:dyDescent="0.2">
      <c r="B53" s="1177" t="s">
        <v>19</v>
      </c>
      <c r="C53" s="1178"/>
      <c r="D53" s="108"/>
      <c r="E53" s="1179" t="s">
        <v>44</v>
      </c>
      <c r="F53" s="1179"/>
      <c r="G53" s="1179"/>
      <c r="H53" s="1180"/>
      <c r="I53" s="348">
        <v>34394</v>
      </c>
      <c r="J53" s="349">
        <v>43738</v>
      </c>
      <c r="K53" s="349">
        <v>31303</v>
      </c>
      <c r="L53" s="349">
        <v>30315</v>
      </c>
      <c r="M53" s="350">
        <v>39516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H7rHbIlRPGlMsY984ujbc/Fkv9GSJjEDPlrJfoHnGNEh2LjjbXm72I9XTF7zarw5TsxowU9HI1YsRXWmOqOWg==" saltValue="J58jkOYUKzZfXRmvhogu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536</v>
      </c>
      <c r="G54" s="117" t="s">
        <v>537</v>
      </c>
      <c r="H54" s="118" t="s">
        <v>538</v>
      </c>
    </row>
    <row r="55" spans="2:8" ht="52.5" customHeight="1" x14ac:dyDescent="0.15">
      <c r="B55" s="119"/>
      <c r="C55" s="1196" t="s">
        <v>46</v>
      </c>
      <c r="D55" s="1196"/>
      <c r="E55" s="1197"/>
      <c r="F55" s="120">
        <v>10708</v>
      </c>
      <c r="G55" s="120">
        <v>8980</v>
      </c>
      <c r="H55" s="121">
        <v>8064</v>
      </c>
    </row>
    <row r="56" spans="2:8" ht="52.5" customHeight="1" x14ac:dyDescent="0.15">
      <c r="B56" s="122"/>
      <c r="C56" s="1198" t="s">
        <v>47</v>
      </c>
      <c r="D56" s="1198"/>
      <c r="E56" s="1199"/>
      <c r="F56" s="123">
        <v>12145</v>
      </c>
      <c r="G56" s="123">
        <v>13664</v>
      </c>
      <c r="H56" s="124">
        <v>12501</v>
      </c>
    </row>
    <row r="57" spans="2:8" ht="53.25" customHeight="1" x14ac:dyDescent="0.15">
      <c r="B57" s="122"/>
      <c r="C57" s="1200" t="s">
        <v>48</v>
      </c>
      <c r="D57" s="1200"/>
      <c r="E57" s="1201"/>
      <c r="F57" s="125">
        <v>20827</v>
      </c>
      <c r="G57" s="125">
        <v>19643</v>
      </c>
      <c r="H57" s="126">
        <v>18703</v>
      </c>
    </row>
    <row r="58" spans="2:8" ht="45.75" customHeight="1" x14ac:dyDescent="0.15">
      <c r="B58" s="127"/>
      <c r="C58" s="1188" t="s">
        <v>581</v>
      </c>
      <c r="D58" s="1189"/>
      <c r="E58" s="1190"/>
      <c r="F58" s="128">
        <v>8739</v>
      </c>
      <c r="G58" s="128">
        <v>8241</v>
      </c>
      <c r="H58" s="129">
        <v>8241</v>
      </c>
    </row>
    <row r="59" spans="2:8" ht="45.75" customHeight="1" x14ac:dyDescent="0.15">
      <c r="B59" s="127"/>
      <c r="C59" s="1188" t="s">
        <v>582</v>
      </c>
      <c r="D59" s="1189"/>
      <c r="E59" s="1190"/>
      <c r="F59" s="128">
        <v>5125</v>
      </c>
      <c r="G59" s="128">
        <v>5025</v>
      </c>
      <c r="H59" s="129">
        <v>4925</v>
      </c>
    </row>
    <row r="60" spans="2:8" ht="45.75" customHeight="1" x14ac:dyDescent="0.15">
      <c r="B60" s="127"/>
      <c r="C60" s="1188" t="s">
        <v>583</v>
      </c>
      <c r="D60" s="1189"/>
      <c r="E60" s="1190"/>
      <c r="F60" s="128">
        <v>3640</v>
      </c>
      <c r="G60" s="128">
        <v>3540</v>
      </c>
      <c r="H60" s="129">
        <v>3240</v>
      </c>
    </row>
    <row r="61" spans="2:8" ht="45.75" customHeight="1" x14ac:dyDescent="0.15">
      <c r="B61" s="127"/>
      <c r="C61" s="1188" t="s">
        <v>584</v>
      </c>
      <c r="D61" s="1189"/>
      <c r="E61" s="1190"/>
      <c r="F61" s="128">
        <v>1534</v>
      </c>
      <c r="G61" s="128">
        <v>1134</v>
      </c>
      <c r="H61" s="129">
        <v>735</v>
      </c>
    </row>
    <row r="62" spans="2:8" ht="45.75" customHeight="1" thickBot="1" x14ac:dyDescent="0.2">
      <c r="B62" s="130"/>
      <c r="C62" s="1191" t="s">
        <v>585</v>
      </c>
      <c r="D62" s="1192"/>
      <c r="E62" s="1193"/>
      <c r="F62" s="131">
        <v>673</v>
      </c>
      <c r="G62" s="131">
        <v>623</v>
      </c>
      <c r="H62" s="132">
        <v>565</v>
      </c>
    </row>
    <row r="63" spans="2:8" ht="52.5" customHeight="1" thickBot="1" x14ac:dyDescent="0.2">
      <c r="B63" s="133"/>
      <c r="C63" s="1194" t="s">
        <v>49</v>
      </c>
      <c r="D63" s="1194"/>
      <c r="E63" s="1195"/>
      <c r="F63" s="134">
        <v>43680</v>
      </c>
      <c r="G63" s="134">
        <v>42288</v>
      </c>
      <c r="H63" s="135">
        <v>39268</v>
      </c>
    </row>
    <row r="64" spans="2:8" x14ac:dyDescent="0.15"/>
  </sheetData>
  <sheetProtection algorithmName="SHA-512" hashValue="WXlSdj8DUUi6oWEaskvU4TLDnGx4upCspXyy5vkWB/FMXA2IWlpRtX1CbyyvTijL8DOexd//3Nqcsf0J8jmlfA==" saltValue="JG35oL7/6QvJcj2RtJ0Z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533</v>
      </c>
      <c r="G2" s="149"/>
      <c r="H2" s="150"/>
    </row>
    <row r="3" spans="1:8" x14ac:dyDescent="0.15">
      <c r="A3" s="146" t="s">
        <v>526</v>
      </c>
      <c r="B3" s="151"/>
      <c r="C3" s="152"/>
      <c r="D3" s="153">
        <v>66874</v>
      </c>
      <c r="E3" s="154"/>
      <c r="F3" s="155">
        <v>51849</v>
      </c>
      <c r="G3" s="156"/>
      <c r="H3" s="157"/>
    </row>
    <row r="4" spans="1:8" x14ac:dyDescent="0.15">
      <c r="A4" s="158"/>
      <c r="B4" s="159"/>
      <c r="C4" s="160"/>
      <c r="D4" s="161">
        <v>34556</v>
      </c>
      <c r="E4" s="162"/>
      <c r="F4" s="163">
        <v>26326</v>
      </c>
      <c r="G4" s="164"/>
      <c r="H4" s="165"/>
    </row>
    <row r="5" spans="1:8" x14ac:dyDescent="0.15">
      <c r="A5" s="146" t="s">
        <v>528</v>
      </c>
      <c r="B5" s="151"/>
      <c r="C5" s="152"/>
      <c r="D5" s="153">
        <v>80771</v>
      </c>
      <c r="E5" s="154"/>
      <c r="F5" s="155">
        <v>52191</v>
      </c>
      <c r="G5" s="156"/>
      <c r="H5" s="157"/>
    </row>
    <row r="6" spans="1:8" x14ac:dyDescent="0.15">
      <c r="A6" s="158"/>
      <c r="B6" s="159"/>
      <c r="C6" s="160"/>
      <c r="D6" s="161">
        <v>29886</v>
      </c>
      <c r="E6" s="162"/>
      <c r="F6" s="163">
        <v>26807</v>
      </c>
      <c r="G6" s="164"/>
      <c r="H6" s="165"/>
    </row>
    <row r="7" spans="1:8" x14ac:dyDescent="0.15">
      <c r="A7" s="146" t="s">
        <v>529</v>
      </c>
      <c r="B7" s="151"/>
      <c r="C7" s="152"/>
      <c r="D7" s="153">
        <v>63271</v>
      </c>
      <c r="E7" s="154"/>
      <c r="F7" s="155">
        <v>48105</v>
      </c>
      <c r="G7" s="156"/>
      <c r="H7" s="157"/>
    </row>
    <row r="8" spans="1:8" x14ac:dyDescent="0.15">
      <c r="A8" s="158"/>
      <c r="B8" s="159"/>
      <c r="C8" s="160"/>
      <c r="D8" s="161">
        <v>23545</v>
      </c>
      <c r="E8" s="162"/>
      <c r="F8" s="163">
        <v>24072</v>
      </c>
      <c r="G8" s="164"/>
      <c r="H8" s="165"/>
    </row>
    <row r="9" spans="1:8" x14ac:dyDescent="0.15">
      <c r="A9" s="146" t="s">
        <v>530</v>
      </c>
      <c r="B9" s="151"/>
      <c r="C9" s="152"/>
      <c r="D9" s="153">
        <v>50315</v>
      </c>
      <c r="E9" s="154"/>
      <c r="F9" s="155">
        <v>47446</v>
      </c>
      <c r="G9" s="156"/>
      <c r="H9" s="157"/>
    </row>
    <row r="10" spans="1:8" x14ac:dyDescent="0.15">
      <c r="A10" s="158"/>
      <c r="B10" s="159"/>
      <c r="C10" s="160"/>
      <c r="D10" s="161">
        <v>25342</v>
      </c>
      <c r="E10" s="162"/>
      <c r="F10" s="163">
        <v>24371</v>
      </c>
      <c r="G10" s="164"/>
      <c r="H10" s="165"/>
    </row>
    <row r="11" spans="1:8" x14ac:dyDescent="0.15">
      <c r="A11" s="146" t="s">
        <v>531</v>
      </c>
      <c r="B11" s="151"/>
      <c r="C11" s="152"/>
      <c r="D11" s="153">
        <v>52812</v>
      </c>
      <c r="E11" s="154"/>
      <c r="F11" s="155">
        <v>48387</v>
      </c>
      <c r="G11" s="156"/>
      <c r="H11" s="157"/>
    </row>
    <row r="12" spans="1:8" x14ac:dyDescent="0.15">
      <c r="A12" s="158"/>
      <c r="B12" s="159"/>
      <c r="C12" s="166"/>
      <c r="D12" s="161">
        <v>31429</v>
      </c>
      <c r="E12" s="162"/>
      <c r="F12" s="163">
        <v>25592</v>
      </c>
      <c r="G12" s="164"/>
      <c r="H12" s="165"/>
    </row>
    <row r="13" spans="1:8" x14ac:dyDescent="0.15">
      <c r="A13" s="146"/>
      <c r="B13" s="151"/>
      <c r="C13" s="152"/>
      <c r="D13" s="153">
        <v>62809</v>
      </c>
      <c r="E13" s="154"/>
      <c r="F13" s="155">
        <v>49596</v>
      </c>
      <c r="G13" s="167"/>
      <c r="H13" s="157"/>
    </row>
    <row r="14" spans="1:8" x14ac:dyDescent="0.15">
      <c r="A14" s="158"/>
      <c r="B14" s="159"/>
      <c r="C14" s="160"/>
      <c r="D14" s="161">
        <v>28952</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3.35</v>
      </c>
      <c r="C19" s="168">
        <f>ROUND(VALUE(SUBSTITUTE(実質収支比率等に係る経年分析!G$48,"▲","-")),2)</f>
        <v>3.37</v>
      </c>
      <c r="D19" s="168">
        <f>ROUND(VALUE(SUBSTITUTE(実質収支比率等に係る経年分析!H$48,"▲","-")),2)</f>
        <v>6.62</v>
      </c>
      <c r="E19" s="168">
        <f>ROUND(VALUE(SUBSTITUTE(実質収支比率等に係る経年分析!I$48,"▲","-")),2)</f>
        <v>5.01</v>
      </c>
      <c r="F19" s="168">
        <f>ROUND(VALUE(SUBSTITUTE(実質収支比率等に係る経年分析!J$48,"▲","-")),2)</f>
        <v>3.94</v>
      </c>
    </row>
    <row r="20" spans="1:11" x14ac:dyDescent="0.15">
      <c r="A20" s="168" t="s">
        <v>53</v>
      </c>
      <c r="B20" s="168">
        <f>ROUND(VALUE(SUBSTITUTE(実質収支比率等に係る経年分析!F$47,"▲","-")),2)</f>
        <v>6.62</v>
      </c>
      <c r="C20" s="168">
        <f>ROUND(VALUE(SUBSTITUTE(実質収支比率等に係る経年分析!G$47,"▲","-")),2)</f>
        <v>7.51</v>
      </c>
      <c r="D20" s="168">
        <f>ROUND(VALUE(SUBSTITUTE(実質収支比率等に係る経年分析!H$47,"▲","-")),2)</f>
        <v>7.72</v>
      </c>
      <c r="E20" s="168">
        <f>ROUND(VALUE(SUBSTITUTE(実質収支比率等に係る経年分析!I$47,"▲","-")),2)</f>
        <v>6.56</v>
      </c>
      <c r="F20" s="168">
        <f>ROUND(VALUE(SUBSTITUTE(実質収支比率等に係る経年分析!J$47,"▲","-")),2)</f>
        <v>5.79</v>
      </c>
    </row>
    <row r="21" spans="1:11" x14ac:dyDescent="0.15">
      <c r="A21" s="168" t="s">
        <v>54</v>
      </c>
      <c r="B21" s="168">
        <f>IF(ISNUMBER(VALUE(SUBSTITUTE(実質収支比率等に係る経年分析!F$49,"▲","-"))),ROUND(VALUE(SUBSTITUTE(実質収支比率等に係る経年分析!F$49,"▲","-")),2),NA())</f>
        <v>-2.68</v>
      </c>
      <c r="C21" s="168">
        <f>IF(ISNUMBER(VALUE(SUBSTITUTE(実質収支比率等に係る経年分析!G$49,"▲","-"))),ROUND(VALUE(SUBSTITUTE(実質収支比率等に係る経年分析!G$49,"▲","-")),2),NA())</f>
        <v>1.07</v>
      </c>
      <c r="D21" s="168">
        <f>IF(ISNUMBER(VALUE(SUBSTITUTE(実質収支比率等に係る経年分析!H$49,"▲","-"))),ROUND(VALUE(SUBSTITUTE(実質収支比率等に係る経年分析!H$49,"▲","-")),2),NA())</f>
        <v>3.83</v>
      </c>
      <c r="E21" s="168">
        <f>IF(ISNUMBER(VALUE(SUBSTITUTE(実質収支比率等に係る経年分析!I$49,"▲","-"))),ROUND(VALUE(SUBSTITUTE(実質収支比率等に係る経年分析!I$49,"▲","-")),2),NA())</f>
        <v>-2.96</v>
      </c>
      <c r="F21" s="168">
        <f>IF(ISNUMBER(VALUE(SUBSTITUTE(実質収支比率等に係る経年分析!J$49,"▲","-"))),ROUND(VALUE(SUBSTITUTE(実質収支比率等に係る経年分析!J$49,"▲","-")),2),NA())</f>
        <v>-1.64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7.0000000000000007E-2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0.09</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f>IF(ROUND(VALUE(SUBSTITUTE(連結実質赤字比率に係る赤字・黒字の構成分析!H$42,"▲", "-")), 2) &lt; 0, ABS(ROUND(VALUE(SUBSTITUTE(連結実質赤字比率に係る赤字・黒字の構成分析!H$42,"▲", "-")), 2)), NA())</f>
        <v>0.02</v>
      </c>
      <c r="G28" s="169" t="e">
        <f>IF(ROUND(VALUE(SUBSTITUTE(連結実質赤字比率に係る赤字・黒字の構成分析!H$42,"▲", "-")), 2) &gt;= 0, ABS(ROUND(VALUE(SUBSTITUTE(連結実質赤字比率に係る赤字・黒字の構成分析!H$42,"▲", "-")), 2)), NA())</f>
        <v>#N/A</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鹿児島市工業用水道事業特別会計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15">
      <c r="A30" s="169" t="str">
        <f>IF(連結実質赤字比率に係る赤字・黒字の構成分析!C$40="",NA(),連結実質赤字比率に係る赤字・黒字の構成分析!C$40)</f>
        <v>鹿児島市母子父子寡婦福祉資金貸付事業特別会計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15">
      <c r="A31" s="169" t="str">
        <f>IF(連結実質赤字比率に係る赤字・黒字の構成分析!C$39="",NA(),連結実質赤字比率に係る赤字・黒字の構成分析!C$39)</f>
        <v>鹿児島市介護保険特別会計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1.43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0.65</v>
      </c>
    </row>
    <row r="32" spans="1:11" x14ac:dyDescent="0.15">
      <c r="A32" s="169" t="str">
        <f>IF(連結実質赤字比率に係る赤字・黒字の構成分析!C$38="",NA(),連結実質赤字比率に係る赤字・黒字の構成分析!C$38)</f>
        <v>一般会計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6.45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4.8099999999999996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3.8</v>
      </c>
    </row>
    <row r="33" spans="1:16" x14ac:dyDescent="0.15">
      <c r="A33" s="169" t="str">
        <f>IF(連結実質赤字比率に係る赤字・黒字の構成分析!C$37="",NA(),連結実質赤字比率に係る赤字・黒字の構成分析!C$37)</f>
        <v>鹿児島市公共下水道事業特別会計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4.38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4.58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4.8600000000000003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4.7300000000000004</v>
      </c>
    </row>
    <row r="34" spans="1:16" x14ac:dyDescent="0.15">
      <c r="A34" s="169" t="str">
        <f>IF(連結実質赤字比率に係る赤字・黒字の構成分析!C$36="",NA(),連結実質赤字比率に係る赤字・黒字の構成分析!C$36)</f>
        <v>鹿児島市水道事業特別会計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6.76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7.47</v>
      </c>
    </row>
    <row r="35" spans="1:16" x14ac:dyDescent="0.15">
      <c r="A35" s="169" t="str">
        <f>IF(連結実質赤字比率に係る赤字・黒字の構成分析!C$35="",NA(),連結実質赤字比率に係る赤字・黒字の構成分析!C$35)</f>
        <v>鹿児島市病院事業特別会計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9.4600000000000009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9.17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10.24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8.3000000000000007</v>
      </c>
    </row>
    <row r="36" spans="1:16" x14ac:dyDescent="0.15">
      <c r="A36" s="169" t="str">
        <f>IF(連結実質赤字比率に係る赤字・黒字の構成分析!C$34="",NA(),連結実質赤字比率に係る赤字・黒字の構成分析!C$34)</f>
        <v>鹿児島市国民健康保険事業特別会計</v>
      </c>
      <c r="B36" s="169">
        <f>IF(ROUND(VALUE(SUBSTITUTE(連結実質赤字比率に係る赤字・黒字の構成分析!F$34,"▲", "-")), 2) &lt; 0, ABS(ROUND(VALUE(SUBSTITUTE(連結実質赤字比率に係る赤字・黒字の構成分析!F$34,"▲", "-")), 2)), NA())</f>
        <v>2.4</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2.85</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2.04</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2.27</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22946</v>
      </c>
      <c r="E42" s="170"/>
      <c r="F42" s="170"/>
      <c r="G42" s="170">
        <f>'実質公債費比率（分子）の構造'!L$52</f>
        <v>22700</v>
      </c>
      <c r="H42" s="170"/>
      <c r="I42" s="170"/>
      <c r="J42" s="170">
        <f>'実質公債費比率（分子）の構造'!M$52</f>
        <v>22744</v>
      </c>
      <c r="K42" s="170"/>
      <c r="L42" s="170"/>
      <c r="M42" s="170">
        <f>'実質公債費比率（分子）の構造'!N$52</f>
        <v>22666</v>
      </c>
      <c r="N42" s="170"/>
      <c r="O42" s="170"/>
      <c r="P42" s="170">
        <f>'実質公債費比率（分子）の構造'!O$52</f>
        <v>22421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60</v>
      </c>
      <c r="C44" s="170"/>
      <c r="D44" s="170"/>
      <c r="E44" s="170">
        <f>'実質公債費比率（分子）の構造'!L$50</f>
        <v>61</v>
      </c>
      <c r="F44" s="170"/>
      <c r="G44" s="170"/>
      <c r="H44" s="170">
        <f>'実質公債費比率（分子）の構造'!M$50</f>
        <v>62</v>
      </c>
      <c r="I44" s="170"/>
      <c r="J44" s="170"/>
      <c r="K44" s="170">
        <f>'実質公債費比率（分子）の構造'!N$50</f>
        <v>62</v>
      </c>
      <c r="L44" s="170"/>
      <c r="M44" s="170"/>
      <c r="N44" s="170">
        <f>'実質公債費比率（分子）の構造'!O$50</f>
        <v>61</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1363</v>
      </c>
      <c r="C46" s="170"/>
      <c r="D46" s="170"/>
      <c r="E46" s="170">
        <f>'実質公債費比率（分子）の構造'!L$48</f>
        <v>3010</v>
      </c>
      <c r="F46" s="170"/>
      <c r="G46" s="170"/>
      <c r="H46" s="170">
        <f>'実質公債費比率（分子）の構造'!M$48</f>
        <v>3058</v>
      </c>
      <c r="I46" s="170"/>
      <c r="J46" s="170"/>
      <c r="K46" s="170">
        <f>'実質公債費比率（分子）の構造'!N$48</f>
        <v>3416</v>
      </c>
      <c r="L46" s="170"/>
      <c r="M46" s="170"/>
      <c r="N46" s="170">
        <f>'実質公債費比率（分子）の構造'!O$48</f>
        <v>3455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24922</v>
      </c>
      <c r="C49" s="170"/>
      <c r="D49" s="170"/>
      <c r="E49" s="170">
        <f>'実質公債費比率（分子）の構造'!L$45</f>
        <v>23972</v>
      </c>
      <c r="F49" s="170"/>
      <c r="G49" s="170"/>
      <c r="H49" s="170">
        <f>'実質公債費比率（分子）の構造'!M$45</f>
        <v>25557</v>
      </c>
      <c r="I49" s="170"/>
      <c r="J49" s="170"/>
      <c r="K49" s="170">
        <f>'実質公債費比率（分子）の構造'!N$45</f>
        <v>24598</v>
      </c>
      <c r="L49" s="170"/>
      <c r="M49" s="170"/>
      <c r="N49" s="170">
        <f>'実質公債費比率（分子）の構造'!O$45</f>
        <v>25015</v>
      </c>
      <c r="O49" s="170"/>
      <c r="P49" s="170"/>
    </row>
    <row r="50" spans="1:16" x14ac:dyDescent="0.15">
      <c r="A50" s="170" t="s">
        <v>67</v>
      </c>
      <c r="B50" s="170" t="e">
        <f>NA()</f>
        <v>#N/A</v>
      </c>
      <c r="C50" s="170">
        <f>IF(ISNUMBER('実質公債費比率（分子）の構造'!K$53),'実質公債費比率（分子）の構造'!K$53,NA())</f>
        <v>3399</v>
      </c>
      <c r="D50" s="170" t="e">
        <f>NA()</f>
        <v>#N/A</v>
      </c>
      <c r="E50" s="170" t="e">
        <f>NA()</f>
        <v>#N/A</v>
      </c>
      <c r="F50" s="170">
        <f>IF(ISNUMBER('実質公債費比率（分子）の構造'!L$53),'実質公債費比率（分子）の構造'!L$53,NA())</f>
        <v>4343</v>
      </c>
      <c r="G50" s="170" t="e">
        <f>NA()</f>
        <v>#N/A</v>
      </c>
      <c r="H50" s="170" t="e">
        <f>NA()</f>
        <v>#N/A</v>
      </c>
      <c r="I50" s="170">
        <f>IF(ISNUMBER('実質公債費比率（分子）の構造'!M$53),'実質公債費比率（分子）の構造'!M$53,NA())</f>
        <v>5933</v>
      </c>
      <c r="J50" s="170" t="e">
        <f>NA()</f>
        <v>#N/A</v>
      </c>
      <c r="K50" s="170" t="e">
        <f>NA()</f>
        <v>#N/A</v>
      </c>
      <c r="L50" s="170">
        <f>IF(ISNUMBER('実質公債費比率（分子）の構造'!N$53),'実質公債費比率（分子）の構造'!N$53,NA())</f>
        <v>5410</v>
      </c>
      <c r="M50" s="170" t="e">
        <f>NA()</f>
        <v>#N/A</v>
      </c>
      <c r="N50" s="170" t="e">
        <f>NA()</f>
        <v>#N/A</v>
      </c>
      <c r="O50" s="170">
        <f>IF(ISNUMBER('実質公債費比率（分子）の構造'!O$53),'実質公債費比率（分子）の構造'!O$53,NA())</f>
        <v>6110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194260</v>
      </c>
      <c r="E56" s="169"/>
      <c r="F56" s="169"/>
      <c r="G56" s="169">
        <f>'将来負担比率（分子）の構造'!J$52</f>
        <v>196531</v>
      </c>
      <c r="H56" s="169"/>
      <c r="I56" s="169"/>
      <c r="J56" s="169">
        <f>'将来負担比率（分子）の構造'!K$52</f>
        <v>193538</v>
      </c>
      <c r="K56" s="169"/>
      <c r="L56" s="169"/>
      <c r="M56" s="169">
        <f>'将来負担比率（分子）の構造'!L$52</f>
        <v>190274</v>
      </c>
      <c r="N56" s="169"/>
      <c r="O56" s="169"/>
      <c r="P56" s="169">
        <f>'将来負担比率（分子）の構造'!M$52</f>
        <v>183951</v>
      </c>
    </row>
    <row r="57" spans="1:16" x14ac:dyDescent="0.15">
      <c r="A57" s="169" t="s">
        <v>42</v>
      </c>
      <c r="B57" s="169"/>
      <c r="C57" s="169"/>
      <c r="D57" s="169">
        <f>'将来負担比率（分子）の構造'!I$51</f>
        <v>55612</v>
      </c>
      <c r="E57" s="169"/>
      <c r="F57" s="169"/>
      <c r="G57" s="169">
        <f>'将来負担比率（分子）の構造'!J$51</f>
        <v>55175</v>
      </c>
      <c r="H57" s="169"/>
      <c r="I57" s="169"/>
      <c r="J57" s="169">
        <f>'将来負担比率（分子）の構造'!K$51</f>
        <v>62217</v>
      </c>
      <c r="K57" s="169"/>
      <c r="L57" s="169"/>
      <c r="M57" s="169">
        <f>'将来負担比率（分子）の構造'!L$51</f>
        <v>63457</v>
      </c>
      <c r="N57" s="169"/>
      <c r="O57" s="169"/>
      <c r="P57" s="169">
        <f>'将来負担比率（分子）の構造'!M$51</f>
        <v>60196</v>
      </c>
    </row>
    <row r="58" spans="1:16" x14ac:dyDescent="0.15">
      <c r="A58" s="169" t="s">
        <v>41</v>
      </c>
      <c r="B58" s="169"/>
      <c r="C58" s="169"/>
      <c r="D58" s="169">
        <f>'将来負担比率（分子）の構造'!I$50</f>
        <v>46945</v>
      </c>
      <c r="E58" s="169"/>
      <c r="F58" s="169"/>
      <c r="G58" s="169">
        <f>'将来負担比率（分子）の構造'!J$50</f>
        <v>37050</v>
      </c>
      <c r="H58" s="169"/>
      <c r="I58" s="169"/>
      <c r="J58" s="169">
        <f>'将来負担比率（分子）の構造'!K$50</f>
        <v>48698</v>
      </c>
      <c r="K58" s="169"/>
      <c r="L58" s="169"/>
      <c r="M58" s="169">
        <f>'将来負担比率（分子）の構造'!L$50</f>
        <v>48139</v>
      </c>
      <c r="N58" s="169"/>
      <c r="O58" s="169"/>
      <c r="P58" s="169">
        <f>'将来負担比率（分子）の構造'!M$50</f>
        <v>46546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281</v>
      </c>
      <c r="C61" s="169"/>
      <c r="D61" s="169"/>
      <c r="E61" s="169">
        <f>'将来負担比率（分子）の構造'!J$46</f>
        <v>167</v>
      </c>
      <c r="F61" s="169"/>
      <c r="G61" s="169"/>
      <c r="H61" s="169">
        <f>'将来負担比率（分子）の構造'!K$46</f>
        <v>101</v>
      </c>
      <c r="I61" s="169"/>
      <c r="J61" s="169"/>
      <c r="K61" s="169">
        <f>'将来負担比率（分子）の構造'!L$46</f>
        <v>47</v>
      </c>
      <c r="L61" s="169"/>
      <c r="M61" s="169"/>
      <c r="N61" s="169">
        <f>'将来負担比率（分子）の構造'!M$46</f>
        <v>162</v>
      </c>
      <c r="O61" s="169"/>
      <c r="P61" s="169"/>
    </row>
    <row r="62" spans="1:16" x14ac:dyDescent="0.15">
      <c r="A62" s="169" t="s">
        <v>35</v>
      </c>
      <c r="B62" s="169">
        <f>'将来負担比率（分子）の構造'!I$45</f>
        <v>32354</v>
      </c>
      <c r="C62" s="169"/>
      <c r="D62" s="169"/>
      <c r="E62" s="169">
        <f>'将来負担比率（分子）の構造'!J$45</f>
        <v>31845</v>
      </c>
      <c r="F62" s="169"/>
      <c r="G62" s="169"/>
      <c r="H62" s="169">
        <f>'将来負担比率（分子）の構造'!K$45</f>
        <v>32137</v>
      </c>
      <c r="I62" s="169"/>
      <c r="J62" s="169"/>
      <c r="K62" s="169">
        <f>'将来負担比率（分子）の構造'!L$45</f>
        <v>30695</v>
      </c>
      <c r="L62" s="169"/>
      <c r="M62" s="169"/>
      <c r="N62" s="169">
        <f>'将来負担比率（分子）の構造'!M$45</f>
        <v>32584</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28391</v>
      </c>
      <c r="C64" s="169"/>
      <c r="D64" s="169"/>
      <c r="E64" s="169">
        <f>'将来負担比率（分子）の構造'!J$43</f>
        <v>40050</v>
      </c>
      <c r="F64" s="169"/>
      <c r="G64" s="169"/>
      <c r="H64" s="169">
        <f>'将来負担比率（分子）の構造'!K$43</f>
        <v>42774</v>
      </c>
      <c r="I64" s="169"/>
      <c r="J64" s="169"/>
      <c r="K64" s="169">
        <f>'将来負担比率（分子）の構造'!L$43</f>
        <v>46969</v>
      </c>
      <c r="L64" s="169"/>
      <c r="M64" s="169"/>
      <c r="N64" s="169">
        <f>'将来負担比率（分子）の構造'!M$43</f>
        <v>50235</v>
      </c>
      <c r="O64" s="169"/>
      <c r="P64" s="169"/>
    </row>
    <row r="65" spans="1:16" x14ac:dyDescent="0.15">
      <c r="A65" s="169" t="s">
        <v>32</v>
      </c>
      <c r="B65" s="169">
        <f>'将来負担比率（分子）の構造'!I$42</f>
        <v>357</v>
      </c>
      <c r="C65" s="169"/>
      <c r="D65" s="169"/>
      <c r="E65" s="169">
        <f>'将来負担比率（分子）の構造'!J$42</f>
        <v>301</v>
      </c>
      <c r="F65" s="169"/>
      <c r="G65" s="169"/>
      <c r="H65" s="169">
        <f>'将来負担比率（分子）の構造'!K$42</f>
        <v>245</v>
      </c>
      <c r="I65" s="169"/>
      <c r="J65" s="169"/>
      <c r="K65" s="169">
        <f>'将来負担比率（分子）の構造'!L$42</f>
        <v>190</v>
      </c>
      <c r="L65" s="169"/>
      <c r="M65" s="169"/>
      <c r="N65" s="169">
        <f>'将来負担比率（分子）の構造'!M$42</f>
        <v>134</v>
      </c>
      <c r="O65" s="169"/>
      <c r="P65" s="169"/>
    </row>
    <row r="66" spans="1:16" x14ac:dyDescent="0.15">
      <c r="A66" s="169" t="s">
        <v>31</v>
      </c>
      <c r="B66" s="169">
        <f>'将来負担比率（分子）の構造'!I$41</f>
        <v>269828</v>
      </c>
      <c r="C66" s="169"/>
      <c r="D66" s="169"/>
      <c r="E66" s="169">
        <f>'将来負担比率（分子）の構造'!J$41</f>
        <v>260131</v>
      </c>
      <c r="F66" s="169"/>
      <c r="G66" s="169"/>
      <c r="H66" s="169">
        <f>'将来負担比率（分子）の構造'!K$41</f>
        <v>260498</v>
      </c>
      <c r="I66" s="169"/>
      <c r="J66" s="169"/>
      <c r="K66" s="169">
        <f>'将来負担比率（分子）の構造'!L$41</f>
        <v>254284</v>
      </c>
      <c r="L66" s="169"/>
      <c r="M66" s="169"/>
      <c r="N66" s="169">
        <f>'将来負担比率（分子）の構造'!M$41</f>
        <v>247094</v>
      </c>
      <c r="O66" s="169"/>
      <c r="P66" s="169"/>
    </row>
    <row r="67" spans="1:16" x14ac:dyDescent="0.15">
      <c r="A67" s="169" t="s">
        <v>71</v>
      </c>
      <c r="B67" s="169" t="e">
        <f>NA()</f>
        <v>#N/A</v>
      </c>
      <c r="C67" s="169">
        <f>IF(ISNUMBER('将来負担比率（分子）の構造'!I$53), IF('将来負担比率（分子）の構造'!I$53 &lt; 0, 0, '将来負担比率（分子）の構造'!I$53), NA())</f>
        <v>34394</v>
      </c>
      <c r="D67" s="169" t="e">
        <f>NA()</f>
        <v>#N/A</v>
      </c>
      <c r="E67" s="169" t="e">
        <f>NA()</f>
        <v>#N/A</v>
      </c>
      <c r="F67" s="169">
        <f>IF(ISNUMBER('将来負担比率（分子）の構造'!J$53), IF('将来負担比率（分子）の構造'!J$53 &lt; 0, 0, '将来負担比率（分子）の構造'!J$53), NA())</f>
        <v>43738</v>
      </c>
      <c r="G67" s="169" t="e">
        <f>NA()</f>
        <v>#N/A</v>
      </c>
      <c r="H67" s="169" t="e">
        <f>NA()</f>
        <v>#N/A</v>
      </c>
      <c r="I67" s="169">
        <f>IF(ISNUMBER('将来負担比率（分子）の構造'!K$53), IF('将来負担比率（分子）の構造'!K$53 &lt; 0, 0, '将来負担比率（分子）の構造'!K$53), NA())</f>
        <v>31303</v>
      </c>
      <c r="J67" s="169" t="e">
        <f>NA()</f>
        <v>#N/A</v>
      </c>
      <c r="K67" s="169" t="e">
        <f>NA()</f>
        <v>#N/A</v>
      </c>
      <c r="L67" s="169">
        <f>IF(ISNUMBER('将来負担比率（分子）の構造'!L$53), IF('将来負担比率（分子）の構造'!L$53 &lt; 0, 0, '将来負担比率（分子）の構造'!L$53), NA())</f>
        <v>30315</v>
      </c>
      <c r="M67" s="169" t="e">
        <f>NA()</f>
        <v>#N/A</v>
      </c>
      <c r="N67" s="169" t="e">
        <f>NA()</f>
        <v>#N/A</v>
      </c>
      <c r="O67" s="169">
        <f>IF(ISNUMBER('将来負担比率（分子）の構造'!M$53), IF('将来負担比率（分子）の構造'!M$53 &lt; 0, 0, '将来負担比率（分子）の構造'!M$53), NA())</f>
        <v>39516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10708</v>
      </c>
      <c r="C72" s="173">
        <f>基金残高に係る経年分析!G55</f>
        <v>8980</v>
      </c>
      <c r="D72" s="173">
        <f>基金残高に係る経年分析!H55</f>
        <v>8064</v>
      </c>
    </row>
    <row r="73" spans="1:16" x14ac:dyDescent="0.15">
      <c r="A73" s="172" t="s">
        <v>74</v>
      </c>
      <c r="B73" s="173">
        <f>基金残高に係る経年分析!F56</f>
        <v>12145</v>
      </c>
      <c r="C73" s="173">
        <f>基金残高に係る経年分析!G56</f>
        <v>13664</v>
      </c>
      <c r="D73" s="173">
        <f>基金残高に係る経年分析!H56</f>
        <v>12501</v>
      </c>
    </row>
    <row r="74" spans="1:16" x14ac:dyDescent="0.15">
      <c r="A74" s="172" t="s">
        <v>75</v>
      </c>
      <c r="B74" s="173">
        <f>基金残高に係る経年分析!F57</f>
        <v>20827</v>
      </c>
      <c r="C74" s="173">
        <f>基金残高に係る経年分析!G57</f>
        <v>19643</v>
      </c>
      <c r="D74" s="173">
        <f>基金残高に係る経年分析!H57</f>
        <v>18703</v>
      </c>
    </row>
  </sheetData>
  <sheetProtection algorithmName="SHA-512" hashValue="HNAyvaqxj+32Jmp2iIF3ZIv/DyVNqpTEtCrlXjPoYrTyV9RNIstQkspQIFDreZ7WvV7oIT3/GVlz4uKWVUsk8A==" saltValue="5s4kkCHxEHz6pwymqwO4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2025-02-19T05:32:18Z</dcterms:created>
  <dcterms:modified xsi:type="dcterms:W3CDTF">2025-03-24T00:58:57Z</dcterms:modified>
  <cp:category/>
</cp:coreProperties>
</file>