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4035BB56-CE41-437F-9C59-CA75D737FE31}" xr6:coauthVersionLast="36" xr6:coauthVersionMax="36" xr10:uidLastSave="{00000000-0000-0000-0000-000000000000}"/>
  <bookViews>
    <workbookView xWindow="0" yWindow="0" windowWidth="28800" windowHeight="13530" tabRatio="90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CO34" i="10"/>
  <c r="CO35" i="10" s="1"/>
  <c r="CO36" i="10" s="1"/>
  <c r="CO37"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alcChain>
</file>

<file path=xl/sharedStrings.xml><?xml version="1.0" encoding="utf-8"?>
<sst xmlns="http://schemas.openxmlformats.org/spreadsheetml/2006/main" count="1055" uniqueCount="561">
  <si>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</si>
  <si>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</si>
  <si>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</si>
  <si>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</si>
  <si>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</si>
  <si>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</si>
  <si>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</si>
  <si>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</si>
  <si>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</si>
  <si>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</si>
  <si>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</si>
  <si>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</si>
  <si>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</si>
  <si>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</si>
  <si>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</si>
  <si>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</si>
  <si>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</si>
  <si>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</si>
  <si>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</si>
  <si>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</si>
  <si>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</si>
  <si>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</si>
  <si>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</si>
  <si>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</si>
  <si>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</si>
  <si>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</si>
  <si>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</si>
  <si>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</si>
  <si>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</si>
  <si>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</si>
  <si>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</si>
  <si>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</si>
  <si>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</si>
  <si>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</si>
  <si>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</si>
  <si>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</si>
  <si>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</si>
  <si>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</si>
  <si>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</si>
  <si>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</si>
  <si>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</si>
  <si>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</si>
  <si>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</si>
  <si>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</si>
  <si>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</si>
  <si>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</si>
  <si>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</si>
  <si>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</si>
  <si>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</si>
  <si>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</si>
  <si>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</si>
  <si>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</si>
  <si>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</si>
  <si>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</si>
  <si>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</si>
  <si>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</si>
  <si>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</si>
  <si>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</si>
  <si>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</si>
  <si>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</si>
  <si>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</si>
  <si>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</si>
  <si>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</si>
  <si>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</si>
  <si>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</si>
  <si>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</si>
  <si>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</si>
  <si>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</si>
  <si>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</si>
  <si>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</si>
  <si>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</si>
  <si>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</si>
  <si>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</si>
  <si>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</si>
  <si>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</si>
  <si>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</si>
  <si>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</si>
  <si>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</si>
  <si>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</si>
  <si>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</si>
  <si>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</si>
  <si>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</si>
  <si>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</si>
  <si>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</si>
  <si>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</si>
  <si>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</si>
  <si>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</si>
  <si>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</si>
  <si>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</si>
  <si>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</si>
  <si>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</si>
  <si>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</si>
  <si>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</si>
  <si>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</si>
  <si>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</si>
  <si>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</si>
  <si>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</si>
  <si>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</si>
  <si>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</si>
  <si>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</si>
  <si>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</si>
  <si>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</si>
  <si>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</si>
  <si>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</si>
  <si>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</si>
  <si>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</si>
  <si>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</si>
  <si>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</si>
  <si>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</si>
  <si>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</si>
  <si>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</si>
  <si>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</si>
  <si>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</si>
  <si>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</si>
  <si>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</si>
  <si>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</si>
  <si>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</si>
  <si>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</si>
  <si>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</si>
  <si>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</si>
  <si>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</si>
  <si>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</si>
  <si>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</si>
  <si>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</si>
  <si>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</si>
  <si>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</si>
  <si>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</si>
  <si>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</si>
  <si>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</si>
  <si>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</si>
  <si>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</si>
  <si>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</si>
  <si>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</si>
  <si>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</si>
  <si>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</si>
  <si>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</si>
  <si>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</si>
  <si>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</si>
  <si>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</si>
  <si>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</si>
  <si>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</si>
  <si>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</si>
  <si>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</si>
  <si>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</si>
  <si>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</si>
  <si>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</si>
  <si>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</si>
  <si>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</si>
  <si>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</si>
  <si>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</si>
  <si>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</si>
  <si>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</si>
  <si>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</si>
  <si>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</si>
  <si>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</si>
  <si>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</si>
  <si>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</si>
  <si>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</si>
  <si>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</si>
  <si>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</si>
  <si>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</si>
  <si>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</si>
  <si>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</si>
  <si>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</si>
  <si>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</si>
  <si>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</si>
  <si>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</si>
  <si>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</si>
  <si>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</si>
  <si>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</si>
  <si>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</si>
  <si>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</si>
  <si>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</si>
  <si>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</si>
  <si>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</si>
  <si>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</si>
  <si>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</si>
  <si>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</si>
  <si>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</si>
  <si>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</si>
  <si>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</si>
  <si>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</si>
  <si>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</si>
  <si>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</si>
  <si>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</si>
  <si>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</si>
  <si>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</si>
  <si>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</si>
  <si>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</si>
  <si>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</si>
  <si>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</si>
  <si>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</si>
  <si>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</si>
  <si>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</si>
  <si>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</si>
  <si>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</si>
  <si>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</si>
  <si>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</si>
  <si>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</si>
  <si>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</si>
  <si>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</si>
  <si>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</si>
  <si>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</si>
  <si>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鹿児島県鹿屋市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</si>
  <si>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</si>
  <si>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</si>
  <si>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</si>
  <si>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</si>
  <si>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</si>
  <si>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</si>
  <si>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</si>
  <si>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</si>
  <si>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</si>
  <si>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</si>
  <si>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</si>
  <si>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</si>
  <si>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</si>
  <si>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</si>
  <si>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</si>
  <si>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</si>
  <si>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</si>
  <si>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</si>
  <si>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</si>
  <si>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</si>
  <si>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</si>
  <si>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</si>
  <si>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</si>
  <si>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</si>
  <si>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</si>
  <si>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</si>
  <si>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</si>
  <si>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</si>
  <si>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</si>
  <si>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</si>
  <si>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</si>
  <si>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</si>
  <si>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</si>
  <si>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</si>
  <si>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</si>
  <si>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</si>
  <si>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</si>
  <si>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</si>
  <si>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</si>
  <si>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</si>
  <si>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</si>
  <si>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</si>
  <si>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</si>
  <si>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</si>
  <si>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</si>
  <si>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</si>
  <si>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</si>
  <si>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</si>
  <si>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</si>
  <si>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</si>
  <si>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</si>
  <si>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</si>
  <si>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</si>
  <si>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</si>
  <si>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</si>
  <si>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</si>
  <si>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</si>
  <si>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</si>
  <si>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</si>
  <si>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</si>
  <si>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</si>
  <si>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</si>
  <si>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</si>
  <si>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</si>
  <si>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</si>
  <si>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</si>
  <si>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</si>
  <si>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</si>
  <si>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</si>
  <si>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</si>
  <si>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</si>
  <si>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</si>
  <si>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</si>
  <si>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</si>
  <si>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</si>
  <si>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</si>
  <si>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</si>
  <si>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</si>
  <si>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</si>
  <si>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</si>
  <si>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</si>
  <si>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</si>
  <si>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</si>
  <si>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</si>
  <si>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</si>
  <si>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</si>
  <si>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</si>
  <si>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</si>
  <si>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</si>
  <si>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</si>
  <si>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</si>
  <si>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</si>
  <si>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</si>
  <si>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</si>
  <si>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</si>
  <si>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</si>
  <si>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</si>
  <si>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</si>
  <si>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</si>
  <si>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</si>
  <si>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</si>
  <si>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</si>
  <si>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</si>
  <si>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</si>
  <si>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</si>
  <si>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</si>
  <si>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</si>
  <si>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</si>
  <si>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</si>
  <si>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</si>
  <si>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</si>
  <si>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</si>
  <si>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</si>
  <si>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</si>
  <si>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</si>
  <si>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</si>
  <si>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</si>
  <si>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</si>
  <si>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</si>
  <si>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</si>
  <si>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</si>
  <si>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</si>
  <si>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</si>
  <si>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</si>
  <si>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</si>
  <si>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</si>
  <si>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</si>
  <si>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</si>
  <si>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</si>
  <si>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</si>
  <si>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</si>
  <si>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</si>
  <si>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</si>
  <si>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</si>
  <si>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</si>
  <si>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</si>
  <si>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</si>
  <si>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</si>
  <si>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</si>
  <si>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</si>
  <si>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</si>
  <si>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</si>
  <si>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</si>
  <si>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</si>
  <si>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</si>
  <si>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</si>
  <si>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</si>
  <si>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</si>
  <si>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</si>
  <si>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</si>
  <si>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鹿児島県鹿屋市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</si>
  <si>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</si>
  <si>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</si>
  <si>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</si>
  <si>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</si>
  <si>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</si>
  <si>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</si>
  <si>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</si>
  <si>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</si>
  <si>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</si>
  <si>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</si>
  <si>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</si>
  <si>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</si>
  <si>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</si>
  <si>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</si>
  <si>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</si>
  <si>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</si>
  <si>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</si>
  <si>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</si>
  <si>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</si>
  <si>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</si>
  <si>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</si>
  <si>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</si>
  <si>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</si>
  <si>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</si>
  <si>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</si>
  <si>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</si>
  <si>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</si>
  <si>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</si>
  <si>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</si>
  <si>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</si>
  <si>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</si>
  <si>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</si>
  <si>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</si>
  <si>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</si>
  <si>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</si>
  <si>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</si>
  <si>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</si>
  <si>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</si>
  <si>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</si>
  <si>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</si>
  <si>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</si>
  <si>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</si>
  <si>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</si>
  <si>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</si>
  <si>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</si>
  <si>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</si>
  <si>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</si>
  <si>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</si>
  <si>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</si>
  <si>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</si>
  <si>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</si>
  <si>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</si>
  <si>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</si>
  <si>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</si>
  <si>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</si>
  <si>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</si>
  <si>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</si>
  <si>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</si>
  <si>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</si>
  <si>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</si>
  <si>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</si>
  <si>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</si>
  <si>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</si>
  <si>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</si>
  <si>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</si>
  <si>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</si>
  <si>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</si>
  <si>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</si>
  <si>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</si>
  <si>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</si>
  <si>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</si>
  <si>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</si>
  <si>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</si>
  <si>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</si>
  <si>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</si>
  <si>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</si>
  <si>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</si>
  <si>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</si>
  <si>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</si>
  <si>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</si>
  <si>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</si>
  <si>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</si>
  <si>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</si>
  <si>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</si>
  <si>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</si>
  <si>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</si>
  <si>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</si>
  <si>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</si>
  <si>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</si>
  <si>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</si>
  <si>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</si>
  <si>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</si>
  <si>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</si>
  <si>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</si>
  <si>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</si>
  <si>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</si>
  <si>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</si>
  <si>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</si>
  <si>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</si>
  <si>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</si>
  <si>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</si>
  <si>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</si>
  <si>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</si>
  <si>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</si>
  <si>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</si>
  <si>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</si>
  <si>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</si>
  <si>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</si>
  <si>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</si>
  <si>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</si>
  <si>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</si>
  <si>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</si>
  <si>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</si>
  <si>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</si>
  <si>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</si>
  <si>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</si>
  <si>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</si>
  <si>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</si>
  <si>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</si>
  <si>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</si>
  <si>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</si>
  <si>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</si>
  <si>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</si>
  <si>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</si>
  <si>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</si>
  <si>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</si>
  <si>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</si>
  <si>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</si>
  <si>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</si>
  <si>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</si>
  <si>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</si>
  <si>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</si>
  <si>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</si>
  <si>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</si>
  <si>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</si>
  <si>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</si>
  <si>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</si>
  <si>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</si>
  <si>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</si>
  <si>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</si>
  <si>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</si>
  <si>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</si>
  <si>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</si>
  <si>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</si>
  <si>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</si>
  <si>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</si>
  <si>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</si>
  <si>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</si>
  <si>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</si>
  <si>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</si>
  <si>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</si>
  <si>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</si>
  <si>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</si>
  <si>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</si>
  <si>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</si>
  <si>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</si>
  <si>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</si>
  <si>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</si>
  <si>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</si>
  <si>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</si>
  <si>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</si>
  <si>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</si>
  <si>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</si>
  <si>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</si>
  <si>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</si>
  <si>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</si>
  <si>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</si>
  <si>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</si>
  <si>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</si>
  <si>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</si>
  <si>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</si>
  <si>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</si>
  <si>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</si>
  <si>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</si>
  <si>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0.15</t>
  </si>
  <si>
    <t>水道事業</t>
  </si>
  <si>
    <t>一般会計</t>
  </si>
  <si>
    <t>国民健康保険事業特別会計</t>
  </si>
  <si>
    <t>介護保険事業特別会計</t>
  </si>
  <si>
    <t>下水道事業</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</si>
  <si>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</si>
  <si>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</si>
  <si>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</si>
  <si>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</si>
  <si>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</si>
  <si>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</si>
  <si>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</si>
  <si>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</si>
  <si>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</si>
  <si>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</si>
  <si>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曽於北部衛生処理組合</t>
    <rPh sb="0" eb="2">
      <t>ソオ</t>
    </rPh>
    <rPh sb="2" eb="4">
      <t>ホクブ</t>
    </rPh>
    <rPh sb="4" eb="6">
      <t>エイセイ</t>
    </rPh>
    <rPh sb="6" eb="8">
      <t>ショリ</t>
    </rPh>
    <rPh sb="8" eb="10">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</si>
  <si>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</si>
  <si>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</si>
  <si>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</si>
  <si>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</si>
  <si>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</si>
  <si>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</si>
  <si>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</si>
  <si>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</si>
  <si>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おおすみ観光未来会議</t>
    <rPh sb="4" eb="6">
      <t>カンコウ</t>
    </rPh>
    <rPh sb="6" eb="8">
      <t>ミライ</t>
    </rPh>
    <rPh sb="8" eb="10">
      <t>カイギ</t>
    </rPh>
    <phoneticPr fontId="2"/>
  </si>
  <si>
    <t>ふるさと鹿屋応援基金</t>
  </si>
  <si>
    <t>地域振興基金</t>
  </si>
  <si>
    <t>公共施設修繕基金</t>
  </si>
  <si>
    <t>再編交付金等事業基金</t>
    <rPh sb="5" eb="6">
      <t>トウ</t>
    </rPh>
    <phoneticPr fontId="5"/>
  </si>
  <si>
    <t>高齢者福祉基金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</si>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</sst>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177" fontId="35" fillId="6" borderId="83"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6" borderId="38" xfId="12" applyFont="1" applyFill="1" applyBorder="1" applyAlignment="1">
      <alignment horizontal="left"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9380-4766-B932-2E142CCF23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73449</c:v>
                </c:pt>
                <c:pt idx="1">
                  <c:v>65542</c:v>
                </c:pt>
                <c:pt idx="2">
                  <c:v>55568</c:v>
                </c:pt>
                <c:pt idx="3">
                  <c:v>44109</c:v>
                </c:pt>
                <c:pt idx="4">
                  <c:v>60550</c:v>
                </c:pt>
              </c:numCache>
            </c:numRef>
          </c:val>
          <c:smooth val="0"/>
          <c:extLst>
            <c:ext xmlns:c16="http://schemas.microsoft.com/office/drawing/2014/chart" uri="{C3380CC4-5D6E-409C-BE32-E72D297353CC}">
              <c16:uniqueId val="{00000001-9380-4766-B932-2E142CCF23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c:v>
                </c:pt>
                <c:pt idx="1">
                  <c:v>10.31</c:v>
                </c:pt>
                <c:pt idx="2">
                  <c:v>8.99</c:v>
                </c:pt>
                <c:pt idx="3">
                  <c:v>5.71</c:v>
                </c:pt>
                <c:pt idx="4">
                  <c:v>7.98</c:v>
                </c:pt>
              </c:numCache>
            </c:numRef>
          </c:val>
          <c:extLst>
            <c:ext xmlns:c16="http://schemas.microsoft.com/office/drawing/2014/chart" uri="{C3380CC4-5D6E-409C-BE32-E72D297353CC}">
              <c16:uniqueId val="{00000000-601D-4205-AB61-87C5A6127A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23.24</c:v>
                </c:pt>
                <c:pt idx="1">
                  <c:v>21.14</c:v>
                </c:pt>
                <c:pt idx="2">
                  <c:v>21.24</c:v>
                </c:pt>
                <c:pt idx="3">
                  <c:v>24.92</c:v>
                </c:pt>
                <c:pt idx="4">
                  <c:v>24.58</c:v>
                </c:pt>
              </c:numCache>
            </c:numRef>
          </c:val>
          <c:extLst>
            <c:ext xmlns:c16="http://schemas.microsoft.com/office/drawing/2014/chart" uri="{C3380CC4-5D6E-409C-BE32-E72D297353CC}">
              <c16:uniqueId val="{00000001-601D-4205-AB61-87C5A6127A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0.69</c:v>
                </c:pt>
                <c:pt idx="1">
                  <c:v>0.32</c:v>
                </c:pt>
                <c:pt idx="2">
                  <c:v>0.5</c:v>
                </c:pt>
                <c:pt idx="3">
                  <c:v>-0.15</c:v>
                </c:pt>
                <c:pt idx="4">
                  <c:v>2.38</c:v>
                </c:pt>
              </c:numCache>
            </c:numRef>
          </c:val>
          <c:smooth val="0"/>
          <c:extLst>
            <c:ext xmlns:c16="http://schemas.microsoft.com/office/drawing/2014/chart" uri="{C3380CC4-5D6E-409C-BE32-E72D297353CC}">
              <c16:uniqueId val="{00000002-601D-4205-AB61-87C5A6127A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CB-4565-89D3-D787216341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CB-4565-89D3-D787216341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CB-4565-89D3-D787216341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BCB-4565-89D3-D7872163410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0.03</c:v>
                </c:pt>
              </c:numCache>
            </c:numRef>
          </c:val>
          <c:extLst>
            <c:ext xmlns:c16="http://schemas.microsoft.com/office/drawing/2014/chart" uri="{C3380CC4-5D6E-409C-BE32-E72D297353CC}">
              <c16:uniqueId val="{00000004-2BCB-4565-89D3-D7872163410A}"/>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0.71</c:v>
                </c:pt>
                <c:pt idx="4">
                  <c:v>#N/A</c:v>
                </c:pt>
                <c:pt idx="5">
                  <c:v>0.89</c:v>
                </c:pt>
                <c:pt idx="6">
                  <c:v>#N/A</c:v>
                </c:pt>
                <c:pt idx="7">
                  <c:v>1.1299999999999999</c:v>
                </c:pt>
                <c:pt idx="8">
                  <c:v>#N/A</c:v>
                </c:pt>
                <c:pt idx="9">
                  <c:v>1.34</c:v>
                </c:pt>
              </c:numCache>
            </c:numRef>
          </c:val>
          <c:extLst>
            <c:ext xmlns:c16="http://schemas.microsoft.com/office/drawing/2014/chart" uri="{C3380CC4-5D6E-409C-BE32-E72D297353CC}">
              <c16:uniqueId val="{00000005-2BCB-4565-89D3-D787216341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0.55000000000000004</c:v>
                </c:pt>
                <c:pt idx="4">
                  <c:v>#N/A</c:v>
                </c:pt>
                <c:pt idx="5">
                  <c:v>0.98</c:v>
                </c:pt>
                <c:pt idx="6">
                  <c:v>#N/A</c:v>
                </c:pt>
                <c:pt idx="7">
                  <c:v>1.83</c:v>
                </c:pt>
                <c:pt idx="8">
                  <c:v>#N/A</c:v>
                </c:pt>
                <c:pt idx="9">
                  <c:v>1.78</c:v>
                </c:pt>
              </c:numCache>
            </c:numRef>
          </c:val>
          <c:extLst>
            <c:ext xmlns:c16="http://schemas.microsoft.com/office/drawing/2014/chart" uri="{C3380CC4-5D6E-409C-BE32-E72D297353CC}">
              <c16:uniqueId val="{00000006-2BCB-4565-89D3-D7872163410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0.97</c:v>
                </c:pt>
                <c:pt idx="4">
                  <c:v>#N/A</c:v>
                </c:pt>
                <c:pt idx="5">
                  <c:v>1.31</c:v>
                </c:pt>
                <c:pt idx="6">
                  <c:v>#N/A</c:v>
                </c:pt>
                <c:pt idx="7">
                  <c:v>1.87</c:v>
                </c:pt>
                <c:pt idx="8">
                  <c:v>#N/A</c:v>
                </c:pt>
                <c:pt idx="9">
                  <c:v>2.14</c:v>
                </c:pt>
              </c:numCache>
            </c:numRef>
          </c:val>
          <c:extLst>
            <c:ext xmlns:c16="http://schemas.microsoft.com/office/drawing/2014/chart" uri="{C3380CC4-5D6E-409C-BE32-E72D297353CC}">
              <c16:uniqueId val="{00000007-2BCB-4565-89D3-D787216341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8.59</c:v>
                </c:pt>
                <c:pt idx="2">
                  <c:v>#N/A</c:v>
                </c:pt>
                <c:pt idx="3">
                  <c:v>10.31</c:v>
                </c:pt>
                <c:pt idx="4">
                  <c:v>#N/A</c:v>
                </c:pt>
                <c:pt idx="5">
                  <c:v>8.99</c:v>
                </c:pt>
                <c:pt idx="6">
                  <c:v>#N/A</c:v>
                </c:pt>
                <c:pt idx="7">
                  <c:v>5.7</c:v>
                </c:pt>
                <c:pt idx="8">
                  <c:v>#N/A</c:v>
                </c:pt>
                <c:pt idx="9">
                  <c:v>7.98</c:v>
                </c:pt>
              </c:numCache>
            </c:numRef>
          </c:val>
          <c:extLst>
            <c:ext xmlns:c16="http://schemas.microsoft.com/office/drawing/2014/chart" uri="{C3380CC4-5D6E-409C-BE32-E72D297353CC}">
              <c16:uniqueId val="{00000008-2BCB-4565-89D3-D7872163410A}"/>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12.15</c:v>
                </c:pt>
                <c:pt idx="2">
                  <c:v>#N/A</c:v>
                </c:pt>
                <c:pt idx="3">
                  <c:v>12.33</c:v>
                </c:pt>
                <c:pt idx="4">
                  <c:v>#N/A</c:v>
                </c:pt>
                <c:pt idx="5">
                  <c:v>11.91</c:v>
                </c:pt>
                <c:pt idx="6">
                  <c:v>#N/A</c:v>
                </c:pt>
                <c:pt idx="7">
                  <c:v>11.95</c:v>
                </c:pt>
                <c:pt idx="8">
                  <c:v>#N/A</c:v>
                </c:pt>
                <c:pt idx="9">
                  <c:v>11.8</c:v>
                </c:pt>
              </c:numCache>
            </c:numRef>
          </c:val>
          <c:extLst>
            <c:ext xmlns:c16="http://schemas.microsoft.com/office/drawing/2014/chart" uri="{C3380CC4-5D6E-409C-BE32-E72D297353CC}">
              <c16:uniqueId val="{00000009-2BCB-4565-89D3-D787216341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3775</c:v>
                </c:pt>
                <c:pt idx="5">
                  <c:v>3918</c:v>
                </c:pt>
                <c:pt idx="8">
                  <c:v>4011</c:v>
                </c:pt>
                <c:pt idx="11">
                  <c:v>4035</c:v>
                </c:pt>
                <c:pt idx="14">
                  <c:v>3983</c:v>
                </c:pt>
              </c:numCache>
            </c:numRef>
          </c:val>
          <c:extLst>
            <c:ext xmlns:c16="http://schemas.microsoft.com/office/drawing/2014/chart" uri="{C3380CC4-5D6E-409C-BE32-E72D297353CC}">
              <c16:uniqueId val="{00000000-4A26-42B6-AFD5-3FF714736D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26-42B6-AFD5-3FF714736D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34</c:v>
                </c:pt>
                <c:pt idx="6">
                  <c:v>44</c:v>
                </c:pt>
                <c:pt idx="9">
                  <c:v>36</c:v>
                </c:pt>
                <c:pt idx="12">
                  <c:v>40</c:v>
                </c:pt>
              </c:numCache>
            </c:numRef>
          </c:val>
          <c:extLst>
            <c:ext xmlns:c16="http://schemas.microsoft.com/office/drawing/2014/chart" uri="{C3380CC4-5D6E-409C-BE32-E72D297353CC}">
              <c16:uniqueId val="{00000002-4A26-42B6-AFD5-3FF714736D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483</c:v>
                </c:pt>
                <c:pt idx="3">
                  <c:v>462</c:v>
                </c:pt>
                <c:pt idx="6">
                  <c:v>451</c:v>
                </c:pt>
                <c:pt idx="9">
                  <c:v>406</c:v>
                </c:pt>
                <c:pt idx="12">
                  <c:v>125</c:v>
                </c:pt>
              </c:numCache>
            </c:numRef>
          </c:val>
          <c:extLst>
            <c:ext xmlns:c16="http://schemas.microsoft.com/office/drawing/2014/chart" uri="{C3380CC4-5D6E-409C-BE32-E72D297353CC}">
              <c16:uniqueId val="{00000003-4A26-42B6-AFD5-3FF714736D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383</c:v>
                </c:pt>
                <c:pt idx="3">
                  <c:v>370</c:v>
                </c:pt>
                <c:pt idx="6">
                  <c:v>381</c:v>
                </c:pt>
                <c:pt idx="9">
                  <c:v>394</c:v>
                </c:pt>
                <c:pt idx="12">
                  <c:v>387</c:v>
                </c:pt>
              </c:numCache>
            </c:numRef>
          </c:val>
          <c:extLst>
            <c:ext xmlns:c16="http://schemas.microsoft.com/office/drawing/2014/chart" uri="{C3380CC4-5D6E-409C-BE32-E72D297353CC}">
              <c16:uniqueId val="{00000004-4A26-42B6-AFD5-3FF714736D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26-42B6-AFD5-3FF714736D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26-42B6-AFD5-3FF714736D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4209</c:v>
                </c:pt>
                <c:pt idx="3">
                  <c:v>4410</c:v>
                </c:pt>
                <c:pt idx="6">
                  <c:v>4472</c:v>
                </c:pt>
                <c:pt idx="9">
                  <c:v>4607</c:v>
                </c:pt>
                <c:pt idx="12">
                  <c:v>4678</c:v>
                </c:pt>
              </c:numCache>
            </c:numRef>
          </c:val>
          <c:extLst>
            <c:ext xmlns:c16="http://schemas.microsoft.com/office/drawing/2014/chart" uri="{C3380CC4-5D6E-409C-BE32-E72D297353CC}">
              <c16:uniqueId val="{00000007-4A26-42B6-AFD5-3FF714736D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1342</c:v>
                </c:pt>
                <c:pt idx="2">
                  <c:v>#N/A</c:v>
                </c:pt>
                <c:pt idx="3">
                  <c:v>#N/A</c:v>
                </c:pt>
                <c:pt idx="4">
                  <c:v>1358</c:v>
                </c:pt>
                <c:pt idx="5">
                  <c:v>#N/A</c:v>
                </c:pt>
                <c:pt idx="6">
                  <c:v>#N/A</c:v>
                </c:pt>
                <c:pt idx="7">
                  <c:v>1337</c:v>
                </c:pt>
                <c:pt idx="8">
                  <c:v>#N/A</c:v>
                </c:pt>
                <c:pt idx="9">
                  <c:v>#N/A</c:v>
                </c:pt>
                <c:pt idx="10">
                  <c:v>1408</c:v>
                </c:pt>
                <c:pt idx="11">
                  <c:v>#N/A</c:v>
                </c:pt>
                <c:pt idx="12">
                  <c:v>#N/A</c:v>
                </c:pt>
                <c:pt idx="13">
                  <c:v>1247</c:v>
                </c:pt>
                <c:pt idx="14">
                  <c:v>#N/A</c:v>
                </c:pt>
              </c:numCache>
            </c:numRef>
          </c:val>
          <c:smooth val="0"/>
          <c:extLst>
            <c:ext xmlns:c16="http://schemas.microsoft.com/office/drawing/2014/chart" uri="{C3380CC4-5D6E-409C-BE32-E72D297353CC}">
              <c16:uniqueId val="{00000008-4A26-42B6-AFD5-3FF714736D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34993</c:v>
                </c:pt>
                <c:pt idx="5">
                  <c:v>34745</c:v>
                </c:pt>
                <c:pt idx="8">
                  <c:v>34857</c:v>
                </c:pt>
                <c:pt idx="11">
                  <c:v>32392</c:v>
                </c:pt>
                <c:pt idx="14">
                  <c:v>30972</c:v>
                </c:pt>
              </c:numCache>
            </c:numRef>
          </c:val>
          <c:extLst>
            <c:ext xmlns:c16="http://schemas.microsoft.com/office/drawing/2014/chart" uri="{C3380CC4-5D6E-409C-BE32-E72D297353CC}">
              <c16:uniqueId val="{00000000-ACE6-4966-B8AB-E40AB827C4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4668</c:v>
                </c:pt>
                <c:pt idx="5">
                  <c:v>4575</c:v>
                </c:pt>
                <c:pt idx="8">
                  <c:v>4625</c:v>
                </c:pt>
                <c:pt idx="11">
                  <c:v>4267</c:v>
                </c:pt>
                <c:pt idx="14">
                  <c:v>4406</c:v>
                </c:pt>
              </c:numCache>
            </c:numRef>
          </c:val>
          <c:extLst>
            <c:ext xmlns:c16="http://schemas.microsoft.com/office/drawing/2014/chart" uri="{C3380CC4-5D6E-409C-BE32-E72D297353CC}">
              <c16:uniqueId val="{00000001-ACE6-4966-B8AB-E40AB827C4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15980</c:v>
                </c:pt>
                <c:pt idx="5">
                  <c:v>15074</c:v>
                </c:pt>
                <c:pt idx="8">
                  <c:v>19272</c:v>
                </c:pt>
                <c:pt idx="11">
                  <c:v>23056</c:v>
                </c:pt>
                <c:pt idx="14">
                  <c:v>23254</c:v>
                </c:pt>
              </c:numCache>
            </c:numRef>
          </c:val>
          <c:extLst>
            <c:ext xmlns:c16="http://schemas.microsoft.com/office/drawing/2014/chart" uri="{C3380CC4-5D6E-409C-BE32-E72D297353CC}">
              <c16:uniqueId val="{00000002-ACE6-4966-B8AB-E40AB827C4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E6-4966-B8AB-E40AB827C4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E6-4966-B8AB-E40AB827C4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E6-4966-B8AB-E40AB827C4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4656</c:v>
                </c:pt>
                <c:pt idx="3">
                  <c:v>4578</c:v>
                </c:pt>
                <c:pt idx="6">
                  <c:v>4411</c:v>
                </c:pt>
                <c:pt idx="9">
                  <c:v>4262</c:v>
                </c:pt>
                <c:pt idx="12">
                  <c:v>4292</c:v>
                </c:pt>
              </c:numCache>
            </c:numRef>
          </c:val>
          <c:extLst>
            <c:ext xmlns:c16="http://schemas.microsoft.com/office/drawing/2014/chart" uri="{C3380CC4-5D6E-409C-BE32-E72D297353CC}">
              <c16:uniqueId val="{00000006-ACE6-4966-B8AB-E40AB827C4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1502</c:v>
                </c:pt>
                <c:pt idx="3">
                  <c:v>1044</c:v>
                </c:pt>
                <c:pt idx="6">
                  <c:v>581</c:v>
                </c:pt>
                <c:pt idx="9">
                  <c:v>251</c:v>
                </c:pt>
                <c:pt idx="12">
                  <c:v>155</c:v>
                </c:pt>
              </c:numCache>
            </c:numRef>
          </c:val>
          <c:extLst>
            <c:ext xmlns:c16="http://schemas.microsoft.com/office/drawing/2014/chart" uri="{C3380CC4-5D6E-409C-BE32-E72D297353CC}">
              <c16:uniqueId val="{00000007-ACE6-4966-B8AB-E40AB827C4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4792</c:v>
                </c:pt>
                <c:pt idx="3">
                  <c:v>4669</c:v>
                </c:pt>
                <c:pt idx="6">
                  <c:v>4352</c:v>
                </c:pt>
                <c:pt idx="9">
                  <c:v>4180</c:v>
                </c:pt>
                <c:pt idx="12">
                  <c:v>3981</c:v>
                </c:pt>
              </c:numCache>
            </c:numRef>
          </c:val>
          <c:extLst>
            <c:ext xmlns:c16="http://schemas.microsoft.com/office/drawing/2014/chart" uri="{C3380CC4-5D6E-409C-BE32-E72D297353CC}">
              <c16:uniqueId val="{00000008-ACE6-4966-B8AB-E40AB827C4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699</c:v>
                </c:pt>
                <c:pt idx="3">
                  <c:v>674</c:v>
                </c:pt>
                <c:pt idx="6">
                  <c:v>649</c:v>
                </c:pt>
                <c:pt idx="9">
                  <c:v>624</c:v>
                </c:pt>
                <c:pt idx="12">
                  <c:v>599</c:v>
                </c:pt>
              </c:numCache>
            </c:numRef>
          </c:val>
          <c:extLst>
            <c:ext xmlns:c16="http://schemas.microsoft.com/office/drawing/2014/chart" uri="{C3380CC4-5D6E-409C-BE32-E72D297353CC}">
              <c16:uniqueId val="{00000009-ACE6-4966-B8AB-E40AB827C4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40553</c:v>
                </c:pt>
                <c:pt idx="3">
                  <c:v>40642</c:v>
                </c:pt>
                <c:pt idx="6">
                  <c:v>40044</c:v>
                </c:pt>
                <c:pt idx="9">
                  <c:v>37408</c:v>
                </c:pt>
                <c:pt idx="12">
                  <c:v>35836</c:v>
                </c:pt>
              </c:numCache>
            </c:numRef>
          </c:val>
          <c:extLst>
            <c:ext xmlns:c16="http://schemas.microsoft.com/office/drawing/2014/chart" uri="{C3380CC4-5D6E-409C-BE32-E72D297353CC}">
              <c16:uniqueId val="{0000000A-ACE6-4966-B8AB-E40AB827C4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E6-4966-B8AB-E40AB827C4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5882</c:v>
                </c:pt>
                <c:pt idx="1">
                  <c:v>6778</c:v>
                </c:pt>
                <c:pt idx="2">
                  <c:v>6783</c:v>
                </c:pt>
              </c:numCache>
            </c:numRef>
          </c:val>
          <c:extLst>
            <c:ext xmlns:c16="http://schemas.microsoft.com/office/drawing/2014/chart" uri="{C3380CC4-5D6E-409C-BE32-E72D297353CC}">
              <c16:uniqueId val="{00000000-6040-4452-A310-E69A5A9159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1482</c:v>
                </c:pt>
                <c:pt idx="1">
                  <c:v>2383</c:v>
                </c:pt>
                <c:pt idx="2">
                  <c:v>2184</c:v>
                </c:pt>
              </c:numCache>
            </c:numRef>
          </c:val>
          <c:extLst>
            <c:ext xmlns:c16="http://schemas.microsoft.com/office/drawing/2014/chart" uri="{C3380CC4-5D6E-409C-BE32-E72D297353CC}">
              <c16:uniqueId val="{00000001-6040-4452-A310-E69A5A9159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12728</c:v>
                </c:pt>
                <c:pt idx="1">
                  <c:v>14789</c:v>
                </c:pt>
                <c:pt idx="2">
                  <c:v>15670</c:v>
                </c:pt>
              </c:numCache>
            </c:numRef>
          </c:val>
          <c:extLst>
            <c:ext xmlns:c16="http://schemas.microsoft.com/office/drawing/2014/chart" uri="{C3380CC4-5D6E-409C-BE32-E72D297353CC}">
              <c16:uniqueId val="{00000002-6040-4452-A310-E69A5A9159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99,654
98,569
448.15
64,080,999
61,738,282
2,203,252
27,600,610
35,836,409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令和５年度の単年度では</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で、単年度及び３か年平均ともに前年度と同値であり、類似団体平均を下回っている。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市税などの収納率向上やふるさと納税の促進などによる歳入確保に加え、定年引上げに伴う影響等に留意した職員定数の適正な管理による人件費の抑制、デジタル技術の活用による業務効率化、投資効果等を踏まえた計画的なインフラ整備、事務事業評価による各事業の徹底した精査など、行財政改革による歳出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地方交付税の増により分母は増加したが、扶助費や公債費等の増による分子の増加率が大きかったことから、前年度比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を下回っているものの、今後も引き続き、市税などの収納率向上やふるさと納税の促進などによる歳入確保に加え、定年引上げに伴う影響等に留意した職員定数の適正な管理による人件費の抑制、デジタル技術の活用による業務効率化、投資効果等を踏まえた計画的なインフラ整備、事務事業評価による各事業の徹底した精査など、行財政改革による歳出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17639</xdr:rowOff>
    </xdr:from>
    <xdr:to>
      <xdr:col>23</xdr:col>
      <xdr:colOff>133350</xdr:colOff>
      <xdr:row>62</xdr:row>
      <xdr:rowOff>111478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475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22578</xdr:rowOff>
    </xdr:from>
    <xdr:to>
      <xdr:col>19</xdr:col>
      <xdr:colOff>133350</xdr:colOff>
      <xdr:row>62</xdr:row>
      <xdr:rowOff>17639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38128"/>
          <a:ext cx="889000" cy="50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22578</xdr:rowOff>
    </xdr:from>
    <xdr:to>
      <xdr:col>15</xdr:col>
      <xdr:colOff>82550</xdr:colOff>
      <xdr:row>62</xdr:row>
      <xdr:rowOff>98072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38128"/>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98072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1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15822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82849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8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60678</xdr:rowOff>
    </xdr:from>
    <xdr:to>
      <xdr:col>23</xdr:col>
      <xdr:colOff>184150</xdr:colOff>
      <xdr:row>62</xdr:row>
      <xdr:rowOff>162278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77205</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143228</xdr:rowOff>
    </xdr:from>
    <xdr:to>
      <xdr:col>15</xdr:col>
      <xdr:colOff>133350</xdr:colOff>
      <xdr:row>59</xdr:row>
      <xdr:rowOff>73378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83555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5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47272</xdr:rowOff>
    </xdr:from>
    <xdr:to>
      <xdr:col>11</xdr:col>
      <xdr:colOff>82550</xdr:colOff>
      <xdr:row>62</xdr:row>
      <xdr:rowOff>148872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159049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4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人件費及びふるさと納税額の減に伴う返礼品経費などの物件費が減少したため、前年度比</a:t>
          </a:r>
          <a:r>
            <a:rPr kumimoji="1" lang="en-US" altLang="ja-JP" sz="1300">
              <a:latin typeface="ＭＳ Ｐゴシック" panose="020B0600070205080204" pitchFamily="50" charset="-128"/>
              <a:ea typeface="ＭＳ Ｐゴシック" panose="020B0600070205080204" pitchFamily="50" charset="-128"/>
            </a:rPr>
            <a:t>2,783</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類似団体の平均は下回っているものの、今後も引き続き、行財政改革の推進を図り、人件費・物件費などの抑制に努める。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138305</xdr:rowOff>
    </xdr:from>
    <xdr:to>
      <xdr:col>23</xdr:col>
      <xdr:colOff>133350</xdr:colOff>
      <xdr:row>85</xdr:row>
      <xdr:rowOff>8826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4114800" y="14540105"/>
          <a:ext cx="838200" cy="4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27981</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0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105918</xdr:rowOff>
    </xdr:from>
    <xdr:to>
      <xdr:col>19</xdr:col>
      <xdr:colOff>133350</xdr:colOff>
      <xdr:row>85</xdr:row>
      <xdr:rowOff>8826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336268"/>
          <a:ext cx="889000" cy="2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117563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86748</xdr:rowOff>
    </xdr:from>
    <xdr:to>
      <xdr:col>15</xdr:col>
      <xdr:colOff>82550</xdr:colOff>
      <xdr:row>83</xdr:row>
      <xdr:rowOff>105918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317098"/>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36561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6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44211</xdr:rowOff>
    </xdr:from>
    <xdr:to>
      <xdr:col>11</xdr:col>
      <xdr:colOff>31750</xdr:colOff>
      <xdr:row>83</xdr:row>
      <xdr:rowOff>86748</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103111"/>
          <a:ext cx="889000" cy="2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125644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87505</xdr:rowOff>
    </xdr:from>
    <xdr:to>
      <xdr:col>23</xdr:col>
      <xdr:colOff>184150</xdr:colOff>
      <xdr:row>85</xdr:row>
      <xdr:rowOff>17655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104032</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33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129476</xdr:rowOff>
    </xdr:from>
    <xdr:to>
      <xdr:col>19</xdr:col>
      <xdr:colOff>184150</xdr:colOff>
      <xdr:row>85</xdr:row>
      <xdr:rowOff>59626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53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69803</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30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55118</xdr:rowOff>
    </xdr:from>
    <xdr:to>
      <xdr:col>15</xdr:col>
      <xdr:colOff>133350</xdr:colOff>
      <xdr:row>83</xdr:row>
      <xdr:rowOff>156718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166895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05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35948</xdr:rowOff>
    </xdr:from>
    <xdr:to>
      <xdr:col>11</xdr:col>
      <xdr:colOff>82550</xdr:colOff>
      <xdr:row>83</xdr:row>
      <xdr:rowOff>137548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2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147725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403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164861</xdr:rowOff>
    </xdr:from>
    <xdr:to>
      <xdr:col>7</xdr:col>
      <xdr:colOff>31750</xdr:colOff>
      <xdr:row>82</xdr:row>
      <xdr:rowOff>95011</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0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105188</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8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人事院勧告等に基づく国・県に準じた給与制度適正化計画の取組を着実に進めていることなどにより、類似団体平均を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今後も地方公務員法に規定される「均衡原則」や「職務給の原則」などを踏まえ、給与水準の適正化に努める。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132443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6179800" y="140534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64407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5290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64407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4401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97971</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年度まで２次にわたる定員適正化計画を策定し、新規採用人数の抑制や組織機構見直し、指定管理者制度の導入や事務事業の整理統合などにより</a:t>
          </a:r>
          <a:r>
            <a:rPr kumimoji="1" lang="en-US" altLang="ja-JP" sz="1100">
              <a:latin typeface="ＭＳ Ｐゴシック" panose="020B0600070205080204" pitchFamily="50" charset="-128"/>
              <a:ea typeface="ＭＳ Ｐゴシック" panose="020B0600070205080204" pitchFamily="50" charset="-128"/>
            </a:rPr>
            <a:t>239</a:t>
          </a:r>
          <a:r>
            <a:rPr kumimoji="1" lang="ja-JP" altLang="en-US" sz="1100">
              <a:latin typeface="ＭＳ Ｐゴシック" panose="020B0600070205080204" pitchFamily="50" charset="-128"/>
              <a:ea typeface="ＭＳ Ｐゴシック" panose="020B0600070205080204" pitchFamily="50" charset="-128"/>
            </a:rPr>
            <a:t>人の職員数を削減した。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年度からは新たな「鹿屋市定員管理計画」に取り組んでおり、平成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年４月１日時点の職員数は目標人数を</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人下回る</a:t>
          </a:r>
          <a:r>
            <a:rPr kumimoji="1" lang="en-US" altLang="ja-JP" sz="1100">
              <a:latin typeface="ＭＳ Ｐゴシック" panose="020B0600070205080204" pitchFamily="50" charset="-128"/>
              <a:ea typeface="ＭＳ Ｐゴシック" panose="020B0600070205080204" pitchFamily="50" charset="-128"/>
            </a:rPr>
            <a:t>779</a:t>
          </a:r>
          <a:r>
            <a:rPr kumimoji="1" lang="ja-JP" altLang="en-US" sz="1100">
              <a:latin typeface="ＭＳ Ｐゴシック" panose="020B0600070205080204" pitchFamily="50" charset="-128"/>
              <a:ea typeface="ＭＳ Ｐゴシック" panose="020B0600070205080204" pitchFamily="50" charset="-128"/>
            </a:rPr>
            <a:t>人となり、全国平均、類似団体平均及び鹿児島県平均のいずれも下回る結果となった。</a:t>
          </a:r>
        </a:p>
        <a:p>
          <a:r>
            <a:rPr kumimoji="1" lang="ja-JP" altLang="en-US" sz="1100">
              <a:latin typeface="ＭＳ Ｐゴシック" panose="020B0600070205080204" pitchFamily="50" charset="-128"/>
              <a:ea typeface="ＭＳ Ｐゴシック" panose="020B0600070205080204" pitchFamily="50" charset="-128"/>
            </a:rPr>
            <a:t>　今後は令和５年４月に策定した「第３次鹿屋市定員管理計画」に基づき、総人件費の抑制を基本としつつ、人口減少や産業振興及び地域活性化など、様々な行政課題に対応するため、適正な定員管理による必要な職員数の確保に努める。</a:t>
          </a: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61595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6179800" y="103365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156633</xdr:rowOff>
    </xdr:from>
    <xdr:to>
      <xdr:col>77</xdr:col>
      <xdr:colOff>44450</xdr:colOff>
      <xdr:row>60</xdr:row>
      <xdr:rowOff>61595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27218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59</xdr:row>
      <xdr:rowOff>156633</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2520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136525</xdr:rowOff>
    </xdr:from>
    <xdr:to>
      <xdr:col>68</xdr:col>
      <xdr:colOff>152400</xdr:colOff>
      <xdr:row>59</xdr:row>
      <xdr:rowOff>160655</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3512800" y="102520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年度から市債発行額の抑制に取り組んできた結果、ここ数年は改善傾向となっており、平成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学校給食センター施設整備事業の元金償還が開始し、今後、公債費が一時的に増加することが見込まれるが、事業計画の平準化などにより市債発行の抑制に努め、可能な限り毎年度の市債発行額を公債費（償還額）の範囲内とすることを目標とし、プライマリーバランスの黒字化を堅持する。</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19896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049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68156</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及び各組合の市債残高の減少や、将来の大型事業等に備えるための基金積立に伴う基金残高の増などにより将来負担なしとなった。今後も引き続き、行財政改革を推進し、中長期的な健全財政の堅持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56865</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628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39733</xdr:rowOff>
    </xdr:from>
    <xdr:to>
      <xdr:col>73</xdr:col>
      <xdr:colOff>44450</xdr:colOff>
      <xdr:row>16</xdr:row>
      <xdr:rowOff>141333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58118</xdr:rowOff>
    </xdr:from>
    <xdr:to>
      <xdr:col>68</xdr:col>
      <xdr:colOff>203200</xdr:colOff>
      <xdr:row>16</xdr:row>
      <xdr:rowOff>159718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99,654
98,569
448.15
64,080,999
61,738,282
2,203,252
27,600,610
35,836,409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退職手当組合負担金の減などにより、前年度を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ポイント下回り、類似団体平均も下回っている。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今後も引き続き、定員管理計画に基づき職員数を適正に管理するとともに、人材育成や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の積極的な活用による業務効率化の取組、民間委託の促進などにより、人件費の抑制に努める。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16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36</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02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0202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ふるさと納税額の減に伴う返礼品経費や新型コロナウイルスワクチン接種推進事業などが減となり、前年度と比較して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今後も引き続きペーパーレス化などの事務改善や</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の積極的な活用による業務効率化の取組、事務事業評価などによる経費削減に努める。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88900</xdr:rowOff>
    </xdr:from>
    <xdr:to>
      <xdr:col>82</xdr:col>
      <xdr:colOff>107950</xdr:colOff>
      <xdr:row>15</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60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143527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16</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082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38100</xdr:rowOff>
    </xdr:from>
    <xdr:to>
      <xdr:col>82</xdr:col>
      <xdr:colOff>158750</xdr:colOff>
      <xdr:row>15</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物価高騰対応重点支援給付金事業や自立支援給付事業費などが増となり、前年度を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ポイント上回り、類似団体平均も上回っている。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扶助費については今後も増加が予想されるため、医療費の抑制につながる健康対策の強化や単独扶助費の検証・見直しなどにより、抑制に努める。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61</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486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01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01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2722</xdr:rowOff>
    </xdr:from>
    <xdr:to>
      <xdr:col>24</xdr:col>
      <xdr:colOff>76200</xdr:colOff>
      <xdr:row>61</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82749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117022</xdr:rowOff>
    </xdr:from>
    <xdr:to>
      <xdr:col>6</xdr:col>
      <xdr:colOff>171450</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介護保険特別会計繰出金や国民健康保険基盤安定事業繰出金等が増となり、前年度より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後期高齢者の増加が見込まれることから、疾病の早期発見と治療による健康の維持や健康寿命の延伸を図るため、後期高齢者に対して健康診査等の保健事業を実施し、今後も引き続き一般会計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4535</xdr:rowOff>
    </xdr:from>
    <xdr:to>
      <xdr:col>82</xdr:col>
      <xdr:colOff>107950</xdr:colOff>
      <xdr:row>59</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20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76399</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143328</xdr:rowOff>
    </xdr:from>
    <xdr:to>
      <xdr:col>78</xdr:col>
      <xdr:colOff>69850</xdr:colOff>
      <xdr:row>59</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7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59</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874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167822</xdr:rowOff>
    </xdr:from>
    <xdr:to>
      <xdr:col>69</xdr:col>
      <xdr:colOff>92075</xdr:colOff>
      <xdr:row>60</xdr:row>
      <xdr:rowOff>143328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83372"/>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125185</xdr:rowOff>
    </xdr:from>
    <xdr:to>
      <xdr:col>78</xdr:col>
      <xdr:colOff>120650</xdr:colOff>
      <xdr:row>59</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40112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92528</xdr:rowOff>
    </xdr:from>
    <xdr:to>
      <xdr:col>74</xdr:col>
      <xdr:colOff>31750</xdr:colOff>
      <xdr:row>59</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117022</xdr:rowOff>
    </xdr:from>
    <xdr:to>
      <xdr:col>69</xdr:col>
      <xdr:colOff>142875</xdr:colOff>
      <xdr:row>60</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92528</xdr:rowOff>
    </xdr:from>
    <xdr:to>
      <xdr:col>65</xdr:col>
      <xdr:colOff>53975</xdr:colOff>
      <xdr:row>61</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一部事務組合負担金や水道事業会計負担金等が減となり、前年度比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引き続き、事業の選択や単独補助の検証・見直しなどにより効果的な補助事業の実施及び適正な補助の執行に努める。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78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0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85090</xdr:rowOff>
    </xdr:from>
    <xdr:to>
      <xdr:col>69</xdr:col>
      <xdr:colOff>92075</xdr:colOff>
      <xdr:row>35</xdr:row>
      <xdr:rowOff>138430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8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49530</xdr:rowOff>
    </xdr:from>
    <xdr:to>
      <xdr:col>78</xdr:col>
      <xdr:colOff>120650</xdr:colOff>
      <xdr:row>35</xdr:row>
      <xdr:rowOff>151130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161307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34290</xdr:rowOff>
    </xdr:from>
    <xdr:to>
      <xdr:col>65</xdr:col>
      <xdr:colOff>53975</xdr:colOff>
      <xdr:row>35</xdr:row>
      <xdr:rowOff>135890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146067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年度から市債発行額の抑制に取り組んできた結果、ここ数年は改善傾向となっており、平成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今後、借入額の低下に伴い、公債費が一時的に減少することが見込まれるが、引き続き、事業計画の平準化などにより市債発行の抑制に努め、可能な限り毎年度の市債発行額を公債費（償還額）の範囲内とすることを目標とし、プライマリーバランスの黒字化を堅持す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154214</xdr:rowOff>
    </xdr:from>
    <xdr:to>
      <xdr:col>24</xdr:col>
      <xdr:colOff>25400</xdr:colOff>
      <xdr:row>77</xdr:row>
      <xdr:rowOff>15421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1844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91820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76</xdr:row>
      <xdr:rowOff>154214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086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76</xdr:row>
      <xdr:rowOff>143329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86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143329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08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127198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136071</xdr:rowOff>
    </xdr:from>
    <xdr:to>
      <xdr:col>24</xdr:col>
      <xdr:colOff>76200</xdr:colOff>
      <xdr:row>77</xdr:row>
      <xdr:rowOff>66221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152598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103414</xdr:rowOff>
    </xdr:from>
    <xdr:to>
      <xdr:col>20</xdr:col>
      <xdr:colOff>38100</xdr:colOff>
      <xdr:row>77</xdr:row>
      <xdr:rowOff>33564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43742</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27214</xdr:rowOff>
    </xdr:from>
    <xdr:to>
      <xdr:col>6</xdr:col>
      <xdr:colOff>171450</xdr:colOff>
      <xdr:row>76</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138992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扶助費や補助費等、繰出金の増などにより、前年度より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後年度における財政負担などを十分に検討し、事業費の平準化・抑制に努める。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81</xdr:row>
      <xdr:rowOff>156936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5095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80027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79</xdr:row>
      <xdr:rowOff>64407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565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48079</xdr:rowOff>
    </xdr:from>
    <xdr:to>
      <xdr:col>78</xdr:col>
      <xdr:colOff>69850</xdr:colOff>
      <xdr:row>79</xdr:row>
      <xdr:rowOff>20864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249729"/>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40821</xdr:rowOff>
    </xdr:from>
    <xdr:to>
      <xdr:col>78</xdr:col>
      <xdr:colOff>120650</xdr:colOff>
      <xdr:row>77</xdr:row>
      <xdr:rowOff>142421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152598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79</xdr:row>
      <xdr:rowOff>97064</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2497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79</xdr:row>
      <xdr:rowOff>151493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641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81841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103613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13607</xdr:rowOff>
    </xdr:from>
    <xdr:to>
      <xdr:col>82</xdr:col>
      <xdr:colOff>158750</xdr:colOff>
      <xdr:row>79</xdr:row>
      <xdr:rowOff>115207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157134</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141514</xdr:rowOff>
    </xdr:from>
    <xdr:to>
      <xdr:col>78</xdr:col>
      <xdr:colOff>120650</xdr:colOff>
      <xdr:row>79</xdr:row>
      <xdr:rowOff>71664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83656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46264</xdr:rowOff>
    </xdr:from>
    <xdr:to>
      <xdr:col>69</xdr:col>
      <xdr:colOff>142875</xdr:colOff>
      <xdr:row>79</xdr:row>
      <xdr:rowOff>147864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60058</xdr:rowOff>
    </xdr:from>
    <xdr:to>
      <xdr:col>29</xdr:col>
      <xdr:colOff>127000</xdr:colOff>
      <xdr:row>16</xdr:row>
      <xdr:rowOff>131915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0883"/>
          <a:ext cx="647700" cy="71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107091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383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131915</xdr:rowOff>
    </xdr:from>
    <xdr:to>
      <xdr:col>26</xdr:col>
      <xdr:colOff>50800</xdr:colOff>
      <xdr:row>17</xdr:row>
      <xdr:rowOff>13576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2740"/>
          <a:ext cx="698500" cy="53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13576</xdr:rowOff>
    </xdr:from>
    <xdr:to>
      <xdr:col>22</xdr:col>
      <xdr:colOff>114300</xdr:colOff>
      <xdr:row>17</xdr:row>
      <xdr:rowOff>27788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5851"/>
          <a:ext cx="698500" cy="1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2697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27788</xdr:rowOff>
    </xdr:from>
    <xdr:to>
      <xdr:col>18</xdr:col>
      <xdr:colOff>177800</xdr:colOff>
      <xdr:row>17</xdr:row>
      <xdr:rowOff>101092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90063"/>
          <a:ext cx="698500" cy="7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34663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60875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9258</xdr:rowOff>
    </xdr:from>
    <xdr:to>
      <xdr:col>29</xdr:col>
      <xdr:colOff>177800</xdr:colOff>
      <xdr:row>16</xdr:row>
      <xdr:rowOff>110858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0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152785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81115</xdr:rowOff>
    </xdr:from>
    <xdr:to>
      <xdr:col>26</xdr:col>
      <xdr:colOff>101600</xdr:colOff>
      <xdr:row>17</xdr:row>
      <xdr:rowOff>11265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167492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5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134226</xdr:rowOff>
    </xdr:from>
    <xdr:to>
      <xdr:col>22</xdr:col>
      <xdr:colOff>165100</xdr:colOff>
      <xdr:row>17</xdr:row>
      <xdr:rowOff>64376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49153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1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148438</xdr:rowOff>
    </xdr:from>
    <xdr:to>
      <xdr:col>19</xdr:col>
      <xdr:colOff>38100</xdr:colOff>
      <xdr:row>17</xdr:row>
      <xdr:rowOff>78588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63365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50292</xdr:rowOff>
    </xdr:from>
    <xdr:to>
      <xdr:col>15</xdr:col>
      <xdr:colOff>101600</xdr:colOff>
      <xdr:row>17</xdr:row>
      <xdr:rowOff>151892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136669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217754</xdr:rowOff>
    </xdr:from>
    <xdr:to>
      <xdr:col>29</xdr:col>
      <xdr:colOff>127000</xdr:colOff>
      <xdr:row>35</xdr:row>
      <xdr:rowOff>265042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28104"/>
          <a:ext cx="647700" cy="47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148048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15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217754</xdr:rowOff>
    </xdr:from>
    <xdr:to>
      <xdr:col>26</xdr:col>
      <xdr:colOff>50800</xdr:colOff>
      <xdr:row>35</xdr:row>
      <xdr:rowOff>243684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28104"/>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240059</xdr:rowOff>
    </xdr:from>
    <xdr:to>
      <xdr:col>22</xdr:col>
      <xdr:colOff>114300</xdr:colOff>
      <xdr:row>35</xdr:row>
      <xdr:rowOff>243684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50409"/>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132950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240059</xdr:rowOff>
    </xdr:from>
    <xdr:to>
      <xdr:col>18</xdr:col>
      <xdr:colOff>177800</xdr:colOff>
      <xdr:row>35</xdr:row>
      <xdr:rowOff>247570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50409"/>
          <a:ext cx="6985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234219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211033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214242</xdr:rowOff>
    </xdr:from>
    <xdr:to>
      <xdr:col>29</xdr:col>
      <xdr:colOff>177800</xdr:colOff>
      <xdr:row>35</xdr:row>
      <xdr:rowOff>315842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186319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9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166954</xdr:rowOff>
    </xdr:from>
    <xdr:to>
      <xdr:col>26</xdr:col>
      <xdr:colOff>101600</xdr:colOff>
      <xdr:row>35</xdr:row>
      <xdr:rowOff>268554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253331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6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192884</xdr:rowOff>
    </xdr:from>
    <xdr:to>
      <xdr:col>22</xdr:col>
      <xdr:colOff>165100</xdr:colOff>
      <xdr:row>35</xdr:row>
      <xdr:rowOff>294484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279261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8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189259</xdr:rowOff>
    </xdr:from>
    <xdr:to>
      <xdr:col>19</xdr:col>
      <xdr:colOff>38100</xdr:colOff>
      <xdr:row>35</xdr:row>
      <xdr:rowOff>290859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275636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8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99,654
98,569
448.15
64,080,999
61,738,282
2,203,252
27,600,610
35,836,409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88989</xdr:rowOff>
    </xdr:from>
    <xdr:to>
      <xdr:col>24</xdr:col>
      <xdr:colOff>63500</xdr:colOff>
      <xdr:row>37</xdr:row>
      <xdr:rowOff>110287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32639"/>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105300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4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88989</xdr:rowOff>
    </xdr:from>
    <xdr:to>
      <xdr:col>19</xdr:col>
      <xdr:colOff>177800</xdr:colOff>
      <xdr:row>37</xdr:row>
      <xdr:rowOff>168161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2639"/>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168161</xdr:rowOff>
    </xdr:from>
    <xdr:to>
      <xdr:col>15</xdr:col>
      <xdr:colOff>50800</xdr:colOff>
      <xdr:row>38</xdr:row>
      <xdr:rowOff>1625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181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1625</xdr:rowOff>
    </xdr:from>
    <xdr:to>
      <xdr:col>10</xdr:col>
      <xdr:colOff>114300</xdr:colOff>
      <xdr:row>39</xdr:row>
      <xdr:rowOff>73978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6725"/>
          <a:ext cx="889000" cy="2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59487</xdr:rowOff>
    </xdr:from>
    <xdr:to>
      <xdr:col>24</xdr:col>
      <xdr:colOff>114300</xdr:colOff>
      <xdr:row>37</xdr:row>
      <xdr:rowOff>161086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3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37914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38189</xdr:rowOff>
    </xdr:from>
    <xdr:to>
      <xdr:col>20</xdr:col>
      <xdr:colOff>38100</xdr:colOff>
      <xdr:row>37</xdr:row>
      <xdr:rowOff>139789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130916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117361</xdr:rowOff>
    </xdr:from>
    <xdr:to>
      <xdr:col>15</xdr:col>
      <xdr:colOff>101600</xdr:colOff>
      <xdr:row>38</xdr:row>
      <xdr:rowOff>47510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1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38638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122275</xdr:rowOff>
    </xdr:from>
    <xdr:to>
      <xdr:col>10</xdr:col>
      <xdr:colOff>165100</xdr:colOff>
      <xdr:row>38</xdr:row>
      <xdr:rowOff>52425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43552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23178</xdr:rowOff>
    </xdr:from>
    <xdr:to>
      <xdr:col>6</xdr:col>
      <xdr:colOff>38100</xdr:colOff>
      <xdr:row>39</xdr:row>
      <xdr:rowOff>124778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115905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120135</xdr:rowOff>
    </xdr:from>
    <xdr:to>
      <xdr:col>24</xdr:col>
      <xdr:colOff>63500</xdr:colOff>
      <xdr:row>54</xdr:row>
      <xdr:rowOff>47784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06985"/>
          <a:ext cx="838200" cy="9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68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120135</xdr:rowOff>
    </xdr:from>
    <xdr:to>
      <xdr:col>19</xdr:col>
      <xdr:colOff>177800</xdr:colOff>
      <xdr:row>55</xdr:row>
      <xdr:rowOff>49193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06985"/>
          <a:ext cx="889000" cy="2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118019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49193</xdr:rowOff>
    </xdr:from>
    <xdr:to>
      <xdr:col>15</xdr:col>
      <xdr:colOff>50800</xdr:colOff>
      <xdr:row>55</xdr:row>
      <xdr:rowOff>77635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78943"/>
          <a:ext cx="889000" cy="2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77635</xdr:rowOff>
    </xdr:from>
    <xdr:to>
      <xdr:col>10</xdr:col>
      <xdr:colOff>114300</xdr:colOff>
      <xdr:row>56</xdr:row>
      <xdr:rowOff>44050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07385"/>
          <a:ext cx="889000" cy="13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71232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169263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7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168434</xdr:rowOff>
    </xdr:from>
    <xdr:to>
      <xdr:col>24</xdr:col>
      <xdr:colOff>114300</xdr:colOff>
      <xdr:row>54</xdr:row>
      <xdr:rowOff>98584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19861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69335</xdr:rowOff>
    </xdr:from>
    <xdr:to>
      <xdr:col>20</xdr:col>
      <xdr:colOff>38100</xdr:colOff>
      <xdr:row>53</xdr:row>
      <xdr:rowOff>170935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16012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9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169843</xdr:rowOff>
    </xdr:from>
    <xdr:to>
      <xdr:col>15</xdr:col>
      <xdr:colOff>101600</xdr:colOff>
      <xdr:row>55</xdr:row>
      <xdr:rowOff>99993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91120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26835</xdr:rowOff>
    </xdr:from>
    <xdr:to>
      <xdr:col>10</xdr:col>
      <xdr:colOff>165100</xdr:colOff>
      <xdr:row>55</xdr:row>
      <xdr:rowOff>128435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144962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164700</xdr:rowOff>
    </xdr:from>
    <xdr:to>
      <xdr:col>6</xdr:col>
      <xdr:colOff>38100</xdr:colOff>
      <xdr:row>56</xdr:row>
      <xdr:rowOff>94850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159406</xdr:rowOff>
    </xdr:from>
    <xdr:to>
      <xdr:col>24</xdr:col>
      <xdr:colOff>63500</xdr:colOff>
      <xdr:row>78</xdr:row>
      <xdr:rowOff>10404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1056"/>
          <a:ext cx="8382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10404</xdr:rowOff>
    </xdr:from>
    <xdr:to>
      <xdr:col>19</xdr:col>
      <xdr:colOff>177800</xdr:colOff>
      <xdr:row>78</xdr:row>
      <xdr:rowOff>16622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83504"/>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16622</xdr:rowOff>
    </xdr:from>
    <xdr:to>
      <xdr:col>15</xdr:col>
      <xdr:colOff>50800</xdr:colOff>
      <xdr:row>78</xdr:row>
      <xdr:rowOff>17948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8972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17948</xdr:rowOff>
    </xdr:from>
    <xdr:to>
      <xdr:col>10</xdr:col>
      <xdr:colOff>114300</xdr:colOff>
      <xdr:row>78</xdr:row>
      <xdr:rowOff>19869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104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108606</xdr:rowOff>
    </xdr:from>
    <xdr:to>
      <xdr:col>24</xdr:col>
      <xdr:colOff>114300</xdr:colOff>
      <xdr:row>78</xdr:row>
      <xdr:rowOff>38756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23533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131054</xdr:rowOff>
    </xdr:from>
    <xdr:to>
      <xdr:col>20</xdr:col>
      <xdr:colOff>38100</xdr:colOff>
      <xdr:row>78</xdr:row>
      <xdr:rowOff>61204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52331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137272</xdr:rowOff>
    </xdr:from>
    <xdr:to>
      <xdr:col>15</xdr:col>
      <xdr:colOff>101600</xdr:colOff>
      <xdr:row>78</xdr:row>
      <xdr:rowOff>67422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58549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138598</xdr:rowOff>
    </xdr:from>
    <xdr:to>
      <xdr:col>10</xdr:col>
      <xdr:colOff>165100</xdr:colOff>
      <xdr:row>78</xdr:row>
      <xdr:rowOff>68748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59875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140519</xdr:rowOff>
    </xdr:from>
    <xdr:to>
      <xdr:col>6</xdr:col>
      <xdr:colOff>38100</xdr:colOff>
      <xdr:row>78</xdr:row>
      <xdr:rowOff>70669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61796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56669</xdr:rowOff>
    </xdr:from>
    <xdr:to>
      <xdr:col>24</xdr:col>
      <xdr:colOff>63500</xdr:colOff>
      <xdr:row>93</xdr:row>
      <xdr:rowOff>50498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658619"/>
          <a:ext cx="838200" cy="3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44173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03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98323</xdr:rowOff>
    </xdr:from>
    <xdr:to>
      <xdr:col>19</xdr:col>
      <xdr:colOff>177800</xdr:colOff>
      <xdr:row>93</xdr:row>
      <xdr:rowOff>50498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700273"/>
          <a:ext cx="889000" cy="29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144431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7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98323</xdr:rowOff>
    </xdr:from>
    <xdr:to>
      <xdr:col>15</xdr:col>
      <xdr:colOff>50800</xdr:colOff>
      <xdr:row>95</xdr:row>
      <xdr:rowOff>11488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700273"/>
          <a:ext cx="889000" cy="59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94514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11488</xdr:rowOff>
    </xdr:from>
    <xdr:to>
      <xdr:col>10</xdr:col>
      <xdr:colOff>114300</xdr:colOff>
      <xdr:row>95</xdr:row>
      <xdr:rowOff>141219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99238"/>
          <a:ext cx="889000" cy="1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86529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7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32776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3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5869</xdr:rowOff>
    </xdr:from>
    <xdr:to>
      <xdr:col>24</xdr:col>
      <xdr:colOff>114300</xdr:colOff>
      <xdr:row>91</xdr:row>
      <xdr:rowOff>107469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6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130346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6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171148</xdr:rowOff>
    </xdr:from>
    <xdr:to>
      <xdr:col>20</xdr:col>
      <xdr:colOff>38100</xdr:colOff>
      <xdr:row>93</xdr:row>
      <xdr:rowOff>101298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117825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1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47523</xdr:rowOff>
    </xdr:from>
    <xdr:to>
      <xdr:col>15</xdr:col>
      <xdr:colOff>101600</xdr:colOff>
      <xdr:row>91</xdr:row>
      <xdr:rowOff>149123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165650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42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132138</xdr:rowOff>
    </xdr:from>
    <xdr:to>
      <xdr:col>10</xdr:col>
      <xdr:colOff>165100</xdr:colOff>
      <xdr:row>95</xdr:row>
      <xdr:rowOff>62288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78815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2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90419</xdr:rowOff>
    </xdr:from>
    <xdr:to>
      <xdr:col>6</xdr:col>
      <xdr:colOff>38100</xdr:colOff>
      <xdr:row>96</xdr:row>
      <xdr:rowOff>20569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37096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5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128031</xdr:rowOff>
    </xdr:from>
    <xdr:to>
      <xdr:col>55</xdr:col>
      <xdr:colOff>0</xdr:colOff>
      <xdr:row>37</xdr:row>
      <xdr:rowOff>150411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71681"/>
          <a:ext cx="8382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43208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43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150411</xdr:rowOff>
    </xdr:from>
    <xdr:to>
      <xdr:col>50</xdr:col>
      <xdr:colOff>114300</xdr:colOff>
      <xdr:row>38</xdr:row>
      <xdr:rowOff>11129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94061"/>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93686</xdr:rowOff>
    </xdr:from>
    <xdr:to>
      <xdr:col>45</xdr:col>
      <xdr:colOff>177800</xdr:colOff>
      <xdr:row>38</xdr:row>
      <xdr:rowOff>11129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237186"/>
          <a:ext cx="889000" cy="128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93686</xdr:rowOff>
    </xdr:from>
    <xdr:to>
      <xdr:col>41</xdr:col>
      <xdr:colOff>50800</xdr:colOff>
      <xdr:row>37</xdr:row>
      <xdr:rowOff>101480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237186"/>
          <a:ext cx="889000" cy="120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59522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37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77734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77231</xdr:rowOff>
    </xdr:from>
    <xdr:to>
      <xdr:col>55</xdr:col>
      <xdr:colOff>50800</xdr:colOff>
      <xdr:row>38</xdr:row>
      <xdr:rowOff>7381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2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55658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9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99611</xdr:rowOff>
    </xdr:from>
    <xdr:to>
      <xdr:col>50</xdr:col>
      <xdr:colOff>165100</xdr:colOff>
      <xdr:row>38</xdr:row>
      <xdr:rowOff>29761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20889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131779</xdr:rowOff>
    </xdr:from>
    <xdr:to>
      <xdr:col>46</xdr:col>
      <xdr:colOff>38100</xdr:colOff>
      <xdr:row>38</xdr:row>
      <xdr:rowOff>61929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53056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42886</xdr:rowOff>
    </xdr:from>
    <xdr:to>
      <xdr:col>41</xdr:col>
      <xdr:colOff>101600</xdr:colOff>
      <xdr:row>30</xdr:row>
      <xdr:rowOff>144486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1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161013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496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50680</xdr:rowOff>
    </xdr:from>
    <xdr:to>
      <xdr:col>36</xdr:col>
      <xdr:colOff>165100</xdr:colOff>
      <xdr:row>37</xdr:row>
      <xdr:rowOff>152280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168807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123984</xdr:rowOff>
    </xdr:from>
    <xdr:to>
      <xdr:col>55</xdr:col>
      <xdr:colOff>0</xdr:colOff>
      <xdr:row>57</xdr:row>
      <xdr:rowOff>79435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382284"/>
          <a:ext cx="838200" cy="46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143451</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401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94894</xdr:rowOff>
    </xdr:from>
    <xdr:to>
      <xdr:col>50</xdr:col>
      <xdr:colOff>114300</xdr:colOff>
      <xdr:row>57</xdr:row>
      <xdr:rowOff>79435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524644"/>
          <a:ext cx="889000" cy="3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152788</xdr:rowOff>
    </xdr:from>
    <xdr:to>
      <xdr:col>45</xdr:col>
      <xdr:colOff>177800</xdr:colOff>
      <xdr:row>55</xdr:row>
      <xdr:rowOff>94894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239638"/>
          <a:ext cx="889000" cy="2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98295</xdr:rowOff>
    </xdr:from>
    <xdr:to>
      <xdr:col>41</xdr:col>
      <xdr:colOff>50800</xdr:colOff>
      <xdr:row>53</xdr:row>
      <xdr:rowOff>152788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013695"/>
          <a:ext cx="889000" cy="2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67297</xdr:rowOff>
    </xdr:from>
    <xdr:to>
      <xdr:col>41</xdr:col>
      <xdr:colOff>101600</xdr:colOff>
      <xdr:row>52</xdr:row>
      <xdr:rowOff>168897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898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87443</xdr:rowOff>
    </xdr:from>
    <xdr:to>
      <xdr:col>36</xdr:col>
      <xdr:colOff>165100</xdr:colOff>
      <xdr:row>53</xdr:row>
      <xdr:rowOff>17593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00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0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73184</xdr:rowOff>
    </xdr:from>
    <xdr:to>
      <xdr:col>55</xdr:col>
      <xdr:colOff>50800</xdr:colOff>
      <xdr:row>55</xdr:row>
      <xdr:rowOff>3334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3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96061</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1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28635</xdr:rowOff>
    </xdr:from>
    <xdr:to>
      <xdr:col>50</xdr:col>
      <xdr:colOff>165100</xdr:colOff>
      <xdr:row>57</xdr:row>
      <xdr:rowOff>130235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9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44094</xdr:rowOff>
    </xdr:from>
    <xdr:to>
      <xdr:col>46</xdr:col>
      <xdr:colOff>38100</xdr:colOff>
      <xdr:row>55</xdr:row>
      <xdr:rowOff>145694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4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136821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5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101988</xdr:rowOff>
    </xdr:from>
    <xdr:to>
      <xdr:col>41</xdr:col>
      <xdr:colOff>101600</xdr:colOff>
      <xdr:row>54</xdr:row>
      <xdr:rowOff>32138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18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23265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2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47495</xdr:rowOff>
    </xdr:from>
    <xdr:to>
      <xdr:col>36</xdr:col>
      <xdr:colOff>165100</xdr:colOff>
      <xdr:row>52</xdr:row>
      <xdr:rowOff>149095</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89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165622</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87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89179</xdr:rowOff>
    </xdr:from>
    <xdr:to>
      <xdr:col>55</xdr:col>
      <xdr:colOff>0</xdr:colOff>
      <xdr:row>78</xdr:row>
      <xdr:rowOff>122464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62279"/>
          <a:ext cx="8382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93752</xdr:rowOff>
    </xdr:from>
    <xdr:to>
      <xdr:col>50</xdr:col>
      <xdr:colOff>114300</xdr:colOff>
      <xdr:row>78</xdr:row>
      <xdr:rowOff>122464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609602"/>
          <a:ext cx="889000" cy="88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93752</xdr:rowOff>
    </xdr:from>
    <xdr:to>
      <xdr:col>45</xdr:col>
      <xdr:colOff>177800</xdr:colOff>
      <xdr:row>73</xdr:row>
      <xdr:rowOff>127127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609602"/>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113321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127127</xdr:rowOff>
    </xdr:from>
    <xdr:to>
      <xdr:col>41</xdr:col>
      <xdr:colOff>50800</xdr:colOff>
      <xdr:row>77</xdr:row>
      <xdr:rowOff>151541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642977"/>
          <a:ext cx="889000" cy="7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58071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38379</xdr:rowOff>
    </xdr:from>
    <xdr:to>
      <xdr:col>55</xdr:col>
      <xdr:colOff>50800</xdr:colOff>
      <xdr:row>78</xdr:row>
      <xdr:rowOff>139979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124756</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2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71664</xdr:rowOff>
    </xdr:from>
    <xdr:to>
      <xdr:col>50</xdr:col>
      <xdr:colOff>165100</xdr:colOff>
      <xdr:row>79</xdr:row>
      <xdr:rowOff>1814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164391</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537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42952</xdr:rowOff>
    </xdr:from>
    <xdr:to>
      <xdr:col>46</xdr:col>
      <xdr:colOff>38100</xdr:colOff>
      <xdr:row>73</xdr:row>
      <xdr:rowOff>144552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5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161079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3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76327</xdr:rowOff>
    </xdr:from>
    <xdr:to>
      <xdr:col>41</xdr:col>
      <xdr:colOff>101600</xdr:colOff>
      <xdr:row>74</xdr:row>
      <xdr:rowOff>6477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5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169054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68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100741</xdr:rowOff>
    </xdr:from>
    <xdr:to>
      <xdr:col>36</xdr:col>
      <xdr:colOff>165100</xdr:colOff>
      <xdr:row>78</xdr:row>
      <xdr:rowOff>30891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22018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39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52984</xdr:rowOff>
    </xdr:from>
    <xdr:to>
      <xdr:col>55</xdr:col>
      <xdr:colOff>0</xdr:colOff>
      <xdr:row>95</xdr:row>
      <xdr:rowOff>101409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654934"/>
          <a:ext cx="838200" cy="7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65918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01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101409</xdr:rowOff>
    </xdr:from>
    <xdr:to>
      <xdr:col>50</xdr:col>
      <xdr:colOff>114300</xdr:colOff>
      <xdr:row>96</xdr:row>
      <xdr:rowOff>10161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389159"/>
          <a:ext cx="889000" cy="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107238</xdr:rowOff>
    </xdr:from>
    <xdr:to>
      <xdr:col>45</xdr:col>
      <xdr:colOff>177800</xdr:colOff>
      <xdr:row>96</xdr:row>
      <xdr:rowOff>10161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394988"/>
          <a:ext cx="889000" cy="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143396</xdr:rowOff>
    </xdr:from>
    <xdr:to>
      <xdr:col>41</xdr:col>
      <xdr:colOff>50800</xdr:colOff>
      <xdr:row>95</xdr:row>
      <xdr:rowOff>107238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745346"/>
          <a:ext cx="889000" cy="6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118580</xdr:rowOff>
    </xdr:from>
    <xdr:to>
      <xdr:col>41</xdr:col>
      <xdr:colOff>101600</xdr:colOff>
      <xdr:row>93</xdr:row>
      <xdr:rowOff>48730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58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65257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72974</xdr:rowOff>
    </xdr:from>
    <xdr:to>
      <xdr:col>36</xdr:col>
      <xdr:colOff>165100</xdr:colOff>
      <xdr:row>92</xdr:row>
      <xdr:rowOff>3124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56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19651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54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2184</xdr:rowOff>
    </xdr:from>
    <xdr:to>
      <xdr:col>55</xdr:col>
      <xdr:colOff>50800</xdr:colOff>
      <xdr:row>91</xdr:row>
      <xdr:rowOff>103784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6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25061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4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50609</xdr:rowOff>
    </xdr:from>
    <xdr:to>
      <xdr:col>50</xdr:col>
      <xdr:colOff>165100</xdr:colOff>
      <xdr:row>95</xdr:row>
      <xdr:rowOff>152209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143336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130811</xdr:rowOff>
    </xdr:from>
    <xdr:to>
      <xdr:col>46</xdr:col>
      <xdr:colOff>38100</xdr:colOff>
      <xdr:row>96</xdr:row>
      <xdr:rowOff>60961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5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56438</xdr:rowOff>
    </xdr:from>
    <xdr:to>
      <xdr:col>41</xdr:col>
      <xdr:colOff>101600</xdr:colOff>
      <xdr:row>95</xdr:row>
      <xdr:rowOff>158038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149165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92596</xdr:rowOff>
    </xdr:from>
    <xdr:to>
      <xdr:col>36</xdr:col>
      <xdr:colOff>165100</xdr:colOff>
      <xdr:row>92</xdr:row>
      <xdr:rowOff>22746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6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13873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7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99162</xdr:rowOff>
    </xdr:from>
    <xdr:to>
      <xdr:col>85</xdr:col>
      <xdr:colOff>127000</xdr:colOff>
      <xdr:row>37</xdr:row>
      <xdr:rowOff>43536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099912"/>
          <a:ext cx="838200" cy="2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48032</xdr:rowOff>
    </xdr:from>
    <xdr:to>
      <xdr:col>81</xdr:col>
      <xdr:colOff>50800</xdr:colOff>
      <xdr:row>35</xdr:row>
      <xdr:rowOff>99162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048782"/>
          <a:ext cx="8890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89044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9398</xdr:rowOff>
    </xdr:from>
    <xdr:to>
      <xdr:col>76</xdr:col>
      <xdr:colOff>114300</xdr:colOff>
      <xdr:row>35</xdr:row>
      <xdr:rowOff>48032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5667248"/>
          <a:ext cx="889000" cy="3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9398</xdr:rowOff>
    </xdr:from>
    <xdr:to>
      <xdr:col>71</xdr:col>
      <xdr:colOff>177800</xdr:colOff>
      <xdr:row>36</xdr:row>
      <xdr:rowOff>13970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5667248"/>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7061</xdr:rowOff>
    </xdr:from>
    <xdr:to>
      <xdr:col>72</xdr:col>
      <xdr:colOff>38100</xdr:colOff>
      <xdr:row>37</xdr:row>
      <xdr:rowOff>108661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99788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45847</xdr:rowOff>
    </xdr:from>
    <xdr:to>
      <xdr:col>67</xdr:col>
      <xdr:colOff>101600</xdr:colOff>
      <xdr:row>37</xdr:row>
      <xdr:rowOff>147447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138574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164186</xdr:rowOff>
    </xdr:from>
    <xdr:to>
      <xdr:col>85</xdr:col>
      <xdr:colOff>177800</xdr:colOff>
      <xdr:row>37</xdr:row>
      <xdr:rowOff>94336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3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142613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1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48362</xdr:rowOff>
    </xdr:from>
    <xdr:to>
      <xdr:col>81</xdr:col>
      <xdr:colOff>101600</xdr:colOff>
      <xdr:row>35</xdr:row>
      <xdr:rowOff>149962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0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166489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582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168682</xdr:rowOff>
    </xdr:from>
    <xdr:to>
      <xdr:col>76</xdr:col>
      <xdr:colOff>165100</xdr:colOff>
      <xdr:row>35</xdr:row>
      <xdr:rowOff>98832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59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89959</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0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130048</xdr:rowOff>
    </xdr:from>
    <xdr:to>
      <xdr:col>72</xdr:col>
      <xdr:colOff>38100</xdr:colOff>
      <xdr:row>33</xdr:row>
      <xdr:rowOff>60198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76725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134620</xdr:rowOff>
    </xdr:from>
    <xdr:to>
      <xdr:col>67</xdr:col>
      <xdr:colOff>101600</xdr:colOff>
      <xdr:row>36</xdr:row>
      <xdr:rowOff>64770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81297</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45535</xdr:rowOff>
    </xdr:from>
    <xdr:to>
      <xdr:col>85</xdr:col>
      <xdr:colOff>127000</xdr:colOff>
      <xdr:row>76</xdr:row>
      <xdr:rowOff>68853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75735"/>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68853</xdr:rowOff>
    </xdr:from>
    <xdr:to>
      <xdr:col>81</xdr:col>
      <xdr:colOff>50800</xdr:colOff>
      <xdr:row>76</xdr:row>
      <xdr:rowOff>100724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99053"/>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100724</xdr:rowOff>
    </xdr:from>
    <xdr:to>
      <xdr:col>76</xdr:col>
      <xdr:colOff>114300</xdr:colOff>
      <xdr:row>76</xdr:row>
      <xdr:rowOff>117735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30924"/>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117735</xdr:rowOff>
    </xdr:from>
    <xdr:to>
      <xdr:col>71</xdr:col>
      <xdr:colOff>177800</xdr:colOff>
      <xdr:row>76</xdr:row>
      <xdr:rowOff>160350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47935"/>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148105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134618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166185</xdr:rowOff>
    </xdr:from>
    <xdr:to>
      <xdr:col>85</xdr:col>
      <xdr:colOff>177800</xdr:colOff>
      <xdr:row>76</xdr:row>
      <xdr:rowOff>96335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144612</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18053</xdr:rowOff>
    </xdr:from>
    <xdr:to>
      <xdr:col>81</xdr:col>
      <xdr:colOff>101600</xdr:colOff>
      <xdr:row>76</xdr:row>
      <xdr:rowOff>119653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4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110780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49924</xdr:rowOff>
    </xdr:from>
    <xdr:to>
      <xdr:col>76</xdr:col>
      <xdr:colOff>165100</xdr:colOff>
      <xdr:row>76</xdr:row>
      <xdr:rowOff>151524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142651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66935</xdr:rowOff>
    </xdr:from>
    <xdr:to>
      <xdr:col>72</xdr:col>
      <xdr:colOff>38100</xdr:colOff>
      <xdr:row>76</xdr:row>
      <xdr:rowOff>168535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159662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109550</xdr:rowOff>
    </xdr:from>
    <xdr:to>
      <xdr:col>67</xdr:col>
      <xdr:colOff>101600</xdr:colOff>
      <xdr:row>77</xdr:row>
      <xdr:rowOff>39700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30827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3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51460</xdr:rowOff>
    </xdr:from>
    <xdr:to>
      <xdr:col>85</xdr:col>
      <xdr:colOff>126364</xdr:colOff>
      <xdr:row>98</xdr:row>
      <xdr:rowOff>156330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824860"/>
          <a:ext cx="1269" cy="113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160157</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156330</xdr:rowOff>
    </xdr:from>
    <xdr:to>
      <xdr:col>86</xdr:col>
      <xdr:colOff>25400</xdr:colOff>
      <xdr:row>98</xdr:row>
      <xdr:rowOff>156330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5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169587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6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51460</xdr:rowOff>
    </xdr:from>
    <xdr:to>
      <xdr:col>86</xdr:col>
      <xdr:colOff>25400</xdr:colOff>
      <xdr:row>92</xdr:row>
      <xdr:rowOff>51460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82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161722</xdr:rowOff>
    </xdr:from>
    <xdr:to>
      <xdr:col>85</xdr:col>
      <xdr:colOff>127000</xdr:colOff>
      <xdr:row>92</xdr:row>
      <xdr:rowOff>140767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420772"/>
          <a:ext cx="8382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143166</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3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164739</xdr:rowOff>
    </xdr:from>
    <xdr:to>
      <xdr:col>85</xdr:col>
      <xdr:colOff>177800</xdr:colOff>
      <xdr:row>96</xdr:row>
      <xdr:rowOff>94889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4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161722</xdr:rowOff>
    </xdr:from>
    <xdr:to>
      <xdr:col>81</xdr:col>
      <xdr:colOff>50800</xdr:colOff>
      <xdr:row>90</xdr:row>
      <xdr:rowOff>65615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420772"/>
          <a:ext cx="889000" cy="7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160719</xdr:rowOff>
    </xdr:from>
    <xdr:to>
      <xdr:col>81</xdr:col>
      <xdr:colOff>101600</xdr:colOff>
      <xdr:row>95</xdr:row>
      <xdr:rowOff>90869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81996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6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65615</xdr:rowOff>
    </xdr:from>
    <xdr:to>
      <xdr:col>76</xdr:col>
      <xdr:colOff>114300</xdr:colOff>
      <xdr:row>94</xdr:row>
      <xdr:rowOff>142824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5496115"/>
          <a:ext cx="889000" cy="76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84328</xdr:rowOff>
    </xdr:from>
    <xdr:to>
      <xdr:col>76</xdr:col>
      <xdr:colOff>165100</xdr:colOff>
      <xdr:row>96</xdr:row>
      <xdr:rowOff>14478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5605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142824</xdr:rowOff>
    </xdr:from>
    <xdr:to>
      <xdr:col>71</xdr:col>
      <xdr:colOff>177800</xdr:colOff>
      <xdr:row>94</xdr:row>
      <xdr:rowOff>170047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259124"/>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32207</xdr:rowOff>
    </xdr:from>
    <xdr:to>
      <xdr:col>72</xdr:col>
      <xdr:colOff>38100</xdr:colOff>
      <xdr:row>97</xdr:row>
      <xdr:rowOff>133807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124934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5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118542</xdr:rowOff>
    </xdr:from>
    <xdr:to>
      <xdr:col>67</xdr:col>
      <xdr:colOff>101600</xdr:colOff>
      <xdr:row>98</xdr:row>
      <xdr:rowOff>48692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39819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89967</xdr:rowOff>
    </xdr:from>
    <xdr:to>
      <xdr:col>85</xdr:col>
      <xdr:colOff>177800</xdr:colOff>
      <xdr:row>93</xdr:row>
      <xdr:rowOff>20117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58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4894</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77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110922</xdr:rowOff>
    </xdr:from>
    <xdr:to>
      <xdr:col>81</xdr:col>
      <xdr:colOff>101600</xdr:colOff>
      <xdr:row>90</xdr:row>
      <xdr:rowOff>41072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3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57599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1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14815</xdr:rowOff>
    </xdr:from>
    <xdr:to>
      <xdr:col>76</xdr:col>
      <xdr:colOff>165100</xdr:colOff>
      <xdr:row>90</xdr:row>
      <xdr:rowOff>116415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4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132942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2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92024</xdr:rowOff>
    </xdr:from>
    <xdr:to>
      <xdr:col>72</xdr:col>
      <xdr:colOff>38100</xdr:colOff>
      <xdr:row>95</xdr:row>
      <xdr:rowOff>22174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38701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119247</xdr:rowOff>
    </xdr:from>
    <xdr:to>
      <xdr:col>67</xdr:col>
      <xdr:colOff>101600</xdr:colOff>
      <xdr:row>95</xdr:row>
      <xdr:rowOff>49397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2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65924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0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12484</xdr:rowOff>
    </xdr:from>
    <xdr:to>
      <xdr:col>116</xdr:col>
      <xdr:colOff>63500</xdr:colOff>
      <xdr:row>58</xdr:row>
      <xdr:rowOff>15170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56584"/>
          <a:ext cx="8382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64514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32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15170</xdr:rowOff>
    </xdr:from>
    <xdr:to>
      <xdr:col>111</xdr:col>
      <xdr:colOff>177800</xdr:colOff>
      <xdr:row>58</xdr:row>
      <xdr:rowOff>16370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59270"/>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16370</xdr:rowOff>
    </xdr:from>
    <xdr:to>
      <xdr:col>107</xdr:col>
      <xdr:colOff>50800</xdr:colOff>
      <xdr:row>58</xdr:row>
      <xdr:rowOff>16370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60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16370</xdr:rowOff>
    </xdr:from>
    <xdr:to>
      <xdr:col>102</xdr:col>
      <xdr:colOff>114300</xdr:colOff>
      <xdr:row>58</xdr:row>
      <xdr:rowOff>18428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6047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88155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133134</xdr:rowOff>
    </xdr:from>
    <xdr:to>
      <xdr:col>116</xdr:col>
      <xdr:colOff>114300</xdr:colOff>
      <xdr:row>58</xdr:row>
      <xdr:rowOff>63284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48061</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20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135820</xdr:rowOff>
    </xdr:from>
    <xdr:to>
      <xdr:col>112</xdr:col>
      <xdr:colOff>38100</xdr:colOff>
      <xdr:row>58</xdr:row>
      <xdr:rowOff>65970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57097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0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137020</xdr:rowOff>
    </xdr:from>
    <xdr:to>
      <xdr:col>107</xdr:col>
      <xdr:colOff>101600</xdr:colOff>
      <xdr:row>58</xdr:row>
      <xdr:rowOff>67170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58297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0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137020</xdr:rowOff>
    </xdr:from>
    <xdr:to>
      <xdr:col>102</xdr:col>
      <xdr:colOff>165100</xdr:colOff>
      <xdr:row>58</xdr:row>
      <xdr:rowOff>67170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58297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0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139078</xdr:rowOff>
    </xdr:from>
    <xdr:to>
      <xdr:col>98</xdr:col>
      <xdr:colOff>38100</xdr:colOff>
      <xdr:row>58</xdr:row>
      <xdr:rowOff>69228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60355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00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149850</xdr:rowOff>
    </xdr:from>
    <xdr:to>
      <xdr:col>116</xdr:col>
      <xdr:colOff>63500</xdr:colOff>
      <xdr:row>74</xdr:row>
      <xdr:rowOff>60422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65700"/>
          <a:ext cx="8382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21972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58638</xdr:rowOff>
    </xdr:from>
    <xdr:to>
      <xdr:col>111</xdr:col>
      <xdr:colOff>177800</xdr:colOff>
      <xdr:row>74</xdr:row>
      <xdr:rowOff>60422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745938"/>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23665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58638</xdr:rowOff>
    </xdr:from>
    <xdr:to>
      <xdr:col>107</xdr:col>
      <xdr:colOff>50800</xdr:colOff>
      <xdr:row>74</xdr:row>
      <xdr:rowOff>93752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45938"/>
          <a:ext cx="889000" cy="3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50640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131745</xdr:rowOff>
    </xdr:from>
    <xdr:to>
      <xdr:col>102</xdr:col>
      <xdr:colOff>114300</xdr:colOff>
      <xdr:row>74</xdr:row>
      <xdr:rowOff>93752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647595"/>
          <a:ext cx="8890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56218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128134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99050</xdr:rowOff>
    </xdr:from>
    <xdr:to>
      <xdr:col>116</xdr:col>
      <xdr:colOff>114300</xdr:colOff>
      <xdr:row>74</xdr:row>
      <xdr:rowOff>29200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121927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9622</xdr:rowOff>
    </xdr:from>
    <xdr:to>
      <xdr:col>112</xdr:col>
      <xdr:colOff>38100</xdr:colOff>
      <xdr:row>74</xdr:row>
      <xdr:rowOff>111222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127749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7838</xdr:rowOff>
    </xdr:from>
    <xdr:to>
      <xdr:col>107</xdr:col>
      <xdr:colOff>101600</xdr:colOff>
      <xdr:row>74</xdr:row>
      <xdr:rowOff>109438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125965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42952</xdr:rowOff>
    </xdr:from>
    <xdr:to>
      <xdr:col>102</xdr:col>
      <xdr:colOff>165100</xdr:colOff>
      <xdr:row>74</xdr:row>
      <xdr:rowOff>144552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161079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80945</xdr:rowOff>
    </xdr:from>
    <xdr:to>
      <xdr:col>98</xdr:col>
      <xdr:colOff>38100</xdr:colOff>
      <xdr:row>74</xdr:row>
      <xdr:rowOff>11095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27622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7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・補助費等については、燃ゆる感動かごしま国体・かごしま大会実行委員会への負担金の支出や、高校生応援給付金を給付したことから増となった。</a:t>
          </a:r>
        </a:p>
        <a:p>
          <a:r>
            <a:rPr kumimoji="1" lang="ja-JP" altLang="en-US" sz="1300">
              <a:latin typeface="ＭＳ Ｐゴシック" panose="020B0600070205080204" pitchFamily="50" charset="-128"/>
              <a:ea typeface="ＭＳ Ｐゴシック" panose="020B0600070205080204" pitchFamily="50" charset="-128"/>
            </a:rPr>
            <a:t>・物件費については、ふるさと納税の寄付額の減少に伴い、返礼品等に係る費用が減となったが、類似団体平均を上回った。</a:t>
          </a:r>
        </a:p>
        <a:p>
          <a:r>
            <a:rPr kumimoji="1" lang="ja-JP" altLang="en-US" sz="1300">
              <a:latin typeface="ＭＳ Ｐゴシック" panose="020B0600070205080204" pitchFamily="50" charset="-128"/>
              <a:ea typeface="ＭＳ Ｐゴシック" panose="020B0600070205080204" pitchFamily="50" charset="-128"/>
            </a:rPr>
            <a:t>・扶助費については、物価高騰対応重点支援給付金や電力・ガス・食料品等価格高騰重点支援給付金を給付したことから増となり、類似団体平均を大きく上回っていることから、健康対策の強化や単独扶助費の検証・見直しなどにより、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・普通建設事業費については、平和市営住宅改善工事や小学校施設大規模改造工事に係る費用が増加したことから増となった。</a:t>
          </a:r>
        </a:p>
        <a:p>
          <a:r>
            <a:rPr kumimoji="1" lang="ja-JP" altLang="en-US" sz="1300">
              <a:latin typeface="ＭＳ Ｐゴシック" panose="020B0600070205080204" pitchFamily="50" charset="-128"/>
              <a:ea typeface="ＭＳ Ｐゴシック" panose="020B0600070205080204" pitchFamily="50" charset="-128"/>
            </a:rPr>
            <a:t>・積立金については、ふるさと納税の寄付額の減少に伴う積立額の減や、令和４年度に将来の大型事業実施に伴う公債費の償還に備えた地方債管理積立金の積み立てを行ったため減となったが、類似団体平均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99,654
98,569
448.15
64,080,999
61,738,282
2,203,252
27,600,610
35,836,409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20320</xdr:rowOff>
    </xdr:from>
    <xdr:to>
      <xdr:col>24</xdr:col>
      <xdr:colOff>63500</xdr:colOff>
      <xdr:row>32</xdr:row>
      <xdr:rowOff>134620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06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26670</xdr:rowOff>
    </xdr:from>
    <xdr:to>
      <xdr:col>19</xdr:col>
      <xdr:colOff>177800</xdr:colOff>
      <xdr:row>32</xdr:row>
      <xdr:rowOff>134620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13070"/>
          <a:ext cx="889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32</xdr:row>
      <xdr:rowOff>26670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6608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44450</xdr:rowOff>
    </xdr:from>
    <xdr:to>
      <xdr:col>10</xdr:col>
      <xdr:colOff>114300</xdr:colOff>
      <xdr:row>31</xdr:row>
      <xdr:rowOff>151130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59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140970</xdr:rowOff>
    </xdr:from>
    <xdr:to>
      <xdr:col>24</xdr:col>
      <xdr:colOff>114300</xdr:colOff>
      <xdr:row>32</xdr:row>
      <xdr:rowOff>71120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163847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83820</xdr:rowOff>
    </xdr:from>
    <xdr:to>
      <xdr:col>20</xdr:col>
      <xdr:colOff>38100</xdr:colOff>
      <xdr:row>33</xdr:row>
      <xdr:rowOff>13970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30497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147320</xdr:rowOff>
    </xdr:from>
    <xdr:to>
      <xdr:col>15</xdr:col>
      <xdr:colOff>101600</xdr:colOff>
      <xdr:row>32</xdr:row>
      <xdr:rowOff>77470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93997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165100</xdr:rowOff>
    </xdr:from>
    <xdr:to>
      <xdr:col>6</xdr:col>
      <xdr:colOff>38100</xdr:colOff>
      <xdr:row>31</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111777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164732</xdr:rowOff>
    </xdr:from>
    <xdr:to>
      <xdr:col>24</xdr:col>
      <xdr:colOff>62865</xdr:colOff>
      <xdr:row>58</xdr:row>
      <xdr:rowOff>149578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080132"/>
          <a:ext cx="1270" cy="101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153405</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149578</xdr:rowOff>
    </xdr:from>
    <xdr:to>
      <xdr:col>24</xdr:col>
      <xdr:colOff>152400</xdr:colOff>
      <xdr:row>58</xdr:row>
      <xdr:rowOff>149578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111409</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85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164732</xdr:rowOff>
    </xdr:from>
    <xdr:to>
      <xdr:col>24</xdr:col>
      <xdr:colOff>152400</xdr:colOff>
      <xdr:row>52</xdr:row>
      <xdr:rowOff>164732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0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17380</xdr:rowOff>
    </xdr:from>
    <xdr:to>
      <xdr:col>24</xdr:col>
      <xdr:colOff>63500</xdr:colOff>
      <xdr:row>54</xdr:row>
      <xdr:rowOff>166694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104230"/>
          <a:ext cx="838200" cy="3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61755</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6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83328</xdr:rowOff>
    </xdr:from>
    <xdr:to>
      <xdr:col>24</xdr:col>
      <xdr:colOff>114300</xdr:colOff>
      <xdr:row>57</xdr:row>
      <xdr:rowOff>13478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6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17380</xdr:rowOff>
    </xdr:from>
    <xdr:to>
      <xdr:col>19</xdr:col>
      <xdr:colOff>177800</xdr:colOff>
      <xdr:row>54</xdr:row>
      <xdr:rowOff>15570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104230"/>
          <a:ext cx="889000" cy="1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149631</xdr:rowOff>
    </xdr:from>
    <xdr:to>
      <xdr:col>20</xdr:col>
      <xdr:colOff>38100</xdr:colOff>
      <xdr:row>56</xdr:row>
      <xdr:rowOff>79781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57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70908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113106</xdr:rowOff>
    </xdr:from>
    <xdr:to>
      <xdr:col>15</xdr:col>
      <xdr:colOff>50800</xdr:colOff>
      <xdr:row>54</xdr:row>
      <xdr:rowOff>15570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685606"/>
          <a:ext cx="889000" cy="5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48152</xdr:rowOff>
    </xdr:from>
    <xdr:to>
      <xdr:col>15</xdr:col>
      <xdr:colOff>101600</xdr:colOff>
      <xdr:row>56</xdr:row>
      <xdr:rowOff>149752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4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140879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4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113106</xdr:rowOff>
    </xdr:from>
    <xdr:to>
      <xdr:col>10</xdr:col>
      <xdr:colOff>114300</xdr:colOff>
      <xdr:row>56</xdr:row>
      <xdr:rowOff>86055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685606"/>
          <a:ext cx="889000" cy="10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3728</xdr:rowOff>
    </xdr:from>
    <xdr:to>
      <xdr:col>10</xdr:col>
      <xdr:colOff>165100</xdr:colOff>
      <xdr:row>52</xdr:row>
      <xdr:rowOff>105328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9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96455</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0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147736</xdr:rowOff>
    </xdr:from>
    <xdr:to>
      <xdr:col>6</xdr:col>
      <xdr:colOff>38100</xdr:colOff>
      <xdr:row>58</xdr:row>
      <xdr:rowOff>77886</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2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69013</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1001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115894</xdr:rowOff>
    </xdr:from>
    <xdr:to>
      <xdr:col>24</xdr:col>
      <xdr:colOff>114300</xdr:colOff>
      <xdr:row>55</xdr:row>
      <xdr:rowOff>46044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3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138771</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22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138030</xdr:rowOff>
    </xdr:from>
    <xdr:to>
      <xdr:col>20</xdr:col>
      <xdr:colOff>38100</xdr:colOff>
      <xdr:row>53</xdr:row>
      <xdr:rowOff>68180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0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84707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8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136220</xdr:rowOff>
    </xdr:from>
    <xdr:to>
      <xdr:col>15</xdr:col>
      <xdr:colOff>101600</xdr:colOff>
      <xdr:row>54</xdr:row>
      <xdr:rowOff>66370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82897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99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62306</xdr:rowOff>
    </xdr:from>
    <xdr:to>
      <xdr:col>10</xdr:col>
      <xdr:colOff>165100</xdr:colOff>
      <xdr:row>50</xdr:row>
      <xdr:rowOff>163906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63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8983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41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35255</xdr:rowOff>
    </xdr:from>
    <xdr:to>
      <xdr:col>6</xdr:col>
      <xdr:colOff>38100</xdr:colOff>
      <xdr:row>56</xdr:row>
      <xdr:rowOff>136855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6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153382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4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131832</xdr:rowOff>
    </xdr:from>
    <xdr:to>
      <xdr:col>24</xdr:col>
      <xdr:colOff>62865</xdr:colOff>
      <xdr:row>78</xdr:row>
      <xdr:rowOff>25115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1882"/>
          <a:ext cx="1270" cy="14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28942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25115</xdr:rowOff>
    </xdr:from>
    <xdr:to>
      <xdr:col>24</xdr:col>
      <xdr:colOff>152400</xdr:colOff>
      <xdr:row>78</xdr:row>
      <xdr:rowOff>25115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3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78509</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131832</xdr:rowOff>
    </xdr:from>
    <xdr:to>
      <xdr:col>24</xdr:col>
      <xdr:colOff>152400</xdr:colOff>
      <xdr:row>69</xdr:row>
      <xdr:rowOff>131832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1987</xdr:rowOff>
    </xdr:from>
    <xdr:to>
      <xdr:col>24</xdr:col>
      <xdr:colOff>63500</xdr:colOff>
      <xdr:row>72</xdr:row>
      <xdr:rowOff>105429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003487"/>
          <a:ext cx="838200" cy="44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38371</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25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59944</xdr:rowOff>
    </xdr:from>
    <xdr:to>
      <xdr:col>24</xdr:col>
      <xdr:colOff>114300</xdr:colOff>
      <xdr:row>74</xdr:row>
      <xdr:rowOff>161544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7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160845</xdr:rowOff>
    </xdr:from>
    <xdr:to>
      <xdr:col>19</xdr:col>
      <xdr:colOff>177800</xdr:colOff>
      <xdr:row>72</xdr:row>
      <xdr:rowOff>105429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162345"/>
          <a:ext cx="889000" cy="28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97187</xdr:rowOff>
    </xdr:from>
    <xdr:to>
      <xdr:col>20</xdr:col>
      <xdr:colOff>38100</xdr:colOff>
      <xdr:row>76</xdr:row>
      <xdr:rowOff>27338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18463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0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160845</xdr:rowOff>
    </xdr:from>
    <xdr:to>
      <xdr:col>15</xdr:col>
      <xdr:colOff>50800</xdr:colOff>
      <xdr:row>74</xdr:row>
      <xdr:rowOff>79311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162345"/>
          <a:ext cx="889000" cy="60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72593</xdr:rowOff>
    </xdr:from>
    <xdr:to>
      <xdr:col>15</xdr:col>
      <xdr:colOff>101600</xdr:colOff>
      <xdr:row>75</xdr:row>
      <xdr:rowOff>2743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165320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79311</xdr:rowOff>
    </xdr:from>
    <xdr:to>
      <xdr:col>10</xdr:col>
      <xdr:colOff>114300</xdr:colOff>
      <xdr:row>75</xdr:row>
      <xdr:rowOff>117887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766611"/>
          <a:ext cx="889000" cy="2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114294</xdr:rowOff>
    </xdr:from>
    <xdr:to>
      <xdr:col>10</xdr:col>
      <xdr:colOff>165100</xdr:colOff>
      <xdr:row>76</xdr:row>
      <xdr:rowOff>44444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35571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141002</xdr:rowOff>
    </xdr:from>
    <xdr:to>
      <xdr:col>6</xdr:col>
      <xdr:colOff>38100</xdr:colOff>
      <xdr:row>77</xdr:row>
      <xdr:rowOff>71152</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62279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122637</xdr:rowOff>
    </xdr:from>
    <xdr:to>
      <xdr:col>24</xdr:col>
      <xdr:colOff>114300</xdr:colOff>
      <xdr:row>70</xdr:row>
      <xdr:rowOff>52787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19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37564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186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54629</xdr:rowOff>
    </xdr:from>
    <xdr:to>
      <xdr:col>20</xdr:col>
      <xdr:colOff>38100</xdr:colOff>
      <xdr:row>72</xdr:row>
      <xdr:rowOff>156229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3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1306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17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110045</xdr:rowOff>
    </xdr:from>
    <xdr:to>
      <xdr:col>15</xdr:col>
      <xdr:colOff>101600</xdr:colOff>
      <xdr:row>71</xdr:row>
      <xdr:rowOff>40195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1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56722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188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28511</xdr:rowOff>
    </xdr:from>
    <xdr:to>
      <xdr:col>10</xdr:col>
      <xdr:colOff>165100</xdr:colOff>
      <xdr:row>74</xdr:row>
      <xdr:rowOff>130111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7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146638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49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67087</xdr:rowOff>
    </xdr:from>
    <xdr:to>
      <xdr:col>6</xdr:col>
      <xdr:colOff>38100</xdr:colOff>
      <xdr:row>75</xdr:row>
      <xdr:rowOff>168687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9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13764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70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148935</xdr:rowOff>
    </xdr:from>
    <xdr:to>
      <xdr:col>24</xdr:col>
      <xdr:colOff>63500</xdr:colOff>
      <xdr:row>97</xdr:row>
      <xdr:rowOff>93889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08135"/>
          <a:ext cx="838200" cy="1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148935</xdr:rowOff>
    </xdr:from>
    <xdr:to>
      <xdr:col>19</xdr:col>
      <xdr:colOff>177800</xdr:colOff>
      <xdr:row>96</xdr:row>
      <xdr:rowOff>151358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08135"/>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151358</xdr:rowOff>
    </xdr:from>
    <xdr:to>
      <xdr:col>15</xdr:col>
      <xdr:colOff>50800</xdr:colOff>
      <xdr:row>98</xdr:row>
      <xdr:rowOff>83235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10558"/>
          <a:ext cx="889000" cy="2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67032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83235</xdr:rowOff>
    </xdr:from>
    <xdr:to>
      <xdr:col>10</xdr:col>
      <xdr:colOff>114300</xdr:colOff>
      <xdr:row>98</xdr:row>
      <xdr:rowOff>90596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8533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8968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43089</xdr:rowOff>
    </xdr:from>
    <xdr:to>
      <xdr:col>24</xdr:col>
      <xdr:colOff>114300</xdr:colOff>
      <xdr:row>97</xdr:row>
      <xdr:rowOff>144689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129466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98135</xdr:rowOff>
    </xdr:from>
    <xdr:to>
      <xdr:col>20</xdr:col>
      <xdr:colOff>38100</xdr:colOff>
      <xdr:row>97</xdr:row>
      <xdr:rowOff>28285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100558</xdr:rowOff>
    </xdr:from>
    <xdr:to>
      <xdr:col>15</xdr:col>
      <xdr:colOff>101600</xdr:colOff>
      <xdr:row>97</xdr:row>
      <xdr:rowOff>30708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21835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32435</xdr:rowOff>
    </xdr:from>
    <xdr:to>
      <xdr:col>10</xdr:col>
      <xdr:colOff>165100</xdr:colOff>
      <xdr:row>98</xdr:row>
      <xdr:rowOff>134035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125162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39796</xdr:rowOff>
    </xdr:from>
    <xdr:to>
      <xdr:col>6</xdr:col>
      <xdr:colOff>38100</xdr:colOff>
      <xdr:row>98</xdr:row>
      <xdr:rowOff>141396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132523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158968</xdr:rowOff>
    </xdr:from>
    <xdr:to>
      <xdr:col>55</xdr:col>
      <xdr:colOff>0</xdr:colOff>
      <xdr:row>38</xdr:row>
      <xdr:rowOff>159458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74068"/>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159458</xdr:rowOff>
    </xdr:from>
    <xdr:to>
      <xdr:col>50</xdr:col>
      <xdr:colOff>114300</xdr:colOff>
      <xdr:row>39</xdr:row>
      <xdr:rowOff>5316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74558"/>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5316</xdr:rowOff>
    </xdr:from>
    <xdr:to>
      <xdr:col>45</xdr:col>
      <xdr:colOff>177800</xdr:colOff>
      <xdr:row>39</xdr:row>
      <xdr:rowOff>9072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91866"/>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6622</xdr:rowOff>
    </xdr:from>
    <xdr:to>
      <xdr:col>41</xdr:col>
      <xdr:colOff>50800</xdr:colOff>
      <xdr:row>39</xdr:row>
      <xdr:rowOff>9072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9317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108168</xdr:rowOff>
    </xdr:from>
    <xdr:to>
      <xdr:col>55</xdr:col>
      <xdr:colOff>50800</xdr:colOff>
      <xdr:row>39</xdr:row>
      <xdr:rowOff>38318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23095</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108658</xdr:rowOff>
    </xdr:from>
    <xdr:to>
      <xdr:col>50</xdr:col>
      <xdr:colOff>165100</xdr:colOff>
      <xdr:row>39</xdr:row>
      <xdr:rowOff>38808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2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29935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16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125966</xdr:rowOff>
    </xdr:from>
    <xdr:to>
      <xdr:col>46</xdr:col>
      <xdr:colOff>38100</xdr:colOff>
      <xdr:row>39</xdr:row>
      <xdr:rowOff>56116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47243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3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129722</xdr:rowOff>
    </xdr:from>
    <xdr:to>
      <xdr:col>41</xdr:col>
      <xdr:colOff>101600</xdr:colOff>
      <xdr:row>39</xdr:row>
      <xdr:rowOff>59872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50999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127272</xdr:rowOff>
    </xdr:from>
    <xdr:to>
      <xdr:col>36</xdr:col>
      <xdr:colOff>165100</xdr:colOff>
      <xdr:row>39</xdr:row>
      <xdr:rowOff>57422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48549</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73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70937</xdr:rowOff>
    </xdr:from>
    <xdr:to>
      <xdr:col>55</xdr:col>
      <xdr:colOff>0</xdr:colOff>
      <xdr:row>55</xdr:row>
      <xdr:rowOff>21994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329237"/>
          <a:ext cx="838200" cy="12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70937</xdr:rowOff>
    </xdr:from>
    <xdr:to>
      <xdr:col>50</xdr:col>
      <xdr:colOff>114300</xdr:colOff>
      <xdr:row>55</xdr:row>
      <xdr:rowOff>11501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32923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62640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81613</xdr:rowOff>
    </xdr:from>
    <xdr:to>
      <xdr:col>45</xdr:col>
      <xdr:colOff>177800</xdr:colOff>
      <xdr:row>55</xdr:row>
      <xdr:rowOff>11501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168463"/>
          <a:ext cx="889000" cy="27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71074</xdr:rowOff>
    </xdr:from>
    <xdr:to>
      <xdr:col>41</xdr:col>
      <xdr:colOff>50800</xdr:colOff>
      <xdr:row>53</xdr:row>
      <xdr:rowOff>81613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8815024"/>
          <a:ext cx="889000" cy="3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92176</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142644</xdr:rowOff>
    </xdr:from>
    <xdr:to>
      <xdr:col>55</xdr:col>
      <xdr:colOff>50800</xdr:colOff>
      <xdr:row>55</xdr:row>
      <xdr:rowOff>72794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4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121071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3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20137</xdr:rowOff>
    </xdr:from>
    <xdr:to>
      <xdr:col>50</xdr:col>
      <xdr:colOff>165100</xdr:colOff>
      <xdr:row>54</xdr:row>
      <xdr:rowOff>121737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7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138264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132151</xdr:rowOff>
    </xdr:from>
    <xdr:to>
      <xdr:col>46</xdr:col>
      <xdr:colOff>38100</xdr:colOff>
      <xdr:row>55</xdr:row>
      <xdr:rowOff>62301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78828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1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30813</xdr:rowOff>
    </xdr:from>
    <xdr:to>
      <xdr:col>41</xdr:col>
      <xdr:colOff>101600</xdr:colOff>
      <xdr:row>53</xdr:row>
      <xdr:rowOff>132413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1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148940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88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20274</xdr:rowOff>
    </xdr:from>
    <xdr:to>
      <xdr:col>36</xdr:col>
      <xdr:colOff>165100</xdr:colOff>
      <xdr:row>51</xdr:row>
      <xdr:rowOff>121874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87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138401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8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129152</xdr:rowOff>
    </xdr:from>
    <xdr:to>
      <xdr:col>55</xdr:col>
      <xdr:colOff>0</xdr:colOff>
      <xdr:row>77</xdr:row>
      <xdr:rowOff>907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159352"/>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166510</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68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113574</xdr:rowOff>
    </xdr:from>
    <xdr:to>
      <xdr:col>50</xdr:col>
      <xdr:colOff>114300</xdr:colOff>
      <xdr:row>77</xdr:row>
      <xdr:rowOff>907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1437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94796</xdr:rowOff>
    </xdr:from>
    <xdr:to>
      <xdr:col>45</xdr:col>
      <xdr:colOff>177800</xdr:colOff>
      <xdr:row>76</xdr:row>
      <xdr:rowOff>113574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124996"/>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94796</xdr:rowOff>
    </xdr:from>
    <xdr:to>
      <xdr:col>41</xdr:col>
      <xdr:colOff>50800</xdr:colOff>
      <xdr:row>78</xdr:row>
      <xdr:rowOff>5186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124996"/>
          <a:ext cx="889000" cy="2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18269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8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78352</xdr:rowOff>
    </xdr:from>
    <xdr:to>
      <xdr:col>55</xdr:col>
      <xdr:colOff>50800</xdr:colOff>
      <xdr:row>77</xdr:row>
      <xdr:rowOff>8502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56779</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0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121557</xdr:rowOff>
    </xdr:from>
    <xdr:to>
      <xdr:col>50</xdr:col>
      <xdr:colOff>165100</xdr:colOff>
      <xdr:row>77</xdr:row>
      <xdr:rowOff>51707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42834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62774</xdr:rowOff>
    </xdr:from>
    <xdr:to>
      <xdr:col>46</xdr:col>
      <xdr:colOff>38100</xdr:colOff>
      <xdr:row>76</xdr:row>
      <xdr:rowOff>164374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09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155501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18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43996</xdr:rowOff>
    </xdr:from>
    <xdr:to>
      <xdr:col>41</xdr:col>
      <xdr:colOff>101600</xdr:colOff>
      <xdr:row>76</xdr:row>
      <xdr:rowOff>145596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0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136723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1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125836</xdr:rowOff>
    </xdr:from>
    <xdr:to>
      <xdr:col>36</xdr:col>
      <xdr:colOff>165100</xdr:colOff>
      <xdr:row>78</xdr:row>
      <xdr:rowOff>55986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47113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4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158674</xdr:rowOff>
    </xdr:from>
    <xdr:to>
      <xdr:col>55</xdr:col>
      <xdr:colOff>0</xdr:colOff>
      <xdr:row>98</xdr:row>
      <xdr:rowOff>3987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17874"/>
          <a:ext cx="838200" cy="18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3987</xdr:rowOff>
    </xdr:from>
    <xdr:to>
      <xdr:col>50</xdr:col>
      <xdr:colOff>114300</xdr:colOff>
      <xdr:row>98</xdr:row>
      <xdr:rowOff>15799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80608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15799</xdr:rowOff>
    </xdr:from>
    <xdr:to>
      <xdr:col>45</xdr:col>
      <xdr:colOff>177800</xdr:colOff>
      <xdr:row>98</xdr:row>
      <xdr:rowOff>59937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17899"/>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23133</xdr:rowOff>
    </xdr:from>
    <xdr:to>
      <xdr:col>41</xdr:col>
      <xdr:colOff>50800</xdr:colOff>
      <xdr:row>98</xdr:row>
      <xdr:rowOff>59937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82523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107874</xdr:rowOff>
    </xdr:from>
    <xdr:to>
      <xdr:col>55</xdr:col>
      <xdr:colOff>50800</xdr:colOff>
      <xdr:row>97</xdr:row>
      <xdr:rowOff>38024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86301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124637</xdr:rowOff>
    </xdr:from>
    <xdr:to>
      <xdr:col>50</xdr:col>
      <xdr:colOff>165100</xdr:colOff>
      <xdr:row>98</xdr:row>
      <xdr:rowOff>54787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45914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136449</xdr:rowOff>
    </xdr:from>
    <xdr:to>
      <xdr:col>46</xdr:col>
      <xdr:colOff>38100</xdr:colOff>
      <xdr:row>98</xdr:row>
      <xdr:rowOff>66599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6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57726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9137</xdr:rowOff>
    </xdr:from>
    <xdr:to>
      <xdr:col>41</xdr:col>
      <xdr:colOff>101600</xdr:colOff>
      <xdr:row>98</xdr:row>
      <xdr:rowOff>110737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8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101864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143783</xdr:rowOff>
    </xdr:from>
    <xdr:to>
      <xdr:col>36</xdr:col>
      <xdr:colOff>165100</xdr:colOff>
      <xdr:row>98</xdr:row>
      <xdr:rowOff>73933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65060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162814</xdr:rowOff>
    </xdr:from>
    <xdr:to>
      <xdr:col>85</xdr:col>
      <xdr:colOff>127000</xdr:colOff>
      <xdr:row>38</xdr:row>
      <xdr:rowOff>117348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06464"/>
          <a:ext cx="838200" cy="1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6223</xdr:rowOff>
    </xdr:from>
    <xdr:to>
      <xdr:col>81</xdr:col>
      <xdr:colOff>50800</xdr:colOff>
      <xdr:row>38</xdr:row>
      <xdr:rowOff>117348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21323"/>
          <a:ext cx="889000" cy="1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74930</xdr:rowOff>
    </xdr:from>
    <xdr:to>
      <xdr:col>76</xdr:col>
      <xdr:colOff>114300</xdr:colOff>
      <xdr:row>38</xdr:row>
      <xdr:rowOff>6223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18580"/>
          <a:ext cx="8890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134764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74930</xdr:rowOff>
    </xdr:from>
    <xdr:to>
      <xdr:col>71</xdr:col>
      <xdr:colOff>177800</xdr:colOff>
      <xdr:row>38</xdr:row>
      <xdr:rowOff>41910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1858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52087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8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112014</xdr:rowOff>
    </xdr:from>
    <xdr:to>
      <xdr:col>85</xdr:col>
      <xdr:colOff>177800</xdr:colOff>
      <xdr:row>38</xdr:row>
      <xdr:rowOff>42164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26941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66548</xdr:rowOff>
    </xdr:from>
    <xdr:to>
      <xdr:col>81</xdr:col>
      <xdr:colOff>101600</xdr:colOff>
      <xdr:row>38</xdr:row>
      <xdr:rowOff>168148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159275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126873</xdr:rowOff>
    </xdr:from>
    <xdr:to>
      <xdr:col>76</xdr:col>
      <xdr:colOff>165100</xdr:colOff>
      <xdr:row>38</xdr:row>
      <xdr:rowOff>57023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48150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24130</xdr:rowOff>
    </xdr:from>
    <xdr:to>
      <xdr:col>72</xdr:col>
      <xdr:colOff>38100</xdr:colOff>
      <xdr:row>37</xdr:row>
      <xdr:rowOff>125730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116857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162560</xdr:rowOff>
    </xdr:from>
    <xdr:to>
      <xdr:col>67</xdr:col>
      <xdr:colOff>101600</xdr:colOff>
      <xdr:row>38</xdr:row>
      <xdr:rowOff>92710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83837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88631</xdr:rowOff>
    </xdr:from>
    <xdr:to>
      <xdr:col>85</xdr:col>
      <xdr:colOff>127000</xdr:colOff>
      <xdr:row>56</xdr:row>
      <xdr:rowOff>107765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346931"/>
          <a:ext cx="838200" cy="36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97502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27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5626</xdr:rowOff>
    </xdr:from>
    <xdr:to>
      <xdr:col>81</xdr:col>
      <xdr:colOff>50800</xdr:colOff>
      <xdr:row>56</xdr:row>
      <xdr:rowOff>107765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435376"/>
          <a:ext cx="889000" cy="27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24143</xdr:rowOff>
    </xdr:from>
    <xdr:to>
      <xdr:col>76</xdr:col>
      <xdr:colOff>114300</xdr:colOff>
      <xdr:row>55</xdr:row>
      <xdr:rowOff>5626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110993"/>
          <a:ext cx="889000" cy="3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24143</xdr:rowOff>
    </xdr:from>
    <xdr:to>
      <xdr:col>71</xdr:col>
      <xdr:colOff>177800</xdr:colOff>
      <xdr:row>55</xdr:row>
      <xdr:rowOff>41036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110993"/>
          <a:ext cx="889000" cy="35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105869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9903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37831</xdr:rowOff>
    </xdr:from>
    <xdr:to>
      <xdr:col>85</xdr:col>
      <xdr:colOff>177800</xdr:colOff>
      <xdr:row>54</xdr:row>
      <xdr:rowOff>139431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60708</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1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56965</xdr:rowOff>
    </xdr:from>
    <xdr:to>
      <xdr:col>81</xdr:col>
      <xdr:colOff>101600</xdr:colOff>
      <xdr:row>56</xdr:row>
      <xdr:rowOff>158565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149692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126276</xdr:rowOff>
    </xdr:from>
    <xdr:to>
      <xdr:col>76</xdr:col>
      <xdr:colOff>165100</xdr:colOff>
      <xdr:row>55</xdr:row>
      <xdr:rowOff>56426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3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72953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1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144793</xdr:rowOff>
    </xdr:from>
    <xdr:to>
      <xdr:col>72</xdr:col>
      <xdr:colOff>38100</xdr:colOff>
      <xdr:row>53</xdr:row>
      <xdr:rowOff>74943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0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91470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83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161686</xdr:rowOff>
    </xdr:from>
    <xdr:to>
      <xdr:col>67</xdr:col>
      <xdr:colOff>101600</xdr:colOff>
      <xdr:row>55</xdr:row>
      <xdr:rowOff>91836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108363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1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85217</xdr:rowOff>
    </xdr:from>
    <xdr:to>
      <xdr:col>85</xdr:col>
      <xdr:colOff>127000</xdr:colOff>
      <xdr:row>77</xdr:row>
      <xdr:rowOff>43535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943967"/>
          <a:ext cx="838200" cy="3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48031</xdr:rowOff>
    </xdr:from>
    <xdr:to>
      <xdr:col>81</xdr:col>
      <xdr:colOff>50800</xdr:colOff>
      <xdr:row>75</xdr:row>
      <xdr:rowOff>85217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906781"/>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87825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9398</xdr:rowOff>
    </xdr:from>
    <xdr:to>
      <xdr:col>76</xdr:col>
      <xdr:colOff>114300</xdr:colOff>
      <xdr:row>75</xdr:row>
      <xdr:rowOff>48031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525248"/>
          <a:ext cx="889000" cy="3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9398</xdr:rowOff>
    </xdr:from>
    <xdr:to>
      <xdr:col>71</xdr:col>
      <xdr:colOff>177800</xdr:colOff>
      <xdr:row>76</xdr:row>
      <xdr:rowOff>13970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525248"/>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7062</xdr:rowOff>
    </xdr:from>
    <xdr:to>
      <xdr:col>72</xdr:col>
      <xdr:colOff>38100</xdr:colOff>
      <xdr:row>77</xdr:row>
      <xdr:rowOff>108662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0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99789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0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45847</xdr:rowOff>
    </xdr:from>
    <xdr:to>
      <xdr:col>67</xdr:col>
      <xdr:colOff>101600</xdr:colOff>
      <xdr:row>77</xdr:row>
      <xdr:rowOff>147447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24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138574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164185</xdr:rowOff>
    </xdr:from>
    <xdr:to>
      <xdr:col>85</xdr:col>
      <xdr:colOff>177800</xdr:colOff>
      <xdr:row>77</xdr:row>
      <xdr:rowOff>94335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1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142612</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17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34417</xdr:rowOff>
    </xdr:from>
    <xdr:to>
      <xdr:col>81</xdr:col>
      <xdr:colOff>101600</xdr:colOff>
      <xdr:row>75</xdr:row>
      <xdr:rowOff>136017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8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152544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6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168681</xdr:rowOff>
    </xdr:from>
    <xdr:to>
      <xdr:col>76</xdr:col>
      <xdr:colOff>165100</xdr:colOff>
      <xdr:row>75</xdr:row>
      <xdr:rowOff>98831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8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89958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9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130048</xdr:rowOff>
    </xdr:from>
    <xdr:to>
      <xdr:col>72</xdr:col>
      <xdr:colOff>38100</xdr:colOff>
      <xdr:row>73</xdr:row>
      <xdr:rowOff>60198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4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76725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134620</xdr:rowOff>
    </xdr:from>
    <xdr:to>
      <xdr:col>67</xdr:col>
      <xdr:colOff>101600</xdr:colOff>
      <xdr:row>76</xdr:row>
      <xdr:rowOff>64770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81297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7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45535</xdr:rowOff>
    </xdr:from>
    <xdr:to>
      <xdr:col>85</xdr:col>
      <xdr:colOff>127000</xdr:colOff>
      <xdr:row>96</xdr:row>
      <xdr:rowOff>68853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04735"/>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68853</xdr:rowOff>
    </xdr:from>
    <xdr:to>
      <xdr:col>81</xdr:col>
      <xdr:colOff>50800</xdr:colOff>
      <xdr:row>96</xdr:row>
      <xdr:rowOff>100724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28053"/>
          <a:ext cx="889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100724</xdr:rowOff>
    </xdr:from>
    <xdr:to>
      <xdr:col>76</xdr:col>
      <xdr:colOff>114300</xdr:colOff>
      <xdr:row>96</xdr:row>
      <xdr:rowOff>117735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59924"/>
          <a:ext cx="8890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117735</xdr:rowOff>
    </xdr:from>
    <xdr:to>
      <xdr:col>71</xdr:col>
      <xdr:colOff>177800</xdr:colOff>
      <xdr:row>96</xdr:row>
      <xdr:rowOff>160350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576935"/>
          <a:ext cx="889000" cy="4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148086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134599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166185</xdr:rowOff>
    </xdr:from>
    <xdr:to>
      <xdr:col>85</xdr:col>
      <xdr:colOff>177800</xdr:colOff>
      <xdr:row>96</xdr:row>
      <xdr:rowOff>96335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144612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18053</xdr:rowOff>
    </xdr:from>
    <xdr:to>
      <xdr:col>81</xdr:col>
      <xdr:colOff>101600</xdr:colOff>
      <xdr:row>96</xdr:row>
      <xdr:rowOff>119653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110780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6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49924</xdr:rowOff>
    </xdr:from>
    <xdr:to>
      <xdr:col>76</xdr:col>
      <xdr:colOff>165100</xdr:colOff>
      <xdr:row>96</xdr:row>
      <xdr:rowOff>151524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0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66935</xdr:rowOff>
    </xdr:from>
    <xdr:to>
      <xdr:col>72</xdr:col>
      <xdr:colOff>38100</xdr:colOff>
      <xdr:row>96</xdr:row>
      <xdr:rowOff>168535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159662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109550</xdr:rowOff>
    </xdr:from>
    <xdr:to>
      <xdr:col>67</xdr:col>
      <xdr:colOff>101600</xdr:colOff>
      <xdr:row>97</xdr:row>
      <xdr:rowOff>39700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30827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90715</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772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90714</xdr:rowOff>
    </xdr:from>
    <xdr:to>
      <xdr:col>102</xdr:col>
      <xdr:colOff>114300</xdr:colOff>
      <xdr:row>39</xdr:row>
      <xdr:rowOff>90715</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434364"/>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39915</xdr:rowOff>
    </xdr:from>
    <xdr:to>
      <xdr:col>102</xdr:col>
      <xdr:colOff>165100</xdr:colOff>
      <xdr:row>39</xdr:row>
      <xdr:rowOff>141515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132642</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39914</xdr:rowOff>
    </xdr:from>
    <xdr:to>
      <xdr:col>98</xdr:col>
      <xdr:colOff>38100</xdr:colOff>
      <xdr:row>37</xdr:row>
      <xdr:rowOff>141514</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132642</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7017" y="647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・総務費については、ふるさと納税の寄付額の減少に伴い、返礼品等に係る費用が減となったが、類似団体平均を上回る状況が続いている。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・民生費については、物価高騰対応重点支援給付金や電力・ガス・食料品等価格高騰重点支援給付金を給付したことから増となり、類似団体平均を上回る状況が続いている。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・農林水産費については、令和４年度に実施した、鹿屋市漁協の水産物加工処理施設の整備助成事業が完了したことに伴い減となり、類似団体平均を下回った。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教育費については、小学校施設大規模改造工事や「燃ゆる感動かごしま国体・かごしま大会」の開催に係る費用が増加したことから増となり、類似団体平均を上回った。今後も学校施設の大規模改造事業などが予定されていることから、年度計画の平準化に努め、また事業計画の見直しも視野に入れながら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・土木費については、平和市営住宅改善工事に係る費用などが増加したことから増となったが、類似団体平均を下回る状況が続いている。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については、中期的な見通しのもと、決算剰余金を中心に積み立てるとともに、最低水準の取り崩しに努めた結果、残高が回復していたが、令和２年度には、７月豪雨による災害復旧対応や新型コロナウイルス感染症対策の対応に伴い、残高が減少した。令和３年度は、ウィズコロナ・アフターコロナを見据えた経済対策の対応などを実施し、令和４年度は台風</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号による災害復旧対応、令和５年度は台風６号による災害復旧対応を行った。今後も引き続き災害などの不測の事態に弾力的な対応ができるよう、一定の水準の確保に努める。</a:t>
          </a:r>
        </a:p>
        <a:p>
          <a:r>
            <a:rPr kumimoji="1" lang="ja-JP" altLang="en-US" sz="1100">
              <a:latin typeface="ＭＳ ゴシック" pitchFamily="49" charset="-128"/>
              <a:ea typeface="ＭＳ ゴシック" pitchFamily="49" charset="-128"/>
            </a:rPr>
            <a:t>・実質収支については、扶助費や普通建設事業費などが増加したが、国庫支出金や地方交付税なども増加したことにより黒字となっている。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連結実質赤字比率は、一般会計及び特別会計の実質収支が黒字であり、公営企業会計（法適・法非適）では資金不足が生じていないことから全ての会計で黒字となっている。</a:t>
          </a:r>
        </a:p>
        <a:p>
          <a:r>
            <a:rPr kumimoji="1" lang="ja-JP" altLang="en-US" sz="1400">
              <a:latin typeface="ＭＳ ゴシック" pitchFamily="49" charset="-128"/>
              <a:ea typeface="ＭＳ ゴシック" pitchFamily="49" charset="-128"/>
            </a:rPr>
            <a:t>　今後、国民健康保険事業特別会計、介護保険事業特別会計などにおける医療・介護費用の伸びや公共下水道事業における施設の更新経費などの増加が見込まれることから、厳しい財政状況などを踏まえ、特別会計や公営企業会計においても使用料見直しや徴収率の向上などによる歳入確保や徹底した歳出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実質公債費比率は、大隅広域事務組合の公債費の減や、普通交付税や標準税収入額等の増に伴い、令和５年度は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ポイントの改善となった。</a:t>
          </a:r>
        </a:p>
        <a:p>
          <a:r>
            <a:rPr kumimoji="1" lang="ja-JP" altLang="en-US" sz="1400">
              <a:latin typeface="ＭＳ ゴシック" pitchFamily="49" charset="-128"/>
              <a:ea typeface="ＭＳ ゴシック" pitchFamily="49" charset="-128"/>
            </a:rPr>
            <a:t>　今後、借入額の低下に伴い、公債費が一時的に減少することが見込まれるが、引き続き、事業計画の見直し、延伸、平準化を行うことにより市債発行額の抑制に努める。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積立額はなし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は、元金償還額を下回る借入額に抑えたことに伴う、地方債現在高の減や、ふるさと鹿屋応援基金の増などに伴う、充当可能基金残高の増により、前年度に引き続き将来負担なしとなった。</a:t>
          </a:r>
        </a:p>
        <a:p>
          <a:r>
            <a:rPr kumimoji="1" lang="ja-JP" altLang="en-US" sz="1400">
              <a:latin typeface="ＭＳ ゴシック" pitchFamily="49" charset="-128"/>
              <a:ea typeface="ＭＳ ゴシック" pitchFamily="49" charset="-128"/>
            </a:rPr>
            <a:t>　今後、公共施設の維持・修繕等が予定されており、財政運営も厳しくなることが見込まれることから、引き続き、行財政改革を推進し、中長期的な健全財政の堅持に努める。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億円となり、前年度から約７億円の増加となっている。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・地域振興基金では、将来の大型事業等に備えるために約５億２千万円の増加、ふるさと鹿屋応援基金では、積立額が取崩額を上回ったことによる約１億円５千万円の増加、再編交付金等事業基金では、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スポーツ施設再配置事業に対応するため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に約１億１千万円増加したことなどが主な要因である。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大幅な税収減などの不測の事態に加え、今後計画されている大型事業等を見据えた事業などを実施した場合、基金残高の大幅な減少が見込まれ、今後の財政運営において不測の事態が生じた場合に弾力的な対応ができるよ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鹿屋応援基金：前年度末基金残高見込の５割程度を基本に、①地域の資源を生かした「地域経済活性化事業」、②健康・福祉の充実による「すこやか・あんしん事業」、③教育・文化・スポーツの振興による「人材育成事業」、④豊かな自然を次代に引き継ぐ「環境保全事業」、⑤都市等のふるさと出身者との連携を強化する「ふるさと会活力推進事業」、⑥新型コロナウイルス感染症の影響を受けた市民及び事業者を支援する「がんばろうかのや事業」の６つの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・地域振興基金：市内各地域の振興を図ることを目的とした公共施設等の整備その他地域の振興に資する事業に活用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・公共施設等修繕基金：市の設置する公共施設の修繕及びその他維持補修に活用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・再編交付金事業基金：市全域の生活の利便性向上及び産業の振興に寄与する事業に活用</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・高齢者福祉基金：高齢者の快適な生活環境の形成を図る在宅福祉等の向上に資する事業に活用</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・ふるさと鹿屋応援基金：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積立額が取崩額を上回ったことによる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約１億５千万円の増加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・地域振興基金：今後の地域の振興に資する大型事業等へ対応する積立による５億２千万円の増加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・再編交付金等事業基金：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スポーツ再配置事業に対応するため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約１億１千万円の増加</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・ふるさと鹿屋応援基金：６つの事業に活用するため、ふるさと鹿屋応援寄付金（ふるさと納税）を積立予定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学校施設をはじめとした公共施設等の整備その他地域の振興に資する事業に活用するため、積立を行う。特に、合併特例債を活用して造成した分は、市民の連帯の強化や地域振興を推進するソフト事業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・再編交付金事業基金：住民の健康増進や子育て環境、教育環境の充実を図る事業等の財源として活用するため、積立予定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・公共施設修繕基金：公共施設の修繕等の財源として活用するため、主にかのやばら園の入園料の１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・決算剰余金から約７億８千万円を積み立てたが、台風６号による災害復旧対応等を行ため約７億８千万円を取り崩したことから、令和５年度末の基金残高は、前年度から横ばいの約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・財政調整基金については、災害や大幅な税収減など今後の財政運営に不測の事態が生じた場合に弾力的な対応ができるよう、決算剰余金を積立て、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・令和４年度に将来の大型事業実施に伴う公債費の償還に備えて約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億円を積み立てたが、令和５年度は２億円を取り崩したことから、基金残高は約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憶円となり、前年度から約２億円の減少となった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年度から令和５年度までに実施した大型事業の元金償還開始により地方債償還の大幅な伸びが見込まれるため、それに備えて、積立を行う予定である。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64080999</v>
      </c>
      <c r="BO4" s="449"/>
      <c r="BP4" s="449"/>
      <c r="BQ4" s="449"/>
      <c r="BR4" s="449"/>
      <c r="BS4" s="449"/>
      <c r="BT4" s="449"/>
      <c r="BU4" s="450"/>
      <c r="BV4" s="448">
        <v>63327482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5.7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61738282</v>
      </c>
      <c r="BO5" s="420"/>
      <c r="BP5" s="420"/>
      <c r="BQ5" s="420"/>
      <c r="BR5" s="420"/>
      <c r="BS5" s="420"/>
      <c r="BT5" s="420"/>
      <c r="BU5" s="421"/>
      <c r="BV5" s="419">
        <v>61697756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92.6</v>
      </c>
      <c r="CU5" s="417"/>
      <c r="CV5" s="417"/>
      <c r="CW5" s="417"/>
      <c r="CX5" s="417"/>
      <c r="CY5" s="417"/>
      <c r="CZ5" s="417"/>
      <c r="DA5" s="418"/>
      <c r="DB5" s="416">
        <v>91.9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2342717</v>
      </c>
      <c r="BO6" s="420"/>
      <c r="BP6" s="420"/>
      <c r="BQ6" s="420"/>
      <c r="BR6" s="420"/>
      <c r="BS6" s="420"/>
      <c r="BT6" s="420"/>
      <c r="BU6" s="421"/>
      <c r="BV6" s="419">
        <v>1629726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93.2</v>
      </c>
      <c r="CU6" s="563"/>
      <c r="CV6" s="563"/>
      <c r="CW6" s="563"/>
      <c r="CX6" s="563"/>
      <c r="CY6" s="563"/>
      <c r="CZ6" s="563"/>
      <c r="DA6" s="564"/>
      <c r="DB6" s="562">
        <v>93.3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139465</v>
      </c>
      <c r="BO7" s="420"/>
      <c r="BP7" s="420"/>
      <c r="BQ7" s="420"/>
      <c r="BR7" s="420"/>
      <c r="BS7" s="420"/>
      <c r="BT7" s="420"/>
      <c r="BU7" s="421"/>
      <c r="BV7" s="419">
        <v>77021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27600610</v>
      </c>
      <c r="CU7" s="420"/>
      <c r="CV7" s="420"/>
      <c r="CW7" s="420"/>
      <c r="CX7" s="420"/>
      <c r="CY7" s="420"/>
      <c r="CZ7" s="420"/>
      <c r="DA7" s="421"/>
      <c r="DB7" s="419">
        <v>27201758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2203252</v>
      </c>
      <c r="BO8" s="420"/>
      <c r="BP8" s="420"/>
      <c r="BQ8" s="420"/>
      <c r="BR8" s="420"/>
      <c r="BS8" s="420"/>
      <c r="BT8" s="420"/>
      <c r="BU8" s="421"/>
      <c r="BV8" s="419">
        <v>1552705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0.48</v>
      </c>
      <c r="CU8" s="523"/>
      <c r="CV8" s="523"/>
      <c r="CW8" s="523"/>
      <c r="CX8" s="523"/>
      <c r="CY8" s="523"/>
      <c r="CZ8" s="523"/>
      <c r="DA8" s="524"/>
      <c r="DB8" s="522">
        <v>0.48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101096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650547</v>
      </c>
      <c r="BO9" s="420"/>
      <c r="BP9" s="420"/>
      <c r="BQ9" s="420"/>
      <c r="BR9" s="420"/>
      <c r="BS9" s="420"/>
      <c r="BT9" s="420"/>
      <c r="BU9" s="421"/>
      <c r="BV9" s="419">
        <v>-937823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103608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785054</v>
      </c>
      <c r="BO10" s="420"/>
      <c r="BP10" s="420"/>
      <c r="BQ10" s="420"/>
      <c r="BR10" s="420"/>
      <c r="BS10" s="420"/>
      <c r="BT10" s="420"/>
      <c r="BU10" s="421"/>
      <c r="BV10" s="419">
        <v>1254867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99654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779974</v>
      </c>
      <c r="BO12" s="420"/>
      <c r="BP12" s="420"/>
      <c r="BQ12" s="420"/>
      <c r="BR12" s="420"/>
      <c r="BS12" s="420"/>
      <c r="BT12" s="420"/>
      <c r="BU12" s="421"/>
      <c r="BV12" s="419">
        <v>358488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98569</v>
      </c>
      <c r="S13" s="507"/>
      <c r="T13" s="507"/>
      <c r="U13" s="507"/>
      <c r="V13" s="508"/>
      <c r="W13" s="509" t="s">
        <v>131</v>
      </c>
      <c r="X13" s="405"/>
      <c r="Y13" s="405"/>
      <c r="Z13" s="405"/>
      <c r="AA13" s="405"/>
      <c r="AB13" s="406"/>
      <c r="AC13" s="372">
        <v>4755</v>
      </c>
      <c r="AD13" s="373"/>
      <c r="AE13" s="373"/>
      <c r="AF13" s="373"/>
      <c r="AG13" s="374"/>
      <c r="AH13" s="372">
        <v>5330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655627</v>
      </c>
      <c r="BO13" s="420"/>
      <c r="BP13" s="420"/>
      <c r="BQ13" s="420"/>
      <c r="BR13" s="420"/>
      <c r="BS13" s="420"/>
      <c r="BT13" s="420"/>
      <c r="BU13" s="421"/>
      <c r="BV13" s="419">
        <v>-41444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5.5</v>
      </c>
      <c r="CU13" s="417"/>
      <c r="CV13" s="417"/>
      <c r="CW13" s="417"/>
      <c r="CX13" s="417"/>
      <c r="CY13" s="417"/>
      <c r="CZ13" s="417"/>
      <c r="DA13" s="418"/>
      <c r="DB13" s="416">
        <v>5.8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100767</v>
      </c>
      <c r="S14" s="507"/>
      <c r="T14" s="507"/>
      <c r="U14" s="507"/>
      <c r="V14" s="508"/>
      <c r="W14" s="510"/>
      <c r="X14" s="408"/>
      <c r="Y14" s="408"/>
      <c r="Z14" s="408"/>
      <c r="AA14" s="408"/>
      <c r="AB14" s="409"/>
      <c r="AC14" s="499">
        <v>10.8</v>
      </c>
      <c r="AD14" s="500"/>
      <c r="AE14" s="500"/>
      <c r="AF14" s="500"/>
      <c r="AG14" s="501"/>
      <c r="AH14" s="499">
        <v>11.8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99879</v>
      </c>
      <c r="S15" s="507"/>
      <c r="T15" s="507"/>
      <c r="U15" s="507"/>
      <c r="V15" s="508"/>
      <c r="W15" s="509" t="s">
        <v>137</v>
      </c>
      <c r="X15" s="405"/>
      <c r="Y15" s="405"/>
      <c r="Z15" s="405"/>
      <c r="AA15" s="405"/>
      <c r="AB15" s="406"/>
      <c r="AC15" s="372">
        <v>7970</v>
      </c>
      <c r="AD15" s="373"/>
      <c r="AE15" s="373"/>
      <c r="AF15" s="373"/>
      <c r="AG15" s="374"/>
      <c r="AH15" s="372">
        <v>8444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11737715</v>
      </c>
      <c r="BO15" s="449"/>
      <c r="BP15" s="449"/>
      <c r="BQ15" s="449"/>
      <c r="BR15" s="449"/>
      <c r="BS15" s="449"/>
      <c r="BT15" s="449"/>
      <c r="BU15" s="450"/>
      <c r="BV15" s="448">
        <v>11552418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18.100000000000001</v>
      </c>
      <c r="AD16" s="500"/>
      <c r="AE16" s="500"/>
      <c r="AF16" s="500"/>
      <c r="AG16" s="501"/>
      <c r="AH16" s="499">
        <v>18.600000000000001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24435322</v>
      </c>
      <c r="BO16" s="420"/>
      <c r="BP16" s="420"/>
      <c r="BQ16" s="420"/>
      <c r="BR16" s="420"/>
      <c r="BS16" s="420"/>
      <c r="BT16" s="420"/>
      <c r="BU16" s="421"/>
      <c r="BV16" s="419">
        <v>23832132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31390</v>
      </c>
      <c r="AD17" s="373"/>
      <c r="AE17" s="373"/>
      <c r="AF17" s="373"/>
      <c r="AG17" s="374"/>
      <c r="AH17" s="372">
        <v>31581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14713385</v>
      </c>
      <c r="BO17" s="420"/>
      <c r="BP17" s="420"/>
      <c r="BQ17" s="420"/>
      <c r="BR17" s="420"/>
      <c r="BS17" s="420"/>
      <c r="BT17" s="420"/>
      <c r="BU17" s="421"/>
      <c r="BV17" s="419">
        <v>14530396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448.15</v>
      </c>
      <c r="M18" s="472"/>
      <c r="N18" s="472"/>
      <c r="O18" s="472"/>
      <c r="P18" s="472"/>
      <c r="Q18" s="472"/>
      <c r="R18" s="473"/>
      <c r="S18" s="473"/>
      <c r="T18" s="473"/>
      <c r="U18" s="473"/>
      <c r="V18" s="474"/>
      <c r="W18" s="490"/>
      <c r="X18" s="491"/>
      <c r="Y18" s="491"/>
      <c r="Z18" s="491"/>
      <c r="AA18" s="491"/>
      <c r="AB18" s="515"/>
      <c r="AC18" s="389">
        <v>71.2</v>
      </c>
      <c r="AD18" s="390"/>
      <c r="AE18" s="390"/>
      <c r="AF18" s="390"/>
      <c r="AG18" s="475"/>
      <c r="AH18" s="389">
        <v>69.599999999999994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26208314</v>
      </c>
      <c r="BO18" s="420"/>
      <c r="BP18" s="420"/>
      <c r="BQ18" s="420"/>
      <c r="BR18" s="420"/>
      <c r="BS18" s="420"/>
      <c r="BT18" s="420"/>
      <c r="BU18" s="421"/>
      <c r="BV18" s="419">
        <v>25821579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226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40361516</v>
      </c>
      <c r="BO19" s="420"/>
      <c r="BP19" s="420"/>
      <c r="BQ19" s="420"/>
      <c r="BR19" s="420"/>
      <c r="BS19" s="420"/>
      <c r="BT19" s="420"/>
      <c r="BU19" s="421"/>
      <c r="BV19" s="419">
        <v>38679665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46139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35836409</v>
      </c>
      <c r="BO22" s="449"/>
      <c r="BP22" s="449"/>
      <c r="BQ22" s="449"/>
      <c r="BR22" s="449"/>
      <c r="BS22" s="449"/>
      <c r="BT22" s="449"/>
      <c r="BU22" s="450"/>
      <c r="BV22" s="448">
        <v>37408307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18558720</v>
      </c>
      <c r="BO23" s="420"/>
      <c r="BP23" s="420"/>
      <c r="BQ23" s="420"/>
      <c r="BR23" s="420"/>
      <c r="BS23" s="420"/>
      <c r="BT23" s="420"/>
      <c r="BU23" s="421"/>
      <c r="BV23" s="419">
        <v>20602883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616</v>
      </c>
      <c r="AI24" s="373"/>
      <c r="AJ24" s="373"/>
      <c r="AK24" s="373"/>
      <c r="AL24" s="374"/>
      <c r="AM24" s="372">
        <v>1977360</v>
      </c>
      <c r="AN24" s="373"/>
      <c r="AO24" s="373"/>
      <c r="AP24" s="373"/>
      <c r="AQ24" s="373"/>
      <c r="AR24" s="374"/>
      <c r="AS24" s="372">
        <v>3210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21806107</v>
      </c>
      <c r="BO24" s="420"/>
      <c r="BP24" s="420"/>
      <c r="BQ24" s="420"/>
      <c r="BR24" s="420"/>
      <c r="BS24" s="420"/>
      <c r="BT24" s="420"/>
      <c r="BU24" s="421"/>
      <c r="BV24" s="419">
        <v>21994509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4754960</v>
      </c>
      <c r="BO25" s="449"/>
      <c r="BP25" s="449"/>
      <c r="BQ25" s="449"/>
      <c r="BR25" s="449"/>
      <c r="BS25" s="449"/>
      <c r="BT25" s="449"/>
      <c r="BU25" s="450"/>
      <c r="BV25" s="448">
        <v>4454591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6500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24563</v>
      </c>
      <c r="AN26" s="373"/>
      <c r="AO26" s="373"/>
      <c r="AP26" s="373"/>
      <c r="AQ26" s="373"/>
      <c r="AR26" s="374"/>
      <c r="AS26" s="372">
        <v>3509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4500</v>
      </c>
      <c r="R27" s="373"/>
      <c r="S27" s="373"/>
      <c r="T27" s="373"/>
      <c r="U27" s="373"/>
      <c r="V27" s="374"/>
      <c r="W27" s="462"/>
      <c r="X27" s="399"/>
      <c r="Y27" s="400"/>
      <c r="Z27" s="375" t="s">
        <v>171</v>
      </c>
      <c r="AA27" s="376"/>
      <c r="AB27" s="376"/>
      <c r="AC27" s="376"/>
      <c r="AD27" s="376"/>
      <c r="AE27" s="376"/>
      <c r="AF27" s="376"/>
      <c r="AG27" s="377"/>
      <c r="AH27" s="372">
        <v>68</v>
      </c>
      <c r="AI27" s="373"/>
      <c r="AJ27" s="373"/>
      <c r="AK27" s="373"/>
      <c r="AL27" s="374"/>
      <c r="AM27" s="372">
        <v>250580</v>
      </c>
      <c r="AN27" s="373"/>
      <c r="AO27" s="373"/>
      <c r="AP27" s="373"/>
      <c r="AQ27" s="373"/>
      <c r="AR27" s="374"/>
      <c r="AS27" s="372">
        <v>3685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720000</v>
      </c>
      <c r="BO27" s="454"/>
      <c r="BP27" s="454"/>
      <c r="BQ27" s="454"/>
      <c r="BR27" s="454"/>
      <c r="BS27" s="454"/>
      <c r="BT27" s="454"/>
      <c r="BU27" s="455"/>
      <c r="BV27" s="453">
        <v>720000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3960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6783158</v>
      </c>
      <c r="BO28" s="449"/>
      <c r="BP28" s="449"/>
      <c r="BQ28" s="449"/>
      <c r="BR28" s="449"/>
      <c r="BS28" s="449"/>
      <c r="BT28" s="449"/>
      <c r="BU28" s="450"/>
      <c r="BV28" s="448">
        <v>6778078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24</v>
      </c>
      <c r="M29" s="373"/>
      <c r="N29" s="373"/>
      <c r="O29" s="373"/>
      <c r="P29" s="374"/>
      <c r="Q29" s="372">
        <v>3700</v>
      </c>
      <c r="R29" s="373"/>
      <c r="S29" s="373"/>
      <c r="T29" s="373"/>
      <c r="U29" s="373"/>
      <c r="V29" s="374"/>
      <c r="W29" s="463"/>
      <c r="X29" s="464"/>
      <c r="Y29" s="465"/>
      <c r="Z29" s="375" t="s">
        <v>177</v>
      </c>
      <c r="AA29" s="376"/>
      <c r="AB29" s="376"/>
      <c r="AC29" s="376"/>
      <c r="AD29" s="376"/>
      <c r="AE29" s="376"/>
      <c r="AF29" s="376"/>
      <c r="AG29" s="377"/>
      <c r="AH29" s="372">
        <v>684</v>
      </c>
      <c r="AI29" s="373"/>
      <c r="AJ29" s="373"/>
      <c r="AK29" s="373"/>
      <c r="AL29" s="374"/>
      <c r="AM29" s="372">
        <v>2227940</v>
      </c>
      <c r="AN29" s="373"/>
      <c r="AO29" s="373"/>
      <c r="AP29" s="373"/>
      <c r="AQ29" s="373"/>
      <c r="AR29" s="374"/>
      <c r="AS29" s="372">
        <v>3257</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2183555</v>
      </c>
      <c r="BO29" s="420"/>
      <c r="BP29" s="420"/>
      <c r="BQ29" s="420"/>
      <c r="BR29" s="420"/>
      <c r="BS29" s="420"/>
      <c r="BT29" s="420"/>
      <c r="BU29" s="421"/>
      <c r="BV29" s="419">
        <v>2382683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15670284</v>
      </c>
      <c r="BO30" s="454"/>
      <c r="BP30" s="454"/>
      <c r="BQ30" s="454"/>
      <c r="BR30" s="454"/>
      <c r="BS30" s="454"/>
      <c r="BT30" s="454"/>
      <c r="BU30" s="455"/>
      <c r="BV30" s="453">
        <v>14789205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t="e">
        <f>IF(CQ34="","",MAX(C34:D43,U34:V43,AM34:AN43,BE34:BF43,BW34:BX43)+1)</f>
        <v>#VALUE!</v>
      </c>
      <c r="CP34" s="367"/>
      <c r="CQ34" s="368" t="str">
        <f>IF('各会計、関係団体の財政状況及び健全化判断比率'!BS7="","",'各会計、関係団体の財政状況及び健全化判断比率'!BS7)</f>
        <v>鹿屋市農業公社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曽於北部衛生処理組合</v>
      </c>
      <c r="BZ35" s="368"/>
      <c r="CA35" s="368"/>
      <c r="CB35" s="368"/>
      <c r="CC35" s="368"/>
      <c r="CD35" s="368"/>
      <c r="CE35" s="368"/>
      <c r="CF35" s="368"/>
      <c r="CG35" s="368"/>
      <c r="CH35" s="368"/>
      <c r="CI35" s="368"/>
      <c r="CJ35" s="368"/>
      <c r="CK35" s="368"/>
      <c r="CL35" s="368"/>
      <c r="CM35" s="368"/>
      <c r="CN35" s="181"/>
      <c r="CO35" s="367" t="e">
        <f t="shared" ref="CO35:CO43" si="3">IF(CQ35="","",CO34+1)</f>
        <v>#VALUE!</v>
      </c>
      <c r="CP35" s="367"/>
      <c r="CQ35" s="368" t="str">
        <f>IF('各会計、関係団体の財政状況及び健全化判断比率'!BS8="","",'各会計、関係団体の財政状況及び健全化判断比率'!BS8)</f>
        <v>まちづくり鹿屋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IF('各会計、関係団体の財政状況及び健全化判断比率'!B71="","",'各会計、関係団体の財政状況及び健全化判断比率'!B71)</f>
        <v>大隅肝属広域事務組合</v>
      </c>
      <c r="BZ36" s="368"/>
      <c r="CA36" s="368"/>
      <c r="CB36" s="368"/>
      <c r="CC36" s="368"/>
      <c r="CD36" s="368"/>
      <c r="CE36" s="368"/>
      <c r="CF36" s="368"/>
      <c r="CG36" s="368"/>
      <c r="CH36" s="368"/>
      <c r="CI36" s="368"/>
      <c r="CJ36" s="368"/>
      <c r="CK36" s="368"/>
      <c r="CL36" s="368"/>
      <c r="CM36" s="368"/>
      <c r="CN36" s="181"/>
      <c r="CO36" s="367" t="e">
        <f t="shared" si="3"/>
        <v>#VALUE!</v>
      </c>
      <c r="CP36" s="367"/>
      <c r="CQ36" s="368" t="str">
        <f>IF('各会計、関係団体の財政状況及び健全化判断比率'!BS9="","",'各会計、関係団体の財政状況及び健全化判断比率'!BS9)</f>
        <v>鹿屋市勤労者サービスセンター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IF('各会計、関係団体の財政状況及び健全化判断比率'!B77="","",'各会計、関係団体の財政状況及び健全化判断比率'!B77)</f>
        <v/>
      </c>
      <c r="BZ37" s="368"/>
      <c r="CA37" s="368"/>
      <c r="CB37" s="368"/>
      <c r="CC37" s="368"/>
      <c r="CD37" s="368"/>
      <c r="CE37" s="368"/>
      <c r="CF37" s="368"/>
      <c r="CG37" s="368"/>
      <c r="CH37" s="368"/>
      <c r="CI37" s="368"/>
      <c r="CJ37" s="368"/>
      <c r="CK37" s="368"/>
      <c r="CL37" s="368"/>
      <c r="CM37" s="368"/>
      <c r="CN37" s="181"/>
      <c r="CO37" s="367" t="e">
        <f t="shared" si="3"/>
        <v>#VALUE!</v>
      </c>
      <c r="CP37" s="367"/>
      <c r="CQ37" s="368" t="str">
        <f>IF('各会計、関係団体の財政状況及び健全化判断比率'!BS10="","",'各会計、関係団体の財政状況及び健全化判断比率'!BS10)</f>
        <v>おおすみ観光未来会議</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e">
        <f t="shared" si="2"/>
        <v>#VALUE!</v>
      </c>
      <c r="BX38" s="367"/>
      <c r="BY38" s="368" t="str">
        <f>IF('各会計、関係団体の財政状況及び健全化判断比率'!B72="","",'各会計、関係団体の財政状況及び健全化判断比率'!B72)</f>
        <v>鹿児島県後期高齢者医療広域連合（一般会計）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e">
        <f t="shared" si="2"/>
        <v>#VALUE!</v>
      </c>
      <c r="BX39" s="367"/>
      <c r="BY39" s="368" t="str">
        <f>IF('各会計、関係団体の財政状況及び健全化判断比率'!B73="","",'各会計、関係団体の財政状況及び健全化判断比率'!B73)</f>
        <v>鹿児島県後期高齢者医療広域連合（特別会計）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e">
        <f t="shared" si="2"/>
        <v>#REF!</v>
      </c>
      <c r="BX41" s="367"/>
      <c r="BY41" s="368" t="e">
        <f>IF('各会計、関係団体の財政状況及び健全化判断比率'!#REF!="","",'各会計、関係団体の財政状況及び健全化判断比率'!#REF!)</f>
        <v>#REF!</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e">
        <f t="shared" si="2"/>
        <v>#REF!</v>
      </c>
      <c r="BX43" s="367"/>
      <c r="BY43" s="368" t="e">
        <f>IF('各会計、関係団体の財政状況及び健全化判断比率'!#REF!="","",'各会計、関係団体の財政状況及び健全化判断比率'!#REF!)</f>
        <v>#REF!</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ztOkfjQaX2rmWXvk95r+e7mHuGHOZnWQcAw13UhhgLh7o4VLRz6x8lO7djXLzs3hP6iJR+WyB+ELu3qm4Q9Ug==" saltValue="3O/ZvsABnprGcwWQ6pLw7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11805207</v>
      </c>
      <c r="S5" s="677"/>
      <c r="T5" s="677"/>
      <c r="U5" s="677"/>
      <c r="V5" s="677"/>
      <c r="W5" s="677"/>
      <c r="X5" s="677"/>
      <c r="Y5" s="702"/>
      <c r="Z5" s="715">
        <v>18.399999999999999</v>
      </c>
      <c r="AA5" s="715"/>
      <c r="AB5" s="715"/>
      <c r="AC5" s="715"/>
      <c r="AD5" s="716">
        <v>11331605</v>
      </c>
      <c r="AE5" s="716"/>
      <c r="AF5" s="716"/>
      <c r="AG5" s="716"/>
      <c r="AH5" s="716"/>
      <c r="AI5" s="716"/>
      <c r="AJ5" s="716"/>
      <c r="AK5" s="716"/>
      <c r="AL5" s="703">
        <v>40.299999999999997</v>
      </c>
      <c r="AM5" s="685"/>
      <c r="AN5" s="685"/>
      <c r="AO5" s="704"/>
      <c r="AP5" s="679" t="s">
        <v>216</v>
      </c>
      <c r="AQ5" s="680"/>
      <c r="AR5" s="680"/>
      <c r="AS5" s="680"/>
      <c r="AT5" s="680"/>
      <c r="AU5" s="680"/>
      <c r="AV5" s="680"/>
      <c r="AW5" s="680"/>
      <c r="AX5" s="680"/>
      <c r="AY5" s="680"/>
      <c r="AZ5" s="680"/>
      <c r="BA5" s="680"/>
      <c r="BB5" s="680"/>
      <c r="BC5" s="680"/>
      <c r="BD5" s="680"/>
      <c r="BE5" s="680"/>
      <c r="BF5" s="681"/>
      <c r="BG5" s="621">
        <v>11331605</v>
      </c>
      <c r="BH5" s="622"/>
      <c r="BI5" s="622"/>
      <c r="BJ5" s="622"/>
      <c r="BK5" s="622"/>
      <c r="BL5" s="622"/>
      <c r="BM5" s="622"/>
      <c r="BN5" s="623"/>
      <c r="BO5" s="659">
        <v>96</v>
      </c>
      <c r="BP5" s="659"/>
      <c r="BQ5" s="659"/>
      <c r="BR5" s="659"/>
      <c r="BS5" s="660">
        <v>96848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536467</v>
      </c>
      <c r="S6" s="622"/>
      <c r="T6" s="622"/>
      <c r="U6" s="622"/>
      <c r="V6" s="622"/>
      <c r="W6" s="622"/>
      <c r="X6" s="622"/>
      <c r="Y6" s="623"/>
      <c r="Z6" s="659">
        <v>0.8</v>
      </c>
      <c r="AA6" s="659"/>
      <c r="AB6" s="659"/>
      <c r="AC6" s="659"/>
      <c r="AD6" s="660">
        <v>536467</v>
      </c>
      <c r="AE6" s="660"/>
      <c r="AF6" s="660"/>
      <c r="AG6" s="660"/>
      <c r="AH6" s="660"/>
      <c r="AI6" s="660"/>
      <c r="AJ6" s="660"/>
      <c r="AK6" s="660"/>
      <c r="AL6" s="624">
        <v>1.9</v>
      </c>
      <c r="AM6" s="625"/>
      <c r="AN6" s="625"/>
      <c r="AO6" s="661"/>
      <c r="AP6" s="618" t="s">
        <v>221</v>
      </c>
      <c r="AQ6" s="619"/>
      <c r="AR6" s="619"/>
      <c r="AS6" s="619"/>
      <c r="AT6" s="619"/>
      <c r="AU6" s="619"/>
      <c r="AV6" s="619"/>
      <c r="AW6" s="619"/>
      <c r="AX6" s="619"/>
      <c r="AY6" s="619"/>
      <c r="AZ6" s="619"/>
      <c r="BA6" s="619"/>
      <c r="BB6" s="619"/>
      <c r="BC6" s="619"/>
      <c r="BD6" s="619"/>
      <c r="BE6" s="619"/>
      <c r="BF6" s="620"/>
      <c r="BG6" s="621">
        <v>11331605</v>
      </c>
      <c r="BH6" s="622"/>
      <c r="BI6" s="622"/>
      <c r="BJ6" s="622"/>
      <c r="BK6" s="622"/>
      <c r="BL6" s="622"/>
      <c r="BM6" s="622"/>
      <c r="BN6" s="623"/>
      <c r="BO6" s="659">
        <v>96</v>
      </c>
      <c r="BP6" s="659"/>
      <c r="BQ6" s="659"/>
      <c r="BR6" s="659"/>
      <c r="BS6" s="660">
        <v>96848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275439</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275431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3232</v>
      </c>
      <c r="S7" s="622"/>
      <c r="T7" s="622"/>
      <c r="U7" s="622"/>
      <c r="V7" s="622"/>
      <c r="W7" s="622"/>
      <c r="X7" s="622"/>
      <c r="Y7" s="623"/>
      <c r="Z7" s="659">
        <v>0</v>
      </c>
      <c r="AA7" s="659"/>
      <c r="AB7" s="659"/>
      <c r="AC7" s="659"/>
      <c r="AD7" s="660">
        <v>3232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4691768</v>
      </c>
      <c r="BH7" s="622"/>
      <c r="BI7" s="622"/>
      <c r="BJ7" s="622"/>
      <c r="BK7" s="622"/>
      <c r="BL7" s="622"/>
      <c r="BM7" s="622"/>
      <c r="BN7" s="623"/>
      <c r="BO7" s="659">
        <v>39.700000000000003</v>
      </c>
      <c r="BP7" s="659"/>
      <c r="BQ7" s="659"/>
      <c r="BR7" s="659"/>
      <c r="BS7" s="660">
        <v>96848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11676095</v>
      </c>
      <c r="CS7" s="622"/>
      <c r="CT7" s="622"/>
      <c r="CU7" s="622"/>
      <c r="CV7" s="622"/>
      <c r="CW7" s="622"/>
      <c r="CX7" s="622"/>
      <c r="CY7" s="623"/>
      <c r="CZ7" s="659">
        <v>18.899999999999999</v>
      </c>
      <c r="DA7" s="659"/>
      <c r="DB7" s="659"/>
      <c r="DC7" s="659"/>
      <c r="DD7" s="627">
        <v>208923</v>
      </c>
      <c r="DE7" s="622"/>
      <c r="DF7" s="622"/>
      <c r="DG7" s="622"/>
      <c r="DH7" s="622"/>
      <c r="DI7" s="622"/>
      <c r="DJ7" s="622"/>
      <c r="DK7" s="622"/>
      <c r="DL7" s="622"/>
      <c r="DM7" s="622"/>
      <c r="DN7" s="622"/>
      <c r="DO7" s="622"/>
      <c r="DP7" s="623"/>
      <c r="DQ7" s="627">
        <v>7139635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37618</v>
      </c>
      <c r="S8" s="622"/>
      <c r="T8" s="622"/>
      <c r="U8" s="622"/>
      <c r="V8" s="622"/>
      <c r="W8" s="622"/>
      <c r="X8" s="622"/>
      <c r="Y8" s="623"/>
      <c r="Z8" s="659">
        <v>0.1</v>
      </c>
      <c r="AA8" s="659"/>
      <c r="AB8" s="659"/>
      <c r="AC8" s="659"/>
      <c r="AD8" s="660">
        <v>37618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162961</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24238747</v>
      </c>
      <c r="CS8" s="622"/>
      <c r="CT8" s="622"/>
      <c r="CU8" s="622"/>
      <c r="CV8" s="622"/>
      <c r="CW8" s="622"/>
      <c r="CX8" s="622"/>
      <c r="CY8" s="623"/>
      <c r="CZ8" s="659">
        <v>39.299999999999997</v>
      </c>
      <c r="DA8" s="659"/>
      <c r="DB8" s="659"/>
      <c r="DC8" s="659"/>
      <c r="DD8" s="627">
        <v>134615</v>
      </c>
      <c r="DE8" s="622"/>
      <c r="DF8" s="622"/>
      <c r="DG8" s="622"/>
      <c r="DH8" s="622"/>
      <c r="DI8" s="622"/>
      <c r="DJ8" s="622"/>
      <c r="DK8" s="622"/>
      <c r="DL8" s="622"/>
      <c r="DM8" s="622"/>
      <c r="DN8" s="622"/>
      <c r="DO8" s="622"/>
      <c r="DP8" s="623"/>
      <c r="DQ8" s="627">
        <v>11381202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45766</v>
      </c>
      <c r="S9" s="622"/>
      <c r="T9" s="622"/>
      <c r="U9" s="622"/>
      <c r="V9" s="622"/>
      <c r="W9" s="622"/>
      <c r="X9" s="622"/>
      <c r="Y9" s="623"/>
      <c r="Z9" s="659">
        <v>0.1</v>
      </c>
      <c r="AA9" s="659"/>
      <c r="AB9" s="659"/>
      <c r="AC9" s="659"/>
      <c r="AD9" s="660">
        <v>45766</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3955716</v>
      </c>
      <c r="BH9" s="622"/>
      <c r="BI9" s="622"/>
      <c r="BJ9" s="622"/>
      <c r="BK9" s="622"/>
      <c r="BL9" s="622"/>
      <c r="BM9" s="622"/>
      <c r="BN9" s="623"/>
      <c r="BO9" s="659">
        <v>33.5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3463192</v>
      </c>
      <c r="CS9" s="622"/>
      <c r="CT9" s="622"/>
      <c r="CU9" s="622"/>
      <c r="CV9" s="622"/>
      <c r="CW9" s="622"/>
      <c r="CX9" s="622"/>
      <c r="CY9" s="623"/>
      <c r="CZ9" s="659">
        <v>5.6</v>
      </c>
      <c r="DA9" s="659"/>
      <c r="DB9" s="659"/>
      <c r="DC9" s="659"/>
      <c r="DD9" s="627">
        <v>245717</v>
      </c>
      <c r="DE9" s="622"/>
      <c r="DF9" s="622"/>
      <c r="DG9" s="622"/>
      <c r="DH9" s="622"/>
      <c r="DI9" s="622"/>
      <c r="DJ9" s="622"/>
      <c r="DK9" s="622"/>
      <c r="DL9" s="622"/>
      <c r="DM9" s="622"/>
      <c r="DN9" s="622"/>
      <c r="DO9" s="622"/>
      <c r="DP9" s="623"/>
      <c r="DQ9" s="627">
        <v>2813642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234014</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67942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61663</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2494414</v>
      </c>
      <c r="S11" s="622"/>
      <c r="T11" s="622"/>
      <c r="U11" s="622"/>
      <c r="V11" s="622"/>
      <c r="W11" s="622"/>
      <c r="X11" s="622"/>
      <c r="Y11" s="623"/>
      <c r="Z11" s="624">
        <v>3.9</v>
      </c>
      <c r="AA11" s="625"/>
      <c r="AB11" s="625"/>
      <c r="AC11" s="626"/>
      <c r="AD11" s="627">
        <v>2494414</v>
      </c>
      <c r="AE11" s="622"/>
      <c r="AF11" s="622"/>
      <c r="AG11" s="622"/>
      <c r="AH11" s="622"/>
      <c r="AI11" s="622"/>
      <c r="AJ11" s="622"/>
      <c r="AK11" s="623"/>
      <c r="AL11" s="624">
        <v>8.9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339077</v>
      </c>
      <c r="BH11" s="622"/>
      <c r="BI11" s="622"/>
      <c r="BJ11" s="622"/>
      <c r="BK11" s="622"/>
      <c r="BL11" s="622"/>
      <c r="BM11" s="622"/>
      <c r="BN11" s="623"/>
      <c r="BO11" s="659">
        <v>2.9</v>
      </c>
      <c r="BP11" s="659"/>
      <c r="BQ11" s="659"/>
      <c r="BR11" s="659"/>
      <c r="BS11" s="660">
        <v>96848</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2755331</v>
      </c>
      <c r="CS11" s="622"/>
      <c r="CT11" s="622"/>
      <c r="CU11" s="622"/>
      <c r="CV11" s="622"/>
      <c r="CW11" s="622"/>
      <c r="CX11" s="622"/>
      <c r="CY11" s="623"/>
      <c r="CZ11" s="659">
        <v>4.5</v>
      </c>
      <c r="DA11" s="659"/>
      <c r="DB11" s="659"/>
      <c r="DC11" s="659"/>
      <c r="DD11" s="627">
        <v>1134215</v>
      </c>
      <c r="DE11" s="622"/>
      <c r="DF11" s="622"/>
      <c r="DG11" s="622"/>
      <c r="DH11" s="622"/>
      <c r="DI11" s="622"/>
      <c r="DJ11" s="622"/>
      <c r="DK11" s="622"/>
      <c r="DL11" s="622"/>
      <c r="DM11" s="622"/>
      <c r="DN11" s="622"/>
      <c r="DO11" s="622"/>
      <c r="DP11" s="623"/>
      <c r="DQ11" s="627">
        <v>1555119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8738</v>
      </c>
      <c r="S12" s="622"/>
      <c r="T12" s="622"/>
      <c r="U12" s="622"/>
      <c r="V12" s="622"/>
      <c r="W12" s="622"/>
      <c r="X12" s="622"/>
      <c r="Y12" s="623"/>
      <c r="Z12" s="659">
        <v>0</v>
      </c>
      <c r="AA12" s="659"/>
      <c r="AB12" s="659"/>
      <c r="AC12" s="659"/>
      <c r="AD12" s="660">
        <v>8738</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5402492</v>
      </c>
      <c r="BH12" s="622"/>
      <c r="BI12" s="622"/>
      <c r="BJ12" s="622"/>
      <c r="BK12" s="622"/>
      <c r="BL12" s="622"/>
      <c r="BM12" s="622"/>
      <c r="BN12" s="623"/>
      <c r="BO12" s="659">
        <v>45.8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1477158</v>
      </c>
      <c r="CS12" s="622"/>
      <c r="CT12" s="622"/>
      <c r="CU12" s="622"/>
      <c r="CV12" s="622"/>
      <c r="CW12" s="622"/>
      <c r="CX12" s="622"/>
      <c r="CY12" s="623"/>
      <c r="CZ12" s="659">
        <v>2.4</v>
      </c>
      <c r="DA12" s="659"/>
      <c r="DB12" s="659"/>
      <c r="DC12" s="659"/>
      <c r="DD12" s="627">
        <v>368602</v>
      </c>
      <c r="DE12" s="622"/>
      <c r="DF12" s="622"/>
      <c r="DG12" s="622"/>
      <c r="DH12" s="622"/>
      <c r="DI12" s="622"/>
      <c r="DJ12" s="622"/>
      <c r="DK12" s="622"/>
      <c r="DL12" s="622"/>
      <c r="DM12" s="622"/>
      <c r="DN12" s="622"/>
      <c r="DO12" s="622"/>
      <c r="DP12" s="623"/>
      <c r="DQ12" s="627">
        <v>1422802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5332654</v>
      </c>
      <c r="BH13" s="622"/>
      <c r="BI13" s="622"/>
      <c r="BJ13" s="622"/>
      <c r="BK13" s="622"/>
      <c r="BL13" s="622"/>
      <c r="BM13" s="622"/>
      <c r="BN13" s="623"/>
      <c r="BO13" s="659">
        <v>45.2</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4086216</v>
      </c>
      <c r="CS13" s="622"/>
      <c r="CT13" s="622"/>
      <c r="CU13" s="622"/>
      <c r="CV13" s="622"/>
      <c r="CW13" s="622"/>
      <c r="CX13" s="622"/>
      <c r="CY13" s="623"/>
      <c r="CZ13" s="659">
        <v>6.6</v>
      </c>
      <c r="DA13" s="659"/>
      <c r="DB13" s="659"/>
      <c r="DC13" s="659"/>
      <c r="DD13" s="627">
        <v>2367842</v>
      </c>
      <c r="DE13" s="622"/>
      <c r="DF13" s="622"/>
      <c r="DG13" s="622"/>
      <c r="DH13" s="622"/>
      <c r="DI13" s="622"/>
      <c r="DJ13" s="622"/>
      <c r="DK13" s="622"/>
      <c r="DL13" s="622"/>
      <c r="DM13" s="622"/>
      <c r="DN13" s="622"/>
      <c r="DO13" s="622"/>
      <c r="DP13" s="623"/>
      <c r="DQ13" s="627">
        <v>2600387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2916</v>
      </c>
      <c r="S14" s="622"/>
      <c r="T14" s="622"/>
      <c r="U14" s="622"/>
      <c r="V14" s="622"/>
      <c r="W14" s="622"/>
      <c r="X14" s="622"/>
      <c r="Y14" s="623"/>
      <c r="Z14" s="659">
        <v>0</v>
      </c>
      <c r="AA14" s="659"/>
      <c r="AB14" s="659"/>
      <c r="AC14" s="659"/>
      <c r="AD14" s="660">
        <v>2916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458204</v>
      </c>
      <c r="BH14" s="622"/>
      <c r="BI14" s="622"/>
      <c r="BJ14" s="622"/>
      <c r="BK14" s="622"/>
      <c r="BL14" s="622"/>
      <c r="BM14" s="622"/>
      <c r="BN14" s="623"/>
      <c r="BO14" s="659">
        <v>3.9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1372043</v>
      </c>
      <c r="CS14" s="622"/>
      <c r="CT14" s="622"/>
      <c r="CU14" s="622"/>
      <c r="CV14" s="622"/>
      <c r="CW14" s="622"/>
      <c r="CX14" s="622"/>
      <c r="CY14" s="623"/>
      <c r="CZ14" s="659">
        <v>2.2000000000000002</v>
      </c>
      <c r="DA14" s="659"/>
      <c r="DB14" s="659"/>
      <c r="DC14" s="659"/>
      <c r="DD14" s="627">
        <v>39538</v>
      </c>
      <c r="DE14" s="622"/>
      <c r="DF14" s="622"/>
      <c r="DG14" s="622"/>
      <c r="DH14" s="622"/>
      <c r="DI14" s="622"/>
      <c r="DJ14" s="622"/>
      <c r="DK14" s="622"/>
      <c r="DL14" s="622"/>
      <c r="DM14" s="622"/>
      <c r="DN14" s="622"/>
      <c r="DO14" s="622"/>
      <c r="DP14" s="623"/>
      <c r="DQ14" s="627">
        <v>1348457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779141</v>
      </c>
      <c r="BH15" s="622"/>
      <c r="BI15" s="622"/>
      <c r="BJ15" s="622"/>
      <c r="BK15" s="622"/>
      <c r="BL15" s="622"/>
      <c r="BM15" s="622"/>
      <c r="BN15" s="623"/>
      <c r="BO15" s="659">
        <v>6.6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7198361</v>
      </c>
      <c r="CS15" s="622"/>
      <c r="CT15" s="622"/>
      <c r="CU15" s="622"/>
      <c r="CV15" s="622"/>
      <c r="CW15" s="622"/>
      <c r="CX15" s="622"/>
      <c r="CY15" s="623"/>
      <c r="CZ15" s="659">
        <v>11.7</v>
      </c>
      <c r="DA15" s="659"/>
      <c r="DB15" s="659"/>
      <c r="DC15" s="659"/>
      <c r="DD15" s="627">
        <v>1534564</v>
      </c>
      <c r="DE15" s="622"/>
      <c r="DF15" s="622"/>
      <c r="DG15" s="622"/>
      <c r="DH15" s="622"/>
      <c r="DI15" s="622"/>
      <c r="DJ15" s="622"/>
      <c r="DK15" s="622"/>
      <c r="DL15" s="622"/>
      <c r="DM15" s="622"/>
      <c r="DN15" s="622"/>
      <c r="DO15" s="622"/>
      <c r="DP15" s="623"/>
      <c r="DQ15" s="627">
        <v>4655337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32570</v>
      </c>
      <c r="S16" s="622"/>
      <c r="T16" s="622"/>
      <c r="U16" s="622"/>
      <c r="V16" s="622"/>
      <c r="W16" s="622"/>
      <c r="X16" s="622"/>
      <c r="Y16" s="623"/>
      <c r="Z16" s="659">
        <v>0.1</v>
      </c>
      <c r="AA16" s="659"/>
      <c r="AB16" s="659"/>
      <c r="AC16" s="659"/>
      <c r="AD16" s="660">
        <v>32570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449678</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241799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155665</v>
      </c>
      <c r="S17" s="622"/>
      <c r="T17" s="622"/>
      <c r="U17" s="622"/>
      <c r="V17" s="622"/>
      <c r="W17" s="622"/>
      <c r="X17" s="622"/>
      <c r="Y17" s="623"/>
      <c r="Z17" s="659">
        <v>0.2</v>
      </c>
      <c r="AA17" s="659"/>
      <c r="AB17" s="659"/>
      <c r="AC17" s="659"/>
      <c r="AD17" s="660">
        <v>155665</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4678080</v>
      </c>
      <c r="CS17" s="622"/>
      <c r="CT17" s="622"/>
      <c r="CU17" s="622"/>
      <c r="CV17" s="622"/>
      <c r="CW17" s="622"/>
      <c r="CX17" s="622"/>
      <c r="CY17" s="623"/>
      <c r="CZ17" s="659">
        <v>7.6</v>
      </c>
      <c r="DA17" s="659"/>
      <c r="DB17" s="659"/>
      <c r="DC17" s="659"/>
      <c r="DD17" s="627" t="s">
        <v>122</v>
      </c>
      <c r="DE17" s="622"/>
      <c r="DF17" s="622"/>
      <c r="DG17" s="622"/>
      <c r="DH17" s="622"/>
      <c r="DI17" s="622"/>
      <c r="DJ17" s="622"/>
      <c r="DK17" s="622"/>
      <c r="DL17" s="622"/>
      <c r="DM17" s="622"/>
      <c r="DN17" s="622"/>
      <c r="DO17" s="622"/>
      <c r="DP17" s="623"/>
      <c r="DQ17" s="627">
        <v>4523325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102115</v>
      </c>
      <c r="S18" s="622"/>
      <c r="T18" s="622"/>
      <c r="U18" s="622"/>
      <c r="V18" s="622"/>
      <c r="W18" s="622"/>
      <c r="X18" s="622"/>
      <c r="Y18" s="623"/>
      <c r="Z18" s="659">
        <v>0.2</v>
      </c>
      <c r="AA18" s="659"/>
      <c r="AB18" s="659"/>
      <c r="AC18" s="659"/>
      <c r="AD18" s="660">
        <v>102115</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101351</v>
      </c>
      <c r="S19" s="622"/>
      <c r="T19" s="622"/>
      <c r="U19" s="622"/>
      <c r="V19" s="622"/>
      <c r="W19" s="622"/>
      <c r="X19" s="622"/>
      <c r="Y19" s="623"/>
      <c r="Z19" s="659">
        <v>0.2</v>
      </c>
      <c r="AA19" s="659"/>
      <c r="AB19" s="659"/>
      <c r="AC19" s="659"/>
      <c r="AD19" s="660">
        <v>101351</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473602</v>
      </c>
      <c r="BH19" s="622"/>
      <c r="BI19" s="622"/>
      <c r="BJ19" s="622"/>
      <c r="BK19" s="622"/>
      <c r="BL19" s="622"/>
      <c r="BM19" s="622"/>
      <c r="BN19" s="623"/>
      <c r="BO19" s="659">
        <v>4</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764</v>
      </c>
      <c r="S20" s="622"/>
      <c r="T20" s="622"/>
      <c r="U20" s="622"/>
      <c r="V20" s="622"/>
      <c r="W20" s="622"/>
      <c r="X20" s="622"/>
      <c r="Y20" s="623"/>
      <c r="Z20" s="659">
        <v>0</v>
      </c>
      <c r="AA20" s="659"/>
      <c r="AB20" s="659"/>
      <c r="AC20" s="659"/>
      <c r="AD20" s="660">
        <v>764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473602</v>
      </c>
      <c r="BH20" s="622"/>
      <c r="BI20" s="622"/>
      <c r="BJ20" s="622"/>
      <c r="BK20" s="622"/>
      <c r="BL20" s="622"/>
      <c r="BM20" s="622"/>
      <c r="BN20" s="623"/>
      <c r="BO20" s="659">
        <v>4</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61738282</v>
      </c>
      <c r="CS20" s="622"/>
      <c r="CT20" s="622"/>
      <c r="CU20" s="622"/>
      <c r="CV20" s="622"/>
      <c r="CW20" s="622"/>
      <c r="CX20" s="622"/>
      <c r="CY20" s="623"/>
      <c r="CZ20" s="659">
        <v>100</v>
      </c>
      <c r="DA20" s="659"/>
      <c r="DB20" s="659"/>
      <c r="DC20" s="659"/>
      <c r="DD20" s="627">
        <v>6034016</v>
      </c>
      <c r="DE20" s="622"/>
      <c r="DF20" s="622"/>
      <c r="DG20" s="622"/>
      <c r="DH20" s="622"/>
      <c r="DI20" s="622"/>
      <c r="DJ20" s="622"/>
      <c r="DK20" s="622"/>
      <c r="DL20" s="622"/>
      <c r="DM20" s="622"/>
      <c r="DN20" s="622"/>
      <c r="DO20" s="622"/>
      <c r="DP20" s="623"/>
      <c r="DQ20" s="627">
        <v>38018799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14099854</v>
      </c>
      <c r="S21" s="622"/>
      <c r="T21" s="622"/>
      <c r="U21" s="622"/>
      <c r="V21" s="622"/>
      <c r="W21" s="622"/>
      <c r="X21" s="622"/>
      <c r="Y21" s="623"/>
      <c r="Z21" s="659">
        <v>22</v>
      </c>
      <c r="AA21" s="659"/>
      <c r="AB21" s="659"/>
      <c r="AC21" s="659"/>
      <c r="AD21" s="660">
        <v>12697607</v>
      </c>
      <c r="AE21" s="660"/>
      <c r="AF21" s="660"/>
      <c r="AG21" s="660"/>
      <c r="AH21" s="660"/>
      <c r="AI21" s="660"/>
      <c r="AJ21" s="660"/>
      <c r="AK21" s="660"/>
      <c r="AL21" s="624">
        <v>45.2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113</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12697607</v>
      </c>
      <c r="S22" s="622"/>
      <c r="T22" s="622"/>
      <c r="U22" s="622"/>
      <c r="V22" s="622"/>
      <c r="W22" s="622"/>
      <c r="X22" s="622"/>
      <c r="Y22" s="623"/>
      <c r="Z22" s="659">
        <v>19.8</v>
      </c>
      <c r="AA22" s="659"/>
      <c r="AB22" s="659"/>
      <c r="AC22" s="659"/>
      <c r="AD22" s="660">
        <v>12697607</v>
      </c>
      <c r="AE22" s="660"/>
      <c r="AF22" s="660"/>
      <c r="AG22" s="660"/>
      <c r="AH22" s="660"/>
      <c r="AI22" s="660"/>
      <c r="AJ22" s="660"/>
      <c r="AK22" s="660"/>
      <c r="AL22" s="624">
        <v>45.2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1402247</v>
      </c>
      <c r="S23" s="622"/>
      <c r="T23" s="622"/>
      <c r="U23" s="622"/>
      <c r="V23" s="622"/>
      <c r="W23" s="622"/>
      <c r="X23" s="622"/>
      <c r="Y23" s="623"/>
      <c r="Z23" s="659">
        <v>2.2000000000000002</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473489</v>
      </c>
      <c r="BH23" s="622"/>
      <c r="BI23" s="622"/>
      <c r="BJ23" s="622"/>
      <c r="BK23" s="622"/>
      <c r="BL23" s="622"/>
      <c r="BM23" s="622"/>
      <c r="BN23" s="623"/>
      <c r="BO23" s="659">
        <v>4</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29975938</v>
      </c>
      <c r="CS24" s="677"/>
      <c r="CT24" s="677"/>
      <c r="CU24" s="677"/>
      <c r="CV24" s="677"/>
      <c r="CW24" s="677"/>
      <c r="CX24" s="677"/>
      <c r="CY24" s="702"/>
      <c r="CZ24" s="703">
        <v>48.6</v>
      </c>
      <c r="DA24" s="685"/>
      <c r="DB24" s="685"/>
      <c r="DC24" s="705"/>
      <c r="DD24" s="701">
        <v>17483308</v>
      </c>
      <c r="DE24" s="677"/>
      <c r="DF24" s="677"/>
      <c r="DG24" s="677"/>
      <c r="DH24" s="677"/>
      <c r="DI24" s="677"/>
      <c r="DJ24" s="677"/>
      <c r="DK24" s="702"/>
      <c r="DL24" s="701">
        <v>15508876</v>
      </c>
      <c r="DM24" s="677"/>
      <c r="DN24" s="677"/>
      <c r="DO24" s="677"/>
      <c r="DP24" s="677"/>
      <c r="DQ24" s="677"/>
      <c r="DR24" s="677"/>
      <c r="DS24" s="677"/>
      <c r="DT24" s="677"/>
      <c r="DU24" s="677"/>
      <c r="DV24" s="702"/>
      <c r="DW24" s="703">
        <v>54.8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29324562</v>
      </c>
      <c r="S25" s="622"/>
      <c r="T25" s="622"/>
      <c r="U25" s="622"/>
      <c r="V25" s="622"/>
      <c r="W25" s="622"/>
      <c r="X25" s="622"/>
      <c r="Y25" s="623"/>
      <c r="Z25" s="659">
        <v>45.8</v>
      </c>
      <c r="AA25" s="659"/>
      <c r="AB25" s="659"/>
      <c r="AC25" s="659"/>
      <c r="AD25" s="660">
        <v>27448713</v>
      </c>
      <c r="AE25" s="660"/>
      <c r="AF25" s="660"/>
      <c r="AG25" s="660"/>
      <c r="AH25" s="660"/>
      <c r="AI25" s="660"/>
      <c r="AJ25" s="660"/>
      <c r="AK25" s="660"/>
      <c r="AL25" s="624">
        <v>97.6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6703966</v>
      </c>
      <c r="CS25" s="634"/>
      <c r="CT25" s="634"/>
      <c r="CU25" s="634"/>
      <c r="CV25" s="634"/>
      <c r="CW25" s="634"/>
      <c r="CX25" s="634"/>
      <c r="CY25" s="635"/>
      <c r="CZ25" s="624">
        <v>10.9</v>
      </c>
      <c r="DA25" s="636"/>
      <c r="DB25" s="636"/>
      <c r="DC25" s="637"/>
      <c r="DD25" s="627">
        <v>6197759</v>
      </c>
      <c r="DE25" s="634"/>
      <c r="DF25" s="634"/>
      <c r="DG25" s="634"/>
      <c r="DH25" s="634"/>
      <c r="DI25" s="634"/>
      <c r="DJ25" s="634"/>
      <c r="DK25" s="635"/>
      <c r="DL25" s="627">
        <v>6145498</v>
      </c>
      <c r="DM25" s="634"/>
      <c r="DN25" s="634"/>
      <c r="DO25" s="634"/>
      <c r="DP25" s="634"/>
      <c r="DQ25" s="634"/>
      <c r="DR25" s="634"/>
      <c r="DS25" s="634"/>
      <c r="DT25" s="634"/>
      <c r="DU25" s="634"/>
      <c r="DV25" s="635"/>
      <c r="DW25" s="624">
        <v>21.7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11455</v>
      </c>
      <c r="S26" s="622"/>
      <c r="T26" s="622"/>
      <c r="U26" s="622"/>
      <c r="V26" s="622"/>
      <c r="W26" s="622"/>
      <c r="X26" s="622"/>
      <c r="Y26" s="623"/>
      <c r="Z26" s="659">
        <v>0</v>
      </c>
      <c r="AA26" s="659"/>
      <c r="AB26" s="659"/>
      <c r="AC26" s="659"/>
      <c r="AD26" s="660">
        <v>11455</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4082827</v>
      </c>
      <c r="CS26" s="622"/>
      <c r="CT26" s="622"/>
      <c r="CU26" s="622"/>
      <c r="CV26" s="622"/>
      <c r="CW26" s="622"/>
      <c r="CX26" s="622"/>
      <c r="CY26" s="623"/>
      <c r="CZ26" s="624">
        <v>6.6</v>
      </c>
      <c r="DA26" s="636"/>
      <c r="DB26" s="636"/>
      <c r="DC26" s="637"/>
      <c r="DD26" s="627">
        <v>3797178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207589</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11805207</v>
      </c>
      <c r="BH27" s="622"/>
      <c r="BI27" s="622"/>
      <c r="BJ27" s="622"/>
      <c r="BK27" s="622"/>
      <c r="BL27" s="622"/>
      <c r="BM27" s="622"/>
      <c r="BN27" s="623"/>
      <c r="BO27" s="659">
        <v>100</v>
      </c>
      <c r="BP27" s="659"/>
      <c r="BQ27" s="659"/>
      <c r="BR27" s="659"/>
      <c r="BS27" s="660">
        <v>96848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18593892</v>
      </c>
      <c r="CS27" s="634"/>
      <c r="CT27" s="634"/>
      <c r="CU27" s="634"/>
      <c r="CV27" s="634"/>
      <c r="CW27" s="634"/>
      <c r="CX27" s="634"/>
      <c r="CY27" s="635"/>
      <c r="CZ27" s="624">
        <v>30.1</v>
      </c>
      <c r="DA27" s="636"/>
      <c r="DB27" s="636"/>
      <c r="DC27" s="637"/>
      <c r="DD27" s="627">
        <v>6762224</v>
      </c>
      <c r="DE27" s="634"/>
      <c r="DF27" s="634"/>
      <c r="DG27" s="634"/>
      <c r="DH27" s="634"/>
      <c r="DI27" s="634"/>
      <c r="DJ27" s="634"/>
      <c r="DK27" s="635"/>
      <c r="DL27" s="627">
        <v>4840053</v>
      </c>
      <c r="DM27" s="634"/>
      <c r="DN27" s="634"/>
      <c r="DO27" s="634"/>
      <c r="DP27" s="634"/>
      <c r="DQ27" s="634"/>
      <c r="DR27" s="634"/>
      <c r="DS27" s="634"/>
      <c r="DT27" s="634"/>
      <c r="DU27" s="634"/>
      <c r="DV27" s="635"/>
      <c r="DW27" s="624">
        <v>17.100000000000001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471095</v>
      </c>
      <c r="S28" s="622"/>
      <c r="T28" s="622"/>
      <c r="U28" s="622"/>
      <c r="V28" s="622"/>
      <c r="W28" s="622"/>
      <c r="X28" s="622"/>
      <c r="Y28" s="623"/>
      <c r="Z28" s="659">
        <v>0.7</v>
      </c>
      <c r="AA28" s="659"/>
      <c r="AB28" s="659"/>
      <c r="AC28" s="659"/>
      <c r="AD28" s="660">
        <v>38860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4678080</v>
      </c>
      <c r="CS28" s="622"/>
      <c r="CT28" s="622"/>
      <c r="CU28" s="622"/>
      <c r="CV28" s="622"/>
      <c r="CW28" s="622"/>
      <c r="CX28" s="622"/>
      <c r="CY28" s="623"/>
      <c r="CZ28" s="624">
        <v>7.6</v>
      </c>
      <c r="DA28" s="636"/>
      <c r="DB28" s="636"/>
      <c r="DC28" s="637"/>
      <c r="DD28" s="627">
        <v>4523325</v>
      </c>
      <c r="DE28" s="622"/>
      <c r="DF28" s="622"/>
      <c r="DG28" s="622"/>
      <c r="DH28" s="622"/>
      <c r="DI28" s="622"/>
      <c r="DJ28" s="622"/>
      <c r="DK28" s="623"/>
      <c r="DL28" s="627">
        <v>4523325</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225637</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4678080</v>
      </c>
      <c r="CS29" s="634"/>
      <c r="CT29" s="634"/>
      <c r="CU29" s="634"/>
      <c r="CV29" s="634"/>
      <c r="CW29" s="634"/>
      <c r="CX29" s="634"/>
      <c r="CY29" s="635"/>
      <c r="CZ29" s="624">
        <v>7.6</v>
      </c>
      <c r="DA29" s="636"/>
      <c r="DB29" s="636"/>
      <c r="DC29" s="637"/>
      <c r="DD29" s="627">
        <v>4523325</v>
      </c>
      <c r="DE29" s="634"/>
      <c r="DF29" s="634"/>
      <c r="DG29" s="634"/>
      <c r="DH29" s="634"/>
      <c r="DI29" s="634"/>
      <c r="DJ29" s="634"/>
      <c r="DK29" s="635"/>
      <c r="DL29" s="627">
        <v>4523325</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13836834</v>
      </c>
      <c r="S30" s="622"/>
      <c r="T30" s="622"/>
      <c r="U30" s="622"/>
      <c r="V30" s="622"/>
      <c r="W30" s="622"/>
      <c r="X30" s="622"/>
      <c r="Y30" s="623"/>
      <c r="Z30" s="659">
        <v>21.6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4563198</v>
      </c>
      <c r="CS30" s="622"/>
      <c r="CT30" s="622"/>
      <c r="CU30" s="622"/>
      <c r="CV30" s="622"/>
      <c r="CW30" s="622"/>
      <c r="CX30" s="622"/>
      <c r="CY30" s="623"/>
      <c r="CZ30" s="624">
        <v>7.4</v>
      </c>
      <c r="DA30" s="636"/>
      <c r="DB30" s="636"/>
      <c r="DC30" s="637"/>
      <c r="DD30" s="627">
        <v>4420447</v>
      </c>
      <c r="DE30" s="622"/>
      <c r="DF30" s="622"/>
      <c r="DG30" s="622"/>
      <c r="DH30" s="622"/>
      <c r="DI30" s="622"/>
      <c r="DJ30" s="622"/>
      <c r="DK30" s="623"/>
      <c r="DL30" s="627">
        <v>4420447</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542455</v>
      </c>
      <c r="S31" s="622"/>
      <c r="T31" s="622"/>
      <c r="U31" s="622"/>
      <c r="V31" s="622"/>
      <c r="W31" s="622"/>
      <c r="X31" s="622"/>
      <c r="Y31" s="623"/>
      <c r="Z31" s="659">
        <v>0.8</v>
      </c>
      <c r="AA31" s="659"/>
      <c r="AB31" s="659"/>
      <c r="AC31" s="659"/>
      <c r="AD31" s="660">
        <v>542455</v>
      </c>
      <c r="AE31" s="660"/>
      <c r="AF31" s="660"/>
      <c r="AG31" s="660"/>
      <c r="AH31" s="660"/>
      <c r="AI31" s="660"/>
      <c r="AJ31" s="660"/>
      <c r="AK31" s="660"/>
      <c r="AL31" s="624">
        <v>1.9</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96.7</v>
      </c>
      <c r="BN31" s="684"/>
      <c r="BO31" s="684"/>
      <c r="BP31" s="684"/>
      <c r="BQ31" s="686"/>
      <c r="BR31" s="683">
        <v>99</v>
      </c>
      <c r="BS31" s="684"/>
      <c r="BT31" s="684"/>
      <c r="BU31" s="684"/>
      <c r="BV31" s="684"/>
      <c r="BW31" s="684"/>
      <c r="BX31" s="685">
        <v>96.8</v>
      </c>
      <c r="BY31" s="684"/>
      <c r="BZ31" s="684"/>
      <c r="CA31" s="684"/>
      <c r="CB31" s="686"/>
      <c r="CD31" s="642"/>
      <c r="CE31" s="643"/>
      <c r="CF31" s="618" t="s">
        <v>300</v>
      </c>
      <c r="CG31" s="619"/>
      <c r="CH31" s="619"/>
      <c r="CI31" s="619"/>
      <c r="CJ31" s="619"/>
      <c r="CK31" s="619"/>
      <c r="CL31" s="619"/>
      <c r="CM31" s="619"/>
      <c r="CN31" s="619"/>
      <c r="CO31" s="619"/>
      <c r="CP31" s="619"/>
      <c r="CQ31" s="620"/>
      <c r="CR31" s="621">
        <v>114882</v>
      </c>
      <c r="CS31" s="634"/>
      <c r="CT31" s="634"/>
      <c r="CU31" s="634"/>
      <c r="CV31" s="634"/>
      <c r="CW31" s="634"/>
      <c r="CX31" s="634"/>
      <c r="CY31" s="635"/>
      <c r="CZ31" s="624">
        <v>0.2</v>
      </c>
      <c r="DA31" s="636"/>
      <c r="DB31" s="636"/>
      <c r="DC31" s="637"/>
      <c r="DD31" s="627">
        <v>102878</v>
      </c>
      <c r="DE31" s="634"/>
      <c r="DF31" s="634"/>
      <c r="DG31" s="634"/>
      <c r="DH31" s="634"/>
      <c r="DI31" s="634"/>
      <c r="DJ31" s="634"/>
      <c r="DK31" s="635"/>
      <c r="DL31" s="627">
        <v>102878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5564735</v>
      </c>
      <c r="S32" s="622"/>
      <c r="T32" s="622"/>
      <c r="U32" s="622"/>
      <c r="V32" s="622"/>
      <c r="W32" s="622"/>
      <c r="X32" s="622"/>
      <c r="Y32" s="623"/>
      <c r="Z32" s="659">
        <v>8.6999999999999993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98.7</v>
      </c>
      <c r="BH32" s="634"/>
      <c r="BI32" s="634"/>
      <c r="BJ32" s="634"/>
      <c r="BK32" s="634"/>
      <c r="BL32" s="634"/>
      <c r="BM32" s="625">
        <v>97.3</v>
      </c>
      <c r="BN32" s="634"/>
      <c r="BO32" s="634"/>
      <c r="BP32" s="634"/>
      <c r="BQ32" s="657"/>
      <c r="BR32" s="687">
        <v>99.3</v>
      </c>
      <c r="BS32" s="634"/>
      <c r="BT32" s="634"/>
      <c r="BU32" s="634"/>
      <c r="BV32" s="634"/>
      <c r="BW32" s="634"/>
      <c r="BX32" s="625">
        <v>97.9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123815</v>
      </c>
      <c r="S33" s="622"/>
      <c r="T33" s="622"/>
      <c r="U33" s="622"/>
      <c r="V33" s="622"/>
      <c r="W33" s="622"/>
      <c r="X33" s="622"/>
      <c r="Y33" s="623"/>
      <c r="Z33" s="659">
        <v>0.2</v>
      </c>
      <c r="AA33" s="659"/>
      <c r="AB33" s="659"/>
      <c r="AC33" s="659"/>
      <c r="AD33" s="660">
        <v>81273</v>
      </c>
      <c r="AE33" s="660"/>
      <c r="AF33" s="660"/>
      <c r="AG33" s="660"/>
      <c r="AH33" s="660"/>
      <c r="AI33" s="660"/>
      <c r="AJ33" s="660"/>
      <c r="AK33" s="660"/>
      <c r="AL33" s="624">
        <v>0.3</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v>
      </c>
      <c r="BH33" s="606"/>
      <c r="BI33" s="606"/>
      <c r="BJ33" s="606"/>
      <c r="BK33" s="606"/>
      <c r="BL33" s="606"/>
      <c r="BM33" s="652">
        <v>95.9</v>
      </c>
      <c r="BN33" s="606"/>
      <c r="BO33" s="606"/>
      <c r="BP33" s="606"/>
      <c r="BQ33" s="669"/>
      <c r="BR33" s="682">
        <v>98.7</v>
      </c>
      <c r="BS33" s="606"/>
      <c r="BT33" s="606"/>
      <c r="BU33" s="606"/>
      <c r="BV33" s="606"/>
      <c r="BW33" s="606"/>
      <c r="BX33" s="652">
        <v>95.6</v>
      </c>
      <c r="BY33" s="606"/>
      <c r="BZ33" s="606"/>
      <c r="CA33" s="606"/>
      <c r="CB33" s="669"/>
      <c r="CD33" s="618" t="s">
        <v>307</v>
      </c>
      <c r="CE33" s="619"/>
      <c r="CF33" s="619"/>
      <c r="CG33" s="619"/>
      <c r="CH33" s="619"/>
      <c r="CI33" s="619"/>
      <c r="CJ33" s="619"/>
      <c r="CK33" s="619"/>
      <c r="CL33" s="619"/>
      <c r="CM33" s="619"/>
      <c r="CN33" s="619"/>
      <c r="CO33" s="619"/>
      <c r="CP33" s="619"/>
      <c r="CQ33" s="620"/>
      <c r="CR33" s="621">
        <v>25278650</v>
      </c>
      <c r="CS33" s="634"/>
      <c r="CT33" s="634"/>
      <c r="CU33" s="634"/>
      <c r="CV33" s="634"/>
      <c r="CW33" s="634"/>
      <c r="CX33" s="634"/>
      <c r="CY33" s="635"/>
      <c r="CZ33" s="624">
        <v>40.9</v>
      </c>
      <c r="DA33" s="636"/>
      <c r="DB33" s="636"/>
      <c r="DC33" s="637"/>
      <c r="DD33" s="627">
        <v>17875858</v>
      </c>
      <c r="DE33" s="634"/>
      <c r="DF33" s="634"/>
      <c r="DG33" s="634"/>
      <c r="DH33" s="634"/>
      <c r="DI33" s="634"/>
      <c r="DJ33" s="634"/>
      <c r="DK33" s="635"/>
      <c r="DL33" s="627">
        <v>10699438</v>
      </c>
      <c r="DM33" s="634"/>
      <c r="DN33" s="634"/>
      <c r="DO33" s="634"/>
      <c r="DP33" s="634"/>
      <c r="DQ33" s="634"/>
      <c r="DR33" s="634"/>
      <c r="DS33" s="634"/>
      <c r="DT33" s="634"/>
      <c r="DU33" s="634"/>
      <c r="DV33" s="635"/>
      <c r="DW33" s="624">
        <v>37.799999999999997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3530457</v>
      </c>
      <c r="S34" s="622"/>
      <c r="T34" s="622"/>
      <c r="U34" s="622"/>
      <c r="V34" s="622"/>
      <c r="W34" s="622"/>
      <c r="X34" s="622"/>
      <c r="Y34" s="623"/>
      <c r="Z34" s="659">
        <v>5.5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8453116</v>
      </c>
      <c r="CS34" s="622"/>
      <c r="CT34" s="622"/>
      <c r="CU34" s="622"/>
      <c r="CV34" s="622"/>
      <c r="CW34" s="622"/>
      <c r="CX34" s="622"/>
      <c r="CY34" s="623"/>
      <c r="CZ34" s="624">
        <v>13.7</v>
      </c>
      <c r="DA34" s="636"/>
      <c r="DB34" s="636"/>
      <c r="DC34" s="637"/>
      <c r="DD34" s="627">
        <v>7160696</v>
      </c>
      <c r="DE34" s="622"/>
      <c r="DF34" s="622"/>
      <c r="DG34" s="622"/>
      <c r="DH34" s="622"/>
      <c r="DI34" s="622"/>
      <c r="DJ34" s="622"/>
      <c r="DK34" s="623"/>
      <c r="DL34" s="627">
        <v>4038065</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5179260</v>
      </c>
      <c r="S35" s="622"/>
      <c r="T35" s="622"/>
      <c r="U35" s="622"/>
      <c r="V35" s="622"/>
      <c r="W35" s="622"/>
      <c r="X35" s="622"/>
      <c r="Y35" s="623"/>
      <c r="Z35" s="659">
        <v>8.1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330797</v>
      </c>
      <c r="CS35" s="634"/>
      <c r="CT35" s="634"/>
      <c r="CU35" s="634"/>
      <c r="CV35" s="634"/>
      <c r="CW35" s="634"/>
      <c r="CX35" s="634"/>
      <c r="CY35" s="635"/>
      <c r="CZ35" s="624">
        <v>0.5</v>
      </c>
      <c r="DA35" s="636"/>
      <c r="DB35" s="636"/>
      <c r="DC35" s="637"/>
      <c r="DD35" s="627">
        <v>278668</v>
      </c>
      <c r="DE35" s="634"/>
      <c r="DF35" s="634"/>
      <c r="DG35" s="634"/>
      <c r="DH35" s="634"/>
      <c r="DI35" s="634"/>
      <c r="DJ35" s="634"/>
      <c r="DK35" s="635"/>
      <c r="DL35" s="627">
        <v>245323</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1629726</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5476288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592925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5861890</v>
      </c>
      <c r="CS36" s="622"/>
      <c r="CT36" s="622"/>
      <c r="CU36" s="622"/>
      <c r="CV36" s="622"/>
      <c r="CW36" s="622"/>
      <c r="CX36" s="622"/>
      <c r="CY36" s="623"/>
      <c r="CZ36" s="624">
        <v>9.5</v>
      </c>
      <c r="DA36" s="636"/>
      <c r="DB36" s="636"/>
      <c r="DC36" s="637"/>
      <c r="DD36" s="627">
        <v>4900095</v>
      </c>
      <c r="DE36" s="622"/>
      <c r="DF36" s="622"/>
      <c r="DG36" s="622"/>
      <c r="DH36" s="622"/>
      <c r="DI36" s="622"/>
      <c r="DJ36" s="622"/>
      <c r="DK36" s="623"/>
      <c r="DL36" s="627">
        <v>2988012</v>
      </c>
      <c r="DM36" s="622"/>
      <c r="DN36" s="622"/>
      <c r="DO36" s="622"/>
      <c r="DP36" s="622"/>
      <c r="DQ36" s="622"/>
      <c r="DR36" s="622"/>
      <c r="DS36" s="622"/>
      <c r="DT36" s="622"/>
      <c r="DU36" s="622"/>
      <c r="DV36" s="623"/>
      <c r="DW36" s="624">
        <v>10.6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442079</v>
      </c>
      <c r="S37" s="622"/>
      <c r="T37" s="622"/>
      <c r="U37" s="622"/>
      <c r="V37" s="622"/>
      <c r="W37" s="622"/>
      <c r="X37" s="622"/>
      <c r="Y37" s="623"/>
      <c r="Z37" s="659">
        <v>0.7</v>
      </c>
      <c r="AA37" s="659"/>
      <c r="AB37" s="659"/>
      <c r="AC37" s="659"/>
      <c r="AD37" s="660">
        <v>50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544519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382942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1805481</v>
      </c>
      <c r="CS37" s="634"/>
      <c r="CT37" s="634"/>
      <c r="CU37" s="634"/>
      <c r="CV37" s="634"/>
      <c r="CW37" s="634"/>
      <c r="CX37" s="634"/>
      <c r="CY37" s="635"/>
      <c r="CZ37" s="624">
        <v>2.9</v>
      </c>
      <c r="DA37" s="636"/>
      <c r="DB37" s="636"/>
      <c r="DC37" s="637"/>
      <c r="DD37" s="627">
        <v>1805303</v>
      </c>
      <c r="DE37" s="634"/>
      <c r="DF37" s="634"/>
      <c r="DG37" s="634"/>
      <c r="DH37" s="634"/>
      <c r="DI37" s="634"/>
      <c r="DJ37" s="634"/>
      <c r="DK37" s="635"/>
      <c r="DL37" s="627">
        <v>1684881</v>
      </c>
      <c r="DM37" s="634"/>
      <c r="DN37" s="634"/>
      <c r="DO37" s="634"/>
      <c r="DP37" s="634"/>
      <c r="DQ37" s="634"/>
      <c r="DR37" s="634"/>
      <c r="DS37" s="634"/>
      <c r="DT37" s="634"/>
      <c r="DU37" s="634"/>
      <c r="DV37" s="635"/>
      <c r="DW37" s="624">
        <v>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2991300</v>
      </c>
      <c r="S38" s="622"/>
      <c r="T38" s="622"/>
      <c r="U38" s="622"/>
      <c r="V38" s="622"/>
      <c r="W38" s="622"/>
      <c r="X38" s="622"/>
      <c r="Y38" s="623"/>
      <c r="Z38" s="659">
        <v>4.7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95785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14006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4835984</v>
      </c>
      <c r="CS38" s="622"/>
      <c r="CT38" s="622"/>
      <c r="CU38" s="622"/>
      <c r="CV38" s="622"/>
      <c r="CW38" s="622"/>
      <c r="CX38" s="622"/>
      <c r="CY38" s="623"/>
      <c r="CZ38" s="624">
        <v>7.8</v>
      </c>
      <c r="DA38" s="636"/>
      <c r="DB38" s="636"/>
      <c r="DC38" s="637"/>
      <c r="DD38" s="627">
        <v>3750331</v>
      </c>
      <c r="DE38" s="622"/>
      <c r="DF38" s="622"/>
      <c r="DG38" s="622"/>
      <c r="DH38" s="622"/>
      <c r="DI38" s="622"/>
      <c r="DJ38" s="622"/>
      <c r="DK38" s="623"/>
      <c r="DL38" s="627">
        <v>3421082</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21233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5774327</v>
      </c>
      <c r="CS39" s="634"/>
      <c r="CT39" s="634"/>
      <c r="CU39" s="634"/>
      <c r="CV39" s="634"/>
      <c r="CW39" s="634"/>
      <c r="CX39" s="634"/>
      <c r="CY39" s="635"/>
      <c r="CZ39" s="624">
        <v>9.4</v>
      </c>
      <c r="DA39" s="636"/>
      <c r="DB39" s="636"/>
      <c r="DC39" s="637"/>
      <c r="DD39" s="627">
        <v>1779112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189600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22536</v>
      </c>
      <c r="CS40" s="622"/>
      <c r="CT40" s="622"/>
      <c r="CU40" s="622"/>
      <c r="CV40" s="622"/>
      <c r="CW40" s="622"/>
      <c r="CX40" s="622"/>
      <c r="CY40" s="623"/>
      <c r="CZ40" s="624">
        <v>0</v>
      </c>
      <c r="DA40" s="636"/>
      <c r="DB40" s="636"/>
      <c r="DC40" s="637"/>
      <c r="DD40" s="627">
        <v>6956</v>
      </c>
      <c r="DE40" s="622"/>
      <c r="DF40" s="622"/>
      <c r="DG40" s="622"/>
      <c r="DH40" s="622"/>
      <c r="DI40" s="622"/>
      <c r="DJ40" s="622"/>
      <c r="DK40" s="623"/>
      <c r="DL40" s="627">
        <v>6956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64080999</v>
      </c>
      <c r="S41" s="646"/>
      <c r="T41" s="646"/>
      <c r="U41" s="646"/>
      <c r="V41" s="646"/>
      <c r="W41" s="646"/>
      <c r="X41" s="646"/>
      <c r="Y41" s="649"/>
      <c r="Z41" s="650">
        <v>100</v>
      </c>
      <c r="AA41" s="650"/>
      <c r="AB41" s="650"/>
      <c r="AC41" s="650"/>
      <c r="AD41" s="651">
        <v>28122806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1166778</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3669206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6483694</v>
      </c>
      <c r="CS42" s="634"/>
      <c r="CT42" s="634"/>
      <c r="CU42" s="634"/>
      <c r="CV42" s="634"/>
      <c r="CW42" s="634"/>
      <c r="CX42" s="634"/>
      <c r="CY42" s="635"/>
      <c r="CZ42" s="624">
        <v>10.5</v>
      </c>
      <c r="DA42" s="636"/>
      <c r="DB42" s="636"/>
      <c r="DC42" s="637"/>
      <c r="DD42" s="627">
        <v>2659633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287788</v>
      </c>
      <c r="CS43" s="634"/>
      <c r="CT43" s="634"/>
      <c r="CU43" s="634"/>
      <c r="CV43" s="634"/>
      <c r="CW43" s="634"/>
      <c r="CX43" s="634"/>
      <c r="CY43" s="635"/>
      <c r="CZ43" s="624">
        <v>0.5</v>
      </c>
      <c r="DA43" s="636"/>
      <c r="DB43" s="636"/>
      <c r="DC43" s="637"/>
      <c r="DD43" s="627">
        <v>287788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6034016</v>
      </c>
      <c r="CS44" s="622"/>
      <c r="CT44" s="622"/>
      <c r="CU44" s="622"/>
      <c r="CV44" s="622"/>
      <c r="CW44" s="622"/>
      <c r="CX44" s="622"/>
      <c r="CY44" s="623"/>
      <c r="CZ44" s="624">
        <v>9.8000000000000007</v>
      </c>
      <c r="DA44" s="625"/>
      <c r="DB44" s="625"/>
      <c r="DC44" s="626"/>
      <c r="DD44" s="627">
        <v>2417834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3012238</v>
      </c>
      <c r="CS45" s="634"/>
      <c r="CT45" s="634"/>
      <c r="CU45" s="634"/>
      <c r="CV45" s="634"/>
      <c r="CW45" s="634"/>
      <c r="CX45" s="634"/>
      <c r="CY45" s="635"/>
      <c r="CZ45" s="624">
        <v>4.9000000000000004</v>
      </c>
      <c r="DA45" s="636"/>
      <c r="DB45" s="636"/>
      <c r="DC45" s="637"/>
      <c r="DD45" s="627">
        <v>567763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2659039</v>
      </c>
      <c r="CS46" s="622"/>
      <c r="CT46" s="622"/>
      <c r="CU46" s="622"/>
      <c r="CV46" s="622"/>
      <c r="CW46" s="622"/>
      <c r="CX46" s="622"/>
      <c r="CY46" s="623"/>
      <c r="CZ46" s="624">
        <v>4.3</v>
      </c>
      <c r="DA46" s="625"/>
      <c r="DB46" s="625"/>
      <c r="DC46" s="626"/>
      <c r="DD46" s="627">
        <v>1826956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449678</v>
      </c>
      <c r="CS47" s="634"/>
      <c r="CT47" s="634"/>
      <c r="CU47" s="634"/>
      <c r="CV47" s="634"/>
      <c r="CW47" s="634"/>
      <c r="CX47" s="634"/>
      <c r="CY47" s="635"/>
      <c r="CZ47" s="624">
        <v>0.7</v>
      </c>
      <c r="DA47" s="636"/>
      <c r="DB47" s="636"/>
      <c r="DC47" s="637"/>
      <c r="DD47" s="627">
        <v>241799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61738282</v>
      </c>
      <c r="CS49" s="606"/>
      <c r="CT49" s="606"/>
      <c r="CU49" s="606"/>
      <c r="CV49" s="606"/>
      <c r="CW49" s="606"/>
      <c r="CX49" s="606"/>
      <c r="CY49" s="607"/>
      <c r="CZ49" s="608">
        <v>100</v>
      </c>
      <c r="DA49" s="609"/>
      <c r="DB49" s="609"/>
      <c r="DC49" s="610"/>
      <c r="DD49" s="611">
        <v>38018799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yggBli9HYxXRGdtYtvtAu9ryu88ic979y5NnuO9N+gG6pggsopW6tIw/QWq3UaDyZN/tecXRrG3fxNupRyG1Q==" saltValue="JnrDv0S73/92xOFhTkQg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4" t="s">
        <v>352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5" t="s">
        <v>353</v>
      </c>
      <c r="DK2" s="1106"/>
      <c r="DL2" s="1106"/>
      <c r="DM2" s="1106"/>
      <c r="DN2" s="1106"/>
      <c r="DO2" s="1107"/>
      <c r="DP2" s="228"/>
      <c r="DQ2" s="1105" t="s">
        <v>354</v>
      </c>
      <c r="DR2" s="1106"/>
      <c r="DS2" s="1106"/>
      <c r="DT2" s="1106"/>
      <c r="DU2" s="1106"/>
      <c r="DV2" s="1106"/>
      <c r="DW2" s="1106"/>
      <c r="DX2" s="1106"/>
      <c r="DY2" s="1106"/>
      <c r="DZ2" s="110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108"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98" t="s">
        <v>371</v>
      </c>
      <c r="DH5" s="1099"/>
      <c r="DI5" s="1099"/>
      <c r="DJ5" s="1099"/>
      <c r="DK5" s="1100"/>
      <c r="DL5" s="1098" t="s">
        <v>372</v>
      </c>
      <c r="DM5" s="1099"/>
      <c r="DN5" s="1099"/>
      <c r="DO5" s="1099"/>
      <c r="DP5" s="1100"/>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09"/>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1"/>
      <c r="DH6" s="1102"/>
      <c r="DI6" s="1102"/>
      <c r="DJ6" s="1102"/>
      <c r="DK6" s="1103"/>
      <c r="DL6" s="1101"/>
      <c r="DM6" s="1102"/>
      <c r="DN6" s="1102"/>
      <c r="DO6" s="1102"/>
      <c r="DP6" s="1103"/>
      <c r="DQ6" s="1004"/>
      <c r="DR6" s="1005"/>
      <c r="DS6" s="1005"/>
      <c r="DT6" s="1005"/>
      <c r="DU6" s="1006"/>
      <c r="DV6" s="1004"/>
      <c r="DW6" s="1005"/>
      <c r="DX6" s="1005"/>
      <c r="DY6" s="1005"/>
      <c r="DZ6" s="1016"/>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085">
        <v>64081</v>
      </c>
      <c r="R7" s="1086"/>
      <c r="S7" s="1086"/>
      <c r="T7" s="1086"/>
      <c r="U7" s="1086"/>
      <c r="V7" s="1086">
        <v>61738</v>
      </c>
      <c r="W7" s="1086"/>
      <c r="X7" s="1086"/>
      <c r="Y7" s="1086"/>
      <c r="Z7" s="1086"/>
      <c r="AA7" s="1086">
        <v>2343</v>
      </c>
      <c r="AB7" s="1086"/>
      <c r="AC7" s="1086"/>
      <c r="AD7" s="1086"/>
      <c r="AE7" s="1087"/>
      <c r="AF7" s="1088">
        <v>2203</v>
      </c>
      <c r="AG7" s="1089"/>
      <c r="AH7" s="1089"/>
      <c r="AI7" s="1089"/>
      <c r="AJ7" s="1090"/>
      <c r="AK7" s="1091">
        <v>5179</v>
      </c>
      <c r="AL7" s="1092"/>
      <c r="AM7" s="1092"/>
      <c r="AN7" s="1092"/>
      <c r="AO7" s="1092"/>
      <c r="AP7" s="1092">
        <v>35836</v>
      </c>
      <c r="AQ7" s="1092"/>
      <c r="AR7" s="1092"/>
      <c r="AS7" s="1092"/>
      <c r="AT7" s="1092"/>
      <c r="AU7" s="1093"/>
      <c r="AV7" s="1093"/>
      <c r="AW7" s="1093"/>
      <c r="AX7" s="1093"/>
      <c r="AY7" s="1094"/>
      <c r="AZ7" s="232"/>
      <c r="BA7" s="232"/>
      <c r="BB7" s="232"/>
      <c r="BC7" s="232"/>
      <c r="BD7" s="232"/>
      <c r="BE7" s="233"/>
      <c r="BF7" s="233"/>
      <c r="BG7" s="233"/>
      <c r="BH7" s="233"/>
      <c r="BI7" s="233"/>
      <c r="BJ7" s="233"/>
      <c r="BK7" s="233"/>
      <c r="BL7" s="233"/>
      <c r="BM7" s="233"/>
      <c r="BN7" s="233"/>
      <c r="BO7" s="233"/>
      <c r="BP7" s="233"/>
      <c r="BQ7" s="236">
        <v>1</v>
      </c>
      <c r="BR7" s="237"/>
      <c r="BS7" s="1095" t="s">
        <v>551</v>
      </c>
      <c r="BT7" s="1096"/>
      <c r="BU7" s="1096"/>
      <c r="BV7" s="1096"/>
      <c r="BW7" s="1096"/>
      <c r="BX7" s="1096"/>
      <c r="BY7" s="1096"/>
      <c r="BZ7" s="1096"/>
      <c r="CA7" s="1096"/>
      <c r="CB7" s="1096"/>
      <c r="CC7" s="1096"/>
      <c r="CD7" s="1096"/>
      <c r="CE7" s="1096"/>
      <c r="CF7" s="1096"/>
      <c r="CG7" s="1097"/>
      <c r="CH7" s="1110">
        <v>-2</v>
      </c>
      <c r="CI7" s="1111"/>
      <c r="CJ7" s="1111"/>
      <c r="CK7" s="1111"/>
      <c r="CL7" s="1112"/>
      <c r="CM7" s="1110">
        <v>102</v>
      </c>
      <c r="CN7" s="1111"/>
      <c r="CO7" s="1111"/>
      <c r="CP7" s="1111"/>
      <c r="CQ7" s="1112"/>
      <c r="CR7" s="1110">
        <v>35</v>
      </c>
      <c r="CS7" s="1111"/>
      <c r="CT7" s="1111"/>
      <c r="CU7" s="1111"/>
      <c r="CV7" s="1112"/>
      <c r="CW7" s="1110">
        <v>16</v>
      </c>
      <c r="CX7" s="1111"/>
      <c r="CY7" s="1111"/>
      <c r="CZ7" s="1111"/>
      <c r="DA7" s="1112"/>
      <c r="DB7" s="1110" t="s">
        <v>550</v>
      </c>
      <c r="DC7" s="1111"/>
      <c r="DD7" s="1111"/>
      <c r="DE7" s="1111"/>
      <c r="DF7" s="1112"/>
      <c r="DG7" s="1110" t="s">
        <v>550</v>
      </c>
      <c r="DH7" s="1111"/>
      <c r="DI7" s="1111"/>
      <c r="DJ7" s="1111"/>
      <c r="DK7" s="1112"/>
      <c r="DL7" s="1110" t="s">
        <v>550</v>
      </c>
      <c r="DM7" s="1111"/>
      <c r="DN7" s="1111"/>
      <c r="DO7" s="1111"/>
      <c r="DP7" s="1112"/>
      <c r="DQ7" s="1110" t="s">
        <v>550</v>
      </c>
      <c r="DR7" s="1111"/>
      <c r="DS7" s="1111"/>
      <c r="DT7" s="1111"/>
      <c r="DU7" s="1112"/>
      <c r="DV7" s="1095"/>
      <c r="DW7" s="1096"/>
      <c r="DX7" s="1096"/>
      <c r="DY7" s="1096"/>
      <c r="DZ7" s="1113"/>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-1</v>
      </c>
      <c r="CI8" s="990"/>
      <c r="CJ8" s="990"/>
      <c r="CK8" s="990"/>
      <c r="CL8" s="991"/>
      <c r="CM8" s="989">
        <v>60</v>
      </c>
      <c r="CN8" s="990"/>
      <c r="CO8" s="990"/>
      <c r="CP8" s="990"/>
      <c r="CQ8" s="991"/>
      <c r="CR8" s="989">
        <v>5</v>
      </c>
      <c r="CS8" s="990"/>
      <c r="CT8" s="990"/>
      <c r="CU8" s="990"/>
      <c r="CV8" s="991"/>
      <c r="CW8" s="989">
        <v>0</v>
      </c>
      <c r="CX8" s="990"/>
      <c r="CY8" s="990"/>
      <c r="CZ8" s="990"/>
      <c r="DA8" s="991"/>
      <c r="DB8" s="989" t="s">
        <v>486</v>
      </c>
      <c r="DC8" s="990"/>
      <c r="DD8" s="990"/>
      <c r="DE8" s="990"/>
      <c r="DF8" s="991"/>
      <c r="DG8" s="989" t="s">
        <v>486</v>
      </c>
      <c r="DH8" s="990"/>
      <c r="DI8" s="990"/>
      <c r="DJ8" s="990"/>
      <c r="DK8" s="991"/>
      <c r="DL8" s="989" t="s">
        <v>486</v>
      </c>
      <c r="DM8" s="990"/>
      <c r="DN8" s="990"/>
      <c r="DO8" s="990"/>
      <c r="DP8" s="991"/>
      <c r="DQ8" s="989" t="s">
        <v>486</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t="s">
        <v>553</v>
      </c>
      <c r="BT9" s="993"/>
      <c r="BU9" s="993"/>
      <c r="BV9" s="993"/>
      <c r="BW9" s="993"/>
      <c r="BX9" s="993"/>
      <c r="BY9" s="993"/>
      <c r="BZ9" s="993"/>
      <c r="CA9" s="993"/>
      <c r="CB9" s="993"/>
      <c r="CC9" s="993"/>
      <c r="CD9" s="993"/>
      <c r="CE9" s="993"/>
      <c r="CF9" s="993"/>
      <c r="CG9" s="1014"/>
      <c r="CH9" s="989">
        <v>0</v>
      </c>
      <c r="CI9" s="990"/>
      <c r="CJ9" s="990"/>
      <c r="CK9" s="990"/>
      <c r="CL9" s="991"/>
      <c r="CM9" s="989">
        <v>50</v>
      </c>
      <c r="CN9" s="990"/>
      <c r="CO9" s="990"/>
      <c r="CP9" s="990"/>
      <c r="CQ9" s="991"/>
      <c r="CR9" s="989">
        <v>30</v>
      </c>
      <c r="CS9" s="990"/>
      <c r="CT9" s="990"/>
      <c r="CU9" s="990"/>
      <c r="CV9" s="991"/>
      <c r="CW9" s="989">
        <v>13</v>
      </c>
      <c r="CX9" s="990"/>
      <c r="CY9" s="990"/>
      <c r="CZ9" s="990"/>
      <c r="DA9" s="991"/>
      <c r="DB9" s="989" t="s">
        <v>486</v>
      </c>
      <c r="DC9" s="990"/>
      <c r="DD9" s="990"/>
      <c r="DE9" s="990"/>
      <c r="DF9" s="991"/>
      <c r="DG9" s="989" t="s">
        <v>486</v>
      </c>
      <c r="DH9" s="990"/>
      <c r="DI9" s="990"/>
      <c r="DJ9" s="990"/>
      <c r="DK9" s="991"/>
      <c r="DL9" s="989" t="s">
        <v>486</v>
      </c>
      <c r="DM9" s="990"/>
      <c r="DN9" s="990"/>
      <c r="DO9" s="990"/>
      <c r="DP9" s="991"/>
      <c r="DQ9" s="989" t="s">
        <v>486</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t="s">
        <v>554</v>
      </c>
      <c r="BT10" s="993"/>
      <c r="BU10" s="993"/>
      <c r="BV10" s="993"/>
      <c r="BW10" s="993"/>
      <c r="BX10" s="993"/>
      <c r="BY10" s="993"/>
      <c r="BZ10" s="993"/>
      <c r="CA10" s="993"/>
      <c r="CB10" s="993"/>
      <c r="CC10" s="993"/>
      <c r="CD10" s="993"/>
      <c r="CE10" s="993"/>
      <c r="CF10" s="993"/>
      <c r="CG10" s="1014"/>
      <c r="CH10" s="989">
        <v>2</v>
      </c>
      <c r="CI10" s="990"/>
      <c r="CJ10" s="990"/>
      <c r="CK10" s="990"/>
      <c r="CL10" s="991"/>
      <c r="CM10" s="989">
        <v>13</v>
      </c>
      <c r="CN10" s="990"/>
      <c r="CO10" s="990"/>
      <c r="CP10" s="990"/>
      <c r="CQ10" s="991"/>
      <c r="CR10" s="989">
        <v>0</v>
      </c>
      <c r="CS10" s="990"/>
      <c r="CT10" s="990"/>
      <c r="CU10" s="990"/>
      <c r="CV10" s="991"/>
      <c r="CW10" s="989">
        <v>8</v>
      </c>
      <c r="CX10" s="990"/>
      <c r="CY10" s="990"/>
      <c r="CZ10" s="990"/>
      <c r="DA10" s="991"/>
      <c r="DB10" s="989" t="s">
        <v>486</v>
      </c>
      <c r="DC10" s="990"/>
      <c r="DD10" s="990"/>
      <c r="DE10" s="990"/>
      <c r="DF10" s="991"/>
      <c r="DG10" s="989" t="s">
        <v>486</v>
      </c>
      <c r="DH10" s="990"/>
      <c r="DI10" s="990"/>
      <c r="DJ10" s="990"/>
      <c r="DK10" s="991"/>
      <c r="DL10" s="989" t="s">
        <v>486</v>
      </c>
      <c r="DM10" s="990"/>
      <c r="DN10" s="990"/>
      <c r="DO10" s="990"/>
      <c r="DP10" s="991"/>
      <c r="DQ10" s="989" t="s">
        <v>486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4" t="s">
        <v>377</v>
      </c>
      <c r="C23" s="935"/>
      <c r="D23" s="935"/>
      <c r="E23" s="935"/>
      <c r="F23" s="935"/>
      <c r="G23" s="935"/>
      <c r="H23" s="935"/>
      <c r="I23" s="935"/>
      <c r="J23" s="935"/>
      <c r="K23" s="935"/>
      <c r="L23" s="935"/>
      <c r="M23" s="935"/>
      <c r="N23" s="935"/>
      <c r="O23" s="935"/>
      <c r="P23" s="945"/>
      <c r="Q23" s="1068">
        <v>64081</v>
      </c>
      <c r="R23" s="1062"/>
      <c r="S23" s="1062"/>
      <c r="T23" s="1062"/>
      <c r="U23" s="1062"/>
      <c r="V23" s="1062">
        <v>61738</v>
      </c>
      <c r="W23" s="1062"/>
      <c r="X23" s="1062"/>
      <c r="Y23" s="1062"/>
      <c r="Z23" s="1062"/>
      <c r="AA23" s="1062">
        <v>2343</v>
      </c>
      <c r="AB23" s="1062"/>
      <c r="AC23" s="1062"/>
      <c r="AD23" s="1062"/>
      <c r="AE23" s="1069"/>
      <c r="AF23" s="1070">
        <v>2203</v>
      </c>
      <c r="AG23" s="1062"/>
      <c r="AH23" s="1062"/>
      <c r="AI23" s="1062"/>
      <c r="AJ23" s="1071"/>
      <c r="AK23" s="1072"/>
      <c r="AL23" s="1073"/>
      <c r="AM23" s="1073"/>
      <c r="AN23" s="1073"/>
      <c r="AO23" s="1073"/>
      <c r="AP23" s="1062">
        <v>35836</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6" t="s">
        <v>383</v>
      </c>
      <c r="AG26" s="1008"/>
      <c r="AH26" s="1008"/>
      <c r="AI26" s="1008"/>
      <c r="AJ26" s="1057"/>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8" t="s">
        <v>388</v>
      </c>
      <c r="C28" s="1049"/>
      <c r="D28" s="1049"/>
      <c r="E28" s="1049"/>
      <c r="F28" s="1049"/>
      <c r="G28" s="1049"/>
      <c r="H28" s="1049"/>
      <c r="I28" s="1049"/>
      <c r="J28" s="1049"/>
      <c r="K28" s="1049"/>
      <c r="L28" s="1049"/>
      <c r="M28" s="1049"/>
      <c r="N28" s="1049"/>
      <c r="O28" s="1049"/>
      <c r="P28" s="1050"/>
      <c r="Q28" s="1051">
        <v>12059</v>
      </c>
      <c r="R28" s="1052"/>
      <c r="S28" s="1052"/>
      <c r="T28" s="1052"/>
      <c r="U28" s="1052"/>
      <c r="V28" s="1052">
        <v>11466</v>
      </c>
      <c r="W28" s="1052"/>
      <c r="X28" s="1052"/>
      <c r="Y28" s="1052"/>
      <c r="Z28" s="1052"/>
      <c r="AA28" s="1052">
        <v>593</v>
      </c>
      <c r="AB28" s="1052"/>
      <c r="AC28" s="1052"/>
      <c r="AD28" s="1052"/>
      <c r="AE28" s="1053"/>
      <c r="AF28" s="1054">
        <v>593</v>
      </c>
      <c r="AG28" s="1052"/>
      <c r="AH28" s="1052"/>
      <c r="AI28" s="1052"/>
      <c r="AJ28" s="1055"/>
      <c r="AK28" s="1044">
        <v>1173</v>
      </c>
      <c r="AL28" s="1045"/>
      <c r="AM28" s="1045"/>
      <c r="AN28" s="1045"/>
      <c r="AO28" s="1045"/>
      <c r="AP28" s="1045" t="s">
        <v>543</v>
      </c>
      <c r="AQ28" s="1045"/>
      <c r="AR28" s="1045"/>
      <c r="AS28" s="1045"/>
      <c r="AT28" s="1045"/>
      <c r="AU28" s="1045" t="s">
        <v>543</v>
      </c>
      <c r="AV28" s="1045"/>
      <c r="AW28" s="1045"/>
      <c r="AX28" s="1045"/>
      <c r="AY28" s="1045"/>
      <c r="AZ28" s="1045" t="s">
        <v>543</v>
      </c>
      <c r="BA28" s="1045"/>
      <c r="BB28" s="1045"/>
      <c r="BC28" s="1045"/>
      <c r="BD28" s="1045"/>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12317</v>
      </c>
      <c r="R29" s="1039"/>
      <c r="S29" s="1039"/>
      <c r="T29" s="1039"/>
      <c r="U29" s="1039"/>
      <c r="V29" s="1039">
        <v>11824</v>
      </c>
      <c r="W29" s="1039"/>
      <c r="X29" s="1039"/>
      <c r="Y29" s="1039"/>
      <c r="Z29" s="1039"/>
      <c r="AA29" s="1039">
        <v>493</v>
      </c>
      <c r="AB29" s="1039"/>
      <c r="AC29" s="1039"/>
      <c r="AD29" s="1039"/>
      <c r="AE29" s="1040"/>
      <c r="AF29" s="1035">
        <v>493</v>
      </c>
      <c r="AG29" s="1036"/>
      <c r="AH29" s="1036"/>
      <c r="AI29" s="1036"/>
      <c r="AJ29" s="1037"/>
      <c r="AK29" s="980">
        <v>1979</v>
      </c>
      <c r="AL29" s="971"/>
      <c r="AM29" s="971"/>
      <c r="AN29" s="971"/>
      <c r="AO29" s="971"/>
      <c r="AP29" s="971" t="s">
        <v>543</v>
      </c>
      <c r="AQ29" s="971"/>
      <c r="AR29" s="971"/>
      <c r="AS29" s="971"/>
      <c r="AT29" s="971"/>
      <c r="AU29" s="971" t="s">
        <v>543</v>
      </c>
      <c r="AV29" s="971"/>
      <c r="AW29" s="971"/>
      <c r="AX29" s="971"/>
      <c r="AY29" s="971"/>
      <c r="AZ29" s="971" t="s">
        <v>543</v>
      </c>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1496</v>
      </c>
      <c r="R30" s="1039"/>
      <c r="S30" s="1039"/>
      <c r="T30" s="1039"/>
      <c r="U30" s="1039"/>
      <c r="V30" s="1039">
        <v>1486</v>
      </c>
      <c r="W30" s="1039"/>
      <c r="X30" s="1039"/>
      <c r="Y30" s="1039"/>
      <c r="Z30" s="1039"/>
      <c r="AA30" s="1039">
        <v>10</v>
      </c>
      <c r="AB30" s="1039"/>
      <c r="AC30" s="1039"/>
      <c r="AD30" s="1039"/>
      <c r="AE30" s="1040"/>
      <c r="AF30" s="1035">
        <v>10</v>
      </c>
      <c r="AG30" s="1036"/>
      <c r="AH30" s="1036"/>
      <c r="AI30" s="1036"/>
      <c r="AJ30" s="1037"/>
      <c r="AK30" s="980">
        <v>488</v>
      </c>
      <c r="AL30" s="971"/>
      <c r="AM30" s="971"/>
      <c r="AN30" s="971"/>
      <c r="AO30" s="971"/>
      <c r="AP30" s="971" t="s">
        <v>543</v>
      </c>
      <c r="AQ30" s="971"/>
      <c r="AR30" s="971"/>
      <c r="AS30" s="971"/>
      <c r="AT30" s="971"/>
      <c r="AU30" s="971" t="s">
        <v>543</v>
      </c>
      <c r="AV30" s="971"/>
      <c r="AW30" s="971"/>
      <c r="AX30" s="971"/>
      <c r="AY30" s="971"/>
      <c r="AZ30" s="971" t="s">
        <v>543</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1601</v>
      </c>
      <c r="R31" s="1039"/>
      <c r="S31" s="1039"/>
      <c r="T31" s="1039"/>
      <c r="U31" s="1039"/>
      <c r="V31" s="1039">
        <v>1464</v>
      </c>
      <c r="W31" s="1039"/>
      <c r="X31" s="1039"/>
      <c r="Y31" s="1039"/>
      <c r="Z31" s="1039"/>
      <c r="AA31" s="1039">
        <v>137</v>
      </c>
      <c r="AB31" s="1039"/>
      <c r="AC31" s="1039"/>
      <c r="AD31" s="1039"/>
      <c r="AE31" s="1040"/>
      <c r="AF31" s="1035">
        <v>3259</v>
      </c>
      <c r="AG31" s="1036"/>
      <c r="AH31" s="1036"/>
      <c r="AI31" s="1036"/>
      <c r="AJ31" s="1037"/>
      <c r="AK31" s="980">
        <v>93</v>
      </c>
      <c r="AL31" s="971"/>
      <c r="AM31" s="971"/>
      <c r="AN31" s="971"/>
      <c r="AO31" s="971"/>
      <c r="AP31" s="971">
        <v>1686</v>
      </c>
      <c r="AQ31" s="971"/>
      <c r="AR31" s="971"/>
      <c r="AS31" s="971"/>
      <c r="AT31" s="971"/>
      <c r="AU31" s="971">
        <v>204</v>
      </c>
      <c r="AV31" s="971"/>
      <c r="AW31" s="971"/>
      <c r="AX31" s="971"/>
      <c r="AY31" s="971"/>
      <c r="AZ31" s="971" t="s">
        <v>543</v>
      </c>
      <c r="BA31" s="971"/>
      <c r="BB31" s="971"/>
      <c r="BC31" s="971"/>
      <c r="BD31" s="97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42">
        <v>905</v>
      </c>
      <c r="R32" s="1036"/>
      <c r="S32" s="1036"/>
      <c r="T32" s="1036"/>
      <c r="U32" s="1043"/>
      <c r="V32" s="1040">
        <v>820</v>
      </c>
      <c r="W32" s="1036"/>
      <c r="X32" s="1036"/>
      <c r="Y32" s="1036"/>
      <c r="Z32" s="1043"/>
      <c r="AA32" s="1040">
        <v>85</v>
      </c>
      <c r="AB32" s="1036"/>
      <c r="AC32" s="1036"/>
      <c r="AD32" s="1036"/>
      <c r="AE32" s="1037"/>
      <c r="AF32" s="1035">
        <v>371</v>
      </c>
      <c r="AG32" s="1036"/>
      <c r="AH32" s="1036"/>
      <c r="AI32" s="1036"/>
      <c r="AJ32" s="1037"/>
      <c r="AK32" s="980">
        <v>545</v>
      </c>
      <c r="AL32" s="971"/>
      <c r="AM32" s="971"/>
      <c r="AN32" s="971"/>
      <c r="AO32" s="971"/>
      <c r="AP32" s="971">
        <v>4444</v>
      </c>
      <c r="AQ32" s="971"/>
      <c r="AR32" s="971"/>
      <c r="AS32" s="971"/>
      <c r="AT32" s="971"/>
      <c r="AU32" s="971">
        <v>3777</v>
      </c>
      <c r="AV32" s="971"/>
      <c r="AW32" s="971"/>
      <c r="AX32" s="971"/>
      <c r="AY32" s="971"/>
      <c r="AZ32" s="971" t="s">
        <v>543</v>
      </c>
      <c r="BA32" s="971"/>
      <c r="BB32" s="971"/>
      <c r="BC32" s="971"/>
      <c r="BD32" s="97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4" t="s">
        <v>395</v>
      </c>
      <c r="C63" s="935"/>
      <c r="D63" s="935"/>
      <c r="E63" s="935"/>
      <c r="F63" s="935"/>
      <c r="G63" s="935"/>
      <c r="H63" s="935"/>
      <c r="I63" s="935"/>
      <c r="J63" s="935"/>
      <c r="K63" s="935"/>
      <c r="L63" s="935"/>
      <c r="M63" s="935"/>
      <c r="N63" s="935"/>
      <c r="O63" s="935"/>
      <c r="P63" s="945"/>
      <c r="Q63" s="962"/>
      <c r="R63" s="963"/>
      <c r="S63" s="963"/>
      <c r="T63" s="963"/>
      <c r="U63" s="963"/>
      <c r="V63" s="963"/>
      <c r="W63" s="963"/>
      <c r="X63" s="963"/>
      <c r="Y63" s="963"/>
      <c r="Z63" s="963"/>
      <c r="AA63" s="963"/>
      <c r="AB63" s="963"/>
      <c r="AC63" s="963"/>
      <c r="AD63" s="963"/>
      <c r="AE63" s="1020"/>
      <c r="AF63" s="1021">
        <v>4727</v>
      </c>
      <c r="AG63" s="959"/>
      <c r="AH63" s="959"/>
      <c r="AI63" s="959"/>
      <c r="AJ63" s="1022"/>
      <c r="AK63" s="1023"/>
      <c r="AL63" s="963"/>
      <c r="AM63" s="963"/>
      <c r="AN63" s="963"/>
      <c r="AO63" s="963"/>
      <c r="AP63" s="959">
        <v>6130</v>
      </c>
      <c r="AQ63" s="959"/>
      <c r="AR63" s="959"/>
      <c r="AS63" s="959"/>
      <c r="AT63" s="959"/>
      <c r="AU63" s="959">
        <v>3981</v>
      </c>
      <c r="AV63" s="959"/>
      <c r="AW63" s="959"/>
      <c r="AX63" s="959"/>
      <c r="AY63" s="959"/>
      <c r="AZ63" s="1017"/>
      <c r="BA63" s="1017"/>
      <c r="BB63" s="1017"/>
      <c r="BC63" s="1017"/>
      <c r="BD63" s="1017"/>
      <c r="BE63" s="960"/>
      <c r="BF63" s="960"/>
      <c r="BG63" s="960"/>
      <c r="BH63" s="960"/>
      <c r="BI63" s="961"/>
      <c r="BJ63" s="1018" t="s">
        <v>122</v>
      </c>
      <c r="BK63" s="950"/>
      <c r="BL63" s="950"/>
      <c r="BM63" s="950"/>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2"/>
      <c r="BT66" s="943"/>
      <c r="BU66" s="943"/>
      <c r="BV66" s="943"/>
      <c r="BW66" s="943"/>
      <c r="BX66" s="943"/>
      <c r="BY66" s="943"/>
      <c r="BZ66" s="943"/>
      <c r="CA66" s="943"/>
      <c r="CB66" s="943"/>
      <c r="CC66" s="943"/>
      <c r="CD66" s="943"/>
      <c r="CE66" s="943"/>
      <c r="CF66" s="943"/>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2"/>
      <c r="DW66" s="943"/>
      <c r="DX66" s="943"/>
      <c r="DY66" s="943"/>
      <c r="DZ66" s="944"/>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2"/>
      <c r="BT67" s="943"/>
      <c r="BU67" s="943"/>
      <c r="BV67" s="943"/>
      <c r="BW67" s="943"/>
      <c r="BX67" s="943"/>
      <c r="BY67" s="943"/>
      <c r="BZ67" s="943"/>
      <c r="CA67" s="943"/>
      <c r="CB67" s="943"/>
      <c r="CC67" s="943"/>
      <c r="CD67" s="943"/>
      <c r="CE67" s="943"/>
      <c r="CF67" s="943"/>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2"/>
      <c r="DW67" s="943"/>
      <c r="DX67" s="943"/>
      <c r="DY67" s="943"/>
      <c r="DZ67" s="944"/>
      <c r="EA67" s="230"/>
    </row>
    <row r="68" spans="1:131" ht="26.25" customHeight="1" thickTop="1" x14ac:dyDescent="0.15">
      <c r="A68" s="236">
        <v>1</v>
      </c>
      <c r="B68" s="985" t="s">
        <v>544</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v>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2"/>
      <c r="BT68" s="943"/>
      <c r="BU68" s="943"/>
      <c r="BV68" s="943"/>
      <c r="BW68" s="943"/>
      <c r="BX68" s="943"/>
      <c r="BY68" s="943"/>
      <c r="BZ68" s="943"/>
      <c r="CA68" s="943"/>
      <c r="CB68" s="943"/>
      <c r="CC68" s="943"/>
      <c r="CD68" s="943"/>
      <c r="CE68" s="943"/>
      <c r="CF68" s="943"/>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2"/>
      <c r="DW68" s="943"/>
      <c r="DX68" s="943"/>
      <c r="DY68" s="943"/>
      <c r="DZ68" s="944"/>
      <c r="EA68" s="230"/>
    </row>
    <row r="69" spans="1:131" ht="26.25" customHeight="1" x14ac:dyDescent="0.15">
      <c r="A69" s="238">
        <v>2</v>
      </c>
      <c r="B69" s="974" t="s">
        <v>545</v>
      </c>
      <c r="C69" s="975"/>
      <c r="D69" s="975"/>
      <c r="E69" s="975"/>
      <c r="F69" s="975"/>
      <c r="G69" s="975"/>
      <c r="H69" s="975"/>
      <c r="I69" s="975"/>
      <c r="J69" s="975"/>
      <c r="K69" s="975"/>
      <c r="L69" s="975"/>
      <c r="M69" s="975"/>
      <c r="N69" s="975"/>
      <c r="O69" s="975"/>
      <c r="P69" s="976"/>
      <c r="Q69" s="977">
        <v>167</v>
      </c>
      <c r="R69" s="971"/>
      <c r="S69" s="971"/>
      <c r="T69" s="971"/>
      <c r="U69" s="971"/>
      <c r="V69" s="971">
        <v>147</v>
      </c>
      <c r="W69" s="971"/>
      <c r="X69" s="971"/>
      <c r="Y69" s="971"/>
      <c r="Z69" s="971"/>
      <c r="AA69" s="971">
        <v>20</v>
      </c>
      <c r="AB69" s="971"/>
      <c r="AC69" s="971"/>
      <c r="AD69" s="971"/>
      <c r="AE69" s="971"/>
      <c r="AF69" s="971">
        <v>20</v>
      </c>
      <c r="AG69" s="971"/>
      <c r="AH69" s="971"/>
      <c r="AI69" s="971"/>
      <c r="AJ69" s="971"/>
      <c r="AK69" s="971">
        <v>42</v>
      </c>
      <c r="AL69" s="971"/>
      <c r="AM69" s="971"/>
      <c r="AN69" s="971"/>
      <c r="AO69" s="971"/>
      <c r="AP69" s="971">
        <v>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2"/>
      <c r="BT69" s="943"/>
      <c r="BU69" s="943"/>
      <c r="BV69" s="943"/>
      <c r="BW69" s="943"/>
      <c r="BX69" s="943"/>
      <c r="BY69" s="943"/>
      <c r="BZ69" s="943"/>
      <c r="CA69" s="943"/>
      <c r="CB69" s="943"/>
      <c r="CC69" s="943"/>
      <c r="CD69" s="943"/>
      <c r="CE69" s="943"/>
      <c r="CF69" s="943"/>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2"/>
      <c r="DW69" s="943"/>
      <c r="DX69" s="943"/>
      <c r="DY69" s="943"/>
      <c r="DZ69" s="944"/>
      <c r="EA69" s="230"/>
    </row>
    <row r="70" spans="1:131" ht="26.25" customHeight="1" x14ac:dyDescent="0.15">
      <c r="A70" s="238">
        <v>3</v>
      </c>
      <c r="B70" s="974" t="s">
        <v>546</v>
      </c>
      <c r="C70" s="975"/>
      <c r="D70" s="975"/>
      <c r="E70" s="975"/>
      <c r="F70" s="975"/>
      <c r="G70" s="975"/>
      <c r="H70" s="975"/>
      <c r="I70" s="975"/>
      <c r="J70" s="975"/>
      <c r="K70" s="975"/>
      <c r="L70" s="975"/>
      <c r="M70" s="975"/>
      <c r="N70" s="975"/>
      <c r="O70" s="975"/>
      <c r="P70" s="976"/>
      <c r="Q70" s="977">
        <v>2060</v>
      </c>
      <c r="R70" s="971"/>
      <c r="S70" s="971"/>
      <c r="T70" s="971"/>
      <c r="U70" s="971"/>
      <c r="V70" s="971">
        <v>2040</v>
      </c>
      <c r="W70" s="971"/>
      <c r="X70" s="971"/>
      <c r="Y70" s="971"/>
      <c r="Z70" s="971"/>
      <c r="AA70" s="971">
        <v>20</v>
      </c>
      <c r="AB70" s="971"/>
      <c r="AC70" s="971"/>
      <c r="AD70" s="971"/>
      <c r="AE70" s="971"/>
      <c r="AF70" s="971">
        <v>20</v>
      </c>
      <c r="AG70" s="971"/>
      <c r="AH70" s="971"/>
      <c r="AI70" s="971"/>
      <c r="AJ70" s="971"/>
      <c r="AK70" s="971">
        <v>91</v>
      </c>
      <c r="AL70" s="971"/>
      <c r="AM70" s="971"/>
      <c r="AN70" s="971"/>
      <c r="AO70" s="971"/>
      <c r="AP70" s="971">
        <v>225</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2"/>
      <c r="BT70" s="943"/>
      <c r="BU70" s="943"/>
      <c r="BV70" s="943"/>
      <c r="BW70" s="943"/>
      <c r="BX70" s="943"/>
      <c r="BY70" s="943"/>
      <c r="BZ70" s="943"/>
      <c r="CA70" s="943"/>
      <c r="CB70" s="943"/>
      <c r="CC70" s="943"/>
      <c r="CD70" s="943"/>
      <c r="CE70" s="943"/>
      <c r="CF70" s="943"/>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2"/>
      <c r="DW70" s="943"/>
      <c r="DX70" s="943"/>
      <c r="DY70" s="943"/>
      <c r="DZ70" s="944"/>
      <c r="EA70" s="230"/>
    </row>
    <row r="71" spans="1:131" ht="26.25" customHeight="1" x14ac:dyDescent="0.15">
      <c r="A71" s="238">
        <v>4</v>
      </c>
      <c r="B71" s="974" t="s">
        <v>547</v>
      </c>
      <c r="C71" s="975"/>
      <c r="D71" s="975"/>
      <c r="E71" s="975"/>
      <c r="F71" s="975"/>
      <c r="G71" s="975"/>
      <c r="H71" s="975"/>
      <c r="I71" s="975"/>
      <c r="J71" s="975"/>
      <c r="K71" s="975"/>
      <c r="L71" s="975"/>
      <c r="M71" s="975"/>
      <c r="N71" s="975"/>
      <c r="O71" s="975"/>
      <c r="P71" s="976"/>
      <c r="Q71" s="977">
        <v>1494</v>
      </c>
      <c r="R71" s="971"/>
      <c r="S71" s="971"/>
      <c r="T71" s="971"/>
      <c r="U71" s="971"/>
      <c r="V71" s="971">
        <v>1409</v>
      </c>
      <c r="W71" s="971"/>
      <c r="X71" s="971"/>
      <c r="Y71" s="971"/>
      <c r="Z71" s="971"/>
      <c r="AA71" s="971">
        <v>85</v>
      </c>
      <c r="AB71" s="971"/>
      <c r="AC71" s="971"/>
      <c r="AD71" s="971"/>
      <c r="AE71" s="971"/>
      <c r="AF71" s="971">
        <v>85</v>
      </c>
      <c r="AG71" s="971"/>
      <c r="AH71" s="971"/>
      <c r="AI71" s="971"/>
      <c r="AJ71" s="971"/>
      <c r="AK71" s="971">
        <v>11</v>
      </c>
      <c r="AL71" s="971"/>
      <c r="AM71" s="971"/>
      <c r="AN71" s="971"/>
      <c r="AO71" s="971"/>
      <c r="AP71" s="971">
        <v>37</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2"/>
      <c r="BT71" s="943"/>
      <c r="BU71" s="943"/>
      <c r="BV71" s="943"/>
      <c r="BW71" s="943"/>
      <c r="BX71" s="943"/>
      <c r="BY71" s="943"/>
      <c r="BZ71" s="943"/>
      <c r="CA71" s="943"/>
      <c r="CB71" s="943"/>
      <c r="CC71" s="943"/>
      <c r="CD71" s="943"/>
      <c r="CE71" s="943"/>
      <c r="CF71" s="943"/>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2"/>
      <c r="DW71" s="943"/>
      <c r="DX71" s="943"/>
      <c r="DY71" s="943"/>
      <c r="DZ71" s="944"/>
      <c r="EA71" s="230"/>
    </row>
    <row r="72" spans="1:131" ht="26.25" customHeight="1" x14ac:dyDescent="0.15">
      <c r="A72" s="238">
        <v>5</v>
      </c>
      <c r="B72" s="974" t="s">
        <v>548</v>
      </c>
      <c r="C72" s="975"/>
      <c r="D72" s="975"/>
      <c r="E72" s="975"/>
      <c r="F72" s="975"/>
      <c r="G72" s="975"/>
      <c r="H72" s="975"/>
      <c r="I72" s="975"/>
      <c r="J72" s="975"/>
      <c r="K72" s="975"/>
      <c r="L72" s="975"/>
      <c r="M72" s="975"/>
      <c r="N72" s="975"/>
      <c r="O72" s="975"/>
      <c r="P72" s="976"/>
      <c r="Q72" s="977">
        <v>110</v>
      </c>
      <c r="R72" s="971"/>
      <c r="S72" s="971"/>
      <c r="T72" s="971"/>
      <c r="U72" s="971"/>
      <c r="V72" s="971">
        <v>93</v>
      </c>
      <c r="W72" s="971"/>
      <c r="X72" s="971"/>
      <c r="Y72" s="971"/>
      <c r="Z72" s="971"/>
      <c r="AA72" s="971">
        <v>17</v>
      </c>
      <c r="AB72" s="971"/>
      <c r="AC72" s="971"/>
      <c r="AD72" s="971"/>
      <c r="AE72" s="971"/>
      <c r="AF72" s="971">
        <v>17</v>
      </c>
      <c r="AG72" s="971"/>
      <c r="AH72" s="971"/>
      <c r="AI72" s="971"/>
      <c r="AJ72" s="971"/>
      <c r="AK72" s="971" t="s">
        <v>560</v>
      </c>
      <c r="AL72" s="971"/>
      <c r="AM72" s="971"/>
      <c r="AN72" s="971"/>
      <c r="AO72" s="971"/>
      <c r="AP72" s="971">
        <v>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2"/>
      <c r="BT72" s="943"/>
      <c r="BU72" s="943"/>
      <c r="BV72" s="943"/>
      <c r="BW72" s="943"/>
      <c r="BX72" s="943"/>
      <c r="BY72" s="943"/>
      <c r="BZ72" s="943"/>
      <c r="CA72" s="943"/>
      <c r="CB72" s="943"/>
      <c r="CC72" s="943"/>
      <c r="CD72" s="943"/>
      <c r="CE72" s="943"/>
      <c r="CF72" s="943"/>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2"/>
      <c r="DW72" s="943"/>
      <c r="DX72" s="943"/>
      <c r="DY72" s="943"/>
      <c r="DZ72" s="944"/>
      <c r="EA72" s="230"/>
    </row>
    <row r="73" spans="1:131" ht="26.25" customHeight="1" x14ac:dyDescent="0.15">
      <c r="A73" s="238">
        <v>6</v>
      </c>
      <c r="B73" s="974" t="s">
        <v>549</v>
      </c>
      <c r="C73" s="975"/>
      <c r="D73" s="975"/>
      <c r="E73" s="975"/>
      <c r="F73" s="975"/>
      <c r="G73" s="975"/>
      <c r="H73" s="975"/>
      <c r="I73" s="975"/>
      <c r="J73" s="975"/>
      <c r="K73" s="975"/>
      <c r="L73" s="975"/>
      <c r="M73" s="975"/>
      <c r="N73" s="975"/>
      <c r="O73" s="975"/>
      <c r="P73" s="976"/>
      <c r="Q73" s="977">
        <v>293727</v>
      </c>
      <c r="R73" s="971"/>
      <c r="S73" s="971"/>
      <c r="T73" s="971"/>
      <c r="U73" s="971"/>
      <c r="V73" s="971">
        <v>290111</v>
      </c>
      <c r="W73" s="971"/>
      <c r="X73" s="971"/>
      <c r="Y73" s="971"/>
      <c r="Z73" s="971"/>
      <c r="AA73" s="971">
        <v>3616</v>
      </c>
      <c r="AB73" s="971"/>
      <c r="AC73" s="971"/>
      <c r="AD73" s="971"/>
      <c r="AE73" s="971"/>
      <c r="AF73" s="971">
        <v>3616</v>
      </c>
      <c r="AG73" s="971"/>
      <c r="AH73" s="971"/>
      <c r="AI73" s="971"/>
      <c r="AJ73" s="971"/>
      <c r="AK73" s="971">
        <v>27</v>
      </c>
      <c r="AL73" s="971"/>
      <c r="AM73" s="971"/>
      <c r="AN73" s="971"/>
      <c r="AO73" s="971"/>
      <c r="AP73" s="971">
        <v>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2"/>
      <c r="BT73" s="943"/>
      <c r="BU73" s="943"/>
      <c r="BV73" s="943"/>
      <c r="BW73" s="943"/>
      <c r="BX73" s="943"/>
      <c r="BY73" s="943"/>
      <c r="BZ73" s="943"/>
      <c r="CA73" s="943"/>
      <c r="CB73" s="943"/>
      <c r="CC73" s="943"/>
      <c r="CD73" s="943"/>
      <c r="CE73" s="943"/>
      <c r="CF73" s="943"/>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2"/>
      <c r="DW73" s="943"/>
      <c r="DX73" s="943"/>
      <c r="DY73" s="943"/>
      <c r="DZ73" s="944"/>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2"/>
      <c r="BT74" s="943"/>
      <c r="BU74" s="943"/>
      <c r="BV74" s="943"/>
      <c r="BW74" s="943"/>
      <c r="BX74" s="943"/>
      <c r="BY74" s="943"/>
      <c r="BZ74" s="943"/>
      <c r="CA74" s="943"/>
      <c r="CB74" s="943"/>
      <c r="CC74" s="943"/>
      <c r="CD74" s="943"/>
      <c r="CE74" s="943"/>
      <c r="CF74" s="943"/>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2"/>
      <c r="DW74" s="943"/>
      <c r="DX74" s="943"/>
      <c r="DY74" s="943"/>
      <c r="DZ74" s="944"/>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81"/>
      <c r="R75" s="979"/>
      <c r="S75" s="979"/>
      <c r="T75" s="979"/>
      <c r="U75" s="980"/>
      <c r="V75" s="978"/>
      <c r="W75" s="979"/>
      <c r="X75" s="979"/>
      <c r="Y75" s="979"/>
      <c r="Z75" s="980"/>
      <c r="AA75" s="978"/>
      <c r="AB75" s="979"/>
      <c r="AC75" s="979"/>
      <c r="AD75" s="979"/>
      <c r="AE75" s="980"/>
      <c r="AF75" s="978"/>
      <c r="AG75" s="979"/>
      <c r="AH75" s="979"/>
      <c r="AI75" s="979"/>
      <c r="AJ75" s="980"/>
      <c r="AK75" s="978"/>
      <c r="AL75" s="979"/>
      <c r="AM75" s="979"/>
      <c r="AN75" s="979"/>
      <c r="AO75" s="980"/>
      <c r="AP75" s="978"/>
      <c r="AQ75" s="979"/>
      <c r="AR75" s="979"/>
      <c r="AS75" s="979"/>
      <c r="AT75" s="980"/>
      <c r="AU75" s="978"/>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2"/>
      <c r="BT75" s="943"/>
      <c r="BU75" s="943"/>
      <c r="BV75" s="943"/>
      <c r="BW75" s="943"/>
      <c r="BX75" s="943"/>
      <c r="BY75" s="943"/>
      <c r="BZ75" s="943"/>
      <c r="CA75" s="943"/>
      <c r="CB75" s="943"/>
      <c r="CC75" s="943"/>
      <c r="CD75" s="943"/>
      <c r="CE75" s="943"/>
      <c r="CF75" s="943"/>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2"/>
      <c r="DW75" s="943"/>
      <c r="DX75" s="943"/>
      <c r="DY75" s="943"/>
      <c r="DZ75" s="944"/>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81"/>
      <c r="R76" s="979"/>
      <c r="S76" s="979"/>
      <c r="T76" s="979"/>
      <c r="U76" s="980"/>
      <c r="V76" s="978"/>
      <c r="W76" s="979"/>
      <c r="X76" s="979"/>
      <c r="Y76" s="979"/>
      <c r="Z76" s="980"/>
      <c r="AA76" s="978"/>
      <c r="AB76" s="979"/>
      <c r="AC76" s="979"/>
      <c r="AD76" s="979"/>
      <c r="AE76" s="980"/>
      <c r="AF76" s="978"/>
      <c r="AG76" s="979"/>
      <c r="AH76" s="979"/>
      <c r="AI76" s="979"/>
      <c r="AJ76" s="980"/>
      <c r="AK76" s="978"/>
      <c r="AL76" s="979"/>
      <c r="AM76" s="979"/>
      <c r="AN76" s="979"/>
      <c r="AO76" s="980"/>
      <c r="AP76" s="978"/>
      <c r="AQ76" s="979"/>
      <c r="AR76" s="979"/>
      <c r="AS76" s="979"/>
      <c r="AT76" s="980"/>
      <c r="AU76" s="978"/>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2"/>
      <c r="BT76" s="943"/>
      <c r="BU76" s="943"/>
      <c r="BV76" s="943"/>
      <c r="BW76" s="943"/>
      <c r="BX76" s="943"/>
      <c r="BY76" s="943"/>
      <c r="BZ76" s="943"/>
      <c r="CA76" s="943"/>
      <c r="CB76" s="943"/>
      <c r="CC76" s="943"/>
      <c r="CD76" s="943"/>
      <c r="CE76" s="943"/>
      <c r="CF76" s="943"/>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2"/>
      <c r="DW76" s="943"/>
      <c r="DX76" s="943"/>
      <c r="DY76" s="943"/>
      <c r="DZ76" s="944"/>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7"/>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c r="AU77" s="971"/>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2"/>
      <c r="BT77" s="943"/>
      <c r="BU77" s="943"/>
      <c r="BV77" s="943"/>
      <c r="BW77" s="943"/>
      <c r="BX77" s="943"/>
      <c r="BY77" s="943"/>
      <c r="BZ77" s="943"/>
      <c r="CA77" s="943"/>
      <c r="CB77" s="943"/>
      <c r="CC77" s="943"/>
      <c r="CD77" s="943"/>
      <c r="CE77" s="943"/>
      <c r="CF77" s="943"/>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2"/>
      <c r="DW77" s="943"/>
      <c r="DX77" s="943"/>
      <c r="DY77" s="943"/>
      <c r="DZ77" s="944"/>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2"/>
      <c r="BT78" s="943"/>
      <c r="BU78" s="943"/>
      <c r="BV78" s="943"/>
      <c r="BW78" s="943"/>
      <c r="BX78" s="943"/>
      <c r="BY78" s="943"/>
      <c r="BZ78" s="943"/>
      <c r="CA78" s="943"/>
      <c r="CB78" s="943"/>
      <c r="CC78" s="943"/>
      <c r="CD78" s="943"/>
      <c r="CE78" s="943"/>
      <c r="CF78" s="943"/>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2"/>
      <c r="DW78" s="943"/>
      <c r="DX78" s="943"/>
      <c r="DY78" s="943"/>
      <c r="DZ78" s="944"/>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2"/>
      <c r="BT79" s="943"/>
      <c r="BU79" s="943"/>
      <c r="BV79" s="943"/>
      <c r="BW79" s="943"/>
      <c r="BX79" s="943"/>
      <c r="BY79" s="943"/>
      <c r="BZ79" s="943"/>
      <c r="CA79" s="943"/>
      <c r="CB79" s="943"/>
      <c r="CC79" s="943"/>
      <c r="CD79" s="943"/>
      <c r="CE79" s="943"/>
      <c r="CF79" s="943"/>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2"/>
      <c r="DW79" s="943"/>
      <c r="DX79" s="943"/>
      <c r="DY79" s="943"/>
      <c r="DZ79" s="944"/>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2"/>
      <c r="BT80" s="943"/>
      <c r="BU80" s="943"/>
      <c r="BV80" s="943"/>
      <c r="BW80" s="943"/>
      <c r="BX80" s="943"/>
      <c r="BY80" s="943"/>
      <c r="BZ80" s="943"/>
      <c r="CA80" s="943"/>
      <c r="CB80" s="943"/>
      <c r="CC80" s="943"/>
      <c r="CD80" s="943"/>
      <c r="CE80" s="943"/>
      <c r="CF80" s="943"/>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2"/>
      <c r="DW80" s="943"/>
      <c r="DX80" s="943"/>
      <c r="DY80" s="943"/>
      <c r="DZ80" s="944"/>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2"/>
      <c r="BT81" s="943"/>
      <c r="BU81" s="943"/>
      <c r="BV81" s="943"/>
      <c r="BW81" s="943"/>
      <c r="BX81" s="943"/>
      <c r="BY81" s="943"/>
      <c r="BZ81" s="943"/>
      <c r="CA81" s="943"/>
      <c r="CB81" s="943"/>
      <c r="CC81" s="943"/>
      <c r="CD81" s="943"/>
      <c r="CE81" s="943"/>
      <c r="CF81" s="943"/>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2"/>
      <c r="DW81" s="943"/>
      <c r="DX81" s="943"/>
      <c r="DY81" s="943"/>
      <c r="DZ81" s="944"/>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2"/>
      <c r="BT82" s="943"/>
      <c r="BU82" s="943"/>
      <c r="BV82" s="943"/>
      <c r="BW82" s="943"/>
      <c r="BX82" s="943"/>
      <c r="BY82" s="943"/>
      <c r="BZ82" s="943"/>
      <c r="CA82" s="943"/>
      <c r="CB82" s="943"/>
      <c r="CC82" s="943"/>
      <c r="CD82" s="943"/>
      <c r="CE82" s="943"/>
      <c r="CF82" s="943"/>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2"/>
      <c r="DW82" s="943"/>
      <c r="DX82" s="943"/>
      <c r="DY82" s="943"/>
      <c r="DZ82" s="944"/>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2"/>
      <c r="BT83" s="943"/>
      <c r="BU83" s="943"/>
      <c r="BV83" s="943"/>
      <c r="BW83" s="943"/>
      <c r="BX83" s="943"/>
      <c r="BY83" s="943"/>
      <c r="BZ83" s="943"/>
      <c r="CA83" s="943"/>
      <c r="CB83" s="943"/>
      <c r="CC83" s="943"/>
      <c r="CD83" s="943"/>
      <c r="CE83" s="943"/>
      <c r="CF83" s="943"/>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2"/>
      <c r="DW83" s="943"/>
      <c r="DX83" s="943"/>
      <c r="DY83" s="943"/>
      <c r="DZ83" s="944"/>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2"/>
      <c r="BT84" s="943"/>
      <c r="BU84" s="943"/>
      <c r="BV84" s="943"/>
      <c r="BW84" s="943"/>
      <c r="BX84" s="943"/>
      <c r="BY84" s="943"/>
      <c r="BZ84" s="943"/>
      <c r="CA84" s="943"/>
      <c r="CB84" s="943"/>
      <c r="CC84" s="943"/>
      <c r="CD84" s="943"/>
      <c r="CE84" s="943"/>
      <c r="CF84" s="943"/>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2"/>
      <c r="DW84" s="943"/>
      <c r="DX84" s="943"/>
      <c r="DY84" s="943"/>
      <c r="DZ84" s="944"/>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2"/>
      <c r="BT85" s="943"/>
      <c r="BU85" s="943"/>
      <c r="BV85" s="943"/>
      <c r="BW85" s="943"/>
      <c r="BX85" s="943"/>
      <c r="BY85" s="943"/>
      <c r="BZ85" s="943"/>
      <c r="CA85" s="943"/>
      <c r="CB85" s="943"/>
      <c r="CC85" s="943"/>
      <c r="CD85" s="943"/>
      <c r="CE85" s="943"/>
      <c r="CF85" s="943"/>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2"/>
      <c r="DW85" s="943"/>
      <c r="DX85" s="943"/>
      <c r="DY85" s="943"/>
      <c r="DZ85" s="944"/>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2"/>
      <c r="BT86" s="943"/>
      <c r="BU86" s="943"/>
      <c r="BV86" s="943"/>
      <c r="BW86" s="943"/>
      <c r="BX86" s="943"/>
      <c r="BY86" s="943"/>
      <c r="BZ86" s="943"/>
      <c r="CA86" s="943"/>
      <c r="CB86" s="943"/>
      <c r="CC86" s="943"/>
      <c r="CD86" s="943"/>
      <c r="CE86" s="943"/>
      <c r="CF86" s="943"/>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2"/>
      <c r="DW86" s="943"/>
      <c r="DX86" s="943"/>
      <c r="DY86" s="943"/>
      <c r="DZ86" s="944"/>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2"/>
      <c r="BT87" s="943"/>
      <c r="BU87" s="943"/>
      <c r="BV87" s="943"/>
      <c r="BW87" s="943"/>
      <c r="BX87" s="943"/>
      <c r="BY87" s="943"/>
      <c r="BZ87" s="943"/>
      <c r="CA87" s="943"/>
      <c r="CB87" s="943"/>
      <c r="CC87" s="943"/>
      <c r="CD87" s="943"/>
      <c r="CE87" s="943"/>
      <c r="CF87" s="943"/>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2"/>
      <c r="DW87" s="943"/>
      <c r="DX87" s="943"/>
      <c r="DY87" s="943"/>
      <c r="DZ87" s="944"/>
      <c r="EA87" s="230"/>
    </row>
    <row r="88" spans="1:131" ht="26.25" customHeight="1" thickBot="1" x14ac:dyDescent="0.2">
      <c r="A88" s="240" t="s">
        <v>376</v>
      </c>
      <c r="B88" s="934" t="s">
        <v>399</v>
      </c>
      <c r="C88" s="935"/>
      <c r="D88" s="935"/>
      <c r="E88" s="935"/>
      <c r="F88" s="935"/>
      <c r="G88" s="935"/>
      <c r="H88" s="935"/>
      <c r="I88" s="935"/>
      <c r="J88" s="935"/>
      <c r="K88" s="935"/>
      <c r="L88" s="935"/>
      <c r="M88" s="935"/>
      <c r="N88" s="935"/>
      <c r="O88" s="935"/>
      <c r="P88" s="945"/>
      <c r="Q88" s="962"/>
      <c r="R88" s="963"/>
      <c r="S88" s="963"/>
      <c r="T88" s="963"/>
      <c r="U88" s="963"/>
      <c r="V88" s="963"/>
      <c r="W88" s="963"/>
      <c r="X88" s="963"/>
      <c r="Y88" s="963"/>
      <c r="Z88" s="963"/>
      <c r="AA88" s="963"/>
      <c r="AB88" s="963"/>
      <c r="AC88" s="963"/>
      <c r="AD88" s="963"/>
      <c r="AE88" s="963"/>
      <c r="AF88" s="959">
        <v>4368</v>
      </c>
      <c r="AG88" s="959"/>
      <c r="AH88" s="959"/>
      <c r="AI88" s="959"/>
      <c r="AJ88" s="959"/>
      <c r="AK88" s="963"/>
      <c r="AL88" s="963"/>
      <c r="AM88" s="963"/>
      <c r="AN88" s="963"/>
      <c r="AO88" s="963"/>
      <c r="AP88" s="959">
        <v>262</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2"/>
      <c r="BT88" s="943"/>
      <c r="BU88" s="943"/>
      <c r="BV88" s="943"/>
      <c r="BW88" s="943"/>
      <c r="BX88" s="943"/>
      <c r="BY88" s="943"/>
      <c r="BZ88" s="943"/>
      <c r="CA88" s="943"/>
      <c r="CB88" s="943"/>
      <c r="CC88" s="943"/>
      <c r="CD88" s="943"/>
      <c r="CE88" s="943"/>
      <c r="CF88" s="943"/>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2"/>
      <c r="DW88" s="943"/>
      <c r="DX88" s="943"/>
      <c r="DY88" s="943"/>
      <c r="DZ88" s="94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2"/>
      <c r="BT89" s="943"/>
      <c r="BU89" s="943"/>
      <c r="BV89" s="943"/>
      <c r="BW89" s="943"/>
      <c r="BX89" s="943"/>
      <c r="BY89" s="943"/>
      <c r="BZ89" s="943"/>
      <c r="CA89" s="943"/>
      <c r="CB89" s="943"/>
      <c r="CC89" s="943"/>
      <c r="CD89" s="943"/>
      <c r="CE89" s="943"/>
      <c r="CF89" s="943"/>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2"/>
      <c r="DW89" s="943"/>
      <c r="DX89" s="943"/>
      <c r="DY89" s="943"/>
      <c r="DZ89" s="94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2"/>
      <c r="BT90" s="943"/>
      <c r="BU90" s="943"/>
      <c r="BV90" s="943"/>
      <c r="BW90" s="943"/>
      <c r="BX90" s="943"/>
      <c r="BY90" s="943"/>
      <c r="BZ90" s="943"/>
      <c r="CA90" s="943"/>
      <c r="CB90" s="943"/>
      <c r="CC90" s="943"/>
      <c r="CD90" s="943"/>
      <c r="CE90" s="943"/>
      <c r="CF90" s="943"/>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2"/>
      <c r="DW90" s="943"/>
      <c r="DX90" s="943"/>
      <c r="DY90" s="943"/>
      <c r="DZ90" s="94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2"/>
      <c r="BT91" s="943"/>
      <c r="BU91" s="943"/>
      <c r="BV91" s="943"/>
      <c r="BW91" s="943"/>
      <c r="BX91" s="943"/>
      <c r="BY91" s="943"/>
      <c r="BZ91" s="943"/>
      <c r="CA91" s="943"/>
      <c r="CB91" s="943"/>
      <c r="CC91" s="943"/>
      <c r="CD91" s="943"/>
      <c r="CE91" s="943"/>
      <c r="CF91" s="943"/>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2"/>
      <c r="DW91" s="943"/>
      <c r="DX91" s="943"/>
      <c r="DY91" s="943"/>
      <c r="DZ91" s="94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2"/>
      <c r="BT92" s="943"/>
      <c r="BU92" s="943"/>
      <c r="BV92" s="943"/>
      <c r="BW92" s="943"/>
      <c r="BX92" s="943"/>
      <c r="BY92" s="943"/>
      <c r="BZ92" s="943"/>
      <c r="CA92" s="943"/>
      <c r="CB92" s="943"/>
      <c r="CC92" s="943"/>
      <c r="CD92" s="943"/>
      <c r="CE92" s="943"/>
      <c r="CF92" s="943"/>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2"/>
      <c r="DW92" s="943"/>
      <c r="DX92" s="943"/>
      <c r="DY92" s="943"/>
      <c r="DZ92" s="94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2"/>
      <c r="BT93" s="943"/>
      <c r="BU93" s="943"/>
      <c r="BV93" s="943"/>
      <c r="BW93" s="943"/>
      <c r="BX93" s="943"/>
      <c r="BY93" s="943"/>
      <c r="BZ93" s="943"/>
      <c r="CA93" s="943"/>
      <c r="CB93" s="943"/>
      <c r="CC93" s="943"/>
      <c r="CD93" s="943"/>
      <c r="CE93" s="943"/>
      <c r="CF93" s="943"/>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2"/>
      <c r="DW93" s="943"/>
      <c r="DX93" s="943"/>
      <c r="DY93" s="943"/>
      <c r="DZ93" s="94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2"/>
      <c r="BT94" s="943"/>
      <c r="BU94" s="943"/>
      <c r="BV94" s="943"/>
      <c r="BW94" s="943"/>
      <c r="BX94" s="943"/>
      <c r="BY94" s="943"/>
      <c r="BZ94" s="943"/>
      <c r="CA94" s="943"/>
      <c r="CB94" s="943"/>
      <c r="CC94" s="943"/>
      <c r="CD94" s="943"/>
      <c r="CE94" s="943"/>
      <c r="CF94" s="943"/>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2"/>
      <c r="DW94" s="943"/>
      <c r="DX94" s="943"/>
      <c r="DY94" s="943"/>
      <c r="DZ94" s="94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2"/>
      <c r="BT95" s="943"/>
      <c r="BU95" s="943"/>
      <c r="BV95" s="943"/>
      <c r="BW95" s="943"/>
      <c r="BX95" s="943"/>
      <c r="BY95" s="943"/>
      <c r="BZ95" s="943"/>
      <c r="CA95" s="943"/>
      <c r="CB95" s="943"/>
      <c r="CC95" s="943"/>
      <c r="CD95" s="943"/>
      <c r="CE95" s="943"/>
      <c r="CF95" s="943"/>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2"/>
      <c r="DW95" s="943"/>
      <c r="DX95" s="943"/>
      <c r="DY95" s="943"/>
      <c r="DZ95" s="94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2"/>
      <c r="BT96" s="943"/>
      <c r="BU96" s="943"/>
      <c r="BV96" s="943"/>
      <c r="BW96" s="943"/>
      <c r="BX96" s="943"/>
      <c r="BY96" s="943"/>
      <c r="BZ96" s="943"/>
      <c r="CA96" s="943"/>
      <c r="CB96" s="943"/>
      <c r="CC96" s="943"/>
      <c r="CD96" s="943"/>
      <c r="CE96" s="943"/>
      <c r="CF96" s="943"/>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2"/>
      <c r="DW96" s="943"/>
      <c r="DX96" s="943"/>
      <c r="DY96" s="943"/>
      <c r="DZ96" s="94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2"/>
      <c r="BT97" s="943"/>
      <c r="BU97" s="943"/>
      <c r="BV97" s="943"/>
      <c r="BW97" s="943"/>
      <c r="BX97" s="943"/>
      <c r="BY97" s="943"/>
      <c r="BZ97" s="943"/>
      <c r="CA97" s="943"/>
      <c r="CB97" s="943"/>
      <c r="CC97" s="943"/>
      <c r="CD97" s="943"/>
      <c r="CE97" s="943"/>
      <c r="CF97" s="943"/>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2"/>
      <c r="DW97" s="943"/>
      <c r="DX97" s="943"/>
      <c r="DY97" s="943"/>
      <c r="DZ97" s="94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2"/>
      <c r="BT98" s="943"/>
      <c r="BU98" s="943"/>
      <c r="BV98" s="943"/>
      <c r="BW98" s="943"/>
      <c r="BX98" s="943"/>
      <c r="BY98" s="943"/>
      <c r="BZ98" s="943"/>
      <c r="CA98" s="943"/>
      <c r="CB98" s="943"/>
      <c r="CC98" s="943"/>
      <c r="CD98" s="943"/>
      <c r="CE98" s="943"/>
      <c r="CF98" s="943"/>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2"/>
      <c r="DW98" s="943"/>
      <c r="DX98" s="943"/>
      <c r="DY98" s="943"/>
      <c r="DZ98" s="94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2"/>
      <c r="BT99" s="943"/>
      <c r="BU99" s="943"/>
      <c r="BV99" s="943"/>
      <c r="BW99" s="943"/>
      <c r="BX99" s="943"/>
      <c r="BY99" s="943"/>
      <c r="BZ99" s="943"/>
      <c r="CA99" s="943"/>
      <c r="CB99" s="943"/>
      <c r="CC99" s="943"/>
      <c r="CD99" s="943"/>
      <c r="CE99" s="943"/>
      <c r="CF99" s="943"/>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2"/>
      <c r="DW99" s="943"/>
      <c r="DX99" s="943"/>
      <c r="DY99" s="943"/>
      <c r="DZ99" s="94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2"/>
      <c r="BT100" s="943"/>
      <c r="BU100" s="943"/>
      <c r="BV100" s="943"/>
      <c r="BW100" s="943"/>
      <c r="BX100" s="943"/>
      <c r="BY100" s="943"/>
      <c r="BZ100" s="943"/>
      <c r="CA100" s="943"/>
      <c r="CB100" s="943"/>
      <c r="CC100" s="943"/>
      <c r="CD100" s="943"/>
      <c r="CE100" s="943"/>
      <c r="CF100" s="943"/>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2"/>
      <c r="DW100" s="943"/>
      <c r="DX100" s="943"/>
      <c r="DY100" s="943"/>
      <c r="DZ100" s="94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2"/>
      <c r="BT101" s="943"/>
      <c r="BU101" s="943"/>
      <c r="BV101" s="943"/>
      <c r="BW101" s="943"/>
      <c r="BX101" s="943"/>
      <c r="BY101" s="943"/>
      <c r="BZ101" s="943"/>
      <c r="CA101" s="943"/>
      <c r="CB101" s="943"/>
      <c r="CC101" s="943"/>
      <c r="CD101" s="943"/>
      <c r="CE101" s="943"/>
      <c r="CF101" s="943"/>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2"/>
      <c r="DW101" s="943"/>
      <c r="DX101" s="943"/>
      <c r="DY101" s="943"/>
      <c r="DZ101" s="94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4" t="s">
        <v>400</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70</v>
      </c>
      <c r="CS102" s="950"/>
      <c r="CT102" s="950"/>
      <c r="CU102" s="950"/>
      <c r="CV102" s="951"/>
      <c r="CW102" s="949">
        <v>37</v>
      </c>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4"/>
      <c r="DW102" s="935"/>
      <c r="DX102" s="935"/>
      <c r="DY102" s="935"/>
      <c r="DZ102" s="93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37" t="s">
        <v>401</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38" t="s">
        <v>402</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39" t="s">
        <v>405</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406</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30" customFormat="1" ht="26.25" customHeight="1" x14ac:dyDescent="0.15">
      <c r="A109" s="883" t="s">
        <v>407</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408</v>
      </c>
      <c r="AB109" s="884"/>
      <c r="AC109" s="884"/>
      <c r="AD109" s="884"/>
      <c r="AE109" s="885"/>
      <c r="AF109" s="886" t="s">
        <v>409</v>
      </c>
      <c r="AG109" s="884"/>
      <c r="AH109" s="884"/>
      <c r="AI109" s="884"/>
      <c r="AJ109" s="885"/>
      <c r="AK109" s="886" t="s">
        <v>294</v>
      </c>
      <c r="AL109" s="884"/>
      <c r="AM109" s="884"/>
      <c r="AN109" s="884"/>
      <c r="AO109" s="885"/>
      <c r="AP109" s="886" t="s">
        <v>410</v>
      </c>
      <c r="AQ109" s="884"/>
      <c r="AR109" s="884"/>
      <c r="AS109" s="884"/>
      <c r="AT109" s="925"/>
      <c r="AU109" s="883" t="s">
        <v>407</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408</v>
      </c>
      <c r="BR109" s="884"/>
      <c r="BS109" s="884"/>
      <c r="BT109" s="884"/>
      <c r="BU109" s="885"/>
      <c r="BV109" s="886" t="s">
        <v>409</v>
      </c>
      <c r="BW109" s="884"/>
      <c r="BX109" s="884"/>
      <c r="BY109" s="884"/>
      <c r="BZ109" s="885"/>
      <c r="CA109" s="886" t="s">
        <v>294</v>
      </c>
      <c r="CB109" s="884"/>
      <c r="CC109" s="884"/>
      <c r="CD109" s="884"/>
      <c r="CE109" s="885"/>
      <c r="CF109" s="932" t="s">
        <v>410</v>
      </c>
      <c r="CG109" s="932"/>
      <c r="CH109" s="932"/>
      <c r="CI109" s="932"/>
      <c r="CJ109" s="932"/>
      <c r="CK109" s="886" t="s">
        <v>411</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408</v>
      </c>
      <c r="DH109" s="884"/>
      <c r="DI109" s="884"/>
      <c r="DJ109" s="884"/>
      <c r="DK109" s="885"/>
      <c r="DL109" s="886" t="s">
        <v>409</v>
      </c>
      <c r="DM109" s="884"/>
      <c r="DN109" s="884"/>
      <c r="DO109" s="884"/>
      <c r="DP109" s="885"/>
      <c r="DQ109" s="886" t="s">
        <v>294</v>
      </c>
      <c r="DR109" s="884"/>
      <c r="DS109" s="884"/>
      <c r="DT109" s="884"/>
      <c r="DU109" s="885"/>
      <c r="DV109" s="886" t="s">
        <v>410</v>
      </c>
      <c r="DW109" s="884"/>
      <c r="DX109" s="884"/>
      <c r="DY109" s="884"/>
      <c r="DZ109" s="925"/>
    </row>
    <row r="110" spans="1:131" s="230" customFormat="1" ht="26.25" customHeight="1" x14ac:dyDescent="0.15">
      <c r="A110" s="779" t="s">
        <v>412</v>
      </c>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1"/>
      <c r="AA110" s="866">
        <v>4471607</v>
      </c>
      <c r="AB110" s="867"/>
      <c r="AC110" s="867"/>
      <c r="AD110" s="867"/>
      <c r="AE110" s="868"/>
      <c r="AF110" s="897">
        <v>4606979</v>
      </c>
      <c r="AG110" s="867"/>
      <c r="AH110" s="867"/>
      <c r="AI110" s="867"/>
      <c r="AJ110" s="868"/>
      <c r="AK110" s="897">
        <v>4678080</v>
      </c>
      <c r="AL110" s="867"/>
      <c r="AM110" s="867"/>
      <c r="AN110" s="867"/>
      <c r="AO110" s="868"/>
      <c r="AP110" s="904">
        <v>19.5</v>
      </c>
      <c r="AQ110" s="905"/>
      <c r="AR110" s="905"/>
      <c r="AS110" s="905"/>
      <c r="AT110" s="906"/>
      <c r="AU110" s="926" t="s">
        <v>69</v>
      </c>
      <c r="AV110" s="927"/>
      <c r="AW110" s="927"/>
      <c r="AX110" s="927"/>
      <c r="AY110" s="927"/>
      <c r="AZ110" s="838" t="s">
        <v>413</v>
      </c>
      <c r="BA110" s="780"/>
      <c r="BB110" s="780"/>
      <c r="BC110" s="780"/>
      <c r="BD110" s="780"/>
      <c r="BE110" s="780"/>
      <c r="BF110" s="780"/>
      <c r="BG110" s="780"/>
      <c r="BH110" s="780"/>
      <c r="BI110" s="780"/>
      <c r="BJ110" s="780"/>
      <c r="BK110" s="780"/>
      <c r="BL110" s="780"/>
      <c r="BM110" s="780"/>
      <c r="BN110" s="780"/>
      <c r="BO110" s="780"/>
      <c r="BP110" s="781"/>
      <c r="BQ110" s="839">
        <v>40044482</v>
      </c>
      <c r="BR110" s="805"/>
      <c r="BS110" s="805"/>
      <c r="BT110" s="805"/>
      <c r="BU110" s="805"/>
      <c r="BV110" s="805">
        <v>37408307</v>
      </c>
      <c r="BW110" s="805"/>
      <c r="BX110" s="805"/>
      <c r="BY110" s="805"/>
      <c r="BZ110" s="805"/>
      <c r="CA110" s="805">
        <v>35836409</v>
      </c>
      <c r="CB110" s="805"/>
      <c r="CC110" s="805"/>
      <c r="CD110" s="805"/>
      <c r="CE110" s="805"/>
      <c r="CF110" s="871">
        <v>149.1</v>
      </c>
      <c r="CG110" s="872"/>
      <c r="CH110" s="872"/>
      <c r="CI110" s="872"/>
      <c r="CJ110" s="872"/>
      <c r="CK110" s="952" t="s">
        <v>414</v>
      </c>
      <c r="CL110" s="911"/>
      <c r="CM110" s="838" t="s">
        <v>415</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39">
        <v>649214</v>
      </c>
      <c r="DH110" s="805"/>
      <c r="DI110" s="805"/>
      <c r="DJ110" s="805"/>
      <c r="DK110" s="805"/>
      <c r="DL110" s="805">
        <v>624243</v>
      </c>
      <c r="DM110" s="805"/>
      <c r="DN110" s="805"/>
      <c r="DO110" s="805"/>
      <c r="DP110" s="805"/>
      <c r="DQ110" s="805">
        <v>599274</v>
      </c>
      <c r="DR110" s="805"/>
      <c r="DS110" s="805"/>
      <c r="DT110" s="805"/>
      <c r="DU110" s="805"/>
      <c r="DV110" s="857">
        <v>2.5</v>
      </c>
      <c r="DW110" s="857"/>
      <c r="DX110" s="857"/>
      <c r="DY110" s="857"/>
      <c r="DZ110" s="858"/>
    </row>
    <row r="111" spans="1:131" s="230" customFormat="1" ht="26.25" customHeight="1" x14ac:dyDescent="0.15">
      <c r="A111" s="797" t="s">
        <v>416</v>
      </c>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8"/>
      <c r="Y111" s="798"/>
      <c r="Z111" s="933"/>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28"/>
      <c r="AV111" s="929"/>
      <c r="AW111" s="929"/>
      <c r="AX111" s="929"/>
      <c r="AY111" s="929"/>
      <c r="AZ111" s="789" t="s">
        <v>417</v>
      </c>
      <c r="BA111" s="752"/>
      <c r="BB111" s="752"/>
      <c r="BC111" s="752"/>
      <c r="BD111" s="752"/>
      <c r="BE111" s="752"/>
      <c r="BF111" s="752"/>
      <c r="BG111" s="752"/>
      <c r="BH111" s="752"/>
      <c r="BI111" s="752"/>
      <c r="BJ111" s="752"/>
      <c r="BK111" s="752"/>
      <c r="BL111" s="752"/>
      <c r="BM111" s="752"/>
      <c r="BN111" s="752"/>
      <c r="BO111" s="752"/>
      <c r="BP111" s="753"/>
      <c r="BQ111" s="790">
        <v>649214</v>
      </c>
      <c r="BR111" s="791"/>
      <c r="BS111" s="791"/>
      <c r="BT111" s="791"/>
      <c r="BU111" s="791"/>
      <c r="BV111" s="791">
        <v>624243</v>
      </c>
      <c r="BW111" s="791"/>
      <c r="BX111" s="791"/>
      <c r="BY111" s="791"/>
      <c r="BZ111" s="791"/>
      <c r="CA111" s="791">
        <v>599274</v>
      </c>
      <c r="CB111" s="791"/>
      <c r="CC111" s="791"/>
      <c r="CD111" s="791"/>
      <c r="CE111" s="791"/>
      <c r="CF111" s="869">
        <v>2.5</v>
      </c>
      <c r="CG111" s="870"/>
      <c r="CH111" s="870"/>
      <c r="CI111" s="870"/>
      <c r="CJ111" s="870"/>
      <c r="CK111" s="953"/>
      <c r="CL111" s="913"/>
      <c r="CM111" s="789"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90" t="s">
        <v>122</v>
      </c>
      <c r="DH111" s="791"/>
      <c r="DI111" s="791"/>
      <c r="DJ111" s="791"/>
      <c r="DK111" s="791"/>
      <c r="DL111" s="791" t="s">
        <v>122</v>
      </c>
      <c r="DM111" s="791"/>
      <c r="DN111" s="791"/>
      <c r="DO111" s="791"/>
      <c r="DP111" s="791"/>
      <c r="DQ111" s="791" t="s">
        <v>122</v>
      </c>
      <c r="DR111" s="791"/>
      <c r="DS111" s="791"/>
      <c r="DT111" s="791"/>
      <c r="DU111" s="791"/>
      <c r="DV111" s="842" t="s">
        <v>122</v>
      </c>
      <c r="DW111" s="842"/>
      <c r="DX111" s="842"/>
      <c r="DY111" s="842"/>
      <c r="DZ111" s="843"/>
    </row>
    <row r="112" spans="1:131" s="230" customFormat="1" ht="26.25" customHeight="1" x14ac:dyDescent="0.15">
      <c r="A112" s="898" t="s">
        <v>419</v>
      </c>
      <c r="B112" s="899"/>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0" t="s">
        <v>122</v>
      </c>
      <c r="AB112" s="771"/>
      <c r="AC112" s="771"/>
      <c r="AD112" s="771"/>
      <c r="AE112" s="772"/>
      <c r="AF112" s="792" t="s">
        <v>122</v>
      </c>
      <c r="AG112" s="771"/>
      <c r="AH112" s="771"/>
      <c r="AI112" s="771"/>
      <c r="AJ112" s="772"/>
      <c r="AK112" s="792" t="s">
        <v>122</v>
      </c>
      <c r="AL112" s="771"/>
      <c r="AM112" s="771"/>
      <c r="AN112" s="771"/>
      <c r="AO112" s="772"/>
      <c r="AP112" s="826" t="s">
        <v>122</v>
      </c>
      <c r="AQ112" s="827"/>
      <c r="AR112" s="827"/>
      <c r="AS112" s="827"/>
      <c r="AT112" s="828"/>
      <c r="AU112" s="928"/>
      <c r="AV112" s="929"/>
      <c r="AW112" s="929"/>
      <c r="AX112" s="929"/>
      <c r="AY112" s="929"/>
      <c r="AZ112" s="789" t="s">
        <v>421</v>
      </c>
      <c r="BA112" s="752"/>
      <c r="BB112" s="752"/>
      <c r="BC112" s="752"/>
      <c r="BD112" s="752"/>
      <c r="BE112" s="752"/>
      <c r="BF112" s="752"/>
      <c r="BG112" s="752"/>
      <c r="BH112" s="752"/>
      <c r="BI112" s="752"/>
      <c r="BJ112" s="752"/>
      <c r="BK112" s="752"/>
      <c r="BL112" s="752"/>
      <c r="BM112" s="752"/>
      <c r="BN112" s="752"/>
      <c r="BO112" s="752"/>
      <c r="BP112" s="753"/>
      <c r="BQ112" s="790">
        <v>4352084</v>
      </c>
      <c r="BR112" s="791"/>
      <c r="BS112" s="791"/>
      <c r="BT112" s="791"/>
      <c r="BU112" s="791"/>
      <c r="BV112" s="791">
        <v>4180186</v>
      </c>
      <c r="BW112" s="791"/>
      <c r="BX112" s="791"/>
      <c r="BY112" s="791"/>
      <c r="BZ112" s="791"/>
      <c r="CA112" s="791">
        <v>3981297</v>
      </c>
      <c r="CB112" s="791"/>
      <c r="CC112" s="791"/>
      <c r="CD112" s="791"/>
      <c r="CE112" s="791"/>
      <c r="CF112" s="869">
        <v>16.600000000000001</v>
      </c>
      <c r="CG112" s="870"/>
      <c r="CH112" s="870"/>
      <c r="CI112" s="870"/>
      <c r="CJ112" s="870"/>
      <c r="CK112" s="953"/>
      <c r="CL112" s="913"/>
      <c r="CM112" s="789"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90" t="s">
        <v>122</v>
      </c>
      <c r="DH112" s="791"/>
      <c r="DI112" s="791"/>
      <c r="DJ112" s="791"/>
      <c r="DK112" s="791"/>
      <c r="DL112" s="791" t="s">
        <v>122</v>
      </c>
      <c r="DM112" s="791"/>
      <c r="DN112" s="791"/>
      <c r="DO112" s="791"/>
      <c r="DP112" s="791"/>
      <c r="DQ112" s="791" t="s">
        <v>122</v>
      </c>
      <c r="DR112" s="791"/>
      <c r="DS112" s="791"/>
      <c r="DT112" s="791"/>
      <c r="DU112" s="791"/>
      <c r="DV112" s="842" t="s">
        <v>122</v>
      </c>
      <c r="DW112" s="842"/>
      <c r="DX112" s="842"/>
      <c r="DY112" s="842"/>
      <c r="DZ112" s="843"/>
    </row>
    <row r="113" spans="1:130" s="230" customFormat="1" ht="26.25" customHeight="1" x14ac:dyDescent="0.15">
      <c r="A113" s="900"/>
      <c r="B113" s="901"/>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381486</v>
      </c>
      <c r="AB113" s="919"/>
      <c r="AC113" s="919"/>
      <c r="AD113" s="919"/>
      <c r="AE113" s="920"/>
      <c r="AF113" s="921">
        <v>394086</v>
      </c>
      <c r="AG113" s="919"/>
      <c r="AH113" s="919"/>
      <c r="AI113" s="919"/>
      <c r="AJ113" s="920"/>
      <c r="AK113" s="921">
        <v>387376</v>
      </c>
      <c r="AL113" s="919"/>
      <c r="AM113" s="919"/>
      <c r="AN113" s="919"/>
      <c r="AO113" s="920"/>
      <c r="AP113" s="922">
        <v>1.6</v>
      </c>
      <c r="AQ113" s="923"/>
      <c r="AR113" s="923"/>
      <c r="AS113" s="923"/>
      <c r="AT113" s="924"/>
      <c r="AU113" s="928"/>
      <c r="AV113" s="929"/>
      <c r="AW113" s="929"/>
      <c r="AX113" s="929"/>
      <c r="AY113" s="929"/>
      <c r="AZ113" s="789" t="s">
        <v>424</v>
      </c>
      <c r="BA113" s="752"/>
      <c r="BB113" s="752"/>
      <c r="BC113" s="752"/>
      <c r="BD113" s="752"/>
      <c r="BE113" s="752"/>
      <c r="BF113" s="752"/>
      <c r="BG113" s="752"/>
      <c r="BH113" s="752"/>
      <c r="BI113" s="752"/>
      <c r="BJ113" s="752"/>
      <c r="BK113" s="752"/>
      <c r="BL113" s="752"/>
      <c r="BM113" s="752"/>
      <c r="BN113" s="752"/>
      <c r="BO113" s="752"/>
      <c r="BP113" s="753"/>
      <c r="BQ113" s="790">
        <v>580872</v>
      </c>
      <c r="BR113" s="791"/>
      <c r="BS113" s="791"/>
      <c r="BT113" s="791"/>
      <c r="BU113" s="791"/>
      <c r="BV113" s="791">
        <v>250576</v>
      </c>
      <c r="BW113" s="791"/>
      <c r="BX113" s="791"/>
      <c r="BY113" s="791"/>
      <c r="BZ113" s="791"/>
      <c r="CA113" s="791">
        <v>154681</v>
      </c>
      <c r="CB113" s="791"/>
      <c r="CC113" s="791"/>
      <c r="CD113" s="791"/>
      <c r="CE113" s="791"/>
      <c r="CF113" s="869">
        <v>0.6</v>
      </c>
      <c r="CG113" s="870"/>
      <c r="CH113" s="870"/>
      <c r="CI113" s="870"/>
      <c r="CJ113" s="870"/>
      <c r="CK113" s="953"/>
      <c r="CL113" s="913"/>
      <c r="CM113" s="789"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0" t="s">
        <v>122</v>
      </c>
      <c r="DH113" s="771"/>
      <c r="DI113" s="771"/>
      <c r="DJ113" s="771"/>
      <c r="DK113" s="772"/>
      <c r="DL113" s="792" t="s">
        <v>122</v>
      </c>
      <c r="DM113" s="771"/>
      <c r="DN113" s="771"/>
      <c r="DO113" s="771"/>
      <c r="DP113" s="772"/>
      <c r="DQ113" s="792" t="s">
        <v>122</v>
      </c>
      <c r="DR113" s="771"/>
      <c r="DS113" s="771"/>
      <c r="DT113" s="771"/>
      <c r="DU113" s="772"/>
      <c r="DV113" s="826" t="s">
        <v>122</v>
      </c>
      <c r="DW113" s="827"/>
      <c r="DX113" s="827"/>
      <c r="DY113" s="827"/>
      <c r="DZ113" s="828"/>
    </row>
    <row r="114" spans="1:130" s="230" customFormat="1" ht="26.25" customHeight="1" x14ac:dyDescent="0.15">
      <c r="A114" s="900"/>
      <c r="B114" s="901"/>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0">
        <v>451454</v>
      </c>
      <c r="AB114" s="771"/>
      <c r="AC114" s="771"/>
      <c r="AD114" s="771"/>
      <c r="AE114" s="772"/>
      <c r="AF114" s="792">
        <v>405813</v>
      </c>
      <c r="AG114" s="771"/>
      <c r="AH114" s="771"/>
      <c r="AI114" s="771"/>
      <c r="AJ114" s="772"/>
      <c r="AK114" s="792">
        <v>125002</v>
      </c>
      <c r="AL114" s="771"/>
      <c r="AM114" s="771"/>
      <c r="AN114" s="771"/>
      <c r="AO114" s="772"/>
      <c r="AP114" s="826">
        <v>0.5</v>
      </c>
      <c r="AQ114" s="827"/>
      <c r="AR114" s="827"/>
      <c r="AS114" s="827"/>
      <c r="AT114" s="828"/>
      <c r="AU114" s="928"/>
      <c r="AV114" s="929"/>
      <c r="AW114" s="929"/>
      <c r="AX114" s="929"/>
      <c r="AY114" s="929"/>
      <c r="AZ114" s="789" t="s">
        <v>427</v>
      </c>
      <c r="BA114" s="752"/>
      <c r="BB114" s="752"/>
      <c r="BC114" s="752"/>
      <c r="BD114" s="752"/>
      <c r="BE114" s="752"/>
      <c r="BF114" s="752"/>
      <c r="BG114" s="752"/>
      <c r="BH114" s="752"/>
      <c r="BI114" s="752"/>
      <c r="BJ114" s="752"/>
      <c r="BK114" s="752"/>
      <c r="BL114" s="752"/>
      <c r="BM114" s="752"/>
      <c r="BN114" s="752"/>
      <c r="BO114" s="752"/>
      <c r="BP114" s="753"/>
      <c r="BQ114" s="790">
        <v>4411034</v>
      </c>
      <c r="BR114" s="791"/>
      <c r="BS114" s="791"/>
      <c r="BT114" s="791"/>
      <c r="BU114" s="791"/>
      <c r="BV114" s="791">
        <v>4262086</v>
      </c>
      <c r="BW114" s="791"/>
      <c r="BX114" s="791"/>
      <c r="BY114" s="791"/>
      <c r="BZ114" s="791"/>
      <c r="CA114" s="791">
        <v>4292112</v>
      </c>
      <c r="CB114" s="791"/>
      <c r="CC114" s="791"/>
      <c r="CD114" s="791"/>
      <c r="CE114" s="791"/>
      <c r="CF114" s="869">
        <v>17.899999999999999</v>
      </c>
      <c r="CG114" s="870"/>
      <c r="CH114" s="870"/>
      <c r="CI114" s="870"/>
      <c r="CJ114" s="870"/>
      <c r="CK114" s="953"/>
      <c r="CL114" s="913"/>
      <c r="CM114" s="789"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0" t="s">
        <v>122</v>
      </c>
      <c r="DH114" s="771"/>
      <c r="DI114" s="771"/>
      <c r="DJ114" s="771"/>
      <c r="DK114" s="772"/>
      <c r="DL114" s="792" t="s">
        <v>122</v>
      </c>
      <c r="DM114" s="771"/>
      <c r="DN114" s="771"/>
      <c r="DO114" s="771"/>
      <c r="DP114" s="772"/>
      <c r="DQ114" s="792" t="s">
        <v>122</v>
      </c>
      <c r="DR114" s="771"/>
      <c r="DS114" s="771"/>
      <c r="DT114" s="771"/>
      <c r="DU114" s="772"/>
      <c r="DV114" s="826" t="s">
        <v>122</v>
      </c>
      <c r="DW114" s="827"/>
      <c r="DX114" s="827"/>
      <c r="DY114" s="827"/>
      <c r="DZ114" s="828"/>
    </row>
    <row r="115" spans="1:130" s="230" customFormat="1" ht="26.25" customHeight="1" x14ac:dyDescent="0.15">
      <c r="A115" s="900"/>
      <c r="B115" s="901"/>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44398</v>
      </c>
      <c r="AB115" s="919"/>
      <c r="AC115" s="919"/>
      <c r="AD115" s="919"/>
      <c r="AE115" s="920"/>
      <c r="AF115" s="921">
        <v>36076</v>
      </c>
      <c r="AG115" s="919"/>
      <c r="AH115" s="919"/>
      <c r="AI115" s="919"/>
      <c r="AJ115" s="920"/>
      <c r="AK115" s="921">
        <v>39949</v>
      </c>
      <c r="AL115" s="919"/>
      <c r="AM115" s="919"/>
      <c r="AN115" s="919"/>
      <c r="AO115" s="920"/>
      <c r="AP115" s="922">
        <v>0.2</v>
      </c>
      <c r="AQ115" s="923"/>
      <c r="AR115" s="923"/>
      <c r="AS115" s="923"/>
      <c r="AT115" s="924"/>
      <c r="AU115" s="928"/>
      <c r="AV115" s="929"/>
      <c r="AW115" s="929"/>
      <c r="AX115" s="929"/>
      <c r="AY115" s="929"/>
      <c r="AZ115" s="789" t="s">
        <v>430</v>
      </c>
      <c r="BA115" s="752"/>
      <c r="BB115" s="752"/>
      <c r="BC115" s="752"/>
      <c r="BD115" s="752"/>
      <c r="BE115" s="752"/>
      <c r="BF115" s="752"/>
      <c r="BG115" s="752"/>
      <c r="BH115" s="752"/>
      <c r="BI115" s="752"/>
      <c r="BJ115" s="752"/>
      <c r="BK115" s="752"/>
      <c r="BL115" s="752"/>
      <c r="BM115" s="752"/>
      <c r="BN115" s="752"/>
      <c r="BO115" s="752"/>
      <c r="BP115" s="753"/>
      <c r="BQ115" s="790" t="s">
        <v>122</v>
      </c>
      <c r="BR115" s="791"/>
      <c r="BS115" s="791"/>
      <c r="BT115" s="791"/>
      <c r="BU115" s="791"/>
      <c r="BV115" s="791" t="s">
        <v>122</v>
      </c>
      <c r="BW115" s="791"/>
      <c r="BX115" s="791"/>
      <c r="BY115" s="791"/>
      <c r="BZ115" s="791"/>
      <c r="CA115" s="791" t="s">
        <v>122</v>
      </c>
      <c r="CB115" s="791"/>
      <c r="CC115" s="791"/>
      <c r="CD115" s="791"/>
      <c r="CE115" s="791"/>
      <c r="CF115" s="869" t="s">
        <v>122</v>
      </c>
      <c r="CG115" s="870"/>
      <c r="CH115" s="870"/>
      <c r="CI115" s="870"/>
      <c r="CJ115" s="870"/>
      <c r="CK115" s="953"/>
      <c r="CL115" s="913"/>
      <c r="CM115" s="789"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0" t="s">
        <v>122</v>
      </c>
      <c r="DH115" s="771"/>
      <c r="DI115" s="771"/>
      <c r="DJ115" s="771"/>
      <c r="DK115" s="772"/>
      <c r="DL115" s="792" t="s">
        <v>122</v>
      </c>
      <c r="DM115" s="771"/>
      <c r="DN115" s="771"/>
      <c r="DO115" s="771"/>
      <c r="DP115" s="772"/>
      <c r="DQ115" s="792" t="s">
        <v>122</v>
      </c>
      <c r="DR115" s="771"/>
      <c r="DS115" s="771"/>
      <c r="DT115" s="771"/>
      <c r="DU115" s="772"/>
      <c r="DV115" s="826" t="s">
        <v>122</v>
      </c>
      <c r="DW115" s="827"/>
      <c r="DX115" s="827"/>
      <c r="DY115" s="827"/>
      <c r="DZ115" s="828"/>
    </row>
    <row r="116" spans="1:130" s="230" customFormat="1" ht="26.25" customHeight="1" x14ac:dyDescent="0.15">
      <c r="A116" s="902"/>
      <c r="B116" s="903"/>
      <c r="C116" s="854" t="s">
        <v>432</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70" t="s">
        <v>122</v>
      </c>
      <c r="AB116" s="771"/>
      <c r="AC116" s="771"/>
      <c r="AD116" s="771"/>
      <c r="AE116" s="772"/>
      <c r="AF116" s="792" t="s">
        <v>122</v>
      </c>
      <c r="AG116" s="771"/>
      <c r="AH116" s="771"/>
      <c r="AI116" s="771"/>
      <c r="AJ116" s="772"/>
      <c r="AK116" s="792" t="s">
        <v>122</v>
      </c>
      <c r="AL116" s="771"/>
      <c r="AM116" s="771"/>
      <c r="AN116" s="771"/>
      <c r="AO116" s="772"/>
      <c r="AP116" s="826" t="s">
        <v>122</v>
      </c>
      <c r="AQ116" s="827"/>
      <c r="AR116" s="827"/>
      <c r="AS116" s="827"/>
      <c r="AT116" s="828"/>
      <c r="AU116" s="928"/>
      <c r="AV116" s="929"/>
      <c r="AW116" s="929"/>
      <c r="AX116" s="929"/>
      <c r="AY116" s="929"/>
      <c r="AZ116" s="907" t="s">
        <v>433</v>
      </c>
      <c r="BA116" s="908"/>
      <c r="BB116" s="908"/>
      <c r="BC116" s="908"/>
      <c r="BD116" s="908"/>
      <c r="BE116" s="908"/>
      <c r="BF116" s="908"/>
      <c r="BG116" s="908"/>
      <c r="BH116" s="908"/>
      <c r="BI116" s="908"/>
      <c r="BJ116" s="908"/>
      <c r="BK116" s="908"/>
      <c r="BL116" s="908"/>
      <c r="BM116" s="908"/>
      <c r="BN116" s="908"/>
      <c r="BO116" s="908"/>
      <c r="BP116" s="909"/>
      <c r="BQ116" s="790" t="s">
        <v>122</v>
      </c>
      <c r="BR116" s="791"/>
      <c r="BS116" s="791"/>
      <c r="BT116" s="791"/>
      <c r="BU116" s="791"/>
      <c r="BV116" s="791" t="s">
        <v>122</v>
      </c>
      <c r="BW116" s="791"/>
      <c r="BX116" s="791"/>
      <c r="BY116" s="791"/>
      <c r="BZ116" s="791"/>
      <c r="CA116" s="791" t="s">
        <v>122</v>
      </c>
      <c r="CB116" s="791"/>
      <c r="CC116" s="791"/>
      <c r="CD116" s="791"/>
      <c r="CE116" s="791"/>
      <c r="CF116" s="869" t="s">
        <v>122</v>
      </c>
      <c r="CG116" s="870"/>
      <c r="CH116" s="870"/>
      <c r="CI116" s="870"/>
      <c r="CJ116" s="870"/>
      <c r="CK116" s="953"/>
      <c r="CL116" s="913"/>
      <c r="CM116" s="789"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0" t="s">
        <v>122</v>
      </c>
      <c r="DH116" s="771"/>
      <c r="DI116" s="771"/>
      <c r="DJ116" s="771"/>
      <c r="DK116" s="772"/>
      <c r="DL116" s="792" t="s">
        <v>122</v>
      </c>
      <c r="DM116" s="771"/>
      <c r="DN116" s="771"/>
      <c r="DO116" s="771"/>
      <c r="DP116" s="772"/>
      <c r="DQ116" s="792" t="s">
        <v>122</v>
      </c>
      <c r="DR116" s="771"/>
      <c r="DS116" s="771"/>
      <c r="DT116" s="771"/>
      <c r="DU116" s="772"/>
      <c r="DV116" s="826" t="s">
        <v>122</v>
      </c>
      <c r="DW116" s="827"/>
      <c r="DX116" s="827"/>
      <c r="DY116" s="827"/>
      <c r="DZ116" s="828"/>
    </row>
    <row r="117" spans="1:130" s="230" customFormat="1" ht="26.25" customHeight="1" x14ac:dyDescent="0.15">
      <c r="A117" s="883" t="s">
        <v>177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64" t="s">
        <v>435</v>
      </c>
      <c r="Z117" s="885"/>
      <c r="AA117" s="890">
        <v>5348945</v>
      </c>
      <c r="AB117" s="891"/>
      <c r="AC117" s="891"/>
      <c r="AD117" s="891"/>
      <c r="AE117" s="892"/>
      <c r="AF117" s="893">
        <v>5442954</v>
      </c>
      <c r="AG117" s="891"/>
      <c r="AH117" s="891"/>
      <c r="AI117" s="891"/>
      <c r="AJ117" s="892"/>
      <c r="AK117" s="893">
        <v>5230407</v>
      </c>
      <c r="AL117" s="891"/>
      <c r="AM117" s="891"/>
      <c r="AN117" s="891"/>
      <c r="AO117" s="892"/>
      <c r="AP117" s="894"/>
      <c r="AQ117" s="895"/>
      <c r="AR117" s="895"/>
      <c r="AS117" s="895"/>
      <c r="AT117" s="896"/>
      <c r="AU117" s="928"/>
      <c r="AV117" s="929"/>
      <c r="AW117" s="929"/>
      <c r="AX117" s="929"/>
      <c r="AY117" s="929"/>
      <c r="AZ117" s="861" t="s">
        <v>436</v>
      </c>
      <c r="BA117" s="862"/>
      <c r="BB117" s="862"/>
      <c r="BC117" s="862"/>
      <c r="BD117" s="862"/>
      <c r="BE117" s="862"/>
      <c r="BF117" s="862"/>
      <c r="BG117" s="862"/>
      <c r="BH117" s="862"/>
      <c r="BI117" s="862"/>
      <c r="BJ117" s="862"/>
      <c r="BK117" s="862"/>
      <c r="BL117" s="862"/>
      <c r="BM117" s="862"/>
      <c r="BN117" s="862"/>
      <c r="BO117" s="862"/>
      <c r="BP117" s="863"/>
      <c r="BQ117" s="790" t="s">
        <v>122</v>
      </c>
      <c r="BR117" s="791"/>
      <c r="BS117" s="791"/>
      <c r="BT117" s="791"/>
      <c r="BU117" s="791"/>
      <c r="BV117" s="791" t="s">
        <v>122</v>
      </c>
      <c r="BW117" s="791"/>
      <c r="BX117" s="791"/>
      <c r="BY117" s="791"/>
      <c r="BZ117" s="791"/>
      <c r="CA117" s="791" t="s">
        <v>122</v>
      </c>
      <c r="CB117" s="791"/>
      <c r="CC117" s="791"/>
      <c r="CD117" s="791"/>
      <c r="CE117" s="791"/>
      <c r="CF117" s="869" t="s">
        <v>122</v>
      </c>
      <c r="CG117" s="870"/>
      <c r="CH117" s="870"/>
      <c r="CI117" s="870"/>
      <c r="CJ117" s="870"/>
      <c r="CK117" s="953"/>
      <c r="CL117" s="913"/>
      <c r="CM117" s="789"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0" t="s">
        <v>122</v>
      </c>
      <c r="DH117" s="771"/>
      <c r="DI117" s="771"/>
      <c r="DJ117" s="771"/>
      <c r="DK117" s="772"/>
      <c r="DL117" s="792" t="s">
        <v>122</v>
      </c>
      <c r="DM117" s="771"/>
      <c r="DN117" s="771"/>
      <c r="DO117" s="771"/>
      <c r="DP117" s="772"/>
      <c r="DQ117" s="792" t="s">
        <v>122</v>
      </c>
      <c r="DR117" s="771"/>
      <c r="DS117" s="771"/>
      <c r="DT117" s="771"/>
      <c r="DU117" s="772"/>
      <c r="DV117" s="826" t="s">
        <v>122</v>
      </c>
      <c r="DW117" s="827"/>
      <c r="DX117" s="827"/>
      <c r="DY117" s="827"/>
      <c r="DZ117" s="828"/>
    </row>
    <row r="118" spans="1:130" s="230" customFormat="1" ht="26.25" customHeight="1" x14ac:dyDescent="0.15">
      <c r="A118" s="883" t="s">
        <v>411</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408</v>
      </c>
      <c r="AB118" s="884"/>
      <c r="AC118" s="884"/>
      <c r="AD118" s="884"/>
      <c r="AE118" s="885"/>
      <c r="AF118" s="886" t="s">
        <v>409</v>
      </c>
      <c r="AG118" s="884"/>
      <c r="AH118" s="884"/>
      <c r="AI118" s="884"/>
      <c r="AJ118" s="885"/>
      <c r="AK118" s="886" t="s">
        <v>294</v>
      </c>
      <c r="AL118" s="884"/>
      <c r="AM118" s="884"/>
      <c r="AN118" s="884"/>
      <c r="AO118" s="885"/>
      <c r="AP118" s="887" t="s">
        <v>410</v>
      </c>
      <c r="AQ118" s="888"/>
      <c r="AR118" s="888"/>
      <c r="AS118" s="888"/>
      <c r="AT118" s="889"/>
      <c r="AU118" s="928"/>
      <c r="AV118" s="929"/>
      <c r="AW118" s="929"/>
      <c r="AX118" s="929"/>
      <c r="AY118" s="929"/>
      <c r="AZ118" s="853" t="s">
        <v>438</v>
      </c>
      <c r="BA118" s="854"/>
      <c r="BB118" s="854"/>
      <c r="BC118" s="854"/>
      <c r="BD118" s="854"/>
      <c r="BE118" s="854"/>
      <c r="BF118" s="854"/>
      <c r="BG118" s="854"/>
      <c r="BH118" s="854"/>
      <c r="BI118" s="854"/>
      <c r="BJ118" s="854"/>
      <c r="BK118" s="854"/>
      <c r="BL118" s="854"/>
      <c r="BM118" s="854"/>
      <c r="BN118" s="854"/>
      <c r="BO118" s="854"/>
      <c r="BP118" s="855"/>
      <c r="BQ118" s="859" t="s">
        <v>122</v>
      </c>
      <c r="BR118" s="860"/>
      <c r="BS118" s="860"/>
      <c r="BT118" s="860"/>
      <c r="BU118" s="860"/>
      <c r="BV118" s="860" t="s">
        <v>122</v>
      </c>
      <c r="BW118" s="860"/>
      <c r="BX118" s="860"/>
      <c r="BY118" s="860"/>
      <c r="BZ118" s="860"/>
      <c r="CA118" s="860" t="s">
        <v>122</v>
      </c>
      <c r="CB118" s="860"/>
      <c r="CC118" s="860"/>
      <c r="CD118" s="860"/>
      <c r="CE118" s="860"/>
      <c r="CF118" s="869" t="s">
        <v>122</v>
      </c>
      <c r="CG118" s="870"/>
      <c r="CH118" s="870"/>
      <c r="CI118" s="870"/>
      <c r="CJ118" s="870"/>
      <c r="CK118" s="953"/>
      <c r="CL118" s="913"/>
      <c r="CM118" s="789"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0" t="s">
        <v>122</v>
      </c>
      <c r="DH118" s="771"/>
      <c r="DI118" s="771"/>
      <c r="DJ118" s="771"/>
      <c r="DK118" s="772"/>
      <c r="DL118" s="792" t="s">
        <v>122</v>
      </c>
      <c r="DM118" s="771"/>
      <c r="DN118" s="771"/>
      <c r="DO118" s="771"/>
      <c r="DP118" s="772"/>
      <c r="DQ118" s="792" t="s">
        <v>122</v>
      </c>
      <c r="DR118" s="771"/>
      <c r="DS118" s="771"/>
      <c r="DT118" s="771"/>
      <c r="DU118" s="772"/>
      <c r="DV118" s="826" t="s">
        <v>122</v>
      </c>
      <c r="DW118" s="827"/>
      <c r="DX118" s="827"/>
      <c r="DY118" s="827"/>
      <c r="DZ118" s="828"/>
    </row>
    <row r="119" spans="1:130" s="230" customFormat="1" ht="26.25" customHeight="1" x14ac:dyDescent="0.15">
      <c r="A119" s="910" t="s">
        <v>414</v>
      </c>
      <c r="B119" s="911"/>
      <c r="C119" s="838" t="s">
        <v>415</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866">
        <v>24970</v>
      </c>
      <c r="AB119" s="867"/>
      <c r="AC119" s="867"/>
      <c r="AD119" s="867"/>
      <c r="AE119" s="868"/>
      <c r="AF119" s="897">
        <v>24970</v>
      </c>
      <c r="AG119" s="867"/>
      <c r="AH119" s="867"/>
      <c r="AI119" s="867"/>
      <c r="AJ119" s="868"/>
      <c r="AK119" s="897">
        <v>24970</v>
      </c>
      <c r="AL119" s="867"/>
      <c r="AM119" s="867"/>
      <c r="AN119" s="867"/>
      <c r="AO119" s="868"/>
      <c r="AP119" s="904">
        <v>0.1</v>
      </c>
      <c r="AQ119" s="905"/>
      <c r="AR119" s="905"/>
      <c r="AS119" s="905"/>
      <c r="AT119" s="906"/>
      <c r="AU119" s="930"/>
      <c r="AV119" s="931"/>
      <c r="AW119" s="931"/>
      <c r="AX119" s="931"/>
      <c r="AY119" s="931"/>
      <c r="AZ119" s="251" t="s">
        <v>177</v>
      </c>
      <c r="BA119" s="251"/>
      <c r="BB119" s="251"/>
      <c r="BC119" s="251"/>
      <c r="BD119" s="251"/>
      <c r="BE119" s="251"/>
      <c r="BF119" s="251"/>
      <c r="BG119" s="251"/>
      <c r="BH119" s="251"/>
      <c r="BI119" s="251"/>
      <c r="BJ119" s="251"/>
      <c r="BK119" s="251"/>
      <c r="BL119" s="251"/>
      <c r="BM119" s="251"/>
      <c r="BN119" s="251"/>
      <c r="BO119" s="864" t="s">
        <v>440</v>
      </c>
      <c r="BP119" s="865"/>
      <c r="BQ119" s="859">
        <v>50037686</v>
      </c>
      <c r="BR119" s="860"/>
      <c r="BS119" s="860"/>
      <c r="BT119" s="860"/>
      <c r="BU119" s="860"/>
      <c r="BV119" s="860">
        <v>46725398</v>
      </c>
      <c r="BW119" s="860"/>
      <c r="BX119" s="860"/>
      <c r="BY119" s="860"/>
      <c r="BZ119" s="860"/>
      <c r="CA119" s="860">
        <v>44863773</v>
      </c>
      <c r="CB119" s="860"/>
      <c r="CC119" s="860"/>
      <c r="CD119" s="860"/>
      <c r="CE119" s="860"/>
      <c r="CF119" s="748"/>
      <c r="CG119" s="749"/>
      <c r="CH119" s="749"/>
      <c r="CI119" s="749"/>
      <c r="CJ119" s="850"/>
      <c r="CK119" s="954"/>
      <c r="CL119" s="915"/>
      <c r="CM119" s="853" t="s">
        <v>441</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63" t="s">
        <v>122</v>
      </c>
      <c r="DH119" s="764"/>
      <c r="DI119" s="764"/>
      <c r="DJ119" s="764"/>
      <c r="DK119" s="765"/>
      <c r="DL119" s="766" t="s">
        <v>122</v>
      </c>
      <c r="DM119" s="764"/>
      <c r="DN119" s="764"/>
      <c r="DO119" s="764"/>
      <c r="DP119" s="765"/>
      <c r="DQ119" s="766" t="s">
        <v>122</v>
      </c>
      <c r="DR119" s="764"/>
      <c r="DS119" s="764"/>
      <c r="DT119" s="764"/>
      <c r="DU119" s="765"/>
      <c r="DV119" s="880" t="s">
        <v>122</v>
      </c>
      <c r="DW119" s="881"/>
      <c r="DX119" s="881"/>
      <c r="DY119" s="881"/>
      <c r="DZ119" s="882"/>
    </row>
    <row r="120" spans="1:130" s="230" customFormat="1" ht="26.25" customHeight="1" x14ac:dyDescent="0.15">
      <c r="A120" s="912"/>
      <c r="B120" s="913"/>
      <c r="C120" s="789"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0" t="s">
        <v>122</v>
      </c>
      <c r="AB120" s="771"/>
      <c r="AC120" s="771"/>
      <c r="AD120" s="771"/>
      <c r="AE120" s="772"/>
      <c r="AF120" s="792" t="s">
        <v>122</v>
      </c>
      <c r="AG120" s="771"/>
      <c r="AH120" s="771"/>
      <c r="AI120" s="771"/>
      <c r="AJ120" s="772"/>
      <c r="AK120" s="792" t="s">
        <v>122</v>
      </c>
      <c r="AL120" s="771"/>
      <c r="AM120" s="771"/>
      <c r="AN120" s="771"/>
      <c r="AO120" s="772"/>
      <c r="AP120" s="826" t="s">
        <v>122</v>
      </c>
      <c r="AQ120" s="827"/>
      <c r="AR120" s="827"/>
      <c r="AS120" s="827"/>
      <c r="AT120" s="828"/>
      <c r="AU120" s="806" t="s">
        <v>442</v>
      </c>
      <c r="AV120" s="807"/>
      <c r="AW120" s="807"/>
      <c r="AX120" s="807"/>
      <c r="AY120" s="808"/>
      <c r="AZ120" s="838" t="s">
        <v>443</v>
      </c>
      <c r="BA120" s="780"/>
      <c r="BB120" s="780"/>
      <c r="BC120" s="780"/>
      <c r="BD120" s="780"/>
      <c r="BE120" s="780"/>
      <c r="BF120" s="780"/>
      <c r="BG120" s="780"/>
      <c r="BH120" s="780"/>
      <c r="BI120" s="780"/>
      <c r="BJ120" s="780"/>
      <c r="BK120" s="780"/>
      <c r="BL120" s="780"/>
      <c r="BM120" s="780"/>
      <c r="BN120" s="780"/>
      <c r="BO120" s="780"/>
      <c r="BP120" s="781"/>
      <c r="BQ120" s="839">
        <v>19272233</v>
      </c>
      <c r="BR120" s="805"/>
      <c r="BS120" s="805"/>
      <c r="BT120" s="805"/>
      <c r="BU120" s="805"/>
      <c r="BV120" s="805">
        <v>23056126</v>
      </c>
      <c r="BW120" s="805"/>
      <c r="BX120" s="805"/>
      <c r="BY120" s="805"/>
      <c r="BZ120" s="805"/>
      <c r="CA120" s="805">
        <v>23254454</v>
      </c>
      <c r="CB120" s="805"/>
      <c r="CC120" s="805"/>
      <c r="CD120" s="805"/>
      <c r="CE120" s="805"/>
      <c r="CF120" s="871">
        <v>96.8</v>
      </c>
      <c r="CG120" s="872"/>
      <c r="CH120" s="872"/>
      <c r="CI120" s="872"/>
      <c r="CJ120" s="872"/>
      <c r="CK120" s="873" t="s">
        <v>444</v>
      </c>
      <c r="CL120" s="830"/>
      <c r="CM120" s="830"/>
      <c r="CN120" s="830"/>
      <c r="CO120" s="831"/>
      <c r="CP120" s="877" t="s">
        <v>393</v>
      </c>
      <c r="CQ120" s="878"/>
      <c r="CR120" s="878"/>
      <c r="CS120" s="878"/>
      <c r="CT120" s="878"/>
      <c r="CU120" s="878"/>
      <c r="CV120" s="878"/>
      <c r="CW120" s="878"/>
      <c r="CX120" s="878"/>
      <c r="CY120" s="878"/>
      <c r="CZ120" s="878"/>
      <c r="DA120" s="878"/>
      <c r="DB120" s="878"/>
      <c r="DC120" s="878"/>
      <c r="DD120" s="878"/>
      <c r="DE120" s="878"/>
      <c r="DF120" s="879"/>
      <c r="DG120" s="839">
        <v>4081561</v>
      </c>
      <c r="DH120" s="805"/>
      <c r="DI120" s="805"/>
      <c r="DJ120" s="805"/>
      <c r="DK120" s="805"/>
      <c r="DL120" s="805">
        <v>3929710</v>
      </c>
      <c r="DM120" s="805"/>
      <c r="DN120" s="805"/>
      <c r="DO120" s="805"/>
      <c r="DP120" s="805"/>
      <c r="DQ120" s="805">
        <v>3777300</v>
      </c>
      <c r="DR120" s="805"/>
      <c r="DS120" s="805"/>
      <c r="DT120" s="805"/>
      <c r="DU120" s="805"/>
      <c r="DV120" s="857">
        <v>15.7</v>
      </c>
      <c r="DW120" s="857"/>
      <c r="DX120" s="857"/>
      <c r="DY120" s="857"/>
      <c r="DZ120" s="858"/>
    </row>
    <row r="121" spans="1:130" s="230" customFormat="1" ht="26.25" customHeight="1" x14ac:dyDescent="0.15">
      <c r="A121" s="912"/>
      <c r="B121" s="913"/>
      <c r="C121" s="861" t="s">
        <v>445</v>
      </c>
      <c r="D121" s="862"/>
      <c r="E121" s="862"/>
      <c r="F121" s="862"/>
      <c r="G121" s="862"/>
      <c r="H121" s="862"/>
      <c r="I121" s="862"/>
      <c r="J121" s="862"/>
      <c r="K121" s="862"/>
      <c r="L121" s="862"/>
      <c r="M121" s="862"/>
      <c r="N121" s="862"/>
      <c r="O121" s="862"/>
      <c r="P121" s="862"/>
      <c r="Q121" s="862"/>
      <c r="R121" s="862"/>
      <c r="S121" s="862"/>
      <c r="T121" s="862"/>
      <c r="U121" s="862"/>
      <c r="V121" s="862"/>
      <c r="W121" s="862"/>
      <c r="X121" s="862"/>
      <c r="Y121" s="862"/>
      <c r="Z121" s="863"/>
      <c r="AA121" s="770" t="s">
        <v>122</v>
      </c>
      <c r="AB121" s="771"/>
      <c r="AC121" s="771"/>
      <c r="AD121" s="771"/>
      <c r="AE121" s="772"/>
      <c r="AF121" s="792" t="s">
        <v>122</v>
      </c>
      <c r="AG121" s="771"/>
      <c r="AH121" s="771"/>
      <c r="AI121" s="771"/>
      <c r="AJ121" s="772"/>
      <c r="AK121" s="792" t="s">
        <v>122</v>
      </c>
      <c r="AL121" s="771"/>
      <c r="AM121" s="771"/>
      <c r="AN121" s="771"/>
      <c r="AO121" s="772"/>
      <c r="AP121" s="826" t="s">
        <v>122</v>
      </c>
      <c r="AQ121" s="827"/>
      <c r="AR121" s="827"/>
      <c r="AS121" s="827"/>
      <c r="AT121" s="828"/>
      <c r="AU121" s="809"/>
      <c r="AV121" s="810"/>
      <c r="AW121" s="810"/>
      <c r="AX121" s="810"/>
      <c r="AY121" s="811"/>
      <c r="AZ121" s="789" t="s">
        <v>446</v>
      </c>
      <c r="BA121" s="752"/>
      <c r="BB121" s="752"/>
      <c r="BC121" s="752"/>
      <c r="BD121" s="752"/>
      <c r="BE121" s="752"/>
      <c r="BF121" s="752"/>
      <c r="BG121" s="752"/>
      <c r="BH121" s="752"/>
      <c r="BI121" s="752"/>
      <c r="BJ121" s="752"/>
      <c r="BK121" s="752"/>
      <c r="BL121" s="752"/>
      <c r="BM121" s="752"/>
      <c r="BN121" s="752"/>
      <c r="BO121" s="752"/>
      <c r="BP121" s="753"/>
      <c r="BQ121" s="790">
        <v>4624518</v>
      </c>
      <c r="BR121" s="791"/>
      <c r="BS121" s="791"/>
      <c r="BT121" s="791"/>
      <c r="BU121" s="791"/>
      <c r="BV121" s="791">
        <v>4267077</v>
      </c>
      <c r="BW121" s="791"/>
      <c r="BX121" s="791"/>
      <c r="BY121" s="791"/>
      <c r="BZ121" s="791"/>
      <c r="CA121" s="791">
        <v>4405608</v>
      </c>
      <c r="CB121" s="791"/>
      <c r="CC121" s="791"/>
      <c r="CD121" s="791"/>
      <c r="CE121" s="791"/>
      <c r="CF121" s="869">
        <v>18.3</v>
      </c>
      <c r="CG121" s="870"/>
      <c r="CH121" s="870"/>
      <c r="CI121" s="870"/>
      <c r="CJ121" s="870"/>
      <c r="CK121" s="874"/>
      <c r="CL121" s="833"/>
      <c r="CM121" s="833"/>
      <c r="CN121" s="833"/>
      <c r="CO121" s="834"/>
      <c r="CP121" s="802" t="s">
        <v>391</v>
      </c>
      <c r="CQ121" s="803"/>
      <c r="CR121" s="803"/>
      <c r="CS121" s="803"/>
      <c r="CT121" s="803"/>
      <c r="CU121" s="803"/>
      <c r="CV121" s="803"/>
      <c r="CW121" s="803"/>
      <c r="CX121" s="803"/>
      <c r="CY121" s="803"/>
      <c r="CZ121" s="803"/>
      <c r="DA121" s="803"/>
      <c r="DB121" s="803"/>
      <c r="DC121" s="803"/>
      <c r="DD121" s="803"/>
      <c r="DE121" s="803"/>
      <c r="DF121" s="804"/>
      <c r="DG121" s="790">
        <v>270523</v>
      </c>
      <c r="DH121" s="791"/>
      <c r="DI121" s="791"/>
      <c r="DJ121" s="791"/>
      <c r="DK121" s="791"/>
      <c r="DL121" s="791">
        <v>250476</v>
      </c>
      <c r="DM121" s="791"/>
      <c r="DN121" s="791"/>
      <c r="DO121" s="791"/>
      <c r="DP121" s="791"/>
      <c r="DQ121" s="791">
        <v>203997</v>
      </c>
      <c r="DR121" s="791"/>
      <c r="DS121" s="791"/>
      <c r="DT121" s="791"/>
      <c r="DU121" s="791"/>
      <c r="DV121" s="842">
        <v>0.8</v>
      </c>
      <c r="DW121" s="842"/>
      <c r="DX121" s="842"/>
      <c r="DY121" s="842"/>
      <c r="DZ121" s="843"/>
    </row>
    <row r="122" spans="1:130" s="230" customFormat="1" ht="26.25" customHeight="1" x14ac:dyDescent="0.15">
      <c r="A122" s="912"/>
      <c r="B122" s="913"/>
      <c r="C122" s="789"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0" t="s">
        <v>122</v>
      </c>
      <c r="AB122" s="771"/>
      <c r="AC122" s="771"/>
      <c r="AD122" s="771"/>
      <c r="AE122" s="772"/>
      <c r="AF122" s="792" t="s">
        <v>122</v>
      </c>
      <c r="AG122" s="771"/>
      <c r="AH122" s="771"/>
      <c r="AI122" s="771"/>
      <c r="AJ122" s="772"/>
      <c r="AK122" s="792" t="s">
        <v>122</v>
      </c>
      <c r="AL122" s="771"/>
      <c r="AM122" s="771"/>
      <c r="AN122" s="771"/>
      <c r="AO122" s="772"/>
      <c r="AP122" s="826" t="s">
        <v>122</v>
      </c>
      <c r="AQ122" s="827"/>
      <c r="AR122" s="827"/>
      <c r="AS122" s="827"/>
      <c r="AT122" s="828"/>
      <c r="AU122" s="809"/>
      <c r="AV122" s="810"/>
      <c r="AW122" s="810"/>
      <c r="AX122" s="810"/>
      <c r="AY122" s="811"/>
      <c r="AZ122" s="853" t="s">
        <v>447</v>
      </c>
      <c r="BA122" s="854"/>
      <c r="BB122" s="854"/>
      <c r="BC122" s="854"/>
      <c r="BD122" s="854"/>
      <c r="BE122" s="854"/>
      <c r="BF122" s="854"/>
      <c r="BG122" s="854"/>
      <c r="BH122" s="854"/>
      <c r="BI122" s="854"/>
      <c r="BJ122" s="854"/>
      <c r="BK122" s="854"/>
      <c r="BL122" s="854"/>
      <c r="BM122" s="854"/>
      <c r="BN122" s="854"/>
      <c r="BO122" s="854"/>
      <c r="BP122" s="855"/>
      <c r="BQ122" s="859">
        <v>34856805</v>
      </c>
      <c r="BR122" s="860"/>
      <c r="BS122" s="860"/>
      <c r="BT122" s="860"/>
      <c r="BU122" s="860"/>
      <c r="BV122" s="860">
        <v>32392374</v>
      </c>
      <c r="BW122" s="860"/>
      <c r="BX122" s="860"/>
      <c r="BY122" s="860"/>
      <c r="BZ122" s="860"/>
      <c r="CA122" s="860">
        <v>30972343</v>
      </c>
      <c r="CB122" s="860"/>
      <c r="CC122" s="860"/>
      <c r="CD122" s="860"/>
      <c r="CE122" s="860"/>
      <c r="CF122" s="916">
        <v>128.9</v>
      </c>
      <c r="CG122" s="917"/>
      <c r="CH122" s="917"/>
      <c r="CI122" s="917"/>
      <c r="CJ122" s="917"/>
      <c r="CK122" s="874"/>
      <c r="CL122" s="833"/>
      <c r="CM122" s="833"/>
      <c r="CN122" s="833"/>
      <c r="CO122" s="834"/>
      <c r="CP122" s="802" t="s">
        <v>389</v>
      </c>
      <c r="CQ122" s="803"/>
      <c r="CR122" s="803"/>
      <c r="CS122" s="803"/>
      <c r="CT122" s="803"/>
      <c r="CU122" s="803"/>
      <c r="CV122" s="803"/>
      <c r="CW122" s="803"/>
      <c r="CX122" s="803"/>
      <c r="CY122" s="803"/>
      <c r="CZ122" s="803"/>
      <c r="DA122" s="803"/>
      <c r="DB122" s="803"/>
      <c r="DC122" s="803"/>
      <c r="DD122" s="803"/>
      <c r="DE122" s="803"/>
      <c r="DF122" s="804"/>
      <c r="DG122" s="790" t="s">
        <v>122</v>
      </c>
      <c r="DH122" s="791"/>
      <c r="DI122" s="791"/>
      <c r="DJ122" s="791"/>
      <c r="DK122" s="791"/>
      <c r="DL122" s="791" t="s">
        <v>122</v>
      </c>
      <c r="DM122" s="791"/>
      <c r="DN122" s="791"/>
      <c r="DO122" s="791"/>
      <c r="DP122" s="791"/>
      <c r="DQ122" s="791" t="s">
        <v>122</v>
      </c>
      <c r="DR122" s="791"/>
      <c r="DS122" s="791"/>
      <c r="DT122" s="791"/>
      <c r="DU122" s="791"/>
      <c r="DV122" s="842" t="s">
        <v>122</v>
      </c>
      <c r="DW122" s="842"/>
      <c r="DX122" s="842"/>
      <c r="DY122" s="842"/>
      <c r="DZ122" s="843"/>
    </row>
    <row r="123" spans="1:130" s="230" customFormat="1" ht="26.25" customHeight="1" x14ac:dyDescent="0.15">
      <c r="A123" s="912"/>
      <c r="B123" s="913"/>
      <c r="C123" s="789"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0" t="s">
        <v>122</v>
      </c>
      <c r="AB123" s="771"/>
      <c r="AC123" s="771"/>
      <c r="AD123" s="771"/>
      <c r="AE123" s="772"/>
      <c r="AF123" s="792" t="s">
        <v>122</v>
      </c>
      <c r="AG123" s="771"/>
      <c r="AH123" s="771"/>
      <c r="AI123" s="771"/>
      <c r="AJ123" s="772"/>
      <c r="AK123" s="792" t="s">
        <v>122</v>
      </c>
      <c r="AL123" s="771"/>
      <c r="AM123" s="771"/>
      <c r="AN123" s="771"/>
      <c r="AO123" s="772"/>
      <c r="AP123" s="826" t="s">
        <v>122</v>
      </c>
      <c r="AQ123" s="827"/>
      <c r="AR123" s="827"/>
      <c r="AS123" s="827"/>
      <c r="AT123" s="828"/>
      <c r="AU123" s="812"/>
      <c r="AV123" s="813"/>
      <c r="AW123" s="813"/>
      <c r="AX123" s="813"/>
      <c r="AY123" s="813"/>
      <c r="AZ123" s="251" t="s">
        <v>177</v>
      </c>
      <c r="BA123" s="251"/>
      <c r="BB123" s="251"/>
      <c r="BC123" s="251"/>
      <c r="BD123" s="251"/>
      <c r="BE123" s="251"/>
      <c r="BF123" s="251"/>
      <c r="BG123" s="251"/>
      <c r="BH123" s="251"/>
      <c r="BI123" s="251"/>
      <c r="BJ123" s="251"/>
      <c r="BK123" s="251"/>
      <c r="BL123" s="251"/>
      <c r="BM123" s="251"/>
      <c r="BN123" s="251"/>
      <c r="BO123" s="864" t="s">
        <v>448</v>
      </c>
      <c r="BP123" s="865"/>
      <c r="BQ123" s="848">
        <v>58753556</v>
      </c>
      <c r="BR123" s="849"/>
      <c r="BS123" s="849"/>
      <c r="BT123" s="849"/>
      <c r="BU123" s="849"/>
      <c r="BV123" s="849">
        <v>59715577</v>
      </c>
      <c r="BW123" s="849"/>
      <c r="BX123" s="849"/>
      <c r="BY123" s="849"/>
      <c r="BZ123" s="849"/>
      <c r="CA123" s="849">
        <v>58632405</v>
      </c>
      <c r="CB123" s="849"/>
      <c r="CC123" s="849"/>
      <c r="CD123" s="849"/>
      <c r="CE123" s="849"/>
      <c r="CF123" s="748"/>
      <c r="CG123" s="749"/>
      <c r="CH123" s="749"/>
      <c r="CI123" s="749"/>
      <c r="CJ123" s="850"/>
      <c r="CK123" s="874"/>
      <c r="CL123" s="833"/>
      <c r="CM123" s="833"/>
      <c r="CN123" s="833"/>
      <c r="CO123" s="834"/>
      <c r="CP123" s="802" t="s">
        <v>390</v>
      </c>
      <c r="CQ123" s="803"/>
      <c r="CR123" s="803"/>
      <c r="CS123" s="803"/>
      <c r="CT123" s="803"/>
      <c r="CU123" s="803"/>
      <c r="CV123" s="803"/>
      <c r="CW123" s="803"/>
      <c r="CX123" s="803"/>
      <c r="CY123" s="803"/>
      <c r="CZ123" s="803"/>
      <c r="DA123" s="803"/>
      <c r="DB123" s="803"/>
      <c r="DC123" s="803"/>
      <c r="DD123" s="803"/>
      <c r="DE123" s="803"/>
      <c r="DF123" s="804"/>
      <c r="DG123" s="770" t="s">
        <v>122</v>
      </c>
      <c r="DH123" s="771"/>
      <c r="DI123" s="771"/>
      <c r="DJ123" s="771"/>
      <c r="DK123" s="772"/>
      <c r="DL123" s="792" t="s">
        <v>122</v>
      </c>
      <c r="DM123" s="771"/>
      <c r="DN123" s="771"/>
      <c r="DO123" s="771"/>
      <c r="DP123" s="772"/>
      <c r="DQ123" s="792" t="s">
        <v>122</v>
      </c>
      <c r="DR123" s="771"/>
      <c r="DS123" s="771"/>
      <c r="DT123" s="771"/>
      <c r="DU123" s="772"/>
      <c r="DV123" s="826" t="s">
        <v>122</v>
      </c>
      <c r="DW123" s="827"/>
      <c r="DX123" s="827"/>
      <c r="DY123" s="827"/>
      <c r="DZ123" s="828"/>
    </row>
    <row r="124" spans="1:130" s="230" customFormat="1" ht="26.25" customHeight="1" thickBot="1" x14ac:dyDescent="0.2">
      <c r="A124" s="912"/>
      <c r="B124" s="913"/>
      <c r="C124" s="789"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0" t="s">
        <v>122</v>
      </c>
      <c r="AB124" s="771"/>
      <c r="AC124" s="771"/>
      <c r="AD124" s="771"/>
      <c r="AE124" s="772"/>
      <c r="AF124" s="792" t="s">
        <v>122</v>
      </c>
      <c r="AG124" s="771"/>
      <c r="AH124" s="771"/>
      <c r="AI124" s="771"/>
      <c r="AJ124" s="772"/>
      <c r="AK124" s="792" t="s">
        <v>122</v>
      </c>
      <c r="AL124" s="771"/>
      <c r="AM124" s="771"/>
      <c r="AN124" s="771"/>
      <c r="AO124" s="772"/>
      <c r="AP124" s="826" t="s">
        <v>122</v>
      </c>
      <c r="AQ124" s="827"/>
      <c r="AR124" s="827"/>
      <c r="AS124" s="827"/>
      <c r="AT124" s="828"/>
      <c r="AU124" s="844" t="s">
        <v>449</v>
      </c>
      <c r="AV124" s="845"/>
      <c r="AW124" s="845"/>
      <c r="AX124" s="845"/>
      <c r="AY124" s="845"/>
      <c r="AZ124" s="845"/>
      <c r="BA124" s="845"/>
      <c r="BB124" s="845"/>
      <c r="BC124" s="845"/>
      <c r="BD124" s="845"/>
      <c r="BE124" s="845"/>
      <c r="BF124" s="845"/>
      <c r="BG124" s="845"/>
      <c r="BH124" s="845"/>
      <c r="BI124" s="845"/>
      <c r="BJ124" s="845"/>
      <c r="BK124" s="845"/>
      <c r="BL124" s="845"/>
      <c r="BM124" s="845"/>
      <c r="BN124" s="845"/>
      <c r="BO124" s="845"/>
      <c r="BP124" s="846"/>
      <c r="BQ124" s="847" t="s">
        <v>122</v>
      </c>
      <c r="BR124" s="840"/>
      <c r="BS124" s="840"/>
      <c r="BT124" s="840"/>
      <c r="BU124" s="840"/>
      <c r="BV124" s="840" t="s">
        <v>122</v>
      </c>
      <c r="BW124" s="840"/>
      <c r="BX124" s="840"/>
      <c r="BY124" s="840"/>
      <c r="BZ124" s="840"/>
      <c r="CA124" s="840" t="s">
        <v>122</v>
      </c>
      <c r="CB124" s="840"/>
      <c r="CC124" s="840"/>
      <c r="CD124" s="840"/>
      <c r="CE124" s="840"/>
      <c r="CF124" s="726"/>
      <c r="CG124" s="727"/>
      <c r="CH124" s="727"/>
      <c r="CI124" s="727"/>
      <c r="CJ124" s="841"/>
      <c r="CK124" s="875"/>
      <c r="CL124" s="875"/>
      <c r="CM124" s="875"/>
      <c r="CN124" s="875"/>
      <c r="CO124" s="876"/>
      <c r="CP124" s="802" t="s">
        <v>450</v>
      </c>
      <c r="CQ124" s="803"/>
      <c r="CR124" s="803"/>
      <c r="CS124" s="803"/>
      <c r="CT124" s="803"/>
      <c r="CU124" s="803"/>
      <c r="CV124" s="803"/>
      <c r="CW124" s="803"/>
      <c r="CX124" s="803"/>
      <c r="CY124" s="803"/>
      <c r="CZ124" s="803"/>
      <c r="DA124" s="803"/>
      <c r="DB124" s="803"/>
      <c r="DC124" s="803"/>
      <c r="DD124" s="803"/>
      <c r="DE124" s="803"/>
      <c r="DF124" s="804"/>
      <c r="DG124" s="763" t="s">
        <v>122</v>
      </c>
      <c r="DH124" s="764"/>
      <c r="DI124" s="764"/>
      <c r="DJ124" s="764"/>
      <c r="DK124" s="765"/>
      <c r="DL124" s="766" t="s">
        <v>122</v>
      </c>
      <c r="DM124" s="764"/>
      <c r="DN124" s="764"/>
      <c r="DO124" s="764"/>
      <c r="DP124" s="765"/>
      <c r="DQ124" s="766" t="s">
        <v>122</v>
      </c>
      <c r="DR124" s="764"/>
      <c r="DS124" s="764"/>
      <c r="DT124" s="764"/>
      <c r="DU124" s="765"/>
      <c r="DV124" s="880" t="s">
        <v>122</v>
      </c>
      <c r="DW124" s="881"/>
      <c r="DX124" s="881"/>
      <c r="DY124" s="881"/>
      <c r="DZ124" s="882"/>
    </row>
    <row r="125" spans="1:130" s="230" customFormat="1" ht="26.25" customHeight="1" x14ac:dyDescent="0.15">
      <c r="A125" s="912"/>
      <c r="B125" s="913"/>
      <c r="C125" s="789"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0" t="s">
        <v>122</v>
      </c>
      <c r="AB125" s="771"/>
      <c r="AC125" s="771"/>
      <c r="AD125" s="771"/>
      <c r="AE125" s="772"/>
      <c r="AF125" s="792" t="s">
        <v>122</v>
      </c>
      <c r="AG125" s="771"/>
      <c r="AH125" s="771"/>
      <c r="AI125" s="771"/>
      <c r="AJ125" s="772"/>
      <c r="AK125" s="792" t="s">
        <v>122</v>
      </c>
      <c r="AL125" s="771"/>
      <c r="AM125" s="771"/>
      <c r="AN125" s="771"/>
      <c r="AO125" s="772"/>
      <c r="AP125" s="826" t="s">
        <v>122</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29" t="s">
        <v>451</v>
      </c>
      <c r="CL125" s="830"/>
      <c r="CM125" s="830"/>
      <c r="CN125" s="830"/>
      <c r="CO125" s="831"/>
      <c r="CP125" s="838" t="s">
        <v>452</v>
      </c>
      <c r="CQ125" s="780"/>
      <c r="CR125" s="780"/>
      <c r="CS125" s="780"/>
      <c r="CT125" s="780"/>
      <c r="CU125" s="780"/>
      <c r="CV125" s="780"/>
      <c r="CW125" s="780"/>
      <c r="CX125" s="780"/>
      <c r="CY125" s="780"/>
      <c r="CZ125" s="780"/>
      <c r="DA125" s="780"/>
      <c r="DB125" s="780"/>
      <c r="DC125" s="780"/>
      <c r="DD125" s="780"/>
      <c r="DE125" s="780"/>
      <c r="DF125" s="781"/>
      <c r="DG125" s="839" t="s">
        <v>122</v>
      </c>
      <c r="DH125" s="805"/>
      <c r="DI125" s="805"/>
      <c r="DJ125" s="805"/>
      <c r="DK125" s="805"/>
      <c r="DL125" s="805" t="s">
        <v>122</v>
      </c>
      <c r="DM125" s="805"/>
      <c r="DN125" s="805"/>
      <c r="DO125" s="805"/>
      <c r="DP125" s="805"/>
      <c r="DQ125" s="805" t="s">
        <v>122</v>
      </c>
      <c r="DR125" s="805"/>
      <c r="DS125" s="805"/>
      <c r="DT125" s="805"/>
      <c r="DU125" s="805"/>
      <c r="DV125" s="857" t="s">
        <v>122</v>
      </c>
      <c r="DW125" s="857"/>
      <c r="DX125" s="857"/>
      <c r="DY125" s="857"/>
      <c r="DZ125" s="858"/>
    </row>
    <row r="126" spans="1:130" s="230" customFormat="1" ht="26.25" customHeight="1" thickBot="1" x14ac:dyDescent="0.2">
      <c r="A126" s="912"/>
      <c r="B126" s="913"/>
      <c r="C126" s="789"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0" t="s">
        <v>122</v>
      </c>
      <c r="AB126" s="771"/>
      <c r="AC126" s="771"/>
      <c r="AD126" s="771"/>
      <c r="AE126" s="772"/>
      <c r="AF126" s="792" t="s">
        <v>122</v>
      </c>
      <c r="AG126" s="771"/>
      <c r="AH126" s="771"/>
      <c r="AI126" s="771"/>
      <c r="AJ126" s="772"/>
      <c r="AK126" s="792" t="s">
        <v>122</v>
      </c>
      <c r="AL126" s="771"/>
      <c r="AM126" s="771"/>
      <c r="AN126" s="771"/>
      <c r="AO126" s="772"/>
      <c r="AP126" s="826" t="s">
        <v>122</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2"/>
      <c r="CL126" s="833"/>
      <c r="CM126" s="833"/>
      <c r="CN126" s="833"/>
      <c r="CO126" s="834"/>
      <c r="CP126" s="789" t="s">
        <v>453</v>
      </c>
      <c r="CQ126" s="752"/>
      <c r="CR126" s="752"/>
      <c r="CS126" s="752"/>
      <c r="CT126" s="752"/>
      <c r="CU126" s="752"/>
      <c r="CV126" s="752"/>
      <c r="CW126" s="752"/>
      <c r="CX126" s="752"/>
      <c r="CY126" s="752"/>
      <c r="CZ126" s="752"/>
      <c r="DA126" s="752"/>
      <c r="DB126" s="752"/>
      <c r="DC126" s="752"/>
      <c r="DD126" s="752"/>
      <c r="DE126" s="752"/>
      <c r="DF126" s="753"/>
      <c r="DG126" s="790" t="s">
        <v>122</v>
      </c>
      <c r="DH126" s="791"/>
      <c r="DI126" s="791"/>
      <c r="DJ126" s="791"/>
      <c r="DK126" s="791"/>
      <c r="DL126" s="791" t="s">
        <v>122</v>
      </c>
      <c r="DM126" s="791"/>
      <c r="DN126" s="791"/>
      <c r="DO126" s="791"/>
      <c r="DP126" s="791"/>
      <c r="DQ126" s="791" t="s">
        <v>122</v>
      </c>
      <c r="DR126" s="791"/>
      <c r="DS126" s="791"/>
      <c r="DT126" s="791"/>
      <c r="DU126" s="791"/>
      <c r="DV126" s="842" t="s">
        <v>122</v>
      </c>
      <c r="DW126" s="842"/>
      <c r="DX126" s="842"/>
      <c r="DY126" s="842"/>
      <c r="DZ126" s="843"/>
    </row>
    <row r="127" spans="1:130" s="230" customFormat="1" ht="26.25" customHeight="1" x14ac:dyDescent="0.15">
      <c r="A127" s="914"/>
      <c r="B127" s="915"/>
      <c r="C127" s="853" t="s">
        <v>454</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70">
        <v>19428</v>
      </c>
      <c r="AB127" s="771"/>
      <c r="AC127" s="771"/>
      <c r="AD127" s="771"/>
      <c r="AE127" s="772"/>
      <c r="AF127" s="792">
        <v>11106</v>
      </c>
      <c r="AG127" s="771"/>
      <c r="AH127" s="771"/>
      <c r="AI127" s="771"/>
      <c r="AJ127" s="772"/>
      <c r="AK127" s="792">
        <v>14979</v>
      </c>
      <c r="AL127" s="771"/>
      <c r="AM127" s="771"/>
      <c r="AN127" s="771"/>
      <c r="AO127" s="772"/>
      <c r="AP127" s="826">
        <v>0.1</v>
      </c>
      <c r="AQ127" s="827"/>
      <c r="AR127" s="827"/>
      <c r="AS127" s="827"/>
      <c r="AT127" s="828"/>
      <c r="AU127" s="232"/>
      <c r="AV127" s="232"/>
      <c r="AW127" s="232"/>
      <c r="AX127" s="856" t="s">
        <v>455</v>
      </c>
      <c r="AY127" s="786"/>
      <c r="AZ127" s="786"/>
      <c r="BA127" s="786"/>
      <c r="BB127" s="786"/>
      <c r="BC127" s="786"/>
      <c r="BD127" s="786"/>
      <c r="BE127" s="787"/>
      <c r="BF127" s="785" t="s">
        <v>456</v>
      </c>
      <c r="BG127" s="786"/>
      <c r="BH127" s="786"/>
      <c r="BI127" s="786"/>
      <c r="BJ127" s="786"/>
      <c r="BK127" s="786"/>
      <c r="BL127" s="787"/>
      <c r="BM127" s="785" t="s">
        <v>457</v>
      </c>
      <c r="BN127" s="786"/>
      <c r="BO127" s="786"/>
      <c r="BP127" s="786"/>
      <c r="BQ127" s="786"/>
      <c r="BR127" s="786"/>
      <c r="BS127" s="787"/>
      <c r="BT127" s="785" t="s">
        <v>458</v>
      </c>
      <c r="BU127" s="786"/>
      <c r="BV127" s="786"/>
      <c r="BW127" s="786"/>
      <c r="BX127" s="786"/>
      <c r="BY127" s="786"/>
      <c r="BZ127" s="788"/>
      <c r="CA127" s="232"/>
      <c r="CB127" s="232"/>
      <c r="CC127" s="232"/>
      <c r="CD127" s="255"/>
      <c r="CE127" s="255"/>
      <c r="CF127" s="255"/>
      <c r="CG127" s="232"/>
      <c r="CH127" s="232"/>
      <c r="CI127" s="232"/>
      <c r="CJ127" s="254"/>
      <c r="CK127" s="832"/>
      <c r="CL127" s="833"/>
      <c r="CM127" s="833"/>
      <c r="CN127" s="833"/>
      <c r="CO127" s="834"/>
      <c r="CP127" s="789" t="s">
        <v>459</v>
      </c>
      <c r="CQ127" s="752"/>
      <c r="CR127" s="752"/>
      <c r="CS127" s="752"/>
      <c r="CT127" s="752"/>
      <c r="CU127" s="752"/>
      <c r="CV127" s="752"/>
      <c r="CW127" s="752"/>
      <c r="CX127" s="752"/>
      <c r="CY127" s="752"/>
      <c r="CZ127" s="752"/>
      <c r="DA127" s="752"/>
      <c r="DB127" s="752"/>
      <c r="DC127" s="752"/>
      <c r="DD127" s="752"/>
      <c r="DE127" s="752"/>
      <c r="DF127" s="753"/>
      <c r="DG127" s="790" t="s">
        <v>122</v>
      </c>
      <c r="DH127" s="791"/>
      <c r="DI127" s="791"/>
      <c r="DJ127" s="791"/>
      <c r="DK127" s="791"/>
      <c r="DL127" s="791" t="s">
        <v>122</v>
      </c>
      <c r="DM127" s="791"/>
      <c r="DN127" s="791"/>
      <c r="DO127" s="791"/>
      <c r="DP127" s="791"/>
      <c r="DQ127" s="791" t="s">
        <v>122</v>
      </c>
      <c r="DR127" s="791"/>
      <c r="DS127" s="791"/>
      <c r="DT127" s="791"/>
      <c r="DU127" s="791"/>
      <c r="DV127" s="842" t="s">
        <v>122</v>
      </c>
      <c r="DW127" s="842"/>
      <c r="DX127" s="842"/>
      <c r="DY127" s="842"/>
      <c r="DZ127" s="843"/>
    </row>
    <row r="128" spans="1:130" s="230" customFormat="1" ht="26.25" customHeight="1" thickBot="1" x14ac:dyDescent="0.2">
      <c r="A128" s="821" t="s">
        <v>460</v>
      </c>
      <c r="B128" s="822"/>
      <c r="C128" s="822"/>
      <c r="D128" s="822"/>
      <c r="E128" s="822"/>
      <c r="F128" s="822"/>
      <c r="G128" s="822"/>
      <c r="H128" s="822"/>
      <c r="I128" s="822"/>
      <c r="J128" s="822"/>
      <c r="K128" s="822"/>
      <c r="L128" s="822"/>
      <c r="M128" s="822"/>
      <c r="N128" s="822"/>
      <c r="O128" s="822"/>
      <c r="P128" s="822"/>
      <c r="Q128" s="822"/>
      <c r="R128" s="822"/>
      <c r="S128" s="822"/>
      <c r="T128" s="822"/>
      <c r="U128" s="822"/>
      <c r="V128" s="822"/>
      <c r="W128" s="823" t="s">
        <v>461</v>
      </c>
      <c r="X128" s="823"/>
      <c r="Y128" s="823"/>
      <c r="Z128" s="824"/>
      <c r="AA128" s="825">
        <v>489088</v>
      </c>
      <c r="AB128" s="774"/>
      <c r="AC128" s="774"/>
      <c r="AD128" s="774"/>
      <c r="AE128" s="775"/>
      <c r="AF128" s="773">
        <v>442818</v>
      </c>
      <c r="AG128" s="774"/>
      <c r="AH128" s="774"/>
      <c r="AI128" s="774"/>
      <c r="AJ128" s="775"/>
      <c r="AK128" s="773">
        <v>412095</v>
      </c>
      <c r="AL128" s="774"/>
      <c r="AM128" s="774"/>
      <c r="AN128" s="774"/>
      <c r="AO128" s="775"/>
      <c r="AP128" s="776"/>
      <c r="AQ128" s="777"/>
      <c r="AR128" s="777"/>
      <c r="AS128" s="777"/>
      <c r="AT128" s="778"/>
      <c r="AU128" s="232"/>
      <c r="AV128" s="232"/>
      <c r="AW128" s="232"/>
      <c r="AX128" s="779" t="s">
        <v>462</v>
      </c>
      <c r="AY128" s="780"/>
      <c r="AZ128" s="780"/>
      <c r="BA128" s="780"/>
      <c r="BB128" s="780"/>
      <c r="BC128" s="780"/>
      <c r="BD128" s="780"/>
      <c r="BE128" s="781"/>
      <c r="BF128" s="782" t="s">
        <v>122</v>
      </c>
      <c r="BG128" s="783"/>
      <c r="BH128" s="783"/>
      <c r="BI128" s="783"/>
      <c r="BJ128" s="783"/>
      <c r="BK128" s="783"/>
      <c r="BL128" s="784"/>
      <c r="BM128" s="782">
        <v>11.93</v>
      </c>
      <c r="BN128" s="783"/>
      <c r="BO128" s="783"/>
      <c r="BP128" s="783"/>
      <c r="BQ128" s="783"/>
      <c r="BR128" s="783"/>
      <c r="BS128" s="784"/>
      <c r="BT128" s="782">
        <v>20</v>
      </c>
      <c r="BU128" s="783"/>
      <c r="BV128" s="783"/>
      <c r="BW128" s="783"/>
      <c r="BX128" s="783"/>
      <c r="BY128" s="783"/>
      <c r="BZ128" s="817"/>
      <c r="CA128" s="255"/>
      <c r="CB128" s="255"/>
      <c r="CC128" s="255"/>
      <c r="CD128" s="255"/>
      <c r="CE128" s="255"/>
      <c r="CF128" s="255"/>
      <c r="CG128" s="232"/>
      <c r="CH128" s="232"/>
      <c r="CI128" s="232"/>
      <c r="CJ128" s="254"/>
      <c r="CK128" s="835"/>
      <c r="CL128" s="836"/>
      <c r="CM128" s="836"/>
      <c r="CN128" s="836"/>
      <c r="CO128" s="837"/>
      <c r="CP128" s="818" t="s">
        <v>463</v>
      </c>
      <c r="CQ128" s="730"/>
      <c r="CR128" s="730"/>
      <c r="CS128" s="730"/>
      <c r="CT128" s="730"/>
      <c r="CU128" s="730"/>
      <c r="CV128" s="730"/>
      <c r="CW128" s="730"/>
      <c r="CX128" s="730"/>
      <c r="CY128" s="730"/>
      <c r="CZ128" s="730"/>
      <c r="DA128" s="730"/>
      <c r="DB128" s="730"/>
      <c r="DC128" s="730"/>
      <c r="DD128" s="730"/>
      <c r="DE128" s="730"/>
      <c r="DF128" s="731"/>
      <c r="DG128" s="819" t="s">
        <v>122</v>
      </c>
      <c r="DH128" s="820"/>
      <c r="DI128" s="820"/>
      <c r="DJ128" s="820"/>
      <c r="DK128" s="820"/>
      <c r="DL128" s="820" t="s">
        <v>122</v>
      </c>
      <c r="DM128" s="820"/>
      <c r="DN128" s="820"/>
      <c r="DO128" s="820"/>
      <c r="DP128" s="820"/>
      <c r="DQ128" s="820" t="s">
        <v>122</v>
      </c>
      <c r="DR128" s="820"/>
      <c r="DS128" s="820"/>
      <c r="DT128" s="820"/>
      <c r="DU128" s="820"/>
      <c r="DV128" s="851" t="s">
        <v>122</v>
      </c>
      <c r="DW128" s="851"/>
      <c r="DX128" s="851"/>
      <c r="DY128" s="851"/>
      <c r="DZ128" s="852"/>
    </row>
    <row r="129" spans="1:131" s="230" customFormat="1" ht="26.25" customHeight="1" x14ac:dyDescent="0.15">
      <c r="A129" s="797" t="s">
        <v>102</v>
      </c>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9" t="s">
        <v>464</v>
      </c>
      <c r="X129" s="800"/>
      <c r="Y129" s="800"/>
      <c r="Z129" s="801"/>
      <c r="AA129" s="770">
        <v>27693827</v>
      </c>
      <c r="AB129" s="771"/>
      <c r="AC129" s="771"/>
      <c r="AD129" s="771"/>
      <c r="AE129" s="772"/>
      <c r="AF129" s="792">
        <v>27201758</v>
      </c>
      <c r="AG129" s="771"/>
      <c r="AH129" s="771"/>
      <c r="AI129" s="771"/>
      <c r="AJ129" s="772"/>
      <c r="AK129" s="792">
        <v>27600610</v>
      </c>
      <c r="AL129" s="771"/>
      <c r="AM129" s="771"/>
      <c r="AN129" s="771"/>
      <c r="AO129" s="772"/>
      <c r="AP129" s="814"/>
      <c r="AQ129" s="815"/>
      <c r="AR129" s="815"/>
      <c r="AS129" s="815"/>
      <c r="AT129" s="816"/>
      <c r="AU129" s="233"/>
      <c r="AV129" s="233"/>
      <c r="AW129" s="233"/>
      <c r="AX129" s="751" t="s">
        <v>465</v>
      </c>
      <c r="AY129" s="752"/>
      <c r="AZ129" s="752"/>
      <c r="BA129" s="752"/>
      <c r="BB129" s="752"/>
      <c r="BC129" s="752"/>
      <c r="BD129" s="752"/>
      <c r="BE129" s="753"/>
      <c r="BF129" s="793" t="s">
        <v>122</v>
      </c>
      <c r="BG129" s="794"/>
      <c r="BH129" s="794"/>
      <c r="BI129" s="794"/>
      <c r="BJ129" s="794"/>
      <c r="BK129" s="794"/>
      <c r="BL129" s="795"/>
      <c r="BM129" s="793">
        <v>16.93</v>
      </c>
      <c r="BN129" s="794"/>
      <c r="BO129" s="794"/>
      <c r="BP129" s="794"/>
      <c r="BQ129" s="794"/>
      <c r="BR129" s="794"/>
      <c r="BS129" s="795"/>
      <c r="BT129" s="793">
        <v>30</v>
      </c>
      <c r="BU129" s="794"/>
      <c r="BV129" s="794"/>
      <c r="BW129" s="794"/>
      <c r="BX129" s="794"/>
      <c r="BY129" s="794"/>
      <c r="BZ129" s="79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97" t="s">
        <v>466</v>
      </c>
      <c r="B130" s="798"/>
      <c r="C130" s="798"/>
      <c r="D130" s="798"/>
      <c r="E130" s="798"/>
      <c r="F130" s="798"/>
      <c r="G130" s="798"/>
      <c r="H130" s="798"/>
      <c r="I130" s="798"/>
      <c r="J130" s="798"/>
      <c r="K130" s="798"/>
      <c r="L130" s="798"/>
      <c r="M130" s="798"/>
      <c r="N130" s="798"/>
      <c r="O130" s="798"/>
      <c r="P130" s="798"/>
      <c r="Q130" s="798"/>
      <c r="R130" s="798"/>
      <c r="S130" s="798"/>
      <c r="T130" s="798"/>
      <c r="U130" s="798"/>
      <c r="V130" s="798"/>
      <c r="W130" s="799" t="s">
        <v>467</v>
      </c>
      <c r="X130" s="800"/>
      <c r="Y130" s="800"/>
      <c r="Z130" s="801"/>
      <c r="AA130" s="770">
        <v>3528952</v>
      </c>
      <c r="AB130" s="771"/>
      <c r="AC130" s="771"/>
      <c r="AD130" s="771"/>
      <c r="AE130" s="772"/>
      <c r="AF130" s="792">
        <v>3592342</v>
      </c>
      <c r="AG130" s="771"/>
      <c r="AH130" s="771"/>
      <c r="AI130" s="771"/>
      <c r="AJ130" s="772"/>
      <c r="AK130" s="792">
        <v>3570297</v>
      </c>
      <c r="AL130" s="771"/>
      <c r="AM130" s="771"/>
      <c r="AN130" s="771"/>
      <c r="AO130" s="772"/>
      <c r="AP130" s="814"/>
      <c r="AQ130" s="815"/>
      <c r="AR130" s="815"/>
      <c r="AS130" s="815"/>
      <c r="AT130" s="816"/>
      <c r="AU130" s="233"/>
      <c r="AV130" s="233"/>
      <c r="AW130" s="233"/>
      <c r="AX130" s="751" t="s">
        <v>468</v>
      </c>
      <c r="AY130" s="752"/>
      <c r="AZ130" s="752"/>
      <c r="BA130" s="752"/>
      <c r="BB130" s="752"/>
      <c r="BC130" s="752"/>
      <c r="BD130" s="752"/>
      <c r="BE130" s="753"/>
      <c r="BF130" s="754">
        <v>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24164875</v>
      </c>
      <c r="AB131" s="764"/>
      <c r="AC131" s="764"/>
      <c r="AD131" s="764"/>
      <c r="AE131" s="765"/>
      <c r="AF131" s="766">
        <v>23609416</v>
      </c>
      <c r="AG131" s="764"/>
      <c r="AH131" s="764"/>
      <c r="AI131" s="764"/>
      <c r="AJ131" s="765"/>
      <c r="AK131" s="766">
        <v>24030313</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5.5076014259999999</v>
      </c>
      <c r="AB132" s="745"/>
      <c r="AC132" s="745"/>
      <c r="AD132" s="745"/>
      <c r="AE132" s="746"/>
      <c r="AF132" s="747">
        <v>5.9628497380000001</v>
      </c>
      <c r="AG132" s="745"/>
      <c r="AH132" s="745"/>
      <c r="AI132" s="745"/>
      <c r="AJ132" s="746"/>
      <c r="AK132" s="747">
        <v>5.1935028890000003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5.8</v>
      </c>
      <c r="AB133" s="724"/>
      <c r="AC133" s="724"/>
      <c r="AD133" s="724"/>
      <c r="AE133" s="725"/>
      <c r="AF133" s="723">
        <v>5.8</v>
      </c>
      <c r="AG133" s="724"/>
      <c r="AH133" s="724"/>
      <c r="AI133" s="724"/>
      <c r="AJ133" s="725"/>
      <c r="AK133" s="723">
        <v>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c3AJl8jVhNEEXK9iUxOvIAHgU4cCQhIaA2zaUZiC75e4219nTQKm//I9MsOpTno2boCOvyohRcLZw7lLizekQ==" saltValue="IlkFVfc4HxmBsSaanB6l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75:P75"/>
    <mergeCell ref="Q70:U70"/>
    <mergeCell ref="V70:Z70"/>
    <mergeCell ref="AA70:AE70"/>
    <mergeCell ref="AF70:AJ70"/>
    <mergeCell ref="AK70:AO70"/>
    <mergeCell ref="AP70:AT70"/>
    <mergeCell ref="AU70:AY70"/>
    <mergeCell ref="AZ70:BD70"/>
    <mergeCell ref="DL7:DP7"/>
    <mergeCell ref="DQ7:DU7"/>
    <mergeCell ref="DV7:DZ7"/>
    <mergeCell ref="B8:P8"/>
    <mergeCell ref="Q8:U8"/>
    <mergeCell ref="V8:Z8"/>
    <mergeCell ref="AA8:AE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DV68:DZ68"/>
    <mergeCell ref="B69:P69"/>
    <mergeCell ref="Q69:U69"/>
    <mergeCell ref="V69:Z69"/>
    <mergeCell ref="AA69:AE69"/>
    <mergeCell ref="AF69:AJ69"/>
    <mergeCell ref="AK69:AO69"/>
    <mergeCell ref="AP69:AT69"/>
    <mergeCell ref="AU69:AY69"/>
    <mergeCell ref="AZ69:BD69"/>
    <mergeCell ref="CR68:CV68"/>
    <mergeCell ref="CM70:CQ70"/>
    <mergeCell ref="DV71:DZ71"/>
    <mergeCell ref="DV70:DZ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70:DA70"/>
    <mergeCell ref="AP74:AT74"/>
    <mergeCell ref="AU74:AY74"/>
    <mergeCell ref="AZ74:BD74"/>
    <mergeCell ref="BS74:CG74"/>
    <mergeCell ref="CH74:CL74"/>
    <mergeCell ref="DV69:DZ69"/>
    <mergeCell ref="B71:P71"/>
    <mergeCell ref="Q71:U71"/>
    <mergeCell ref="V71:Z71"/>
    <mergeCell ref="AA71:AE71"/>
    <mergeCell ref="AF71:AJ71"/>
    <mergeCell ref="AK71:AO71"/>
    <mergeCell ref="BS69:CG69"/>
    <mergeCell ref="CH69:CL69"/>
    <mergeCell ref="CM69:CQ69"/>
    <mergeCell ref="CR69:CV69"/>
    <mergeCell ref="CW69:DA69"/>
    <mergeCell ref="DB69:DF69"/>
    <mergeCell ref="B72:P72"/>
    <mergeCell ref="Q72:U72"/>
    <mergeCell ref="V72:Z72"/>
    <mergeCell ref="AA72:AE72"/>
    <mergeCell ref="AF72:AJ72"/>
    <mergeCell ref="AK72:AO72"/>
    <mergeCell ref="AP72:AT72"/>
    <mergeCell ref="CH72:CL72"/>
    <mergeCell ref="DG71:DK71"/>
    <mergeCell ref="DL71:DP71"/>
    <mergeCell ref="DQ71:DU71"/>
    <mergeCell ref="DV72:DZ72"/>
    <mergeCell ref="B70:P70"/>
    <mergeCell ref="CR70:CV70"/>
    <mergeCell ref="AU75:AY75"/>
    <mergeCell ref="AZ75:BD75"/>
    <mergeCell ref="DQ77:DU77"/>
    <mergeCell ref="CW67:DA67"/>
    <mergeCell ref="DB67:DF67"/>
    <mergeCell ref="DG67:DK67"/>
    <mergeCell ref="DL67:DP67"/>
    <mergeCell ref="DQ67:DU67"/>
    <mergeCell ref="DG69:DK69"/>
    <mergeCell ref="DL69:DP69"/>
    <mergeCell ref="DQ69:DU69"/>
    <mergeCell ref="CM74:CQ74"/>
    <mergeCell ref="CR74:CV74"/>
    <mergeCell ref="CW74:DA74"/>
    <mergeCell ref="DB74:DF74"/>
    <mergeCell ref="DG74:DK74"/>
    <mergeCell ref="DL74:DP74"/>
    <mergeCell ref="DQ74:DU74"/>
    <mergeCell ref="BS71:CG71"/>
    <mergeCell ref="CH71:CL71"/>
    <mergeCell ref="CM71:CQ71"/>
    <mergeCell ref="CR71:CV71"/>
    <mergeCell ref="CW71:DA71"/>
    <mergeCell ref="DB71:DF71"/>
    <mergeCell ref="CW68:DA68"/>
    <mergeCell ref="DB68:DF68"/>
    <mergeCell ref="DG68:DK68"/>
    <mergeCell ref="DL68:DP68"/>
    <mergeCell ref="DQ68:DU68"/>
    <mergeCell ref="AU72:AY72"/>
    <mergeCell ref="AZ72:BD72"/>
    <mergeCell ref="BS72:CG72"/>
    <mergeCell ref="DB70:DF70"/>
    <mergeCell ref="DG70:DK70"/>
    <mergeCell ref="DL70:DP70"/>
    <mergeCell ref="DQ70:DU70"/>
    <mergeCell ref="AP71:AT71"/>
    <mergeCell ref="AU71:AY71"/>
    <mergeCell ref="AZ71:BD71"/>
    <mergeCell ref="BS70:CG70"/>
    <mergeCell ref="CH70:CL70"/>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CM72:CQ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DV76:DZ76"/>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DG75:DK75"/>
    <mergeCell ref="DL75:DP75"/>
    <mergeCell ref="DQ75:DU75"/>
    <mergeCell ref="DV75:DZ75"/>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AZ79:BD79"/>
    <mergeCell ref="DV80:DZ80"/>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Q77:U77"/>
    <mergeCell ref="V77:Z77"/>
    <mergeCell ref="AA77:AE77"/>
    <mergeCell ref="AF77:AJ77"/>
    <mergeCell ref="AK77:AO77"/>
    <mergeCell ref="AP77:AT77"/>
    <mergeCell ref="AU77:AY77"/>
    <mergeCell ref="AZ77:BD77"/>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B81:P81"/>
    <mergeCell ref="Q81:U81"/>
    <mergeCell ref="V81:Z81"/>
    <mergeCell ref="AA81:AE81"/>
    <mergeCell ref="AF81:AJ81"/>
    <mergeCell ref="AK81:AO81"/>
    <mergeCell ref="AP81:AT81"/>
    <mergeCell ref="AU81:AY81"/>
    <mergeCell ref="AZ81:BD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DQ115:DU115"/>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AP119:AT119"/>
    <mergeCell ref="BO119:BP119"/>
    <mergeCell ref="BQ118:BU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G117:DK117"/>
    <mergeCell ref="DL117:DP117"/>
    <mergeCell ref="A119:B127"/>
    <mergeCell ref="C124:Z124"/>
    <mergeCell ref="AA124:AE124"/>
    <mergeCell ref="AF124:AJ124"/>
    <mergeCell ref="CA122:CE122"/>
    <mergeCell ref="CF122:CJ122"/>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F119:AJ119"/>
    <mergeCell ref="AK119:AO119"/>
    <mergeCell ref="AA121:AE121"/>
    <mergeCell ref="AF121:AJ121"/>
    <mergeCell ref="AK121:AO121"/>
    <mergeCell ref="AP121:AT121"/>
    <mergeCell ref="AZ121:BP121"/>
    <mergeCell ref="C119:Z119"/>
    <mergeCell ref="AA119:AE119"/>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V124:DZ124"/>
    <mergeCell ref="C120:Z120"/>
    <mergeCell ref="AA120:AE120"/>
    <mergeCell ref="AF120:AJ120"/>
    <mergeCell ref="AK120:AO120"/>
    <mergeCell ref="DL125:DP125"/>
    <mergeCell ref="DQ125:DU125"/>
    <mergeCell ref="DV125:DZ125"/>
    <mergeCell ref="C126:Z126"/>
    <mergeCell ref="AA126:AE126"/>
    <mergeCell ref="AK126:AO126"/>
    <mergeCell ref="AP126:AT126"/>
    <mergeCell ref="AZ120:BP120"/>
    <mergeCell ref="BQ119:BU119"/>
    <mergeCell ref="BV119:BZ119"/>
    <mergeCell ref="CA119:CE119"/>
    <mergeCell ref="CF119:CJ119"/>
    <mergeCell ref="CM119:DF119"/>
    <mergeCell ref="DG119:DK119"/>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V126:DZ126"/>
    <mergeCell ref="CP126:DF126"/>
    <mergeCell ref="DQ127:DU127"/>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8:DZ128"/>
    <mergeCell ref="DV127:DZ127"/>
    <mergeCell ref="AK127:AO127"/>
    <mergeCell ref="CP122:DF122"/>
    <mergeCell ref="CP121:DF121"/>
    <mergeCell ref="DG121:DK121"/>
    <mergeCell ref="DL121:DP121"/>
    <mergeCell ref="DQ121:DU121"/>
    <mergeCell ref="DL120:DP120"/>
    <mergeCell ref="DQ120:DU120"/>
    <mergeCell ref="DL119:DP119"/>
    <mergeCell ref="DQ119:DU119"/>
    <mergeCell ref="DQ124:DU124"/>
    <mergeCell ref="AU120:AY123"/>
    <mergeCell ref="C125:Z125"/>
    <mergeCell ref="AA125:AE125"/>
    <mergeCell ref="AF125:AJ125"/>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F126:AJ126"/>
    <mergeCell ref="AX129:BE129"/>
    <mergeCell ref="BF129:BL129"/>
    <mergeCell ref="BM129:BS129"/>
    <mergeCell ref="BT129:BZ129"/>
    <mergeCell ref="A130:V130"/>
    <mergeCell ref="W130:Z130"/>
    <mergeCell ref="C127:Z127"/>
    <mergeCell ref="AA127:AE127"/>
    <mergeCell ref="AF127:AJ127"/>
    <mergeCell ref="AP127:AT127"/>
    <mergeCell ref="AX127:BE127"/>
    <mergeCell ref="BF127:BL12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130:AE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JuYRV6tMCQTWdWc1nEEEKj65Fx1UkJx18g8cdVpEB1HlL1HzYPJfnwFz0v5NOzq7J1h/a9pwFlKf6V7YlcbSA==" saltValue="LJlsoE7GvXarWGvv0+NT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hFhp2guFp52iev5WgqVoqLsMi/LJyrLR8JFjo0OWSBlRprek32ZpHMHvyha7wkf86sFFBKwvdOlJCbm5XRdQ==" saltValue="jBgBP4JUl5NhaNsTFKrJ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6703966</v>
      </c>
      <c r="AP9" s="281">
        <v>67272</v>
      </c>
      <c r="AQ9" s="282">
        <v>75670</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866431</v>
      </c>
      <c r="AP10" s="284">
        <v>8694</v>
      </c>
      <c r="AQ10" s="285">
        <v>7715</v>
      </c>
      <c r="AR10" s="286">
        <v>12.7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v>2756</v>
      </c>
      <c r="AP11" s="284">
        <v>28</v>
      </c>
      <c r="AQ11" s="285">
        <v>1638</v>
      </c>
      <c r="AR11" s="286">
        <v>-98.3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485</v>
      </c>
      <c r="AL12" s="1132"/>
      <c r="AM12" s="1132"/>
      <c r="AN12" s="1133"/>
      <c r="AO12" s="284" t="s">
        <v>486</v>
      </c>
      <c r="AP12" s="284" t="s">
        <v>486</v>
      </c>
      <c r="AQ12" s="285">
        <v>17</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222397</v>
      </c>
      <c r="AP13" s="284">
        <v>2232</v>
      </c>
      <c r="AQ13" s="285">
        <v>2355</v>
      </c>
      <c r="AR13" s="286">
        <v>-5.2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287788</v>
      </c>
      <c r="AP14" s="284">
        <v>2888</v>
      </c>
      <c r="AQ14" s="285">
        <v>2187</v>
      </c>
      <c r="AR14" s="286">
        <v>32.1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-259837</v>
      </c>
      <c r="AP15" s="284">
        <v>-2607</v>
      </c>
      <c r="AQ15" s="285">
        <v>-4208</v>
      </c>
      <c r="AR15" s="286">
        <v>-38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7823501</v>
      </c>
      <c r="AP16" s="284">
        <v>78507</v>
      </c>
      <c r="AQ16" s="285">
        <v>85373</v>
      </c>
      <c r="AR16" s="286">
        <v>-8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6.86</v>
      </c>
      <c r="AP21" s="298">
        <v>7.99</v>
      </c>
      <c r="AQ21" s="299">
        <v>-1.1299999999999999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96.9</v>
      </c>
      <c r="AP22" s="303">
        <v>97.8</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4678080</v>
      </c>
      <c r="AP32" s="312">
        <v>46943</v>
      </c>
      <c r="AQ32" s="313">
        <v>58230</v>
      </c>
      <c r="AR32" s="314">
        <v>-19.399999999999999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486</v>
      </c>
      <c r="AP34" s="312" t="s">
        <v>486</v>
      </c>
      <c r="AQ34" s="313">
        <v>23</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387376</v>
      </c>
      <c r="AP35" s="312">
        <v>3887</v>
      </c>
      <c r="AQ35" s="313">
        <v>14509</v>
      </c>
      <c r="AR35" s="314">
        <v>-73.2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125002</v>
      </c>
      <c r="AP36" s="312">
        <v>1254</v>
      </c>
      <c r="AQ36" s="313">
        <v>975</v>
      </c>
      <c r="AR36" s="314">
        <v>28.6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v>39949</v>
      </c>
      <c r="AP37" s="312">
        <v>401</v>
      </c>
      <c r="AQ37" s="313">
        <v>408</v>
      </c>
      <c r="AR37" s="314">
        <v>-1.7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486</v>
      </c>
      <c r="AP38" s="315" t="s">
        <v>486</v>
      </c>
      <c r="AQ38" s="316">
        <v>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-412095</v>
      </c>
      <c r="AP39" s="312">
        <v>-4135</v>
      </c>
      <c r="AQ39" s="313">
        <v>-3837</v>
      </c>
      <c r="AR39" s="314">
        <v>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-3570297</v>
      </c>
      <c r="AP40" s="312">
        <v>-35827</v>
      </c>
      <c r="AQ40" s="313">
        <v>-50002</v>
      </c>
      <c r="AR40" s="314">
        <v>-28.3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1248015</v>
      </c>
      <c r="AP41" s="312">
        <v>12523</v>
      </c>
      <c r="AQ41" s="313">
        <v>20306</v>
      </c>
      <c r="AR41" s="314">
        <v>-38.299999999999997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7556073</v>
      </c>
      <c r="AN51" s="334">
        <v>73449</v>
      </c>
      <c r="AO51" s="335">
        <v>3.4</v>
      </c>
      <c r="AP51" s="336">
        <v>72051</v>
      </c>
      <c r="AQ51" s="337">
        <v>7.8</v>
      </c>
      <c r="AR51" s="338">
        <v>-4.4000000000000004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4166651</v>
      </c>
      <c r="AN52" s="342">
        <v>40502</v>
      </c>
      <c r="AO52" s="343">
        <v>4</v>
      </c>
      <c r="AP52" s="344">
        <v>34140</v>
      </c>
      <c r="AQ52" s="345">
        <v>4.2</v>
      </c>
      <c r="AR52" s="346">
        <v>-0.2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6698409</v>
      </c>
      <c r="AN53" s="334">
        <v>65542</v>
      </c>
      <c r="AO53" s="335">
        <v>-10.8</v>
      </c>
      <c r="AP53" s="336">
        <v>72756</v>
      </c>
      <c r="AQ53" s="337">
        <v>1</v>
      </c>
      <c r="AR53" s="338">
        <v>-11.8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3074730</v>
      </c>
      <c r="AN54" s="342">
        <v>30085</v>
      </c>
      <c r="AO54" s="343">
        <v>-25.7</v>
      </c>
      <c r="AP54" s="344">
        <v>32117</v>
      </c>
      <c r="AQ54" s="345">
        <v>-5.9</v>
      </c>
      <c r="AR54" s="346">
        <v>-19.8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5641388</v>
      </c>
      <c r="AN55" s="334">
        <v>55568</v>
      </c>
      <c r="AO55" s="335">
        <v>-15.2</v>
      </c>
      <c r="AP55" s="336">
        <v>62281</v>
      </c>
      <c r="AQ55" s="337">
        <v>-14.4</v>
      </c>
      <c r="AR55" s="338">
        <v>-0.8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2930070</v>
      </c>
      <c r="AN56" s="342">
        <v>28861</v>
      </c>
      <c r="AO56" s="343">
        <v>-4.0999999999999996</v>
      </c>
      <c r="AP56" s="344">
        <v>38152</v>
      </c>
      <c r="AQ56" s="345">
        <v>18.8</v>
      </c>
      <c r="AR56" s="346">
        <v>-22.9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4444730</v>
      </c>
      <c r="AN57" s="334">
        <v>44109</v>
      </c>
      <c r="AO57" s="335">
        <v>-20.6</v>
      </c>
      <c r="AP57" s="336">
        <v>58940</v>
      </c>
      <c r="AQ57" s="337">
        <v>-5.4</v>
      </c>
      <c r="AR57" s="338">
        <v>-15.2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2192816</v>
      </c>
      <c r="AN58" s="342">
        <v>21761</v>
      </c>
      <c r="AO58" s="343">
        <v>-24.6</v>
      </c>
      <c r="AP58" s="344">
        <v>33486</v>
      </c>
      <c r="AQ58" s="345">
        <v>-12.2</v>
      </c>
      <c r="AR58" s="346">
        <v>-12.4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6034016</v>
      </c>
      <c r="AN59" s="334">
        <v>60550</v>
      </c>
      <c r="AO59" s="335">
        <v>37.299999999999997</v>
      </c>
      <c r="AP59" s="336">
        <v>57336</v>
      </c>
      <c r="AQ59" s="337">
        <v>-2.7</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2659039</v>
      </c>
      <c r="AN60" s="342">
        <v>26683</v>
      </c>
      <c r="AO60" s="343">
        <v>22.6</v>
      </c>
      <c r="AP60" s="344">
        <v>34481</v>
      </c>
      <c r="AQ60" s="345">
        <v>3</v>
      </c>
      <c r="AR60" s="346">
        <v>19.600000000000001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6074923</v>
      </c>
      <c r="AN61" s="349">
        <v>59844</v>
      </c>
      <c r="AO61" s="350">
        <v>-1.2</v>
      </c>
      <c r="AP61" s="351">
        <v>64673</v>
      </c>
      <c r="AQ61" s="352">
        <v>-2.7</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3004661</v>
      </c>
      <c r="AN62" s="342">
        <v>29578</v>
      </c>
      <c r="AO62" s="343">
        <v>-5.6</v>
      </c>
      <c r="AP62" s="344">
        <v>34475</v>
      </c>
      <c r="AQ62" s="345">
        <v>1.6</v>
      </c>
      <c r="AR62" s="346">
        <v>-7.2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O650fs5Y6yejt/KvkwV9GeVjxvOAXezFXw+PiCa5IX7INZnAYNXOpsGi+Hqg0DInidmPrn4TceRRq2q/mOpjQ==" saltValue="olJztKtWrviQbGeyCZj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q4VH/nSxQR3Va+5eoQgosioyXdnMMe1bI3rzs/vNbkbapqm2g7PCk5VVd/OJ1Tn+r9qRSH/3qApCRkDqW+aHrQ==" saltValue="i97pSwWsr0SwiF9M+730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3Sa1GhW/AclzW9BRmSWrRPIxAZYJRsgXq2FUVKvcNmo7s1ic5XpYK62lpOWhetl8vRJTt4oKuTT6nlWr5JbkJw==" saltValue="0+g8vtMD+ISzCg6oJvCE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23.24</v>
      </c>
      <c r="G47" s="12">
        <v>21.14</v>
      </c>
      <c r="H47" s="12">
        <v>21.24</v>
      </c>
      <c r="I47" s="12">
        <v>24.92</v>
      </c>
      <c r="J47" s="13">
        <v>24.58</v>
      </c>
    </row>
    <row r="48" spans="2:10" ht="57.75" customHeight="1" x14ac:dyDescent="0.15">
      <c r="B48" s="14"/>
      <c r="C48" s="1142" t="s">
        <v>4</v>
      </c>
      <c r="D48" s="1142"/>
      <c r="E48" s="1143"/>
      <c r="F48" s="15">
        <v>8.6</v>
      </c>
      <c r="G48" s="16">
        <v>10.31</v>
      </c>
      <c r="H48" s="16">
        <v>8.99</v>
      </c>
      <c r="I48" s="16">
        <v>5.71</v>
      </c>
      <c r="J48" s="17">
        <v>7.98</v>
      </c>
    </row>
    <row r="49" spans="2:10" ht="57.75" customHeight="1" thickBot="1" x14ac:dyDescent="0.2">
      <c r="B49" s="18"/>
      <c r="C49" s="1144" t="s">
        <v>5</v>
      </c>
      <c r="D49" s="1144"/>
      <c r="E49" s="1145"/>
      <c r="F49" s="19">
        <v>0.69</v>
      </c>
      <c r="G49" s="20">
        <v>0.32</v>
      </c>
      <c r="H49" s="20">
        <v>0.5</v>
      </c>
      <c r="I49" s="20" t="s">
        <v>529</v>
      </c>
      <c r="J49" s="21">
        <v>2.38</v>
      </c>
    </row>
    <row r="50" spans="2:10" x14ac:dyDescent="0.15"/>
  </sheetData>
  <sheetProtection algorithmName="SHA-512" hashValue="gq2xevBI7Z//ME2Vf7ZTiQGriYltBM840w/j5jIbPXgE4Zs1bTX/u5lcEECZ2KSKb4pU9IGdv7wraoB/AWJ3CQ==" saltValue="tiG9QAf15DqOkSHGFpa5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530</v>
      </c>
      <c r="D34" s="1152"/>
      <c r="E34" s="1153"/>
      <c r="F34" s="32">
        <v>12.15</v>
      </c>
      <c r="G34" s="33">
        <v>12.33</v>
      </c>
      <c r="H34" s="33">
        <v>11.91</v>
      </c>
      <c r="I34" s="33">
        <v>11.95</v>
      </c>
      <c r="J34" s="34">
        <v>11.8</v>
      </c>
      <c r="K34" s="22"/>
      <c r="L34" s="22"/>
      <c r="M34" s="22"/>
      <c r="N34" s="22"/>
      <c r="O34" s="22"/>
      <c r="P34" s="22"/>
    </row>
    <row r="35" spans="1:16" ht="39" customHeight="1" x14ac:dyDescent="0.15">
      <c r="A35" s="22"/>
      <c r="B35" s="35"/>
      <c r="C35" s="1146" t="s">
        <v>531</v>
      </c>
      <c r="D35" s="1147"/>
      <c r="E35" s="1148"/>
      <c r="F35" s="36">
        <v>8.59</v>
      </c>
      <c r="G35" s="37">
        <v>10.31</v>
      </c>
      <c r="H35" s="37">
        <v>8.99</v>
      </c>
      <c r="I35" s="37">
        <v>5.7</v>
      </c>
      <c r="J35" s="38">
        <v>7.98</v>
      </c>
      <c r="K35" s="22"/>
      <c r="L35" s="22"/>
      <c r="M35" s="22"/>
      <c r="N35" s="22"/>
      <c r="O35" s="22"/>
      <c r="P35" s="22"/>
    </row>
    <row r="36" spans="1:16" ht="39" customHeight="1" x14ac:dyDescent="0.15">
      <c r="A36" s="22"/>
      <c r="B36" s="35"/>
      <c r="C36" s="1146" t="s">
        <v>532</v>
      </c>
      <c r="D36" s="1147"/>
      <c r="E36" s="1148"/>
      <c r="F36" s="36">
        <v>0.98</v>
      </c>
      <c r="G36" s="37">
        <v>0.97</v>
      </c>
      <c r="H36" s="37">
        <v>1.31</v>
      </c>
      <c r="I36" s="37">
        <v>1.87</v>
      </c>
      <c r="J36" s="38">
        <v>2.14</v>
      </c>
      <c r="K36" s="22"/>
      <c r="L36" s="22"/>
      <c r="M36" s="22"/>
      <c r="N36" s="22"/>
      <c r="O36" s="22"/>
      <c r="P36" s="22"/>
    </row>
    <row r="37" spans="1:16" ht="39" customHeight="1" x14ac:dyDescent="0.15">
      <c r="A37" s="22"/>
      <c r="B37" s="35"/>
      <c r="C37" s="1146" t="s">
        <v>533</v>
      </c>
      <c r="D37" s="1147"/>
      <c r="E37" s="1148"/>
      <c r="F37" s="36">
        <v>0.64</v>
      </c>
      <c r="G37" s="37">
        <v>0.55000000000000004</v>
      </c>
      <c r="H37" s="37">
        <v>0.98</v>
      </c>
      <c r="I37" s="37">
        <v>1.83</v>
      </c>
      <c r="J37" s="38">
        <v>1.78</v>
      </c>
      <c r="K37" s="22"/>
      <c r="L37" s="22"/>
      <c r="M37" s="22"/>
      <c r="N37" s="22"/>
      <c r="O37" s="22"/>
      <c r="P37" s="22"/>
    </row>
    <row r="38" spans="1:16" ht="39" customHeight="1" x14ac:dyDescent="0.15">
      <c r="A38" s="22"/>
      <c r="B38" s="35"/>
      <c r="C38" s="1146" t="s">
        <v>534</v>
      </c>
      <c r="D38" s="1147"/>
      <c r="E38" s="1148"/>
      <c r="F38" s="36" t="s">
        <v>486</v>
      </c>
      <c r="G38" s="37">
        <v>0.71</v>
      </c>
      <c r="H38" s="37">
        <v>0.89</v>
      </c>
      <c r="I38" s="37">
        <v>1.1299999999999999</v>
      </c>
      <c r="J38" s="38">
        <v>1.34</v>
      </c>
      <c r="K38" s="22"/>
      <c r="L38" s="22"/>
      <c r="M38" s="22"/>
      <c r="N38" s="22"/>
      <c r="O38" s="22"/>
      <c r="P38" s="22"/>
    </row>
    <row r="39" spans="1:16" ht="39" customHeight="1" x14ac:dyDescent="0.15">
      <c r="A39" s="22"/>
      <c r="B39" s="35"/>
      <c r="C39" s="1146" t="s">
        <v>535</v>
      </c>
      <c r="D39" s="1147"/>
      <c r="E39" s="1148"/>
      <c r="F39" s="36">
        <v>0.04</v>
      </c>
      <c r="G39" s="37">
        <v>0.03</v>
      </c>
      <c r="H39" s="37">
        <v>0.04</v>
      </c>
      <c r="I39" s="37">
        <v>0.04</v>
      </c>
      <c r="J39" s="38">
        <v>0.03</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536</v>
      </c>
      <c r="D42" s="1147"/>
      <c r="E42" s="1148"/>
      <c r="F42" s="36" t="s">
        <v>486</v>
      </c>
      <c r="G42" s="37" t="s">
        <v>486</v>
      </c>
      <c r="H42" s="37" t="s">
        <v>486</v>
      </c>
      <c r="I42" s="37" t="s">
        <v>486</v>
      </c>
      <c r="J42" s="38" t="s">
        <v>486</v>
      </c>
      <c r="K42" s="22"/>
      <c r="L42" s="22"/>
      <c r="M42" s="22"/>
      <c r="N42" s="22"/>
      <c r="O42" s="22"/>
      <c r="P42" s="22"/>
    </row>
    <row r="43" spans="1:16" ht="39" customHeight="1" thickBot="1" x14ac:dyDescent="0.2">
      <c r="A43" s="22"/>
      <c r="B43" s="40"/>
      <c r="C43" s="1149" t="s">
        <v>537</v>
      </c>
      <c r="D43" s="1150"/>
      <c r="E43" s="1151"/>
      <c r="F43" s="41">
        <v>0.3</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T6dCLEuC1hz5OZDwhzCqVTMPJ3guDE6lLz7e5M2p2HwYuXdgJiZhZBAalCR8asKH9e24sqZJGnjJcuxejO4Aw==" saltValue="Dhm2f/cE8ZQvaEb9jhA4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4209</v>
      </c>
      <c r="L45" s="60">
        <v>4410</v>
      </c>
      <c r="M45" s="60">
        <v>4472</v>
      </c>
      <c r="N45" s="60">
        <v>4607</v>
      </c>
      <c r="O45" s="61">
        <v>4678</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x14ac:dyDescent="0.15">
      <c r="A48" s="48"/>
      <c r="B48" s="1179"/>
      <c r="C48" s="1180"/>
      <c r="D48" s="62"/>
      <c r="E48" s="1156" t="s">
        <v>13</v>
      </c>
      <c r="F48" s="1156"/>
      <c r="G48" s="1156"/>
      <c r="H48" s="1156"/>
      <c r="I48" s="1156"/>
      <c r="J48" s="1157"/>
      <c r="K48" s="63">
        <v>383</v>
      </c>
      <c r="L48" s="64">
        <v>370</v>
      </c>
      <c r="M48" s="64">
        <v>381</v>
      </c>
      <c r="N48" s="64">
        <v>394</v>
      </c>
      <c r="O48" s="65">
        <v>387</v>
      </c>
      <c r="P48" s="48"/>
      <c r="Q48" s="48"/>
      <c r="R48" s="48"/>
      <c r="S48" s="48"/>
      <c r="T48" s="48"/>
      <c r="U48" s="48"/>
    </row>
    <row r="49" spans="1:21" ht="30.75" customHeight="1" x14ac:dyDescent="0.15">
      <c r="A49" s="48"/>
      <c r="B49" s="1179"/>
      <c r="C49" s="1180"/>
      <c r="D49" s="62"/>
      <c r="E49" s="1156" t="s">
        <v>14</v>
      </c>
      <c r="F49" s="1156"/>
      <c r="G49" s="1156"/>
      <c r="H49" s="1156"/>
      <c r="I49" s="1156"/>
      <c r="J49" s="1157"/>
      <c r="K49" s="63">
        <v>483</v>
      </c>
      <c r="L49" s="64">
        <v>462</v>
      </c>
      <c r="M49" s="64">
        <v>451</v>
      </c>
      <c r="N49" s="64">
        <v>406</v>
      </c>
      <c r="O49" s="65">
        <v>125</v>
      </c>
      <c r="P49" s="48"/>
      <c r="Q49" s="48"/>
      <c r="R49" s="48"/>
      <c r="S49" s="48"/>
      <c r="T49" s="48"/>
      <c r="U49" s="48"/>
    </row>
    <row r="50" spans="1:21" ht="30.75" customHeight="1" x14ac:dyDescent="0.15">
      <c r="A50" s="48"/>
      <c r="B50" s="1179"/>
      <c r="C50" s="1180"/>
      <c r="D50" s="62"/>
      <c r="E50" s="1156" t="s">
        <v>15</v>
      </c>
      <c r="F50" s="1156"/>
      <c r="G50" s="1156"/>
      <c r="H50" s="1156"/>
      <c r="I50" s="1156"/>
      <c r="J50" s="1157"/>
      <c r="K50" s="63">
        <v>42</v>
      </c>
      <c r="L50" s="64">
        <v>34</v>
      </c>
      <c r="M50" s="64">
        <v>44</v>
      </c>
      <c r="N50" s="64">
        <v>36</v>
      </c>
      <c r="O50" s="65">
        <v>40</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486</v>
      </c>
      <c r="L51" s="64" t="s">
        <v>486</v>
      </c>
      <c r="M51" s="64" t="s">
        <v>486</v>
      </c>
      <c r="N51" s="64" t="s">
        <v>486</v>
      </c>
      <c r="O51" s="65" t="s">
        <v>486</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3775</v>
      </c>
      <c r="L52" s="64">
        <v>3918</v>
      </c>
      <c r="M52" s="64">
        <v>4011</v>
      </c>
      <c r="N52" s="64">
        <v>4035</v>
      </c>
      <c r="O52" s="65">
        <v>3983</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1342</v>
      </c>
      <c r="L53" s="69">
        <v>1358</v>
      </c>
      <c r="M53" s="69">
        <v>1337</v>
      </c>
      <c r="N53" s="69">
        <v>1408</v>
      </c>
      <c r="O53" s="70">
        <v>1247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1mrz+Z23pl2ek/je7sOkxo/dcEQdRsGEeRiE87YgKxqbXVfab0A/hUoFrpWGOl/fpAm5lNcg+dSSws5maFDJw==" saltValue="s+qcqrfqc4zqp5u1IPxc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7" t="s">
        <v>30</v>
      </c>
      <c r="C41" s="1198"/>
      <c r="D41" s="105"/>
      <c r="E41" s="1199" t="s">
        <v>31</v>
      </c>
      <c r="F41" s="1199"/>
      <c r="G41" s="1199"/>
      <c r="H41" s="1200"/>
      <c r="I41" s="355">
        <v>40553</v>
      </c>
      <c r="J41" s="356">
        <v>40642</v>
      </c>
      <c r="K41" s="356">
        <v>40044</v>
      </c>
      <c r="L41" s="356">
        <v>37408</v>
      </c>
      <c r="M41" s="357">
        <v>35836</v>
      </c>
    </row>
    <row r="42" spans="2:13" ht="27.75" customHeight="1" x14ac:dyDescent="0.15">
      <c r="B42" s="1187"/>
      <c r="C42" s="1188"/>
      <c r="D42" s="106"/>
      <c r="E42" s="1191" t="s">
        <v>32</v>
      </c>
      <c r="F42" s="1191"/>
      <c r="G42" s="1191"/>
      <c r="H42" s="1192"/>
      <c r="I42" s="358">
        <v>699</v>
      </c>
      <c r="J42" s="359">
        <v>674</v>
      </c>
      <c r="K42" s="359">
        <v>649</v>
      </c>
      <c r="L42" s="359">
        <v>624</v>
      </c>
      <c r="M42" s="360">
        <v>599</v>
      </c>
    </row>
    <row r="43" spans="2:13" ht="27.75" customHeight="1" x14ac:dyDescent="0.15">
      <c r="B43" s="1187"/>
      <c r="C43" s="1188"/>
      <c r="D43" s="106"/>
      <c r="E43" s="1191" t="s">
        <v>33</v>
      </c>
      <c r="F43" s="1191"/>
      <c r="G43" s="1191"/>
      <c r="H43" s="1192"/>
      <c r="I43" s="358">
        <v>4792</v>
      </c>
      <c r="J43" s="359">
        <v>4669</v>
      </c>
      <c r="K43" s="359">
        <v>4352</v>
      </c>
      <c r="L43" s="359">
        <v>4180</v>
      </c>
      <c r="M43" s="360">
        <v>3981</v>
      </c>
    </row>
    <row r="44" spans="2:13" ht="27.75" customHeight="1" x14ac:dyDescent="0.15">
      <c r="B44" s="1187"/>
      <c r="C44" s="1188"/>
      <c r="D44" s="106"/>
      <c r="E44" s="1191" t="s">
        <v>34</v>
      </c>
      <c r="F44" s="1191"/>
      <c r="G44" s="1191"/>
      <c r="H44" s="1192"/>
      <c r="I44" s="358">
        <v>1502</v>
      </c>
      <c r="J44" s="359">
        <v>1044</v>
      </c>
      <c r="K44" s="359">
        <v>581</v>
      </c>
      <c r="L44" s="359">
        <v>251</v>
      </c>
      <c r="M44" s="360">
        <v>155</v>
      </c>
    </row>
    <row r="45" spans="2:13" ht="27.75" customHeight="1" x14ac:dyDescent="0.15">
      <c r="B45" s="1187"/>
      <c r="C45" s="1188"/>
      <c r="D45" s="106"/>
      <c r="E45" s="1191" t="s">
        <v>35</v>
      </c>
      <c r="F45" s="1191"/>
      <c r="G45" s="1191"/>
      <c r="H45" s="1192"/>
      <c r="I45" s="358">
        <v>4656</v>
      </c>
      <c r="J45" s="359">
        <v>4578</v>
      </c>
      <c r="K45" s="359">
        <v>4411</v>
      </c>
      <c r="L45" s="359">
        <v>4262</v>
      </c>
      <c r="M45" s="360">
        <v>4292</v>
      </c>
    </row>
    <row r="46" spans="2:13" ht="27.75" customHeight="1" x14ac:dyDescent="0.15">
      <c r="B46" s="1187"/>
      <c r="C46" s="1188"/>
      <c r="D46" s="107"/>
      <c r="E46" s="1191" t="s">
        <v>36</v>
      </c>
      <c r="F46" s="1191"/>
      <c r="G46" s="1191"/>
      <c r="H46" s="1192"/>
      <c r="I46" s="358" t="s">
        <v>486</v>
      </c>
      <c r="J46" s="359" t="s">
        <v>486</v>
      </c>
      <c r="K46" s="359" t="s">
        <v>486</v>
      </c>
      <c r="L46" s="359" t="s">
        <v>486</v>
      </c>
      <c r="M46" s="360" t="s">
        <v>486</v>
      </c>
    </row>
    <row r="47" spans="2:13" ht="27.75" customHeight="1" x14ac:dyDescent="0.15">
      <c r="B47" s="1187"/>
      <c r="C47" s="1188"/>
      <c r="D47" s="108"/>
      <c r="E47" s="1201" t="s">
        <v>37</v>
      </c>
      <c r="F47" s="1202"/>
      <c r="G47" s="1202"/>
      <c r="H47" s="1203"/>
      <c r="I47" s="358" t="s">
        <v>486</v>
      </c>
      <c r="J47" s="359" t="s">
        <v>486</v>
      </c>
      <c r="K47" s="359" t="s">
        <v>486</v>
      </c>
      <c r="L47" s="359" t="s">
        <v>486</v>
      </c>
      <c r="M47" s="360" t="s">
        <v>486</v>
      </c>
    </row>
    <row r="48" spans="2:13" ht="27.75" customHeight="1" x14ac:dyDescent="0.15">
      <c r="B48" s="1187"/>
      <c r="C48" s="1188"/>
      <c r="D48" s="106"/>
      <c r="E48" s="1191" t="s">
        <v>38</v>
      </c>
      <c r="F48" s="1191"/>
      <c r="G48" s="1191"/>
      <c r="H48" s="1192"/>
      <c r="I48" s="358" t="s">
        <v>486</v>
      </c>
      <c r="J48" s="359" t="s">
        <v>486</v>
      </c>
      <c r="K48" s="359" t="s">
        <v>486</v>
      </c>
      <c r="L48" s="359" t="s">
        <v>486</v>
      </c>
      <c r="M48" s="360" t="s">
        <v>486</v>
      </c>
    </row>
    <row r="49" spans="2:13" ht="27.75" customHeight="1" x14ac:dyDescent="0.15">
      <c r="B49" s="1189"/>
      <c r="C49" s="1190"/>
      <c r="D49" s="106"/>
      <c r="E49" s="1191" t="s">
        <v>39</v>
      </c>
      <c r="F49" s="1191"/>
      <c r="G49" s="1191"/>
      <c r="H49" s="1192"/>
      <c r="I49" s="358" t="s">
        <v>486</v>
      </c>
      <c r="J49" s="359" t="s">
        <v>486</v>
      </c>
      <c r="K49" s="359" t="s">
        <v>486</v>
      </c>
      <c r="L49" s="359" t="s">
        <v>486</v>
      </c>
      <c r="M49" s="360" t="s">
        <v>486</v>
      </c>
    </row>
    <row r="50" spans="2:13" ht="27.75" customHeight="1" x14ac:dyDescent="0.15">
      <c r="B50" s="1185" t="s">
        <v>40</v>
      </c>
      <c r="C50" s="1186"/>
      <c r="D50" s="109"/>
      <c r="E50" s="1191" t="s">
        <v>41</v>
      </c>
      <c r="F50" s="1191"/>
      <c r="G50" s="1191"/>
      <c r="H50" s="1192"/>
      <c r="I50" s="358">
        <v>15980</v>
      </c>
      <c r="J50" s="359">
        <v>15074</v>
      </c>
      <c r="K50" s="359">
        <v>19272</v>
      </c>
      <c r="L50" s="359">
        <v>23056</v>
      </c>
      <c r="M50" s="360">
        <v>23254</v>
      </c>
    </row>
    <row r="51" spans="2:13" ht="27.75" customHeight="1" x14ac:dyDescent="0.15">
      <c r="B51" s="1187"/>
      <c r="C51" s="1188"/>
      <c r="D51" s="106"/>
      <c r="E51" s="1191" t="s">
        <v>42</v>
      </c>
      <c r="F51" s="1191"/>
      <c r="G51" s="1191"/>
      <c r="H51" s="1192"/>
      <c r="I51" s="358">
        <v>4668</v>
      </c>
      <c r="J51" s="359">
        <v>4575</v>
      </c>
      <c r="K51" s="359">
        <v>4625</v>
      </c>
      <c r="L51" s="359">
        <v>4267</v>
      </c>
      <c r="M51" s="360">
        <v>4406</v>
      </c>
    </row>
    <row r="52" spans="2:13" ht="27.75" customHeight="1" x14ac:dyDescent="0.15">
      <c r="B52" s="1189"/>
      <c r="C52" s="1190"/>
      <c r="D52" s="106"/>
      <c r="E52" s="1191" t="s">
        <v>43</v>
      </c>
      <c r="F52" s="1191"/>
      <c r="G52" s="1191"/>
      <c r="H52" s="1192"/>
      <c r="I52" s="358">
        <v>34993</v>
      </c>
      <c r="J52" s="359">
        <v>34745</v>
      </c>
      <c r="K52" s="359">
        <v>34857</v>
      </c>
      <c r="L52" s="359">
        <v>32392</v>
      </c>
      <c r="M52" s="360">
        <v>30972</v>
      </c>
    </row>
    <row r="53" spans="2:13" ht="27.75" customHeight="1" thickBot="1" x14ac:dyDescent="0.2">
      <c r="B53" s="1193" t="s">
        <v>19</v>
      </c>
      <c r="C53" s="1194"/>
      <c r="D53" s="110"/>
      <c r="E53" s="1195" t="s">
        <v>44</v>
      </c>
      <c r="F53" s="1195"/>
      <c r="G53" s="1195"/>
      <c r="H53" s="1196"/>
      <c r="I53" s="361">
        <v>-3438</v>
      </c>
      <c r="J53" s="362">
        <v>-2787</v>
      </c>
      <c r="K53" s="362">
        <v>-8716</v>
      </c>
      <c r="L53" s="362">
        <v>-12990</v>
      </c>
      <c r="M53" s="363">
        <v>-13769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r0biNTRZPAg4+whpXqVZb2WrVYV33VbNLpVwDxHMdMME6elr/axegNqjc+A52AquWfV90g6qwcerRhLq7D8wQ==" saltValue="SUvZIaP40lJktDNrIp/R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5882</v>
      </c>
      <c r="G55" s="122">
        <v>6778</v>
      </c>
      <c r="H55" s="123">
        <v>6783</v>
      </c>
    </row>
    <row r="56" spans="2:8" ht="52.5" customHeight="1" x14ac:dyDescent="0.15">
      <c r="B56" s="124"/>
      <c r="C56" s="1214" t="s">
        <v>47</v>
      </c>
      <c r="D56" s="1214"/>
      <c r="E56" s="1215"/>
      <c r="F56" s="125">
        <v>1482</v>
      </c>
      <c r="G56" s="125">
        <v>2383</v>
      </c>
      <c r="H56" s="126">
        <v>2184</v>
      </c>
    </row>
    <row r="57" spans="2:8" ht="53.25" customHeight="1" x14ac:dyDescent="0.15">
      <c r="B57" s="124"/>
      <c r="C57" s="1216" t="s">
        <v>48</v>
      </c>
      <c r="D57" s="1216"/>
      <c r="E57" s="1217"/>
      <c r="F57" s="127">
        <v>12728</v>
      </c>
      <c r="G57" s="127">
        <v>14789</v>
      </c>
      <c r="H57" s="128">
        <v>15670</v>
      </c>
    </row>
    <row r="58" spans="2:8" ht="45.75" customHeight="1" x14ac:dyDescent="0.15">
      <c r="B58" s="129"/>
      <c r="C58" s="1204" t="s">
        <v>555</v>
      </c>
      <c r="D58" s="1205"/>
      <c r="E58" s="1206"/>
      <c r="F58" s="130">
        <v>4767</v>
      </c>
      <c r="G58" s="130">
        <v>5570</v>
      </c>
      <c r="H58" s="131">
        <v>5721</v>
      </c>
    </row>
    <row r="59" spans="2:8" ht="45.75" customHeight="1" x14ac:dyDescent="0.15">
      <c r="B59" s="129"/>
      <c r="C59" s="1204" t="s">
        <v>556</v>
      </c>
      <c r="D59" s="1205"/>
      <c r="E59" s="1206"/>
      <c r="F59" s="130">
        <v>4113</v>
      </c>
      <c r="G59" s="130">
        <v>5168</v>
      </c>
      <c r="H59" s="131">
        <v>5689</v>
      </c>
    </row>
    <row r="60" spans="2:8" ht="45.75" customHeight="1" x14ac:dyDescent="0.15">
      <c r="B60" s="129"/>
      <c r="C60" s="1204" t="s">
        <v>558</v>
      </c>
      <c r="D60" s="1205"/>
      <c r="E60" s="1206"/>
      <c r="F60" s="130">
        <v>896</v>
      </c>
      <c r="G60" s="130">
        <v>1067</v>
      </c>
      <c r="H60" s="131">
        <v>1181</v>
      </c>
    </row>
    <row r="61" spans="2:8" ht="45.75" customHeight="1" x14ac:dyDescent="0.15">
      <c r="B61" s="129"/>
      <c r="C61" s="1204" t="s">
        <v>557</v>
      </c>
      <c r="D61" s="1205"/>
      <c r="E61" s="1206"/>
      <c r="F61" s="130">
        <v>1109</v>
      </c>
      <c r="G61" s="130">
        <v>1108</v>
      </c>
      <c r="H61" s="131">
        <v>1075</v>
      </c>
    </row>
    <row r="62" spans="2:8" ht="45.75" customHeight="1" thickBot="1" x14ac:dyDescent="0.2">
      <c r="B62" s="132"/>
      <c r="C62" s="1207" t="s">
        <v>559</v>
      </c>
      <c r="D62" s="1208"/>
      <c r="E62" s="1209"/>
      <c r="F62" s="133">
        <v>896</v>
      </c>
      <c r="G62" s="133">
        <v>896</v>
      </c>
      <c r="H62" s="134">
        <v>896</v>
      </c>
    </row>
    <row r="63" spans="2:8" ht="52.5" customHeight="1" thickBot="1" x14ac:dyDescent="0.2">
      <c r="B63" s="135"/>
      <c r="C63" s="1210" t="s">
        <v>49</v>
      </c>
      <c r="D63" s="1210"/>
      <c r="E63" s="1211"/>
      <c r="F63" s="136">
        <v>20091</v>
      </c>
      <c r="G63" s="136">
        <v>23950</v>
      </c>
      <c r="H63" s="137">
        <v>24637</v>
      </c>
    </row>
    <row r="64" spans="2:8" x14ac:dyDescent="0.15"/>
  </sheetData>
  <sheetProtection algorithmName="SHA-512" hashValue="Fe3KqCLnKN6ASzX3uPsT4ZGOK8iitzPkEba/U7yJjGiSI4js9Mghmf4yEQKPJ+cXTnl0/f5QUUwTepGor1YrHA==" saltValue="nXyyqvdYV3us7U7f9xEN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73449</v>
      </c>
      <c r="E3" s="156"/>
      <c r="F3" s="157">
        <v>72051</v>
      </c>
      <c r="G3" s="158"/>
      <c r="H3" s="159"/>
    </row>
    <row r="4" spans="1:8" x14ac:dyDescent="0.15">
      <c r="A4" s="160"/>
      <c r="B4" s="161"/>
      <c r="C4" s="162"/>
      <c r="D4" s="163">
        <v>40502</v>
      </c>
      <c r="E4" s="164"/>
      <c r="F4" s="165">
        <v>34140</v>
      </c>
      <c r="G4" s="166"/>
      <c r="H4" s="167"/>
    </row>
    <row r="5" spans="1:8" x14ac:dyDescent="0.15">
      <c r="A5" s="148" t="s">
        <v>518</v>
      </c>
      <c r="B5" s="153"/>
      <c r="C5" s="154"/>
      <c r="D5" s="155">
        <v>65542</v>
      </c>
      <c r="E5" s="156"/>
      <c r="F5" s="157">
        <v>72756</v>
      </c>
      <c r="G5" s="158"/>
      <c r="H5" s="159"/>
    </row>
    <row r="6" spans="1:8" x14ac:dyDescent="0.15">
      <c r="A6" s="160"/>
      <c r="B6" s="161"/>
      <c r="C6" s="162"/>
      <c r="D6" s="163">
        <v>30085</v>
      </c>
      <c r="E6" s="164"/>
      <c r="F6" s="165">
        <v>32117</v>
      </c>
      <c r="G6" s="166"/>
      <c r="H6" s="167"/>
    </row>
    <row r="7" spans="1:8" x14ac:dyDescent="0.15">
      <c r="A7" s="148" t="s">
        <v>519</v>
      </c>
      <c r="B7" s="153"/>
      <c r="C7" s="154"/>
      <c r="D7" s="155">
        <v>55568</v>
      </c>
      <c r="E7" s="156"/>
      <c r="F7" s="157">
        <v>62281</v>
      </c>
      <c r="G7" s="158"/>
      <c r="H7" s="159"/>
    </row>
    <row r="8" spans="1:8" x14ac:dyDescent="0.15">
      <c r="A8" s="160"/>
      <c r="B8" s="161"/>
      <c r="C8" s="162"/>
      <c r="D8" s="163">
        <v>28861</v>
      </c>
      <c r="E8" s="164"/>
      <c r="F8" s="165">
        <v>38152</v>
      </c>
      <c r="G8" s="166"/>
      <c r="H8" s="167"/>
    </row>
    <row r="9" spans="1:8" x14ac:dyDescent="0.15">
      <c r="A9" s="148" t="s">
        <v>520</v>
      </c>
      <c r="B9" s="153"/>
      <c r="C9" s="154"/>
      <c r="D9" s="155">
        <v>44109</v>
      </c>
      <c r="E9" s="156"/>
      <c r="F9" s="157">
        <v>58940</v>
      </c>
      <c r="G9" s="158"/>
      <c r="H9" s="159"/>
    </row>
    <row r="10" spans="1:8" x14ac:dyDescent="0.15">
      <c r="A10" s="160"/>
      <c r="B10" s="161"/>
      <c r="C10" s="162"/>
      <c r="D10" s="163">
        <v>21761</v>
      </c>
      <c r="E10" s="164"/>
      <c r="F10" s="165">
        <v>33486</v>
      </c>
      <c r="G10" s="166"/>
      <c r="H10" s="167"/>
    </row>
    <row r="11" spans="1:8" x14ac:dyDescent="0.15">
      <c r="A11" s="148" t="s">
        <v>521</v>
      </c>
      <c r="B11" s="153"/>
      <c r="C11" s="154"/>
      <c r="D11" s="155">
        <v>60550</v>
      </c>
      <c r="E11" s="156"/>
      <c r="F11" s="157">
        <v>57336</v>
      </c>
      <c r="G11" s="158"/>
      <c r="H11" s="159"/>
    </row>
    <row r="12" spans="1:8" x14ac:dyDescent="0.15">
      <c r="A12" s="160"/>
      <c r="B12" s="161"/>
      <c r="C12" s="168"/>
      <c r="D12" s="163">
        <v>26683</v>
      </c>
      <c r="E12" s="164"/>
      <c r="F12" s="165">
        <v>34481</v>
      </c>
      <c r="G12" s="166"/>
      <c r="H12" s="167"/>
    </row>
    <row r="13" spans="1:8" x14ac:dyDescent="0.15">
      <c r="A13" s="148"/>
      <c r="B13" s="153"/>
      <c r="C13" s="169"/>
      <c r="D13" s="170">
        <v>59844</v>
      </c>
      <c r="E13" s="171"/>
      <c r="F13" s="172">
        <v>64673</v>
      </c>
      <c r="G13" s="173"/>
      <c r="H13" s="159"/>
    </row>
    <row r="14" spans="1:8" x14ac:dyDescent="0.15">
      <c r="A14" s="160"/>
      <c r="B14" s="161"/>
      <c r="C14" s="162"/>
      <c r="D14" s="163">
        <v>29578</v>
      </c>
      <c r="E14" s="164"/>
      <c r="F14" s="165">
        <v>34475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8.6</v>
      </c>
      <c r="C19" s="174">
        <f>ROUND(VALUE(SUBSTITUTE(実質収支比率等に係る経年分析!G$48,"▲","-")),2)</f>
        <v>10.31</v>
      </c>
      <c r="D19" s="174">
        <f>ROUND(VALUE(SUBSTITUTE(実質収支比率等に係る経年分析!H$48,"▲","-")),2)</f>
        <v>8.99</v>
      </c>
      <c r="E19" s="174">
        <f>ROUND(VALUE(SUBSTITUTE(実質収支比率等に係る経年分析!I$48,"▲","-")),2)</f>
        <v>5.71</v>
      </c>
      <c r="F19" s="174">
        <f>ROUND(VALUE(SUBSTITUTE(実質収支比率等に係る経年分析!J$48,"▲","-")),2)</f>
        <v>7.98</v>
      </c>
    </row>
    <row r="20" spans="1:11" x14ac:dyDescent="0.15">
      <c r="A20" s="174" t="s">
        <v>53</v>
      </c>
      <c r="B20" s="174">
        <f>ROUND(VALUE(SUBSTITUTE(実質収支比率等に係る経年分析!F$47,"▲","-")),2)</f>
        <v>23.24</v>
      </c>
      <c r="C20" s="174">
        <f>ROUND(VALUE(SUBSTITUTE(実質収支比率等に係る経年分析!G$47,"▲","-")),2)</f>
        <v>21.14</v>
      </c>
      <c r="D20" s="174">
        <f>ROUND(VALUE(SUBSTITUTE(実質収支比率等に係る経年分析!H$47,"▲","-")),2)</f>
        <v>21.24</v>
      </c>
      <c r="E20" s="174">
        <f>ROUND(VALUE(SUBSTITUTE(実質収支比率等に係る経年分析!I$47,"▲","-")),2)</f>
        <v>24.92</v>
      </c>
      <c r="F20" s="174">
        <f>ROUND(VALUE(SUBSTITUTE(実質収支比率等に係る経年分析!J$47,"▲","-")),2)</f>
        <v>24.58</v>
      </c>
    </row>
    <row r="21" spans="1:11" x14ac:dyDescent="0.15">
      <c r="A21" s="174" t="s">
        <v>54</v>
      </c>
      <c r="B21" s="174">
        <f>IF(ISNUMBER(VALUE(SUBSTITUTE(実質収支比率等に係る経年分析!F$49,"▲","-"))),ROUND(VALUE(SUBSTITUTE(実質収支比率等に係る経年分析!F$49,"▲","-")),2),NA())</f>
        <v>0.69</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0.5</v>
      </c>
      <c r="E21" s="174">
        <f>IF(ISNUMBER(VALUE(SUBSTITUTE(実質収支比率等に係る経年分析!I$49,"▲","-"))),ROUND(VALUE(SUBSTITUTE(実質収支比率等に係る経年分析!I$49,"▲","-")),2),NA())</f>
        <v>-0.15</v>
      </c>
      <c r="F21" s="174">
        <f>IF(ISNUMBER(VALUE(SUBSTITUTE(実質収支比率等に係る経年分析!J$49,"▲","-"))),ROUND(VALUE(SUBSTITUTE(実質収支比率等に係る経年分析!J$49,"▲","-")),2),NA())</f>
        <v>2.38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下水道事業</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1.1299999999999999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1.34</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1.78</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7.98</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3775</v>
      </c>
      <c r="E42" s="176"/>
      <c r="F42" s="176"/>
      <c r="G42" s="176">
        <f>'実質公債費比率（分子）の構造'!L$52</f>
        <v>3918</v>
      </c>
      <c r="H42" s="176"/>
      <c r="I42" s="176"/>
      <c r="J42" s="176">
        <f>'実質公債費比率（分子）の構造'!M$52</f>
        <v>4011</v>
      </c>
      <c r="K42" s="176"/>
      <c r="L42" s="176"/>
      <c r="M42" s="176">
        <f>'実質公債費比率（分子）の構造'!N$52</f>
        <v>4035</v>
      </c>
      <c r="N42" s="176"/>
      <c r="O42" s="176"/>
      <c r="P42" s="176">
        <f>'実質公債費比率（分子）の構造'!O$52</f>
        <v>3983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42</v>
      </c>
      <c r="C44" s="176"/>
      <c r="D44" s="176"/>
      <c r="E44" s="176">
        <f>'実質公債費比率（分子）の構造'!L$50</f>
        <v>34</v>
      </c>
      <c r="F44" s="176"/>
      <c r="G44" s="176"/>
      <c r="H44" s="176">
        <f>'実質公債費比率（分子）の構造'!M$50</f>
        <v>44</v>
      </c>
      <c r="I44" s="176"/>
      <c r="J44" s="176"/>
      <c r="K44" s="176">
        <f>'実質公債費比率（分子）の構造'!N$50</f>
        <v>36</v>
      </c>
      <c r="L44" s="176"/>
      <c r="M44" s="176"/>
      <c r="N44" s="176">
        <f>'実質公債費比率（分子）の構造'!O$50</f>
        <v>40</v>
      </c>
      <c r="O44" s="176"/>
      <c r="P44" s="176"/>
    </row>
    <row r="45" spans="1:16" x14ac:dyDescent="0.15">
      <c r="A45" s="176" t="s">
        <v>63</v>
      </c>
      <c r="B45" s="176">
        <f>'実質公債費比率（分子）の構造'!K$49</f>
        <v>483</v>
      </c>
      <c r="C45" s="176"/>
      <c r="D45" s="176"/>
      <c r="E45" s="176">
        <f>'実質公債費比率（分子）の構造'!L$49</f>
        <v>462</v>
      </c>
      <c r="F45" s="176"/>
      <c r="G45" s="176"/>
      <c r="H45" s="176">
        <f>'実質公債費比率（分子）の構造'!M$49</f>
        <v>451</v>
      </c>
      <c r="I45" s="176"/>
      <c r="J45" s="176"/>
      <c r="K45" s="176">
        <f>'実質公債費比率（分子）の構造'!N$49</f>
        <v>406</v>
      </c>
      <c r="L45" s="176"/>
      <c r="M45" s="176"/>
      <c r="N45" s="176">
        <f>'実質公債費比率（分子）の構造'!O$49</f>
        <v>125</v>
      </c>
      <c r="O45" s="176"/>
      <c r="P45" s="176"/>
    </row>
    <row r="46" spans="1:16" x14ac:dyDescent="0.15">
      <c r="A46" s="176" t="s">
        <v>64</v>
      </c>
      <c r="B46" s="176">
        <f>'実質公債費比率（分子）の構造'!K$48</f>
        <v>383</v>
      </c>
      <c r="C46" s="176"/>
      <c r="D46" s="176"/>
      <c r="E46" s="176">
        <f>'実質公債費比率（分子）の構造'!L$48</f>
        <v>370</v>
      </c>
      <c r="F46" s="176"/>
      <c r="G46" s="176"/>
      <c r="H46" s="176">
        <f>'実質公債費比率（分子）の構造'!M$48</f>
        <v>381</v>
      </c>
      <c r="I46" s="176"/>
      <c r="J46" s="176"/>
      <c r="K46" s="176">
        <f>'実質公債費比率（分子）の構造'!N$48</f>
        <v>394</v>
      </c>
      <c r="L46" s="176"/>
      <c r="M46" s="176"/>
      <c r="N46" s="176">
        <f>'実質公債費比率（分子）の構造'!O$48</f>
        <v>387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4209</v>
      </c>
      <c r="C49" s="176"/>
      <c r="D49" s="176"/>
      <c r="E49" s="176">
        <f>'実質公債費比率（分子）の構造'!L$45</f>
        <v>4410</v>
      </c>
      <c r="F49" s="176"/>
      <c r="G49" s="176"/>
      <c r="H49" s="176">
        <f>'実質公債費比率（分子）の構造'!M$45</f>
        <v>4472</v>
      </c>
      <c r="I49" s="176"/>
      <c r="J49" s="176"/>
      <c r="K49" s="176">
        <f>'実質公債費比率（分子）の構造'!N$45</f>
        <v>4607</v>
      </c>
      <c r="L49" s="176"/>
      <c r="M49" s="176"/>
      <c r="N49" s="176">
        <f>'実質公債費比率（分子）の構造'!O$45</f>
        <v>4678</v>
      </c>
      <c r="O49" s="176"/>
      <c r="P49" s="176"/>
    </row>
    <row r="50" spans="1:16" x14ac:dyDescent="0.15">
      <c r="A50" s="176" t="s">
        <v>67</v>
      </c>
      <c r="B50" s="176" t="e">
        <f>NA()</f>
        <v>#N/A</v>
      </c>
      <c r="C50" s="176">
        <f>IF(ISNUMBER('実質公債費比率（分子）の構造'!K$53),'実質公債費比率（分子）の構造'!K$53,NA())</f>
        <v>1342</v>
      </c>
      <c r="D50" s="176" t="e">
        <f>NA()</f>
        <v>#N/A</v>
      </c>
      <c r="E50" s="176" t="e">
        <f>NA()</f>
        <v>#N/A</v>
      </c>
      <c r="F50" s="176">
        <f>IF(ISNUMBER('実質公債費比率（分子）の構造'!L$53),'実質公債費比率（分子）の構造'!L$53,NA())</f>
        <v>1358</v>
      </c>
      <c r="G50" s="176" t="e">
        <f>NA()</f>
        <v>#N/A</v>
      </c>
      <c r="H50" s="176" t="e">
        <f>NA()</f>
        <v>#N/A</v>
      </c>
      <c r="I50" s="176">
        <f>IF(ISNUMBER('実質公債費比率（分子）の構造'!M$53),'実質公債費比率（分子）の構造'!M$53,NA())</f>
        <v>1337</v>
      </c>
      <c r="J50" s="176" t="e">
        <f>NA()</f>
        <v>#N/A</v>
      </c>
      <c r="K50" s="176" t="e">
        <f>NA()</f>
        <v>#N/A</v>
      </c>
      <c r="L50" s="176">
        <f>IF(ISNUMBER('実質公債費比率（分子）の構造'!N$53),'実質公債費比率（分子）の構造'!N$53,NA())</f>
        <v>1408</v>
      </c>
      <c r="M50" s="176" t="e">
        <f>NA()</f>
        <v>#N/A</v>
      </c>
      <c r="N50" s="176" t="e">
        <f>NA()</f>
        <v>#N/A</v>
      </c>
      <c r="O50" s="176">
        <f>IF(ISNUMBER('実質公債費比率（分子）の構造'!O$53),'実質公債費比率（分子）の構造'!O$53,NA())</f>
        <v>1247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34993</v>
      </c>
      <c r="E56" s="175"/>
      <c r="F56" s="175"/>
      <c r="G56" s="175">
        <f>'将来負担比率（分子）の構造'!J$52</f>
        <v>34745</v>
      </c>
      <c r="H56" s="175"/>
      <c r="I56" s="175"/>
      <c r="J56" s="175">
        <f>'将来負担比率（分子）の構造'!K$52</f>
        <v>34857</v>
      </c>
      <c r="K56" s="175"/>
      <c r="L56" s="175"/>
      <c r="M56" s="175">
        <f>'将来負担比率（分子）の構造'!L$52</f>
        <v>32392</v>
      </c>
      <c r="N56" s="175"/>
      <c r="O56" s="175"/>
      <c r="P56" s="175">
        <f>'将来負担比率（分子）の構造'!M$52</f>
        <v>30972</v>
      </c>
    </row>
    <row r="57" spans="1:16" x14ac:dyDescent="0.15">
      <c r="A57" s="175" t="s">
        <v>42</v>
      </c>
      <c r="B57" s="175"/>
      <c r="C57" s="175"/>
      <c r="D57" s="175">
        <f>'将来負担比率（分子）の構造'!I$51</f>
        <v>4668</v>
      </c>
      <c r="E57" s="175"/>
      <c r="F57" s="175"/>
      <c r="G57" s="175">
        <f>'将来負担比率（分子）の構造'!J$51</f>
        <v>4575</v>
      </c>
      <c r="H57" s="175"/>
      <c r="I57" s="175"/>
      <c r="J57" s="175">
        <f>'将来負担比率（分子）の構造'!K$51</f>
        <v>4625</v>
      </c>
      <c r="K57" s="175"/>
      <c r="L57" s="175"/>
      <c r="M57" s="175">
        <f>'将来負担比率（分子）の構造'!L$51</f>
        <v>4267</v>
      </c>
      <c r="N57" s="175"/>
      <c r="O57" s="175"/>
      <c r="P57" s="175">
        <f>'将来負担比率（分子）の構造'!M$51</f>
        <v>4406</v>
      </c>
    </row>
    <row r="58" spans="1:16" x14ac:dyDescent="0.15">
      <c r="A58" s="175" t="s">
        <v>41</v>
      </c>
      <c r="B58" s="175"/>
      <c r="C58" s="175"/>
      <c r="D58" s="175">
        <f>'将来負担比率（分子）の構造'!I$50</f>
        <v>15980</v>
      </c>
      <c r="E58" s="175"/>
      <c r="F58" s="175"/>
      <c r="G58" s="175">
        <f>'将来負担比率（分子）の構造'!J$50</f>
        <v>15074</v>
      </c>
      <c r="H58" s="175"/>
      <c r="I58" s="175"/>
      <c r="J58" s="175">
        <f>'将来負担比率（分子）の構造'!K$50</f>
        <v>19272</v>
      </c>
      <c r="K58" s="175"/>
      <c r="L58" s="175"/>
      <c r="M58" s="175">
        <f>'将来負担比率（分子）の構造'!L$50</f>
        <v>23056</v>
      </c>
      <c r="N58" s="175"/>
      <c r="O58" s="175"/>
      <c r="P58" s="175">
        <f>'将来負担比率（分子）の構造'!M$50</f>
        <v>23254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4656</v>
      </c>
      <c r="C62" s="175"/>
      <c r="D62" s="175"/>
      <c r="E62" s="175">
        <f>'将来負担比率（分子）の構造'!J$45</f>
        <v>4578</v>
      </c>
      <c r="F62" s="175"/>
      <c r="G62" s="175"/>
      <c r="H62" s="175">
        <f>'将来負担比率（分子）の構造'!K$45</f>
        <v>4411</v>
      </c>
      <c r="I62" s="175"/>
      <c r="J62" s="175"/>
      <c r="K62" s="175">
        <f>'将来負担比率（分子）の構造'!L$45</f>
        <v>4262</v>
      </c>
      <c r="L62" s="175"/>
      <c r="M62" s="175"/>
      <c r="N62" s="175">
        <f>'将来負担比率（分子）の構造'!M$45</f>
        <v>4292</v>
      </c>
      <c r="O62" s="175"/>
      <c r="P62" s="175"/>
    </row>
    <row r="63" spans="1:16" x14ac:dyDescent="0.15">
      <c r="A63" s="175" t="s">
        <v>34</v>
      </c>
      <c r="B63" s="175">
        <f>'将来負担比率（分子）の構造'!I$44</f>
        <v>1502</v>
      </c>
      <c r="C63" s="175"/>
      <c r="D63" s="175"/>
      <c r="E63" s="175">
        <f>'将来負担比率（分子）の構造'!J$44</f>
        <v>1044</v>
      </c>
      <c r="F63" s="175"/>
      <c r="G63" s="175"/>
      <c r="H63" s="175">
        <f>'将来負担比率（分子）の構造'!K$44</f>
        <v>581</v>
      </c>
      <c r="I63" s="175"/>
      <c r="J63" s="175"/>
      <c r="K63" s="175">
        <f>'将来負担比率（分子）の構造'!L$44</f>
        <v>251</v>
      </c>
      <c r="L63" s="175"/>
      <c r="M63" s="175"/>
      <c r="N63" s="175">
        <f>'将来負担比率（分子）の構造'!M$44</f>
        <v>155</v>
      </c>
      <c r="O63" s="175"/>
      <c r="P63" s="175"/>
    </row>
    <row r="64" spans="1:16" x14ac:dyDescent="0.15">
      <c r="A64" s="175" t="s">
        <v>33</v>
      </c>
      <c r="B64" s="175">
        <f>'将来負担比率（分子）の構造'!I$43</f>
        <v>4792</v>
      </c>
      <c r="C64" s="175"/>
      <c r="D64" s="175"/>
      <c r="E64" s="175">
        <f>'将来負担比率（分子）の構造'!J$43</f>
        <v>4669</v>
      </c>
      <c r="F64" s="175"/>
      <c r="G64" s="175"/>
      <c r="H64" s="175">
        <f>'将来負担比率（分子）の構造'!K$43</f>
        <v>4352</v>
      </c>
      <c r="I64" s="175"/>
      <c r="J64" s="175"/>
      <c r="K64" s="175">
        <f>'将来負担比率（分子）の構造'!L$43</f>
        <v>4180</v>
      </c>
      <c r="L64" s="175"/>
      <c r="M64" s="175"/>
      <c r="N64" s="175">
        <f>'将来負担比率（分子）の構造'!M$43</f>
        <v>3981</v>
      </c>
      <c r="O64" s="175"/>
      <c r="P64" s="175"/>
    </row>
    <row r="65" spans="1:16" x14ac:dyDescent="0.15">
      <c r="A65" s="175" t="s">
        <v>32</v>
      </c>
      <c r="B65" s="175">
        <f>'将来負担比率（分子）の構造'!I$42</f>
        <v>699</v>
      </c>
      <c r="C65" s="175"/>
      <c r="D65" s="175"/>
      <c r="E65" s="175">
        <f>'将来負担比率（分子）の構造'!J$42</f>
        <v>674</v>
      </c>
      <c r="F65" s="175"/>
      <c r="G65" s="175"/>
      <c r="H65" s="175">
        <f>'将来負担比率（分子）の構造'!K$42</f>
        <v>649</v>
      </c>
      <c r="I65" s="175"/>
      <c r="J65" s="175"/>
      <c r="K65" s="175">
        <f>'将来負担比率（分子）の構造'!L$42</f>
        <v>624</v>
      </c>
      <c r="L65" s="175"/>
      <c r="M65" s="175"/>
      <c r="N65" s="175">
        <f>'将来負担比率（分子）の構造'!M$42</f>
        <v>599</v>
      </c>
      <c r="O65" s="175"/>
      <c r="P65" s="175"/>
    </row>
    <row r="66" spans="1:16" x14ac:dyDescent="0.15">
      <c r="A66" s="175" t="s">
        <v>31</v>
      </c>
      <c r="B66" s="175">
        <f>'将来負担比率（分子）の構造'!I$41</f>
        <v>40553</v>
      </c>
      <c r="C66" s="175"/>
      <c r="D66" s="175"/>
      <c r="E66" s="175">
        <f>'将来負担比率（分子）の構造'!J$41</f>
        <v>40642</v>
      </c>
      <c r="F66" s="175"/>
      <c r="G66" s="175"/>
      <c r="H66" s="175">
        <f>'将来負担比率（分子）の構造'!K$41</f>
        <v>40044</v>
      </c>
      <c r="I66" s="175"/>
      <c r="J66" s="175"/>
      <c r="K66" s="175">
        <f>'将来負担比率（分子）の構造'!L$41</f>
        <v>37408</v>
      </c>
      <c r="L66" s="175"/>
      <c r="M66" s="175"/>
      <c r="N66" s="175">
        <f>'将来負担比率（分子）の構造'!M$41</f>
        <v>35836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5882</v>
      </c>
      <c r="C72" s="179">
        <f>基金残高に係る経年分析!G55</f>
        <v>6778</v>
      </c>
      <c r="D72" s="179">
        <f>基金残高に係る経年分析!H55</f>
        <v>6783</v>
      </c>
    </row>
    <row r="73" spans="1:16" x14ac:dyDescent="0.15">
      <c r="A73" s="178" t="s">
        <v>74</v>
      </c>
      <c r="B73" s="179">
        <f>基金残高に係る経年分析!F56</f>
        <v>1482</v>
      </c>
      <c r="C73" s="179">
        <f>基金残高に係る経年分析!G56</f>
        <v>2383</v>
      </c>
      <c r="D73" s="179">
        <f>基金残高に係る経年分析!H56</f>
        <v>2184</v>
      </c>
    </row>
    <row r="74" spans="1:16" x14ac:dyDescent="0.15">
      <c r="A74" s="178" t="s">
        <v>75</v>
      </c>
      <c r="B74" s="179">
        <f>基金残高に係る経年分析!F57</f>
        <v>12728</v>
      </c>
      <c r="C74" s="179">
        <f>基金残高に係る経年分析!G57</f>
        <v>14789</v>
      </c>
      <c r="D74" s="179">
        <f>基金残高に係る経年分析!H57</f>
        <v>15670</v>
      </c>
    </row>
  </sheetData>
  <sheetProtection algorithmName="SHA-512" hashValue="P55ky9VyNjEXfHe3CkNIckD5PVwU7gRdAmnrJO/ihDAfUJWpmLyynKo6HNJnNfgqsnSp/ZLK4gQ1658w5RxRzQ==" saltValue="HA5HGlHz0Z2QJJTmVqBB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2025-03-17T00:40:17Z</cp:lastPrinted>
  <dcterms:created xsi:type="dcterms:W3CDTF">2025-02-19T05:32:33Z</dcterms:created>
  <dcterms:modified xsi:type="dcterms:W3CDTF">2025-03-24T00:58:20Z</dcterms:modified>
  <cp:category/>
</cp:coreProperties>
</file>