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4 普通会計決算統計\42 普通会計決算統計総括\Ｒ６\◎国調査（決算統計関係：コロナ，基金，アンケート）\250321〆 令和５年度財政状況資料集の作成・公表について（依頼）\05 最終版格納（３／２１〆）\"/>
    </mc:Choice>
  </mc:AlternateContent>
  <xr:revisionPtr revIDLastSave="0" documentId="13_ncr:1_{4157AECE-5A0E-47EE-B6EA-7DEA819725D7}" xr6:coauthVersionLast="36"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AM38" i="10"/>
  <c r="C38" i="10"/>
  <c r="CO37" i="10"/>
  <c r="AM37" i="10"/>
  <c r="C37" i="10"/>
  <c r="CO36" i="10"/>
  <c r="AM36" i="10"/>
  <c r="CO35" i="10"/>
  <c r="AM35" i="10"/>
  <c r="BW34" i="10"/>
  <c r="BW35" i="10" s="1"/>
  <c r="BW36" i="10" s="1"/>
  <c r="BW37" i="10" s="1"/>
  <c r="BW38" i="10" s="1"/>
  <c r="C34" i="10"/>
  <c r="CO34" i="10" l="1"/>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U38" i="10" s="1"/>
  <c r="C36" i="10"/>
  <c r="AM34" i="10" s="1"/>
  <c r="BE34" i="10" l="1"/>
  <c r="BE35" i="10" s="1"/>
  <c r="BE36" i="10" s="1"/>
  <c r="BE37" i="10" s="1"/>
  <c r="BE38" i="10" s="1"/>
</calcChain>
</file>

<file path=xl/sharedStrings.xml><?xml version="1.0" encoding="utf-8"?>
<sst xmlns="http://schemas.openxmlformats.org/spreadsheetml/2006/main" count="1113" uniqueCount="572">
  <si>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</si>
  <si>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</si>
  <si>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</si>
  <si>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</si>
  <si>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</si>
  <si>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</si>
  <si>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</si>
  <si>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</si>
  <si>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</si>
  <si>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</si>
  <si>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</si>
  <si>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</si>
  <si>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</si>
  <si>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</si>
  <si>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</si>
  <si>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</si>
  <si>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</si>
  <si>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</si>
  <si>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</si>
  <si>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</si>
  <si>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</si>
  <si>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</si>
  <si>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</si>
  <si>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</si>
  <si>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</si>
  <si>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</si>
  <si>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</si>
  <si>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</si>
  <si>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</si>
  <si>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</si>
  <si>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</si>
  <si>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</si>
  <si>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</si>
  <si>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</si>
  <si>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</si>
  <si>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</si>
  <si>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</si>
  <si>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</si>
  <si>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</si>
  <si>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</si>
  <si>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</si>
  <si>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</si>
  <si>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</si>
  <si>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</si>
  <si>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</si>
  <si>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</si>
  <si>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</si>
  <si>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</si>
  <si>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</si>
  <si>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</si>
  <si>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</si>
  <si>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</si>
  <si>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</si>
  <si>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</si>
  <si>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</si>
  <si>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</si>
  <si>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</si>
  <si>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</si>
  <si>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</si>
  <si>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</si>
  <si>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</si>
  <si>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</si>
  <si>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</si>
  <si>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</si>
  <si>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</si>
  <si>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</si>
  <si>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</si>
  <si>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</si>
  <si>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</si>
  <si>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</si>
  <si>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</si>
  <si>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</si>
  <si>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</si>
  <si>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</si>
  <si>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</si>
  <si>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</si>
  <si>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</si>
  <si>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</si>
  <si>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</si>
  <si>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</si>
  <si>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</si>
  <si>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</si>
  <si>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</si>
  <si>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</si>
  <si>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</si>
  <si>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</si>
  <si>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</si>
  <si>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</si>
  <si>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</si>
  <si>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</si>
  <si>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</si>
  <si>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</si>
  <si>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</si>
  <si>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</si>
  <si>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長島町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</si>
  <si>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</si>
  <si>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</si>
  <si>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</si>
  <si>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</si>
  <si>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</si>
  <si>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</si>
  <si>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</si>
  <si>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</si>
  <si>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</si>
  <si>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</si>
  <si>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</si>
  <si>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</si>
  <si>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</si>
  <si>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</si>
  <si>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</si>
  <si>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</si>
  <si>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</si>
  <si>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</si>
  <si>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</si>
  <si>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</si>
  <si>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</si>
  <si>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</si>
  <si>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</si>
  <si>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</si>
  <si>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</si>
  <si>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</si>
  <si>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</si>
  <si>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</si>
  <si>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</si>
  <si>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</si>
  <si>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</si>
  <si>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</si>
  <si>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</si>
  <si>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</si>
  <si>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</si>
  <si>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</si>
  <si>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</si>
  <si>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</si>
  <si>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</si>
  <si>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</si>
  <si>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</si>
  <si>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</si>
  <si>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</si>
  <si>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</si>
  <si>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</si>
  <si>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</si>
  <si>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</si>
  <si>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6"/>
  </si>
  <si>
    <t>うち日本人(％)</t>
    <phoneticPr fontId="5"/>
  </si>
  <si>
    <t>-1.9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</si>
  <si>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</si>
  <si>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</si>
  <si>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</si>
  <si>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</si>
  <si>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</si>
  <si>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</si>
  <si>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</si>
  <si>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</si>
  <si>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</si>
  <si>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</si>
  <si>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</si>
  <si>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</si>
  <si>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</si>
  <si>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</si>
  <si>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</si>
  <si>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</si>
  <si>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</si>
  <si>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</si>
  <si>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</si>
  <si>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</si>
  <si>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</si>
  <si>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</si>
  <si>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</si>
  <si>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</si>
  <si>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</si>
  <si>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</si>
  <si>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</si>
  <si>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</si>
  <si>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</si>
  <si>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</si>
  <si>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</si>
  <si>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</si>
  <si>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</si>
  <si>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</si>
  <si>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</si>
  <si>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</si>
  <si>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</si>
  <si>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</si>
  <si>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</si>
  <si>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</si>
  <si>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</si>
  <si>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</si>
  <si>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</si>
  <si>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</si>
  <si>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</si>
  <si>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</si>
  <si>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</si>
  <si>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</si>
  <si>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</si>
  <si>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</si>
  <si>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</si>
  <si>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</si>
  <si>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</si>
  <si>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</si>
  <si>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</si>
  <si>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</si>
  <si>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</si>
  <si>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</si>
  <si>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鹿児島県長島町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</si>
  <si>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</si>
  <si>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</si>
  <si>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</si>
  <si>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</si>
  <si>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</si>
  <si>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</si>
  <si>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</si>
  <si>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</si>
  <si>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</si>
  <si>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</si>
  <si>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</si>
  <si>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</si>
  <si>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</si>
  <si>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</si>
  <si>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</si>
  <si>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</si>
  <si>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</si>
  <si>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</si>
  <si>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</si>
  <si>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</si>
  <si>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</si>
  <si>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</si>
  <si>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</si>
  <si>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</si>
  <si>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</si>
  <si>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</si>
  <si>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</si>
  <si>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</si>
  <si>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</si>
  <si>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</si>
  <si>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</si>
  <si>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</si>
  <si>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</si>
  <si>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</si>
  <si>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</si>
  <si>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</si>
  <si>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</si>
  <si>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</si>
  <si>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</si>
  <si>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</si>
  <si>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</si>
  <si>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</si>
  <si>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</si>
  <si>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</si>
  <si>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</si>
  <si>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</si>
  <si>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</si>
  <si>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</si>
  <si>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</si>
  <si>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</si>
  <si>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</si>
  <si>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</si>
  <si>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</si>
  <si>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</si>
  <si>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</si>
  <si>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</si>
  <si>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</si>
  <si>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</si>
  <si>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</si>
  <si>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</si>
  <si>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</si>
  <si>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</si>
  <si>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</si>
  <si>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</si>
  <si>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</si>
  <si>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</si>
  <si>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</si>
  <si>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</si>
  <si>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</si>
  <si>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</si>
  <si>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</si>
  <si>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</si>
  <si>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</si>
  <si>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</si>
  <si>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</si>
  <si>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</si>
  <si>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</si>
  <si>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</si>
  <si>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</si>
  <si>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</si>
  <si>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</si>
  <si>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</si>
  <si>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</si>
  <si>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</si>
  <si>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</si>
  <si>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</si>
  <si>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</si>
  <si>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</si>
  <si>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</si>
  <si>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</si>
  <si>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</si>
  <si>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</si>
  <si>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</si>
  <si>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</si>
  <si>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</si>
  <si>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</si>
  <si>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</si>
  <si>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</si>
  <si>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</si>
  <si>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</si>
  <si>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</si>
  <si>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</si>
  <si>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</si>
  <si>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</si>
  <si>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</si>
  <si>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</si>
  <si>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</si>
  <si>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</si>
  <si>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</si>
  <si>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</si>
  <si>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</si>
  <si>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</si>
  <si>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</si>
  <si>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</si>
  <si>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</si>
  <si>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</si>
  <si>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</si>
  <si>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</si>
  <si>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</si>
  <si>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</si>
  <si>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</si>
  <si>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</si>
  <si>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</si>
  <si>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簡易水道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</si>
  <si>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</si>
  <si>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</si>
  <si>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</si>
  <si>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</si>
  <si>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</si>
  <si>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</si>
  <si>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</si>
  <si>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</si>
  <si>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</si>
  <si>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</si>
  <si>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</si>
  <si>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</si>
  <si>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</si>
  <si>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</si>
  <si>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</si>
  <si>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</si>
  <si>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</si>
  <si>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</si>
  <si>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</si>
  <si>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</si>
  <si>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</si>
  <si>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</si>
  <si>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</si>
  <si>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</si>
  <si>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</si>
  <si>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</si>
  <si>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鹿児島県長島町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</si>
  <si>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</si>
  <si>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</si>
  <si>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</si>
  <si>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</si>
  <si>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</si>
  <si>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</si>
  <si>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</si>
  <si>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</si>
  <si>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</si>
  <si>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</si>
  <si>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</si>
  <si>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</si>
  <si>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</si>
  <si>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</si>
  <si>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</si>
  <si>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</si>
  <si>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</si>
  <si>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</si>
  <si>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</si>
  <si>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</si>
  <si>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へき地診療施設特別会計</t>
    <phoneticPr fontId="5"/>
  </si>
  <si>
    <t>観光施設特別会計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</si>
  <si>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</si>
  <si>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</si>
  <si>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</si>
  <si>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</si>
  <si>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</si>
  <si>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</si>
  <si>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</si>
  <si>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</si>
  <si>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</si>
  <si>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</si>
  <si>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</si>
  <si>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</si>
  <si>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</si>
  <si>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</si>
  <si>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国民健康保険診療施設特別会計</t>
    <phoneticPr fontId="5"/>
  </si>
  <si>
    <t>介護保険特別会計</t>
    <phoneticPr fontId="5"/>
  </si>
  <si>
    <t>後期高齢者医療特別会計</t>
    <phoneticPr fontId="5"/>
  </si>
  <si>
    <t>介護サービス事業</t>
    <phoneticPr fontId="5"/>
  </si>
  <si>
    <t>水道事業会計</t>
    <phoneticPr fontId="5"/>
  </si>
  <si>
    <t>法適用企業</t>
    <phoneticPr fontId="5"/>
  </si>
  <si>
    <t>簡易水道特別会計</t>
    <phoneticPr fontId="5"/>
  </si>
  <si>
    <t>法非適用企業</t>
    <phoneticPr fontId="5"/>
  </si>
  <si>
    <t>諸浦港埠頭特別会計</t>
    <phoneticPr fontId="5"/>
  </si>
  <si>
    <t>農業集落排水特別会計</t>
    <phoneticPr fontId="5"/>
  </si>
  <si>
    <t>漁業集落環境整備特別会計</t>
    <phoneticPr fontId="5"/>
  </si>
  <si>
    <t>太陽光発電特別会計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</si>
  <si>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</si>
  <si>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</si>
  <si>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</si>
  <si>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</si>
  <si>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</si>
  <si>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</si>
  <si>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</si>
  <si>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</si>
  <si>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</si>
  <si>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</si>
  <si>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</si>
  <si>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</si>
  <si>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</si>
  <si>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</si>
  <si>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</si>
  <si>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</si>
  <si>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</si>
  <si>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</si>
  <si>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</si>
  <si>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</si>
  <si>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</si>
  <si>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</si>
  <si>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</si>
  <si>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</si>
  <si>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</si>
  <si>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</si>
  <si>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</si>
  <si>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</si>
  <si>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</si>
  <si>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</si>
  <si>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</si>
  <si>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</si>
  <si>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</si>
  <si>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</si>
  <si>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</si>
  <si>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</si>
  <si>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</si>
  <si>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</si>
  <si>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</si>
  <si>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</si>
  <si>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</si>
  <si>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</si>
  <si>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</si>
  <si>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</si>
  <si>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</si>
  <si>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</si>
  <si>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</si>
  <si>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</si>
  <si>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</si>
  <si>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</si>
  <si>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</si>
  <si>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</si>
  <si>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</si>
  <si>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</si>
  <si>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</si>
  <si>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</si>
  <si>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</si>
  <si>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</si>
  <si>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</si>
  <si>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</si>
  <si>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</si>
  <si>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</si>
  <si>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</si>
  <si>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</si>
  <si>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</si>
  <si>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</si>
  <si>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</si>
  <si>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</si>
  <si>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</si>
  <si>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</si>
  <si>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</si>
  <si>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</si>
  <si>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</si>
  <si>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</si>
  <si>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</si>
  <si>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</si>
  <si>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</si>
  <si>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</si>
  <si>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</si>
  <si>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</si>
  <si>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</si>
  <si>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</si>
  <si>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</si>
  <si>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</si>
  <si>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</si>
  <si>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</si>
  <si>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</si>
  <si>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</si>
  <si>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</si>
  <si>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</si>
  <si>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</si>
  <si>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</si>
  <si>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</si>
  <si>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</si>
  <si>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</si>
  <si>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</si>
  <si>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</si>
  <si>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</si>
  <si>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</si>
  <si>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</si>
  <si>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</si>
  <si>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</si>
  <si>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</si>
  <si>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</si>
  <si>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</si>
  <si>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</si>
  <si>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</si>
  <si>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</si>
  <si>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</si>
  <si>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</si>
  <si>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</si>
  <si>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</si>
  <si>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</si>
  <si>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</si>
  <si>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</si>
  <si>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</si>
  <si>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</si>
  <si>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</si>
  <si>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</si>
  <si>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</si>
  <si>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</si>
  <si>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</si>
  <si>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</si>
  <si>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</si>
  <si>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</si>
  <si>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</si>
  <si>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</si>
  <si>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</si>
  <si>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</si>
  <si>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</si>
  <si>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</si>
  <si>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</si>
  <si>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</si>
  <si>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</si>
  <si>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</si>
  <si>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10.78</t>
  </si>
  <si>
    <t>▲ 1.61</t>
  </si>
  <si>
    <t>一般会計</t>
  </si>
  <si>
    <t>国民健康保険特別会計</t>
  </si>
  <si>
    <t>水道事業会計</t>
  </si>
  <si>
    <t>介護保険特別会計</t>
  </si>
  <si>
    <t>太陽光発電特別会計</t>
  </si>
  <si>
    <t>国民健康保険診療施設特別会計</t>
  </si>
  <si>
    <t>へき地診療施設特別会計</t>
  </si>
  <si>
    <t>簡易水道特別会計</t>
  </si>
  <si>
    <t>その他会計（赤字）</t>
  </si>
  <si>
    <t>▲ 0.10</t>
  </si>
  <si>
    <t>▲ 0.35</t>
  </si>
  <si>
    <t>その他会計（黒字）</t>
  </si>
  <si>
    <t>R01</t>
    <phoneticPr fontId="5"/>
  </si>
  <si>
    <t>R02</t>
    <phoneticPr fontId="5"/>
  </si>
  <si>
    <t>R03</t>
    <phoneticPr fontId="5"/>
  </si>
  <si>
    <t>R04</t>
    <phoneticPr fontId="5"/>
  </si>
  <si>
    <t>R05</t>
    <phoneticPr fontId="5"/>
  </si>
  <si>
    <t>夢追い獅子島架橋基金</t>
  </si>
  <si>
    <t>夢追いふるさと長島景観基金</t>
  </si>
  <si>
    <t>学校教育施設整備基金</t>
  </si>
  <si>
    <t>ぶり奨学金基金</t>
  </si>
  <si>
    <t>まちづくり基金</t>
    <rPh sb="5" eb="7">
      <t>キキン</t>
    </rPh>
    <phoneticPr fontId="2"/>
  </si>
  <si>
    <t>①</t>
    <phoneticPr fontId="2"/>
  </si>
  <si>
    <t>天長フェリー</t>
    <rPh sb="0" eb="2">
      <t>テンチョウ</t>
    </rPh>
    <phoneticPr fontId="2"/>
  </si>
  <si>
    <t>-</t>
    <phoneticPr fontId="2"/>
  </si>
  <si>
    <t>北薩広域行政事務組合</t>
  </si>
  <si>
    <t>阿久根地区消防組合</t>
  </si>
  <si>
    <t>鹿児島県後期高齢者医療広域連合</t>
  </si>
  <si>
    <t>鹿児島県市町村総合事務組合</t>
  </si>
  <si>
    <t>一般会計</t>
    <rPh sb="0" eb="4">
      <t>イッパンカイケイ</t>
    </rPh>
    <phoneticPr fontId="2"/>
  </si>
  <si>
    <t>特別会計</t>
    <rPh sb="0" eb="4">
      <t>トクベツカイケイ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</si>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</sst>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118252</c:v>
                </c:pt>
                <c:pt idx="1">
                  <c:v>200194</c:v>
                </c:pt>
                <c:pt idx="2">
                  <c:v>196914</c:v>
                </c:pt>
                <c:pt idx="3">
                  <c:v>204757</c:v>
                </c:pt>
                <c:pt idx="4">
                  <c:v>194971</c:v>
                </c:pt>
              </c:numCache>
            </c:numRef>
          </c:val>
          <c:smooth val="0"/>
          <c:extLst>
            <c:ext xmlns:c16="http://schemas.microsoft.com/office/drawing/2014/chart" uri="{C3380CC4-5D6E-409C-BE32-E72D297353CC}">
              <c16:uniqueId val="{00000000-73B6-4D9C-8F30-4A80F185936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342097</c:v>
                </c:pt>
                <c:pt idx="1">
                  <c:v>332135</c:v>
                </c:pt>
                <c:pt idx="2">
                  <c:v>227895</c:v>
                </c:pt>
                <c:pt idx="3">
                  <c:v>248831</c:v>
                </c:pt>
                <c:pt idx="4">
                  <c:v>275308</c:v>
                </c:pt>
              </c:numCache>
            </c:numRef>
          </c:val>
          <c:smooth val="0"/>
          <c:extLst>
            <c:ext xmlns:c16="http://schemas.microsoft.com/office/drawing/2014/chart" uri="{C3380CC4-5D6E-409C-BE32-E72D297353CC}">
              <c16:uniqueId val="{00000001-73B6-4D9C-8F30-4A80F185936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4.32</c:v>
                </c:pt>
                <c:pt idx="1">
                  <c:v>9.5</c:v>
                </c:pt>
                <c:pt idx="2">
                  <c:v>11.75</c:v>
                </c:pt>
                <c:pt idx="3">
                  <c:v>12.55</c:v>
                </c:pt>
                <c:pt idx="4">
                  <c:v>10.49</c:v>
                </c:pt>
              </c:numCache>
            </c:numRef>
          </c:val>
          <c:extLst>
            <c:ext xmlns:c16="http://schemas.microsoft.com/office/drawing/2014/chart" uri="{C3380CC4-5D6E-409C-BE32-E72D297353CC}">
              <c16:uniqueId val="{00000000-1CD1-4D2E-BEB5-4F8800BB833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10.71</c:v>
                </c:pt>
                <c:pt idx="1">
                  <c:v>8.85</c:v>
                </c:pt>
                <c:pt idx="2">
                  <c:v>9.9600000000000009</c:v>
                </c:pt>
                <c:pt idx="3">
                  <c:v>10.45</c:v>
                </c:pt>
                <c:pt idx="4">
                  <c:v>10.07</c:v>
                </c:pt>
              </c:numCache>
            </c:numRef>
          </c:val>
          <c:extLst>
            <c:ext xmlns:c16="http://schemas.microsoft.com/office/drawing/2014/chart" uri="{C3380CC4-5D6E-409C-BE32-E72D297353CC}">
              <c16:uniqueId val="{00000001-1CD1-4D2E-BEB5-4F8800BB833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-10.78</c:v>
                </c:pt>
                <c:pt idx="1">
                  <c:v>3.45</c:v>
                </c:pt>
                <c:pt idx="2">
                  <c:v>4.5</c:v>
                </c:pt>
                <c:pt idx="3">
                  <c:v>0.22</c:v>
                </c:pt>
                <c:pt idx="4">
                  <c:v>-1.61</c:v>
                </c:pt>
              </c:numCache>
            </c:numRef>
          </c:val>
          <c:smooth val="0"/>
          <c:extLst>
            <c:ext xmlns:c16="http://schemas.microsoft.com/office/drawing/2014/chart" uri="{C3380CC4-5D6E-409C-BE32-E72D297353CC}">
              <c16:uniqueId val="{00000002-1CD1-4D2E-BEB5-4F8800BB833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0.28000000000000003</c:v>
                </c:pt>
                <c:pt idx="2">
                  <c:v>#N/A</c:v>
                </c:pt>
                <c:pt idx="3">
                  <c:v>0.14000000000000001</c:v>
                </c:pt>
                <c:pt idx="4">
                  <c:v>#N/A</c:v>
                </c:pt>
                <c:pt idx="5">
                  <c:v>0.15</c:v>
                </c:pt>
                <c:pt idx="6">
                  <c:v>#N/A</c:v>
                </c:pt>
                <c:pt idx="7">
                  <c:v>0.39</c:v>
                </c:pt>
                <c:pt idx="8">
                  <c:v>#N/A</c:v>
                </c:pt>
                <c:pt idx="9">
                  <c:v>0.28999999999999998</c:v>
                </c:pt>
              </c:numCache>
            </c:numRef>
          </c:val>
          <c:extLst>
            <c:ext xmlns:c16="http://schemas.microsoft.com/office/drawing/2014/chart" uri="{C3380CC4-5D6E-409C-BE32-E72D297353CC}">
              <c16:uniqueId val="{00000000-1B87-4C53-8D92-236EA32AA6C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0.1</c:v>
                </c:pt>
                <c:pt idx="1">
                  <c:v>#N/A</c:v>
                </c:pt>
                <c:pt idx="2">
                  <c:v>0.35</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1B87-4C53-8D92-236EA32AA6C2}"/>
            </c:ext>
          </c:extLst>
        </c:ser>
        <c:ser>
          <c:idx val="2"/>
          <c:order val="2"/>
          <c:tx>
            <c:strRef>
              <c:f>データシート!$A$29</c:f>
              <c:strCache>
                <c:ptCount val="1"/>
                <c:pt idx="0">
                  <c:v>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2.2400000000000002</c:v>
                </c:pt>
                <c:pt idx="2">
                  <c:v>#N/A</c:v>
                </c:pt>
                <c:pt idx="3">
                  <c:v>0.04</c:v>
                </c:pt>
                <c:pt idx="4">
                  <c:v>#N/A</c:v>
                </c:pt>
                <c:pt idx="5">
                  <c:v>0.05</c:v>
                </c:pt>
                <c:pt idx="6">
                  <c:v>#N/A</c:v>
                </c:pt>
                <c:pt idx="7">
                  <c:v>7.0000000000000007E-2</c:v>
                </c:pt>
                <c:pt idx="8">
                  <c:v>#N/A</c:v>
                </c:pt>
                <c:pt idx="9">
                  <c:v>0.11</c:v>
                </c:pt>
              </c:numCache>
            </c:numRef>
          </c:val>
          <c:extLst>
            <c:ext xmlns:c16="http://schemas.microsoft.com/office/drawing/2014/chart" uri="{C3380CC4-5D6E-409C-BE32-E72D297353CC}">
              <c16:uniqueId val="{00000002-1B87-4C53-8D92-236EA32AA6C2}"/>
            </c:ext>
          </c:extLst>
        </c:ser>
        <c:ser>
          <c:idx val="3"/>
          <c:order val="3"/>
          <c:tx>
            <c:strRef>
              <c:f>データシート!$A$30</c:f>
              <c:strCache>
                <c:ptCount val="1"/>
                <c:pt idx="0">
                  <c:v>へき地診療施設特別会計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0.11</c:v>
                </c:pt>
                <c:pt idx="2">
                  <c:v>#N/A</c:v>
                </c:pt>
                <c:pt idx="3">
                  <c:v>0.05</c:v>
                </c:pt>
                <c:pt idx="4">
                  <c:v>#N/A</c:v>
                </c:pt>
                <c:pt idx="5">
                  <c:v>0.13</c:v>
                </c:pt>
                <c:pt idx="6">
                  <c:v>#N/A</c:v>
                </c:pt>
                <c:pt idx="7">
                  <c:v>0.16</c:v>
                </c:pt>
                <c:pt idx="8">
                  <c:v>#N/A</c:v>
                </c:pt>
                <c:pt idx="9">
                  <c:v>0.12</c:v>
                </c:pt>
              </c:numCache>
            </c:numRef>
          </c:val>
          <c:extLst>
            <c:ext xmlns:c16="http://schemas.microsoft.com/office/drawing/2014/chart" uri="{C3380CC4-5D6E-409C-BE32-E72D297353CC}">
              <c16:uniqueId val="{00000003-1B87-4C53-8D92-236EA32AA6C2}"/>
            </c:ext>
          </c:extLst>
        </c:ser>
        <c:ser>
          <c:idx val="4"/>
          <c:order val="4"/>
          <c:tx>
            <c:strRef>
              <c:f>データシート!$A$31</c:f>
              <c:strCache>
                <c:ptCount val="1"/>
                <c:pt idx="0">
                  <c:v>国民健康保険診療施設特別会計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0.06</c:v>
                </c:pt>
                <c:pt idx="2">
                  <c:v>#N/A</c:v>
                </c:pt>
                <c:pt idx="3">
                  <c:v>0.09</c:v>
                </c:pt>
                <c:pt idx="4">
                  <c:v>#N/A</c:v>
                </c:pt>
                <c:pt idx="5">
                  <c:v>0.13</c:v>
                </c:pt>
                <c:pt idx="6">
                  <c:v>#N/A</c:v>
                </c:pt>
                <c:pt idx="7">
                  <c:v>0.35</c:v>
                </c:pt>
                <c:pt idx="8">
                  <c:v>#N/A</c:v>
                </c:pt>
                <c:pt idx="9">
                  <c:v>0.24</c:v>
                </c:pt>
              </c:numCache>
            </c:numRef>
          </c:val>
          <c:extLst>
            <c:ext xmlns:c16="http://schemas.microsoft.com/office/drawing/2014/chart" uri="{C3380CC4-5D6E-409C-BE32-E72D297353CC}">
              <c16:uniqueId val="{00000004-1B87-4C53-8D92-236EA32AA6C2}"/>
            </c:ext>
          </c:extLst>
        </c:ser>
        <c:ser>
          <c:idx val="5"/>
          <c:order val="5"/>
          <c:tx>
            <c:strRef>
              <c:f>データシート!$A$32</c:f>
              <c:strCache>
                <c:ptCount val="1"/>
                <c:pt idx="0">
                  <c:v>太陽光発電特別会計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1.48</c:v>
                </c:pt>
                <c:pt idx="2">
                  <c:v>#N/A</c:v>
                </c:pt>
                <c:pt idx="3">
                  <c:v>1.29</c:v>
                </c:pt>
                <c:pt idx="4">
                  <c:v>#N/A</c:v>
                </c:pt>
                <c:pt idx="5">
                  <c:v>1.26</c:v>
                </c:pt>
                <c:pt idx="6">
                  <c:v>#N/A</c:v>
                </c:pt>
                <c:pt idx="7">
                  <c:v>1.42</c:v>
                </c:pt>
                <c:pt idx="8">
                  <c:v>#N/A</c:v>
                </c:pt>
                <c:pt idx="9">
                  <c:v>0.57999999999999996</c:v>
                </c:pt>
              </c:numCache>
            </c:numRef>
          </c:val>
          <c:extLst>
            <c:ext xmlns:c16="http://schemas.microsoft.com/office/drawing/2014/chart" uri="{C3380CC4-5D6E-409C-BE32-E72D297353CC}">
              <c16:uniqueId val="{00000005-1B87-4C53-8D92-236EA32AA6C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c:v>
                </c:pt>
                <c:pt idx="2">
                  <c:v>#N/A</c:v>
                </c:pt>
                <c:pt idx="3">
                  <c:v>0.78</c:v>
                </c:pt>
                <c:pt idx="4">
                  <c:v>#N/A</c:v>
                </c:pt>
                <c:pt idx="5">
                  <c:v>1.17</c:v>
                </c:pt>
                <c:pt idx="6">
                  <c:v>#N/A</c:v>
                </c:pt>
                <c:pt idx="7">
                  <c:v>1.35</c:v>
                </c:pt>
                <c:pt idx="8">
                  <c:v>#N/A</c:v>
                </c:pt>
                <c:pt idx="9">
                  <c:v>1.44</c:v>
                </c:pt>
              </c:numCache>
            </c:numRef>
          </c:val>
          <c:extLst>
            <c:ext xmlns:c16="http://schemas.microsoft.com/office/drawing/2014/chart" uri="{C3380CC4-5D6E-409C-BE32-E72D297353CC}">
              <c16:uniqueId val="{00000006-1B87-4C53-8D92-236EA32AA6C2}"/>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2.44</c:v>
                </c:pt>
                <c:pt idx="4">
                  <c:v>#N/A</c:v>
                </c:pt>
                <c:pt idx="5">
                  <c:v>2.35</c:v>
                </c:pt>
                <c:pt idx="6">
                  <c:v>#N/A</c:v>
                </c:pt>
                <c:pt idx="7">
                  <c:v>2.69</c:v>
                </c:pt>
                <c:pt idx="8">
                  <c:v>#N/A</c:v>
                </c:pt>
                <c:pt idx="9">
                  <c:v>2.77</c:v>
                </c:pt>
              </c:numCache>
            </c:numRef>
          </c:val>
          <c:extLst>
            <c:ext xmlns:c16="http://schemas.microsoft.com/office/drawing/2014/chart" uri="{C3380CC4-5D6E-409C-BE32-E72D297353CC}">
              <c16:uniqueId val="{00000007-1B87-4C53-8D92-236EA32AA6C2}"/>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3.52</c:v>
                </c:pt>
                <c:pt idx="2">
                  <c:v>#N/A</c:v>
                </c:pt>
                <c:pt idx="3">
                  <c:v>3.33</c:v>
                </c:pt>
                <c:pt idx="4">
                  <c:v>#N/A</c:v>
                </c:pt>
                <c:pt idx="5">
                  <c:v>4.16</c:v>
                </c:pt>
                <c:pt idx="6">
                  <c:v>#N/A</c:v>
                </c:pt>
                <c:pt idx="7">
                  <c:v>6.18</c:v>
                </c:pt>
                <c:pt idx="8">
                  <c:v>#N/A</c:v>
                </c:pt>
                <c:pt idx="9">
                  <c:v>6.22</c:v>
                </c:pt>
              </c:numCache>
            </c:numRef>
          </c:val>
          <c:extLst>
            <c:ext xmlns:c16="http://schemas.microsoft.com/office/drawing/2014/chart" uri="{C3380CC4-5D6E-409C-BE32-E72D297353CC}">
              <c16:uniqueId val="{00000008-1B87-4C53-8D92-236EA32AA6C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4.24</c:v>
                </c:pt>
                <c:pt idx="2">
                  <c:v>#N/A</c:v>
                </c:pt>
                <c:pt idx="3">
                  <c:v>9.7799999999999994</c:v>
                </c:pt>
                <c:pt idx="4">
                  <c:v>#N/A</c:v>
                </c:pt>
                <c:pt idx="5">
                  <c:v>11.61</c:v>
                </c:pt>
                <c:pt idx="6">
                  <c:v>#N/A</c:v>
                </c:pt>
                <c:pt idx="7">
                  <c:v>12.38</c:v>
                </c:pt>
                <c:pt idx="8">
                  <c:v>#N/A</c:v>
                </c:pt>
                <c:pt idx="9">
                  <c:v>10.33</c:v>
                </c:pt>
              </c:numCache>
            </c:numRef>
          </c:val>
          <c:extLst>
            <c:ext xmlns:c16="http://schemas.microsoft.com/office/drawing/2014/chart" uri="{C3380CC4-5D6E-409C-BE32-E72D297353CC}">
              <c16:uniqueId val="{00000009-1B87-4C53-8D92-236EA32AA6C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1360</c:v>
                </c:pt>
                <c:pt idx="5">
                  <c:v>1298</c:v>
                </c:pt>
                <c:pt idx="8">
                  <c:v>1379</c:v>
                </c:pt>
                <c:pt idx="11">
                  <c:v>1296</c:v>
                </c:pt>
                <c:pt idx="14">
                  <c:v>1422</c:v>
                </c:pt>
              </c:numCache>
            </c:numRef>
          </c:val>
          <c:extLst>
            <c:ext xmlns:c16="http://schemas.microsoft.com/office/drawing/2014/chart" uri="{C3380CC4-5D6E-409C-BE32-E72D297353CC}">
              <c16:uniqueId val="{00000000-37AB-4481-8D5D-C1819A6A2AC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7AB-4481-8D5D-C1819A6A2AC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7AB-4481-8D5D-C1819A6A2AC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24</c:v>
                </c:pt>
                <c:pt idx="3">
                  <c:v>21</c:v>
                </c:pt>
                <c:pt idx="6">
                  <c:v>23</c:v>
                </c:pt>
                <c:pt idx="9">
                  <c:v>22</c:v>
                </c:pt>
                <c:pt idx="12">
                  <c:v>13</c:v>
                </c:pt>
              </c:numCache>
            </c:numRef>
          </c:val>
          <c:extLst>
            <c:ext xmlns:c16="http://schemas.microsoft.com/office/drawing/2014/chart" uri="{C3380CC4-5D6E-409C-BE32-E72D297353CC}">
              <c16:uniqueId val="{00000003-37AB-4481-8D5D-C1819A6A2AC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103</c:v>
                </c:pt>
                <c:pt idx="3">
                  <c:v>117</c:v>
                </c:pt>
                <c:pt idx="6">
                  <c:v>128</c:v>
                </c:pt>
                <c:pt idx="9">
                  <c:v>113</c:v>
                </c:pt>
                <c:pt idx="12">
                  <c:v>132</c:v>
                </c:pt>
              </c:numCache>
            </c:numRef>
          </c:val>
          <c:extLst>
            <c:ext xmlns:c16="http://schemas.microsoft.com/office/drawing/2014/chart" uri="{C3380CC4-5D6E-409C-BE32-E72D297353CC}">
              <c16:uniqueId val="{00000004-37AB-4481-8D5D-C1819A6A2AC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7AB-4481-8D5D-C1819A6A2AC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7AB-4481-8D5D-C1819A6A2AC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1594</c:v>
                </c:pt>
                <c:pt idx="3">
                  <c:v>1514</c:v>
                </c:pt>
                <c:pt idx="6">
                  <c:v>1644</c:v>
                </c:pt>
                <c:pt idx="9">
                  <c:v>1560</c:v>
                </c:pt>
                <c:pt idx="12">
                  <c:v>1744</c:v>
                </c:pt>
              </c:numCache>
            </c:numRef>
          </c:val>
          <c:extLst>
            <c:ext xmlns:c16="http://schemas.microsoft.com/office/drawing/2014/chart" uri="{C3380CC4-5D6E-409C-BE32-E72D297353CC}">
              <c16:uniqueId val="{00000007-37AB-4481-8D5D-C1819A6A2AC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361</c:v>
                </c:pt>
                <c:pt idx="2">
                  <c:v>#N/A</c:v>
                </c:pt>
                <c:pt idx="3">
                  <c:v>#N/A</c:v>
                </c:pt>
                <c:pt idx="4">
                  <c:v>354</c:v>
                </c:pt>
                <c:pt idx="5">
                  <c:v>#N/A</c:v>
                </c:pt>
                <c:pt idx="6">
                  <c:v>#N/A</c:v>
                </c:pt>
                <c:pt idx="7">
                  <c:v>416</c:v>
                </c:pt>
                <c:pt idx="8">
                  <c:v>#N/A</c:v>
                </c:pt>
                <c:pt idx="9">
                  <c:v>#N/A</c:v>
                </c:pt>
                <c:pt idx="10">
                  <c:v>399</c:v>
                </c:pt>
                <c:pt idx="11">
                  <c:v>#N/A</c:v>
                </c:pt>
                <c:pt idx="12">
                  <c:v>#N/A</c:v>
                </c:pt>
                <c:pt idx="13">
                  <c:v>467</c:v>
                </c:pt>
                <c:pt idx="14">
                  <c:v>#N/A</c:v>
                </c:pt>
              </c:numCache>
            </c:numRef>
          </c:val>
          <c:smooth val="0"/>
          <c:extLst>
            <c:ext xmlns:c16="http://schemas.microsoft.com/office/drawing/2014/chart" uri="{C3380CC4-5D6E-409C-BE32-E72D297353CC}">
              <c16:uniqueId val="{00000008-37AB-4481-8D5D-C1819A6A2AC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13015</c:v>
                </c:pt>
                <c:pt idx="5">
                  <c:v>13708</c:v>
                </c:pt>
                <c:pt idx="8">
                  <c:v>13061</c:v>
                </c:pt>
                <c:pt idx="11">
                  <c:v>12786</c:v>
                </c:pt>
                <c:pt idx="14">
                  <c:v>13122</c:v>
                </c:pt>
              </c:numCache>
            </c:numRef>
          </c:val>
          <c:extLst>
            <c:ext xmlns:c16="http://schemas.microsoft.com/office/drawing/2014/chart" uri="{C3380CC4-5D6E-409C-BE32-E72D297353CC}">
              <c16:uniqueId val="{00000000-95FE-4CB7-B077-AD6D37F9CE0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7</c:v>
                </c:pt>
                <c:pt idx="5">
                  <c:v>5</c:v>
                </c:pt>
                <c:pt idx="8">
                  <c:v>8</c:v>
                </c:pt>
                <c:pt idx="11">
                  <c:v>6</c:v>
                </c:pt>
                <c:pt idx="14">
                  <c:v>5</c:v>
                </c:pt>
              </c:numCache>
            </c:numRef>
          </c:val>
          <c:extLst>
            <c:ext xmlns:c16="http://schemas.microsoft.com/office/drawing/2014/chart" uri="{C3380CC4-5D6E-409C-BE32-E72D297353CC}">
              <c16:uniqueId val="{00000001-95FE-4CB7-B077-AD6D37F9CE0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4524</c:v>
                </c:pt>
                <c:pt idx="5">
                  <c:v>4929</c:v>
                </c:pt>
                <c:pt idx="8">
                  <c:v>5450</c:v>
                </c:pt>
                <c:pt idx="11">
                  <c:v>6255</c:v>
                </c:pt>
                <c:pt idx="14">
                  <c:v>6836</c:v>
                </c:pt>
              </c:numCache>
            </c:numRef>
          </c:val>
          <c:extLst>
            <c:ext xmlns:c16="http://schemas.microsoft.com/office/drawing/2014/chart" uri="{C3380CC4-5D6E-409C-BE32-E72D297353CC}">
              <c16:uniqueId val="{00000002-95FE-4CB7-B077-AD6D37F9CE0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5FE-4CB7-B077-AD6D37F9CE0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5FE-4CB7-B077-AD6D37F9CE0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5FE-4CB7-B077-AD6D37F9CE0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896</c:v>
                </c:pt>
                <c:pt idx="3">
                  <c:v>879</c:v>
                </c:pt>
                <c:pt idx="6">
                  <c:v>791</c:v>
                </c:pt>
                <c:pt idx="9">
                  <c:v>656</c:v>
                </c:pt>
                <c:pt idx="12">
                  <c:v>584</c:v>
                </c:pt>
              </c:numCache>
            </c:numRef>
          </c:val>
          <c:extLst>
            <c:ext xmlns:c16="http://schemas.microsoft.com/office/drawing/2014/chart" uri="{C3380CC4-5D6E-409C-BE32-E72D297353CC}">
              <c16:uniqueId val="{00000006-95FE-4CB7-B077-AD6D37F9CE0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114</c:v>
                </c:pt>
                <c:pt idx="3">
                  <c:v>99</c:v>
                </c:pt>
                <c:pt idx="6">
                  <c:v>75</c:v>
                </c:pt>
                <c:pt idx="9">
                  <c:v>54</c:v>
                </c:pt>
                <c:pt idx="12">
                  <c:v>103</c:v>
                </c:pt>
              </c:numCache>
            </c:numRef>
          </c:val>
          <c:extLst>
            <c:ext xmlns:c16="http://schemas.microsoft.com/office/drawing/2014/chart" uri="{C3380CC4-5D6E-409C-BE32-E72D297353CC}">
              <c16:uniqueId val="{00000007-95FE-4CB7-B077-AD6D37F9CE0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1262</c:v>
                </c:pt>
                <c:pt idx="3">
                  <c:v>1174</c:v>
                </c:pt>
                <c:pt idx="6">
                  <c:v>1100</c:v>
                </c:pt>
                <c:pt idx="9">
                  <c:v>1070</c:v>
                </c:pt>
                <c:pt idx="12">
                  <c:v>1002</c:v>
                </c:pt>
              </c:numCache>
            </c:numRef>
          </c:val>
          <c:extLst>
            <c:ext xmlns:c16="http://schemas.microsoft.com/office/drawing/2014/chart" uri="{C3380CC4-5D6E-409C-BE32-E72D297353CC}">
              <c16:uniqueId val="{00000008-95FE-4CB7-B077-AD6D37F9CE0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5FE-4CB7-B077-AD6D37F9CE0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15954</c:v>
                </c:pt>
                <c:pt idx="3">
                  <c:v>16672</c:v>
                </c:pt>
                <c:pt idx="6">
                  <c:v>16641</c:v>
                </c:pt>
                <c:pt idx="9">
                  <c:v>16408</c:v>
                </c:pt>
                <c:pt idx="12">
                  <c:v>16262</c:v>
                </c:pt>
              </c:numCache>
            </c:numRef>
          </c:val>
          <c:extLst>
            <c:ext xmlns:c16="http://schemas.microsoft.com/office/drawing/2014/chart" uri="{C3380CC4-5D6E-409C-BE32-E72D297353CC}">
              <c16:uniqueId val="{0000000A-95FE-4CB7-B077-AD6D37F9CE0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681</c:v>
                </c:pt>
                <c:pt idx="2">
                  <c:v>#N/A</c:v>
                </c:pt>
                <c:pt idx="3">
                  <c:v>#N/A</c:v>
                </c:pt>
                <c:pt idx="4">
                  <c:v>181</c:v>
                </c:pt>
                <c:pt idx="5">
                  <c:v>#N/A</c:v>
                </c:pt>
                <c:pt idx="6">
                  <c:v>#N/A</c:v>
                </c:pt>
                <c:pt idx="7">
                  <c:v>88</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5FE-4CB7-B077-AD6D37F9CE0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600</c:v>
                </c:pt>
                <c:pt idx="1">
                  <c:v>600</c:v>
                </c:pt>
                <c:pt idx="2">
                  <c:v>600</c:v>
                </c:pt>
              </c:numCache>
            </c:numRef>
          </c:val>
          <c:extLst>
            <c:ext xmlns:c16="http://schemas.microsoft.com/office/drawing/2014/chart" uri="{C3380CC4-5D6E-409C-BE32-E72D297353CC}">
              <c16:uniqueId val="{00000000-0497-4ACF-85BF-B46DD6EC07C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992</c:v>
                </c:pt>
                <c:pt idx="1">
                  <c:v>1054</c:v>
                </c:pt>
                <c:pt idx="2">
                  <c:v>1069</c:v>
                </c:pt>
              </c:numCache>
            </c:numRef>
          </c:val>
          <c:extLst>
            <c:ext xmlns:c16="http://schemas.microsoft.com/office/drawing/2014/chart" uri="{C3380CC4-5D6E-409C-BE32-E72D297353CC}">
              <c16:uniqueId val="{00000001-0497-4ACF-85BF-B46DD6EC07C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4258</c:v>
                </c:pt>
                <c:pt idx="1">
                  <c:v>4656</c:v>
                </c:pt>
                <c:pt idx="2">
                  <c:v>5134</c:v>
                </c:pt>
              </c:numCache>
            </c:numRef>
          </c:val>
          <c:extLst>
            <c:ext xmlns:c16="http://schemas.microsoft.com/office/drawing/2014/chart" uri="{C3380CC4-5D6E-409C-BE32-E72D297353CC}">
              <c16:uniqueId val="{00000002-0497-4ACF-85BF-B46DD6EC07C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鹿児島県長島町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9,643
9,542
116.19
13,014,290
12,303,726
625,353
5,961,884
16,262,182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人口の減少や全国平均を上回る高齢化に加え、町内に中心となる産業が少ないこと等により、財政基盤が弱く、類似団体平均を下回っている。このことから人件費の削減や投資的経費、維持補修費の抑制等、歳出の徹底的な見直しを実施するとともに、地方税の徴収率向上・滞納額圧縮等の取組みを通じて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00233"/>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4233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4233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4233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102605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20760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a:solidFill>
                <a:schemeClr val="dk1"/>
              </a:solidFill>
              <a:effectLst/>
              <a:latin typeface="+mn-lt"/>
              <a:ea typeface="+mn-ea"/>
              <a:cs typeface="+mn-cs"/>
            </a:rPr>
            <a:t>　経常収支比率は、類似団体との差は</a:t>
          </a:r>
          <a:r>
            <a:rPr lang="en-US" altLang="ja-JP" sz="1100" b="0" i="0">
              <a:solidFill>
                <a:schemeClr val="dk1"/>
              </a:solidFill>
              <a:effectLst/>
              <a:latin typeface="+mn-lt"/>
              <a:ea typeface="+mn-ea"/>
              <a:cs typeface="+mn-cs"/>
            </a:rPr>
            <a:t>2.9</a:t>
          </a:r>
          <a:r>
            <a:rPr lang="ja-JP" altLang="ja-JP" sz="1100" b="0" i="0">
              <a:solidFill>
                <a:schemeClr val="dk1"/>
              </a:solidFill>
              <a:effectLst/>
              <a:latin typeface="+mn-lt"/>
              <a:ea typeface="+mn-ea"/>
              <a:cs typeface="+mn-cs"/>
            </a:rPr>
            <a:t>ポイントとなっており、令和</a:t>
          </a:r>
          <a:r>
            <a:rPr lang="en-US" altLang="ja-JP" sz="1100" b="0" i="0">
              <a:solidFill>
                <a:schemeClr val="dk1"/>
              </a:solidFill>
              <a:effectLst/>
              <a:latin typeface="+mn-lt"/>
              <a:ea typeface="+mn-ea"/>
              <a:cs typeface="+mn-cs"/>
            </a:rPr>
            <a:t>5</a:t>
          </a:r>
          <a:r>
            <a:rPr lang="ja-JP" altLang="ja-JP" sz="1100" b="0" i="0">
              <a:solidFill>
                <a:schemeClr val="dk1"/>
              </a:solidFill>
              <a:effectLst/>
              <a:latin typeface="+mn-lt"/>
              <a:ea typeface="+mn-ea"/>
              <a:cs typeface="+mn-cs"/>
            </a:rPr>
            <a:t>年度においては、令和</a:t>
          </a:r>
          <a:r>
            <a:rPr lang="en-US" altLang="ja-JP" sz="1100" b="0" i="0">
              <a:solidFill>
                <a:schemeClr val="dk1"/>
              </a:solidFill>
              <a:effectLst/>
              <a:latin typeface="+mn-lt"/>
              <a:ea typeface="+mn-ea"/>
              <a:cs typeface="+mn-cs"/>
            </a:rPr>
            <a:t>4</a:t>
          </a:r>
          <a:r>
            <a:rPr lang="ja-JP" altLang="ja-JP" sz="1100" b="0" i="0">
              <a:solidFill>
                <a:schemeClr val="dk1"/>
              </a:solidFill>
              <a:effectLst/>
              <a:latin typeface="+mn-lt"/>
              <a:ea typeface="+mn-ea"/>
              <a:cs typeface="+mn-cs"/>
            </a:rPr>
            <a:t>年度と比較して</a:t>
          </a:r>
          <a:r>
            <a:rPr lang="en-US" altLang="ja-JP" sz="1100" b="0" i="0">
              <a:solidFill>
                <a:schemeClr val="dk1"/>
              </a:solidFill>
              <a:effectLst/>
              <a:latin typeface="+mn-lt"/>
              <a:ea typeface="+mn-ea"/>
              <a:cs typeface="+mn-cs"/>
            </a:rPr>
            <a:t>2.4</a:t>
          </a:r>
          <a:r>
            <a:rPr lang="ja-JP" altLang="ja-JP" sz="1100" b="0" i="0">
              <a:solidFill>
                <a:schemeClr val="dk1"/>
              </a:solidFill>
              <a:effectLst/>
              <a:latin typeface="+mn-lt"/>
              <a:ea typeface="+mn-ea"/>
              <a:cs typeface="+mn-cs"/>
            </a:rPr>
            <a:t>ポイント増加しいる。</a:t>
          </a:r>
          <a:r>
            <a:rPr lang="ja-JP" altLang="en-US" sz="1100" b="0" i="0">
              <a:solidFill>
                <a:schemeClr val="dk1"/>
              </a:solidFill>
              <a:effectLst/>
              <a:latin typeface="+mn-lt"/>
              <a:ea typeface="+mn-ea"/>
              <a:cs typeface="+mn-cs"/>
            </a:rPr>
            <a:t>公債費、</a:t>
          </a:r>
          <a:r>
            <a:rPr lang="ja-JP" altLang="ja-JP" sz="1100" b="0" i="0">
              <a:solidFill>
                <a:schemeClr val="dk1"/>
              </a:solidFill>
              <a:effectLst/>
              <a:latin typeface="+mn-lt"/>
              <a:ea typeface="+mn-ea"/>
              <a:cs typeface="+mn-cs"/>
            </a:rPr>
            <a:t>物件費</a:t>
          </a:r>
          <a:r>
            <a:rPr lang="ja-JP" altLang="en-US" sz="1100" b="0" i="0">
              <a:solidFill>
                <a:schemeClr val="dk1"/>
              </a:solidFill>
              <a:effectLst/>
              <a:latin typeface="+mn-lt"/>
              <a:ea typeface="+mn-ea"/>
              <a:cs typeface="+mn-cs"/>
            </a:rPr>
            <a:t>等</a:t>
          </a:r>
          <a:r>
            <a:rPr lang="ja-JP" altLang="ja-JP" sz="1100" b="0" i="0">
              <a:solidFill>
                <a:schemeClr val="dk1"/>
              </a:solidFill>
              <a:effectLst/>
              <a:latin typeface="+mn-lt"/>
              <a:ea typeface="+mn-ea"/>
              <a:cs typeface="+mn-cs"/>
            </a:rPr>
            <a:t>の増加が影響していると考えられる。今後も全ての事業の優先度を厳しく点検し、優先度の低い事務事業については、計画的に廃止・縮小を進め、経常経費の削減を図る。</a:t>
          </a:r>
          <a:r>
            <a:rPr lang="ja-JP"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66</xdr:row>
      <xdr:rowOff>92202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64928"/>
          <a:ext cx="0" cy="1442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64279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7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92202</xdr:rowOff>
    </xdr:from>
    <xdr:to>
      <xdr:col>24</xdr:col>
      <xdr:colOff>12700</xdr:colOff>
      <xdr:row>66</xdr:row>
      <xdr:rowOff>92202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0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114300</xdr:rowOff>
    </xdr:from>
    <xdr:to>
      <xdr:col>23</xdr:col>
      <xdr:colOff>133350</xdr:colOff>
      <xdr:row>64</xdr:row>
      <xdr:rowOff>58674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915650"/>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8128</xdr:rowOff>
    </xdr:from>
    <xdr:to>
      <xdr:col>19</xdr:col>
      <xdr:colOff>133350</xdr:colOff>
      <xdr:row>63</xdr:row>
      <xdr:rowOff>114300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80947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24892</xdr:rowOff>
    </xdr:from>
    <xdr:to>
      <xdr:col>19</xdr:col>
      <xdr:colOff>184150</xdr:colOff>
      <xdr:row>63</xdr:row>
      <xdr:rowOff>126492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136669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59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8128</xdr:rowOff>
    </xdr:from>
    <xdr:to>
      <xdr:col>15</xdr:col>
      <xdr:colOff>82550</xdr:colOff>
      <xdr:row>64</xdr:row>
      <xdr:rowOff>24892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809478"/>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24892</xdr:rowOff>
    </xdr:from>
    <xdr:to>
      <xdr:col>11</xdr:col>
      <xdr:colOff>31750</xdr:colOff>
      <xdr:row>65</xdr:row>
      <xdr:rowOff>12700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997692"/>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49022</xdr:rowOff>
    </xdr:from>
    <xdr:to>
      <xdr:col>11</xdr:col>
      <xdr:colOff>82550</xdr:colOff>
      <xdr:row>63</xdr:row>
      <xdr:rowOff>150622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160799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163085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7874</xdr:rowOff>
    </xdr:from>
    <xdr:to>
      <xdr:col>23</xdr:col>
      <xdr:colOff>184150</xdr:colOff>
      <xdr:row>64</xdr:row>
      <xdr:rowOff>109474</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151401</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95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63500</xdr:rowOff>
    </xdr:from>
    <xdr:to>
      <xdr:col>19</xdr:col>
      <xdr:colOff>184150</xdr:colOff>
      <xdr:row>63</xdr:row>
      <xdr:rowOff>165100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128778</xdr:rowOff>
    </xdr:from>
    <xdr:to>
      <xdr:col>15</xdr:col>
      <xdr:colOff>133350</xdr:colOff>
      <xdr:row>63</xdr:row>
      <xdr:rowOff>58928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43705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145542</xdr:rowOff>
    </xdr:from>
    <xdr:to>
      <xdr:col>11</xdr:col>
      <xdr:colOff>82550</xdr:colOff>
      <xdr:row>64</xdr:row>
      <xdr:rowOff>75692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60469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0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133350</xdr:rowOff>
    </xdr:from>
    <xdr:to>
      <xdr:col>7</xdr:col>
      <xdr:colOff>31750</xdr:colOff>
      <xdr:row>65</xdr:row>
      <xdr:rowOff>63500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48277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[312,477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決算額が類似団体平均を下回っており、令和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年度と比較しても</a:t>
          </a:r>
          <a:r>
            <a:rPr kumimoji="1" lang="en-US" altLang="ja-JP" sz="1100">
              <a:solidFill>
                <a:schemeClr val="dk1"/>
              </a:solidFill>
              <a:effectLst/>
              <a:latin typeface="+mn-lt"/>
              <a:ea typeface="+mn-ea"/>
              <a:cs typeface="+mn-cs"/>
            </a:rPr>
            <a:t>11,611</a:t>
          </a:r>
          <a:r>
            <a:rPr kumimoji="1" lang="ja-JP" altLang="ja-JP" sz="1100">
              <a:solidFill>
                <a:schemeClr val="dk1"/>
              </a:solidFill>
              <a:effectLst/>
              <a:latin typeface="+mn-lt"/>
              <a:ea typeface="+mn-ea"/>
              <a:cs typeface="+mn-cs"/>
            </a:rPr>
            <a:t>円増加している。物件費については、商工費に係る人件費や需用費が多い。観光施設の管理を直営で行っていることに加え、指定管理に出していた温泉センター椿の湯が平成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年度から直営になったことによる会計年度任用職員数の増加等の影響が大きい。今後も、</a:t>
          </a:r>
          <a:r>
            <a:rPr lang="ja-JP" altLang="ja-JP" sz="1100" b="0" i="0" baseline="0">
              <a:solidFill>
                <a:schemeClr val="dk1"/>
              </a:solidFill>
              <a:effectLst/>
              <a:latin typeface="+mn-lt"/>
              <a:ea typeface="+mn-ea"/>
              <a:cs typeface="+mn-cs"/>
            </a:rPr>
            <a:t>行財政改革への取組を通じて行政コストの縮減に努める。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138415</xdr:rowOff>
    </xdr:from>
    <xdr:to>
      <xdr:col>23</xdr:col>
      <xdr:colOff>133350</xdr:colOff>
      <xdr:row>89</xdr:row>
      <xdr:rowOff>120176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682965"/>
          <a:ext cx="0" cy="1696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92253</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1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120176</xdr:rowOff>
    </xdr:from>
    <xdr:to>
      <xdr:col>24</xdr:col>
      <xdr:colOff>12700</xdr:colOff>
      <xdr:row>89</xdr:row>
      <xdr:rowOff>120176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79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53342</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2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138415</xdr:rowOff>
    </xdr:from>
    <xdr:to>
      <xdr:col>24</xdr:col>
      <xdr:colOff>12700</xdr:colOff>
      <xdr:row>79</xdr:row>
      <xdr:rowOff>138415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6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32014</xdr:rowOff>
    </xdr:from>
    <xdr:to>
      <xdr:col>23</xdr:col>
      <xdr:colOff>133350</xdr:colOff>
      <xdr:row>82</xdr:row>
      <xdr:rowOff>72039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090914"/>
          <a:ext cx="838200" cy="4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169403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28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25876</xdr:rowOff>
    </xdr:from>
    <xdr:to>
      <xdr:col>23</xdr:col>
      <xdr:colOff>184150</xdr:colOff>
      <xdr:row>83</xdr:row>
      <xdr:rowOff>127476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5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105493</xdr:rowOff>
    </xdr:from>
    <xdr:to>
      <xdr:col>19</xdr:col>
      <xdr:colOff>133350</xdr:colOff>
      <xdr:row>82</xdr:row>
      <xdr:rowOff>32014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9929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156390</xdr:rowOff>
    </xdr:from>
    <xdr:to>
      <xdr:col>19</xdr:col>
      <xdr:colOff>184150</xdr:colOff>
      <xdr:row>83</xdr:row>
      <xdr:rowOff>86540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71317</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0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105493</xdr:rowOff>
    </xdr:from>
    <xdr:to>
      <xdr:col>15</xdr:col>
      <xdr:colOff>82550</xdr:colOff>
      <xdr:row>81</xdr:row>
      <xdr:rowOff>159158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3992943"/>
          <a:ext cx="889000" cy="5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118545</xdr:rowOff>
    </xdr:from>
    <xdr:to>
      <xdr:col>15</xdr:col>
      <xdr:colOff>133350</xdr:colOff>
      <xdr:row>83</xdr:row>
      <xdr:rowOff>48695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17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33472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26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18642</xdr:rowOff>
    </xdr:from>
    <xdr:to>
      <xdr:col>11</xdr:col>
      <xdr:colOff>31750</xdr:colOff>
      <xdr:row>81</xdr:row>
      <xdr:rowOff>159158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906092"/>
          <a:ext cx="889000" cy="14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51811</xdr:rowOff>
    </xdr:from>
    <xdr:to>
      <xdr:col>11</xdr:col>
      <xdr:colOff>82550</xdr:colOff>
      <xdr:row>82</xdr:row>
      <xdr:rowOff>153411</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11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138188</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19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31234</xdr:rowOff>
    </xdr:from>
    <xdr:to>
      <xdr:col>7</xdr:col>
      <xdr:colOff>31750</xdr:colOff>
      <xdr:row>80</xdr:row>
      <xdr:rowOff>132834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74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143011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51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21239</xdr:rowOff>
    </xdr:from>
    <xdr:to>
      <xdr:col>23</xdr:col>
      <xdr:colOff>184150</xdr:colOff>
      <xdr:row>82</xdr:row>
      <xdr:rowOff>122839</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08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37766</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92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152664</xdr:rowOff>
    </xdr:from>
    <xdr:to>
      <xdr:col>19</xdr:col>
      <xdr:colOff>184150</xdr:colOff>
      <xdr:row>82</xdr:row>
      <xdr:rowOff>82814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0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92991</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808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54693</xdr:rowOff>
    </xdr:from>
    <xdr:to>
      <xdr:col>15</xdr:col>
      <xdr:colOff>133350</xdr:colOff>
      <xdr:row>81</xdr:row>
      <xdr:rowOff>156293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9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166470</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711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108358</xdr:rowOff>
    </xdr:from>
    <xdr:to>
      <xdr:col>11</xdr:col>
      <xdr:colOff>82550</xdr:colOff>
      <xdr:row>82</xdr:row>
      <xdr:rowOff>38508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99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48685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76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139292</xdr:rowOff>
    </xdr:from>
    <xdr:to>
      <xdr:col>7</xdr:col>
      <xdr:colOff>31750</xdr:colOff>
      <xdr:row>81</xdr:row>
      <xdr:rowOff>69442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85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54219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9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類似団体平均を</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回っており、令和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している。給与構造見直しや級別職分類の適正な運用を実施し、給与の適正化に引き続き努める。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110066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706828"/>
          <a:ext cx="0" cy="1662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109361</xdr:rowOff>
    </xdr:from>
    <xdr:to>
      <xdr:col>81</xdr:col>
      <xdr:colOff>44450</xdr:colOff>
      <xdr:row>86</xdr:row>
      <xdr:rowOff>34572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511161"/>
          <a:ext cx="838200" cy="26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115305</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345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109361</xdr:rowOff>
    </xdr:from>
    <xdr:to>
      <xdr:col>77</xdr:col>
      <xdr:colOff>44450</xdr:colOff>
      <xdr:row>86</xdr:row>
      <xdr:rowOff>7761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511161"/>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98778</xdr:rowOff>
    </xdr:from>
    <xdr:to>
      <xdr:col>77</xdr:col>
      <xdr:colOff>95250</xdr:colOff>
      <xdr:row>85</xdr:row>
      <xdr:rowOff>28928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13705</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586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109361</xdr:rowOff>
    </xdr:from>
    <xdr:to>
      <xdr:col>72</xdr:col>
      <xdr:colOff>203200</xdr:colOff>
      <xdr:row>86</xdr:row>
      <xdr:rowOff>7761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511161"/>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125589</xdr:rowOff>
    </xdr:from>
    <xdr:to>
      <xdr:col>73</xdr:col>
      <xdr:colOff>44450</xdr:colOff>
      <xdr:row>85</xdr:row>
      <xdr:rowOff>55739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65916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109361</xdr:rowOff>
    </xdr:from>
    <xdr:to>
      <xdr:col>68</xdr:col>
      <xdr:colOff>152400</xdr:colOff>
      <xdr:row>85</xdr:row>
      <xdr:rowOff>71966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511161"/>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71966</xdr:rowOff>
    </xdr:from>
    <xdr:to>
      <xdr:col>68</xdr:col>
      <xdr:colOff>203200</xdr:colOff>
      <xdr:row>85</xdr:row>
      <xdr:rowOff>2116</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158343</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85372</xdr:rowOff>
    </xdr:from>
    <xdr:to>
      <xdr:col>64</xdr:col>
      <xdr:colOff>152400</xdr:colOff>
      <xdr:row>85</xdr:row>
      <xdr:rowOff>15522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25699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2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127299</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70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58561</xdr:rowOff>
    </xdr:from>
    <xdr:to>
      <xdr:col>77</xdr:col>
      <xdr:colOff>95250</xdr:colOff>
      <xdr:row>84</xdr:row>
      <xdr:rowOff>160161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170338</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22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128411</xdr:rowOff>
    </xdr:from>
    <xdr:to>
      <xdr:col>73</xdr:col>
      <xdr:colOff>44450</xdr:colOff>
      <xdr:row>86</xdr:row>
      <xdr:rowOff>58561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43338</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58561</xdr:rowOff>
    </xdr:from>
    <xdr:to>
      <xdr:col>68</xdr:col>
      <xdr:colOff>203200</xdr:colOff>
      <xdr:row>84</xdr:row>
      <xdr:rowOff>160161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170338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人下回っており、ほぼ横ばいで推移している。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の合併当初、早期退職者が多く、想定よりも早いペースで職員数が減少したが、福祉事務所の設置や権限移譲等で事務量が増加しているため、行政の円滑な遂行に必要な職員数は確保していく必要がある。採用数の平準化を図り、組織の見直し等、定員管理の適正化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123139</xdr:rowOff>
    </xdr:from>
    <xdr:to>
      <xdr:col>81</xdr:col>
      <xdr:colOff>44450</xdr:colOff>
      <xdr:row>65</xdr:row>
      <xdr:rowOff>42139</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67239"/>
          <a:ext cx="0" cy="1119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14216</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15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42139</xdr:rowOff>
    </xdr:from>
    <xdr:to>
      <xdr:col>81</xdr:col>
      <xdr:colOff>133350</xdr:colOff>
      <xdr:row>65</xdr:row>
      <xdr:rowOff>42139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18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38066</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81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123139</xdr:rowOff>
    </xdr:from>
    <xdr:to>
      <xdr:col>81</xdr:col>
      <xdr:colOff>133350</xdr:colOff>
      <xdr:row>58</xdr:row>
      <xdr:rowOff>123139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6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103708</xdr:rowOff>
    </xdr:from>
    <xdr:to>
      <xdr:col>81</xdr:col>
      <xdr:colOff>44450</xdr:colOff>
      <xdr:row>59</xdr:row>
      <xdr:rowOff>112395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6179800" y="10219258"/>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46576</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333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74499</xdr:rowOff>
    </xdr:from>
    <xdr:to>
      <xdr:col>81</xdr:col>
      <xdr:colOff>95250</xdr:colOff>
      <xdr:row>61</xdr:row>
      <xdr:rowOff>4649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109017</xdr:rowOff>
    </xdr:from>
    <xdr:to>
      <xdr:col>77</xdr:col>
      <xdr:colOff>44450</xdr:colOff>
      <xdr:row>59</xdr:row>
      <xdr:rowOff>112395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224567"/>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51816</xdr:rowOff>
    </xdr:from>
    <xdr:to>
      <xdr:col>77</xdr:col>
      <xdr:colOff>95250</xdr:colOff>
      <xdr:row>60</xdr:row>
      <xdr:rowOff>153416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3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138193</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425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96469</xdr:rowOff>
    </xdr:from>
    <xdr:to>
      <xdr:col>72</xdr:col>
      <xdr:colOff>203200</xdr:colOff>
      <xdr:row>59</xdr:row>
      <xdr:rowOff>109017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212019"/>
          <a:ext cx="8890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41681</xdr:rowOff>
    </xdr:from>
    <xdr:to>
      <xdr:col>73</xdr:col>
      <xdr:colOff>44450</xdr:colOff>
      <xdr:row>60</xdr:row>
      <xdr:rowOff>143281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32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128058</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415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95504</xdr:rowOff>
    </xdr:from>
    <xdr:to>
      <xdr:col>68</xdr:col>
      <xdr:colOff>152400</xdr:colOff>
      <xdr:row>59</xdr:row>
      <xdr:rowOff>96469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211054"/>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7417</xdr:rowOff>
    </xdr:from>
    <xdr:to>
      <xdr:col>68</xdr:col>
      <xdr:colOff>203200</xdr:colOff>
      <xdr:row>60</xdr:row>
      <xdr:rowOff>109017</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29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93794</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38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160655</xdr:rowOff>
    </xdr:from>
    <xdr:to>
      <xdr:col>64</xdr:col>
      <xdr:colOff>152400</xdr:colOff>
      <xdr:row>59</xdr:row>
      <xdr:rowOff>90805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100982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987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52908</xdr:rowOff>
    </xdr:from>
    <xdr:to>
      <xdr:col>81</xdr:col>
      <xdr:colOff>95250</xdr:colOff>
      <xdr:row>59</xdr:row>
      <xdr:rowOff>154508</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16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69435</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013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61595</xdr:rowOff>
    </xdr:from>
    <xdr:to>
      <xdr:col>77</xdr:col>
      <xdr:colOff>95250</xdr:colOff>
      <xdr:row>59</xdr:row>
      <xdr:rowOff>163195</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1922</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9946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58217</xdr:rowOff>
    </xdr:from>
    <xdr:to>
      <xdr:col>73</xdr:col>
      <xdr:colOff>44450</xdr:colOff>
      <xdr:row>59</xdr:row>
      <xdr:rowOff>159817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17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169994</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994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45669</xdr:rowOff>
    </xdr:from>
    <xdr:to>
      <xdr:col>68</xdr:col>
      <xdr:colOff>203200</xdr:colOff>
      <xdr:row>59</xdr:row>
      <xdr:rowOff>147269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16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157446</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993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44704</xdr:rowOff>
    </xdr:from>
    <xdr:to>
      <xdr:col>64</xdr:col>
      <xdr:colOff>152400</xdr:colOff>
      <xdr:row>59</xdr:row>
      <xdr:rowOff>146304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16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131081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24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年の合併以降、交付税算入率の高い借入のみを行うことにより、年次的に健全化が図られている。令和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年度と比較して増加して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を上回った</a:t>
          </a:r>
          <a:r>
            <a:rPr kumimoji="1" lang="ja-JP" altLang="ja-JP" sz="1100">
              <a:solidFill>
                <a:schemeClr val="dk1"/>
              </a:solidFill>
              <a:effectLst/>
              <a:latin typeface="+mn-lt"/>
              <a:ea typeface="+mn-ea"/>
              <a:cs typeface="+mn-cs"/>
            </a:rPr>
            <a:t>。今後とも総合振興計画、過疎計画等各種計画に基づく事業計画の見直し等を行い、起債依存度の高い事業をできるだけ見直すように努める。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143510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6110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14394</xdr:rowOff>
    </xdr:from>
    <xdr:to>
      <xdr:col>81</xdr:col>
      <xdr:colOff>44450</xdr:colOff>
      <xdr:row>40</xdr:row>
      <xdr:rowOff>78740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872394"/>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36423</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72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6350</xdr:rowOff>
    </xdr:from>
    <xdr:to>
      <xdr:col>77</xdr:col>
      <xdr:colOff>44450</xdr:colOff>
      <xdr:row>40</xdr:row>
      <xdr:rowOff>14394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8643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3810</xdr:rowOff>
    </xdr:from>
    <xdr:to>
      <xdr:col>77</xdr:col>
      <xdr:colOff>95250</xdr:colOff>
      <xdr:row>40</xdr:row>
      <xdr:rowOff>105410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90187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145627</xdr:rowOff>
    </xdr:from>
    <xdr:to>
      <xdr:col>72</xdr:col>
      <xdr:colOff>203200</xdr:colOff>
      <xdr:row>40</xdr:row>
      <xdr:rowOff>6350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83217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74100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121496</xdr:rowOff>
    </xdr:from>
    <xdr:to>
      <xdr:col>68</xdr:col>
      <xdr:colOff>152400</xdr:colOff>
      <xdr:row>39</xdr:row>
      <xdr:rowOff>145627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68080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159173</xdr:rowOff>
    </xdr:from>
    <xdr:to>
      <xdr:col>68</xdr:col>
      <xdr:colOff>203200</xdr:colOff>
      <xdr:row>40</xdr:row>
      <xdr:rowOff>89323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74100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68156</xdr:rowOff>
    </xdr:from>
    <xdr:to>
      <xdr:col>64</xdr:col>
      <xdr:colOff>152400</xdr:colOff>
      <xdr:row>40</xdr:row>
      <xdr:rowOff>169756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92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154533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01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27940</xdr:rowOff>
    </xdr:from>
    <xdr:to>
      <xdr:col>81</xdr:col>
      <xdr:colOff>95250</xdr:colOff>
      <xdr:row>40</xdr:row>
      <xdr:rowOff>129540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85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135044</xdr:rowOff>
    </xdr:from>
    <xdr:to>
      <xdr:col>77</xdr:col>
      <xdr:colOff>95250</xdr:colOff>
      <xdr:row>40</xdr:row>
      <xdr:rowOff>65194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127000</xdr:rowOff>
    </xdr:from>
    <xdr:to>
      <xdr:col>73</xdr:col>
      <xdr:colOff>44450</xdr:colOff>
      <xdr:row>40</xdr:row>
      <xdr:rowOff>57150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94827</xdr:rowOff>
    </xdr:from>
    <xdr:to>
      <xdr:col>68</xdr:col>
      <xdr:colOff>203200</xdr:colOff>
      <xdr:row>40</xdr:row>
      <xdr:rowOff>24977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35154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70696</xdr:rowOff>
    </xdr:from>
    <xdr:to>
      <xdr:col>64</xdr:col>
      <xdr:colOff>152400</xdr:colOff>
      <xdr:row>40</xdr:row>
      <xdr:rowOff>846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11023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将来負担比率は、令和３年度まで減少傾向にあり、令和４年度</a:t>
          </a:r>
          <a:r>
            <a:rPr kumimoji="1" lang="ja-JP" altLang="en-US" sz="1100">
              <a:solidFill>
                <a:schemeClr val="dk1"/>
              </a:solidFill>
              <a:effectLst/>
              <a:latin typeface="+mn-lt"/>
              <a:ea typeface="+mn-ea"/>
              <a:cs typeface="+mn-cs"/>
            </a:rPr>
            <a:t>以降</a:t>
          </a:r>
          <a:r>
            <a:rPr kumimoji="1" lang="ja-JP" altLang="ja-JP" sz="1100">
              <a:solidFill>
                <a:schemeClr val="dk1"/>
              </a:solidFill>
              <a:effectLst/>
              <a:latin typeface="+mn-lt"/>
              <a:ea typeface="+mn-ea"/>
              <a:cs typeface="+mn-cs"/>
            </a:rPr>
            <a:t>は減債基金等への積立てを行ったこと等により算出されていないが、今後も事業実施の適正化を図り、財政の健全化に努める。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2661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146188</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2661</xdr:rowOff>
    </xdr:from>
    <xdr:to>
      <xdr:col>81</xdr:col>
      <xdr:colOff>133350</xdr:colOff>
      <xdr:row>23</xdr:row>
      <xdr:rowOff>2661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46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105047</xdr:rowOff>
    </xdr:from>
    <xdr:to>
      <xdr:col>72</xdr:col>
      <xdr:colOff>203200</xdr:colOff>
      <xdr:row>13</xdr:row>
      <xdr:rowOff>131475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4401800" y="2333897"/>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13</xdr:row>
      <xdr:rowOff>131475</xdr:rowOff>
    </xdr:from>
    <xdr:to>
      <xdr:col>68</xdr:col>
      <xdr:colOff>152400</xdr:colOff>
      <xdr:row>14</xdr:row>
      <xdr:rowOff>96762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3512800" y="2360325"/>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13305</xdr:rowOff>
    </xdr:from>
    <xdr:to>
      <xdr:col>64</xdr:col>
      <xdr:colOff>152400</xdr:colOff>
      <xdr:row>16</xdr:row>
      <xdr:rowOff>114905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5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99682</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84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54247</xdr:rowOff>
    </xdr:from>
    <xdr:to>
      <xdr:col>73</xdr:col>
      <xdr:colOff>44450</xdr:colOff>
      <xdr:row>13</xdr:row>
      <xdr:rowOff>155847</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5240000" y="228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140624</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09800" y="236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80675</xdr:rowOff>
    </xdr:from>
    <xdr:to>
      <xdr:col>68</xdr:col>
      <xdr:colOff>203200</xdr:colOff>
      <xdr:row>14</xdr:row>
      <xdr:rowOff>10825</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4351000" y="230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167052</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39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45962</xdr:rowOff>
    </xdr:from>
    <xdr:to>
      <xdr:col>64</xdr:col>
      <xdr:colOff>152400</xdr:colOff>
      <xdr:row>14</xdr:row>
      <xdr:rowOff>147562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3462000" y="244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157739</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2215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鹿児島県長島町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9,643
9,542
116.19
13,014,290
12,303,726
625,353
5,961,884
16,262,182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数は類似団体と比較して少なく、計画的な職員数の削減等により、人件費に係る経常収支比率が類似団体と比較して同水準に改善されつつある。今後も引き続き定員適正化計画に掲げた取組みを実施し、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42</xdr:row>
      <xdr:rowOff>5080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86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148607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7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xdr:rowOff>
    </xdr:from>
    <xdr:to>
      <xdr:col>24</xdr:col>
      <xdr:colOff>114300</xdr:colOff>
      <xdr:row>42</xdr:row>
      <xdr:rowOff>5080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0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153670</xdr:rowOff>
    </xdr:from>
    <xdr:to>
      <xdr:col>24</xdr:col>
      <xdr:colOff>25400</xdr:colOff>
      <xdr:row>36</xdr:row>
      <xdr:rowOff>88900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544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100330</xdr:rowOff>
    </xdr:from>
    <xdr:to>
      <xdr:col>19</xdr:col>
      <xdr:colOff>187325</xdr:colOff>
      <xdr:row>35</xdr:row>
      <xdr:rowOff>153670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010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100330</xdr:rowOff>
    </xdr:from>
    <xdr:to>
      <xdr:col>15</xdr:col>
      <xdr:colOff>98425</xdr:colOff>
      <xdr:row>36</xdr:row>
      <xdr:rowOff>58420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010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138430</xdr:rowOff>
    </xdr:from>
    <xdr:to>
      <xdr:col>11</xdr:col>
      <xdr:colOff>9525</xdr:colOff>
      <xdr:row>36</xdr:row>
      <xdr:rowOff>58420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39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74947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80010</xdr:rowOff>
    </xdr:from>
    <xdr:to>
      <xdr:col>6</xdr:col>
      <xdr:colOff>171450</xdr:colOff>
      <xdr:row>36</xdr:row>
      <xdr:rowOff>10160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20337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38100</xdr:rowOff>
    </xdr:from>
    <xdr:to>
      <xdr:col>24</xdr:col>
      <xdr:colOff>76200</xdr:colOff>
      <xdr:row>36</xdr:row>
      <xdr:rowOff>139700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54627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102870</xdr:rowOff>
    </xdr:from>
    <xdr:to>
      <xdr:col>20</xdr:col>
      <xdr:colOff>38100</xdr:colOff>
      <xdr:row>36</xdr:row>
      <xdr:rowOff>33020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43197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49530</xdr:rowOff>
    </xdr:from>
    <xdr:to>
      <xdr:col>15</xdr:col>
      <xdr:colOff>149225</xdr:colOff>
      <xdr:row>35</xdr:row>
      <xdr:rowOff>151130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161307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2557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en-US" sz="1100">
              <a:solidFill>
                <a:sysClr val="windowText" lastClr="000000"/>
              </a:solidFill>
              <a:effectLst/>
              <a:latin typeface="+mn-lt"/>
              <a:ea typeface="+mn-ea"/>
              <a:cs typeface="+mn-cs"/>
            </a:rPr>
            <a:t>令和５年度の比率について，</a:t>
          </a:r>
          <a:r>
            <a:rPr kumimoji="1" lang="ja-JP" altLang="ja-JP" sz="1100">
              <a:solidFill>
                <a:sysClr val="windowText" lastClr="000000"/>
              </a:solidFill>
              <a:effectLst/>
              <a:latin typeface="+mn-lt"/>
              <a:ea typeface="+mn-ea"/>
              <a:cs typeface="+mn-cs"/>
            </a:rPr>
            <a:t>類似団体平均と比較して</a:t>
          </a:r>
          <a:r>
            <a:rPr kumimoji="1" lang="ja-JP" altLang="en-US" sz="1100">
              <a:solidFill>
                <a:sysClr val="windowText" lastClr="000000"/>
              </a:solidFill>
              <a:effectLst/>
              <a:latin typeface="+mn-lt"/>
              <a:ea typeface="+mn-ea"/>
              <a:cs typeface="+mn-cs"/>
            </a:rPr>
            <a:t>低いのは</a:t>
          </a:r>
          <a:r>
            <a:rPr kumimoji="1" lang="ja-JP" altLang="ja-JP" sz="1100">
              <a:solidFill>
                <a:sysClr val="windowText" lastClr="000000"/>
              </a:solidFill>
              <a:effectLst/>
              <a:latin typeface="+mn-lt"/>
              <a:ea typeface="+mn-ea"/>
              <a:cs typeface="+mn-cs"/>
            </a:rPr>
            <a:t>、特に商工費に係る人件費や需用費</a:t>
          </a:r>
          <a:r>
            <a:rPr kumimoji="1" lang="ja-JP" altLang="en-US" sz="1100">
              <a:solidFill>
                <a:sysClr val="windowText" lastClr="000000"/>
              </a:solidFill>
              <a:effectLst/>
              <a:latin typeface="+mn-lt"/>
              <a:ea typeface="+mn-ea"/>
              <a:cs typeface="+mn-cs"/>
            </a:rPr>
            <a:t>を昨年度より抑えられたためである。</a:t>
          </a:r>
          <a:r>
            <a:rPr kumimoji="1" lang="ja-JP" altLang="ja-JP" sz="1100">
              <a:solidFill>
                <a:sysClr val="windowText" lastClr="000000"/>
              </a:solidFill>
              <a:effectLst/>
              <a:latin typeface="+mn-lt"/>
              <a:ea typeface="+mn-ea"/>
              <a:cs typeface="+mn-cs"/>
            </a:rPr>
            <a:t>観光施設の管理を直営</a:t>
          </a:r>
          <a:r>
            <a:rPr kumimoji="1" lang="ja-JP" altLang="en-US" sz="1100">
              <a:solidFill>
                <a:sysClr val="windowText" lastClr="000000"/>
              </a:solidFill>
              <a:effectLst/>
              <a:latin typeface="+mn-lt"/>
              <a:ea typeface="+mn-ea"/>
              <a:cs typeface="+mn-cs"/>
            </a:rPr>
            <a:t>にて継続的に行っているが</a:t>
          </a:r>
          <a:r>
            <a:rPr kumimoji="1" lang="ja-JP" altLang="ja-JP" sz="1100">
              <a:solidFill>
                <a:sysClr val="windowText" lastClr="000000"/>
              </a:solidFill>
              <a:effectLst/>
              <a:latin typeface="+mn-lt"/>
              <a:ea typeface="+mn-ea"/>
              <a:cs typeface="+mn-cs"/>
            </a:rPr>
            <a:t>、指定管理に出していた温泉センター椿の湯</a:t>
          </a:r>
          <a:r>
            <a:rPr kumimoji="1" lang="ja-JP" altLang="en-US" sz="1100">
              <a:solidFill>
                <a:sysClr val="windowText" lastClr="000000"/>
              </a:solidFill>
              <a:effectLst/>
              <a:latin typeface="+mn-lt"/>
              <a:ea typeface="+mn-ea"/>
              <a:cs typeface="+mn-cs"/>
            </a:rPr>
            <a:t>などの修繕などを抑えることができた</a:t>
          </a:r>
          <a:r>
            <a:rPr kumimoji="1" lang="ja-JP" altLang="ja-JP" sz="1100">
              <a:solidFill>
                <a:sysClr val="windowText" lastClr="000000"/>
              </a:solidFill>
              <a:effectLst/>
              <a:latin typeface="+mn-lt"/>
              <a:ea typeface="+mn-ea"/>
              <a:cs typeface="+mn-cs"/>
            </a:rPr>
            <a:t>。令和</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前年度より１</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６</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して</a:t>
          </a:r>
          <a:r>
            <a:rPr kumimoji="1" lang="ja-JP" altLang="en-US" sz="1100">
              <a:solidFill>
                <a:sysClr val="windowText" lastClr="000000"/>
              </a:solidFill>
              <a:effectLst/>
              <a:latin typeface="+mn-lt"/>
              <a:ea typeface="+mn-ea"/>
              <a:cs typeface="+mn-cs"/>
            </a:rPr>
            <a:t>いる。今後も</a:t>
          </a:r>
          <a:r>
            <a:rPr kumimoji="1" lang="ja-JP" altLang="ja-JP" sz="1100">
              <a:solidFill>
                <a:sysClr val="windowText" lastClr="000000"/>
              </a:solidFill>
              <a:effectLst/>
              <a:latin typeface="+mn-lt"/>
              <a:ea typeface="+mn-ea"/>
              <a:cs typeface="+mn-cs"/>
            </a:rPr>
            <a:t>予算及び執行状況の見直しを行い、物件費の抑制に努める。</a:t>
          </a:r>
          <a:endParaRPr lang="ja-JP" altLang="ja-JP">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155575</xdr:rowOff>
    </xdr:from>
    <xdr:to>
      <xdr:col>82</xdr:col>
      <xdr:colOff>107950</xdr:colOff>
      <xdr:row>21</xdr:row>
      <xdr:rowOff>41275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1297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13352</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1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41275</xdr:rowOff>
    </xdr:from>
    <xdr:to>
      <xdr:col>82</xdr:col>
      <xdr:colOff>196850</xdr:colOff>
      <xdr:row>21</xdr:row>
      <xdr:rowOff>41275</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70502</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5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155575</xdr:rowOff>
    </xdr:from>
    <xdr:to>
      <xdr:col>82</xdr:col>
      <xdr:colOff>196850</xdr:colOff>
      <xdr:row>12</xdr:row>
      <xdr:rowOff>155575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1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31750</xdr:rowOff>
    </xdr:from>
    <xdr:to>
      <xdr:col>82</xdr:col>
      <xdr:colOff>107950</xdr:colOff>
      <xdr:row>17</xdr:row>
      <xdr:rowOff>12700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7749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67327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1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95250</xdr:rowOff>
    </xdr:from>
    <xdr:to>
      <xdr:col>82</xdr:col>
      <xdr:colOff>158750</xdr:colOff>
      <xdr:row>17</xdr:row>
      <xdr:rowOff>25400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17</xdr:row>
      <xdr:rowOff>12700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8321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57150</xdr:rowOff>
    </xdr:from>
    <xdr:to>
      <xdr:col>78</xdr:col>
      <xdr:colOff>120650</xdr:colOff>
      <xdr:row>16</xdr:row>
      <xdr:rowOff>158750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168927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569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88900</xdr:rowOff>
    </xdr:from>
    <xdr:to>
      <xdr:col>73</xdr:col>
      <xdr:colOff>180975</xdr:colOff>
      <xdr:row>17</xdr:row>
      <xdr:rowOff>12700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8321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142875</xdr:rowOff>
    </xdr:from>
    <xdr:to>
      <xdr:col>74</xdr:col>
      <xdr:colOff>31750</xdr:colOff>
      <xdr:row>16</xdr:row>
      <xdr:rowOff>73025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1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83202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4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12700</xdr:rowOff>
    </xdr:from>
    <xdr:to>
      <xdr:col>69</xdr:col>
      <xdr:colOff>92075</xdr:colOff>
      <xdr:row>17</xdr:row>
      <xdr:rowOff>107950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9273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152400</xdr:rowOff>
    </xdr:from>
    <xdr:to>
      <xdr:col>69</xdr:col>
      <xdr:colOff>142875</xdr:colOff>
      <xdr:row>16</xdr:row>
      <xdr:rowOff>82550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92727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85725</xdr:rowOff>
    </xdr:from>
    <xdr:to>
      <xdr:col>65</xdr:col>
      <xdr:colOff>53975</xdr:colOff>
      <xdr:row>17</xdr:row>
      <xdr:rowOff>15875</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82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26052</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597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152400</xdr:rowOff>
    </xdr:from>
    <xdr:to>
      <xdr:col>82</xdr:col>
      <xdr:colOff>158750</xdr:colOff>
      <xdr:row>16</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72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168927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56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133350</xdr:rowOff>
    </xdr:from>
    <xdr:to>
      <xdr:col>78</xdr:col>
      <xdr:colOff>120650</xdr:colOff>
      <xdr:row>17</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87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48277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96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38100</xdr:rowOff>
    </xdr:from>
    <xdr:to>
      <xdr:col>74</xdr:col>
      <xdr:colOff>31750</xdr:colOff>
      <xdr:row>16</xdr:row>
      <xdr:rowOff>139700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133350</xdr:rowOff>
    </xdr:from>
    <xdr:to>
      <xdr:col>69</xdr:col>
      <xdr:colOff>142875</xdr:colOff>
      <xdr:row>17</xdr:row>
      <xdr:rowOff>63500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87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48277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96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143527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扶助費に係る経常収支比率が類似団体を大きく上回っている要因として、本町は平成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年度より福祉事務所を設置していることがあげられる。平成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年度から増加傾向にあったのは、臨時福祉給付金等事業の実施に加え、子ども医療費助成事業の対象が高校生まで拡大されたことが影響している。令和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年度は前年度と比較し、</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しており、近年</a:t>
          </a:r>
          <a:r>
            <a:rPr kumimoji="1" lang="ja-JP" altLang="en-US" sz="1100">
              <a:solidFill>
                <a:schemeClr val="dk1"/>
              </a:solidFill>
              <a:effectLst/>
              <a:latin typeface="+mn-lt"/>
              <a:ea typeface="+mn-ea"/>
              <a:cs typeface="+mn-cs"/>
            </a:rPr>
            <a:t>でみると横ばい</a:t>
          </a:r>
          <a:r>
            <a:rPr kumimoji="1" lang="ja-JP" altLang="ja-JP" sz="1100">
              <a:solidFill>
                <a:schemeClr val="dk1"/>
              </a:solidFill>
              <a:effectLst/>
              <a:latin typeface="+mn-lt"/>
              <a:ea typeface="+mn-ea"/>
              <a:cs typeface="+mn-cs"/>
            </a:rPr>
            <a:t>傾向にある。今後も子ども医療費助成事業の適正化等により扶助費の抑制に努める。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04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88900</xdr:rowOff>
    </xdr:from>
    <xdr:to>
      <xdr:col>24</xdr:col>
      <xdr:colOff>25400</xdr:colOff>
      <xdr:row>58</xdr:row>
      <xdr:rowOff>127000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10033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88900</xdr:rowOff>
    </xdr:from>
    <xdr:to>
      <xdr:col>19</xdr:col>
      <xdr:colOff>187325</xdr:colOff>
      <xdr:row>58</xdr:row>
      <xdr:rowOff>146050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10033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146050</xdr:rowOff>
    </xdr:from>
    <xdr:to>
      <xdr:col>15</xdr:col>
      <xdr:colOff>98425</xdr:colOff>
      <xdr:row>59</xdr:row>
      <xdr:rowOff>107950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100901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133350</xdr:rowOff>
    </xdr:from>
    <xdr:to>
      <xdr:col>15</xdr:col>
      <xdr:colOff>149225</xdr:colOff>
      <xdr:row>55</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107950</xdr:rowOff>
    </xdr:from>
    <xdr:to>
      <xdr:col>11</xdr:col>
      <xdr:colOff>9525</xdr:colOff>
      <xdr:row>60</xdr:row>
      <xdr:rowOff>12700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10223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0</xdr:rowOff>
    </xdr:from>
    <xdr:to>
      <xdr:col>6</xdr:col>
      <xdr:colOff>171450</xdr:colOff>
      <xdr:row>57</xdr:row>
      <xdr:rowOff>101600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111777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38100</xdr:rowOff>
    </xdr:from>
    <xdr:to>
      <xdr:col>20</xdr:col>
      <xdr:colOff>38100</xdr:colOff>
      <xdr:row>58</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124477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95250</xdr:rowOff>
    </xdr:from>
    <xdr:to>
      <xdr:col>15</xdr:col>
      <xdr:colOff>149225</xdr:colOff>
      <xdr:row>59</xdr:row>
      <xdr:rowOff>25400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10177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57150</xdr:rowOff>
    </xdr:from>
    <xdr:to>
      <xdr:col>11</xdr:col>
      <xdr:colOff>60325</xdr:colOff>
      <xdr:row>59</xdr:row>
      <xdr:rowOff>158750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143527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133350</xdr:rowOff>
    </xdr:from>
    <xdr:to>
      <xdr:col>6</xdr:col>
      <xdr:colOff>171450</xdr:colOff>
      <xdr:row>60</xdr:row>
      <xdr:rowOff>63500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48277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が類似団体平均を下回っているのは、公営企業への繰出金が比較的少額であることが主な要因である。今後、下水道事業会計では老朽化に伴う維持管理費の増大、国民健康保険事業会計や介護保険事業会計では高齢化の進行に伴う繰出金の増加が見込まれるが、独立採算の原則に基づく料金の値上げによる健全化、保険料の適正化を図ること等により、普通会計の負担額を増やさないよう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a:extLst>
            <a:ext uri="{FF2B5EF4-FFF2-40B4-BE49-F238E27FC236}">
              <a16:creationId xmlns:a16="http://schemas.microsoft.com/office/drawing/2014/main" id="{00000000-0008-0000-0400-0000F4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152146</xdr:rowOff>
    </xdr:from>
    <xdr:to>
      <xdr:col>82</xdr:col>
      <xdr:colOff>107950</xdr:colOff>
      <xdr:row>59</xdr:row>
      <xdr:rowOff>101854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6510000" y="92389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73931</xdr:rowOff>
    </xdr:from>
    <xdr:ext cx="762000" cy="259045"/>
    <xdr:sp macro="" textlink="">
      <xdr:nvSpPr>
        <xdr:cNvPr id="246" name="その他最小値テキスト">
          <a:extLst>
            <a:ext uri="{FF2B5EF4-FFF2-40B4-BE49-F238E27FC236}">
              <a16:creationId xmlns:a16="http://schemas.microsoft.com/office/drawing/2014/main" id="{00000000-0008-0000-0400-0000F6000000}"/>
            </a:ext>
          </a:extLst>
        </xdr:cNvPr>
        <xdr:cNvSpPr txBox="1"/>
      </xdr:nvSpPr>
      <xdr:spPr>
        <a:xfrm>
          <a:off x="16598900" y="1018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101854</xdr:rowOff>
    </xdr:from>
    <xdr:to>
      <xdr:col>82</xdr:col>
      <xdr:colOff>196850</xdr:colOff>
      <xdr:row>59</xdr:row>
      <xdr:rowOff>101854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102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67073</xdr:rowOff>
    </xdr:from>
    <xdr:ext cx="762000" cy="259045"/>
    <xdr:sp macro="" textlink="">
      <xdr:nvSpPr>
        <xdr:cNvPr id="248" name="その他最大値テキスト">
          <a:extLst>
            <a:ext uri="{FF2B5EF4-FFF2-40B4-BE49-F238E27FC236}">
              <a16:creationId xmlns:a16="http://schemas.microsoft.com/office/drawing/2014/main" id="{00000000-0008-0000-0400-0000F8000000}"/>
            </a:ext>
          </a:extLst>
        </xdr:cNvPr>
        <xdr:cNvSpPr txBox="1"/>
      </xdr:nvSpPr>
      <xdr:spPr>
        <a:xfrm>
          <a:off x="16598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152146</xdr:rowOff>
    </xdr:from>
    <xdr:to>
      <xdr:col>82</xdr:col>
      <xdr:colOff>196850</xdr:colOff>
      <xdr:row>53</xdr:row>
      <xdr:rowOff>152146</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129286</xdr:rowOff>
    </xdr:from>
    <xdr:to>
      <xdr:col>82</xdr:col>
      <xdr:colOff>107950</xdr:colOff>
      <xdr:row>55</xdr:row>
      <xdr:rowOff>133858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5671800" y="95590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1" name="その他平均値テキスト">
          <a:extLst>
            <a:ext uri="{FF2B5EF4-FFF2-40B4-BE49-F238E27FC236}">
              <a16:creationId xmlns:a16="http://schemas.microsoft.com/office/drawing/2014/main" id="{00000000-0008-0000-0400-0000FB000000}"/>
            </a:ext>
          </a:extLst>
        </xdr:cNvPr>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124714</xdr:rowOff>
    </xdr:from>
    <xdr:to>
      <xdr:col>78</xdr:col>
      <xdr:colOff>69850</xdr:colOff>
      <xdr:row>55</xdr:row>
      <xdr:rowOff>133858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4782800" y="95544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39624</xdr:rowOff>
    </xdr:from>
    <xdr:to>
      <xdr:col>78</xdr:col>
      <xdr:colOff>120650</xdr:colOff>
      <xdr:row>56</xdr:row>
      <xdr:rowOff>141224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5621000" y="964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126001</xdr:rowOff>
    </xdr:from>
    <xdr:ext cx="7366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290800" y="9727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124714</xdr:rowOff>
    </xdr:from>
    <xdr:to>
      <xdr:col>73</xdr:col>
      <xdr:colOff>180975</xdr:colOff>
      <xdr:row>55</xdr:row>
      <xdr:rowOff>165862</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893800" y="95544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121429</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401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165862</xdr:rowOff>
    </xdr:from>
    <xdr:to>
      <xdr:col>69</xdr:col>
      <xdr:colOff>92075</xdr:colOff>
      <xdr:row>56</xdr:row>
      <xdr:rowOff>67564</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004800" y="959561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62484</xdr:rowOff>
    </xdr:from>
    <xdr:to>
      <xdr:col>69</xdr:col>
      <xdr:colOff>142875</xdr:colOff>
      <xdr:row>56</xdr:row>
      <xdr:rowOff>164084</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3843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148861</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140208</xdr:rowOff>
    </xdr:from>
    <xdr:to>
      <xdr:col>65</xdr:col>
      <xdr:colOff>53975</xdr:colOff>
      <xdr:row>57</xdr:row>
      <xdr:rowOff>70358</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2954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55135</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78486</xdr:rowOff>
    </xdr:from>
    <xdr:to>
      <xdr:col>82</xdr:col>
      <xdr:colOff>158750</xdr:colOff>
      <xdr:row>56</xdr:row>
      <xdr:rowOff>8636</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64592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95013</xdr:rowOff>
    </xdr:from>
    <xdr:ext cx="762000" cy="259045"/>
    <xdr:sp macro="" textlink="">
      <xdr:nvSpPr>
        <xdr:cNvPr id="270" name="その他該当値テキスト">
          <a:extLst>
            <a:ext uri="{FF2B5EF4-FFF2-40B4-BE49-F238E27FC236}">
              <a16:creationId xmlns:a16="http://schemas.microsoft.com/office/drawing/2014/main" id="{00000000-0008-0000-0400-00000E010000}"/>
            </a:ext>
          </a:extLst>
        </xdr:cNvPr>
        <xdr:cNvSpPr txBox="1"/>
      </xdr:nvSpPr>
      <xdr:spPr>
        <a:xfrm>
          <a:off x="16598900" y="9353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83058</xdr:rowOff>
    </xdr:from>
    <xdr:to>
      <xdr:col>78</xdr:col>
      <xdr:colOff>120650</xdr:colOff>
      <xdr:row>56</xdr:row>
      <xdr:rowOff>13208</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5621000" y="95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23385</xdr:rowOff>
    </xdr:from>
    <xdr:ext cx="7366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290800" y="928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73914</xdr:rowOff>
    </xdr:from>
    <xdr:to>
      <xdr:col>74</xdr:col>
      <xdr:colOff>31750</xdr:colOff>
      <xdr:row>56</xdr:row>
      <xdr:rowOff>4064</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4732000" y="950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14241</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4401800" y="927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115062</xdr:rowOff>
    </xdr:from>
    <xdr:to>
      <xdr:col>69</xdr:col>
      <xdr:colOff>142875</xdr:colOff>
      <xdr:row>56</xdr:row>
      <xdr:rowOff>45212</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38430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55389</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3512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xdr:rowOff>
    </xdr:from>
    <xdr:to>
      <xdr:col>65</xdr:col>
      <xdr:colOff>53975</xdr:colOff>
      <xdr:row>56</xdr:row>
      <xdr:rowOff>118364</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2954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128541</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623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その他に係る経常収支比率が類似団体平均を大幅に下回っているのは、国県及びその他の団体に対する負担金等が比較的少額であることが主な要因である。今後とも補助金の交付に関する明確な基準を設けて、補助金の見直しや廃止を行う方針である。</a:t>
          </a:r>
          <a:endParaRPr lang="ja-JP" altLang="ja-JP">
            <a:effectLst/>
          </a:endParaRPr>
        </a:p>
      </xdr:txBody>
    </xdr:sp>
    <xdr:clientData/>
  </xdr:twoCellAnchor>
  <xdr:oneCellAnchor>
    <xdr:from>
      <xdr:col>62</xdr:col>
      <xdr:colOff>6350</xdr:colOff>
      <xdr:row>29</xdr:row>
      <xdr:rowOff>107950</xdr:rowOff>
    </xdr:from>
    <xdr:ext cx="298543" cy="225703"/>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145288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9014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143002</xdr:rowOff>
    </xdr:from>
    <xdr:to>
      <xdr:col>82</xdr:col>
      <xdr:colOff>107950</xdr:colOff>
      <xdr:row>35</xdr:row>
      <xdr:rowOff>143002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1437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13987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357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106426</xdr:rowOff>
    </xdr:from>
    <xdr:to>
      <xdr:col>78</xdr:col>
      <xdr:colOff>69850</xdr:colOff>
      <xdr:row>35</xdr:row>
      <xdr:rowOff>143002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1071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5334</xdr:rowOff>
    </xdr:from>
    <xdr:to>
      <xdr:col>78</xdr:col>
      <xdr:colOff>120650</xdr:colOff>
      <xdr:row>37</xdr:row>
      <xdr:rowOff>106934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91711</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97282</xdr:rowOff>
    </xdr:from>
    <xdr:to>
      <xdr:col>73</xdr:col>
      <xdr:colOff>180975</xdr:colOff>
      <xdr:row>35</xdr:row>
      <xdr:rowOff>106426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60980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83566</xdr:rowOff>
    </xdr:from>
    <xdr:to>
      <xdr:col>69</xdr:col>
      <xdr:colOff>92075</xdr:colOff>
      <xdr:row>35</xdr:row>
      <xdr:rowOff>97282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0843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110490</xdr:rowOff>
    </xdr:from>
    <xdr:to>
      <xdr:col>65</xdr:col>
      <xdr:colOff>53975</xdr:colOff>
      <xdr:row>38</xdr:row>
      <xdr:rowOff>40640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25417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92202</xdr:rowOff>
    </xdr:from>
    <xdr:to>
      <xdr:col>82</xdr:col>
      <xdr:colOff>158750</xdr:colOff>
      <xdr:row>36</xdr:row>
      <xdr:rowOff>22352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108729</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59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92202</xdr:rowOff>
    </xdr:from>
    <xdr:to>
      <xdr:col>78</xdr:col>
      <xdr:colOff>120650</xdr:colOff>
      <xdr:row>36</xdr:row>
      <xdr:rowOff>22352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32529</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55626</xdr:rowOff>
    </xdr:from>
    <xdr:to>
      <xdr:col>74</xdr:col>
      <xdr:colOff>31750</xdr:colOff>
      <xdr:row>35</xdr:row>
      <xdr:rowOff>157226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167403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46482</xdr:rowOff>
    </xdr:from>
    <xdr:to>
      <xdr:col>69</xdr:col>
      <xdr:colOff>142875</xdr:colOff>
      <xdr:row>35</xdr:row>
      <xdr:rowOff>148082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158259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32766</xdr:rowOff>
    </xdr:from>
    <xdr:to>
      <xdr:col>65</xdr:col>
      <xdr:colOff>53975</xdr:colOff>
      <xdr:row>35</xdr:row>
      <xdr:rowOff>134366</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144543</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社会基盤整備事業を積極的に行い、その際に地方債を活用したことに伴い、地方債残高が増加した。地方債の元利償還金が膨らんでおり、公債費にかかる経常収支比率は類似団体平均を</a:t>
          </a:r>
          <a:r>
            <a:rPr kumimoji="1" lang="en-US" altLang="ja-JP" sz="1100">
              <a:solidFill>
                <a:schemeClr val="dk1"/>
              </a:solidFill>
              <a:effectLst/>
              <a:latin typeface="+mn-lt"/>
              <a:ea typeface="+mn-ea"/>
              <a:cs typeface="+mn-cs"/>
            </a:rPr>
            <a:t>10.6</a:t>
          </a:r>
          <a:r>
            <a:rPr kumimoji="1" lang="ja-JP" altLang="ja-JP" sz="1100">
              <a:solidFill>
                <a:schemeClr val="dk1"/>
              </a:solidFill>
              <a:effectLst/>
              <a:latin typeface="+mn-lt"/>
              <a:ea typeface="+mn-ea"/>
              <a:cs typeface="+mn-cs"/>
            </a:rPr>
            <a:t>ポイント上回っている。財政健全化計画に基づき、交付税算入率の高いもののみを借入れることや、総合振興計画等の事業計画を見直し、今後、少しずつでも減少傾向に転じるよう努めていく。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73661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5095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146050</xdr:rowOff>
    </xdr:from>
    <xdr:to>
      <xdr:col>24</xdr:col>
      <xdr:colOff>25400</xdr:colOff>
      <xdr:row>79</xdr:row>
      <xdr:rowOff>69850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5191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146066</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04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146050</xdr:rowOff>
    </xdr:from>
    <xdr:to>
      <xdr:col>19</xdr:col>
      <xdr:colOff>187325</xdr:colOff>
      <xdr:row>78</xdr:row>
      <xdr:rowOff>153670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5191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163830</xdr:rowOff>
    </xdr:from>
    <xdr:to>
      <xdr:col>20</xdr:col>
      <xdr:colOff>38100</xdr:colOff>
      <xdr:row>77</xdr:row>
      <xdr:rowOff>93980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104157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146050</xdr:rowOff>
    </xdr:from>
    <xdr:to>
      <xdr:col>15</xdr:col>
      <xdr:colOff>98425</xdr:colOff>
      <xdr:row>78</xdr:row>
      <xdr:rowOff>153670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209800" y="135191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58437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146050</xdr:rowOff>
    </xdr:from>
    <xdr:to>
      <xdr:col>11</xdr:col>
      <xdr:colOff>9525</xdr:colOff>
      <xdr:row>79</xdr:row>
      <xdr:rowOff>43180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5191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81297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19050</xdr:rowOff>
    </xdr:from>
    <xdr:to>
      <xdr:col>24</xdr:col>
      <xdr:colOff>76200</xdr:colOff>
      <xdr:row>79</xdr:row>
      <xdr:rowOff>120650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162577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95250</xdr:rowOff>
    </xdr:from>
    <xdr:to>
      <xdr:col>20</xdr:col>
      <xdr:colOff>38100</xdr:colOff>
      <xdr:row>79</xdr:row>
      <xdr:rowOff>25400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10177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55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102870</xdr:rowOff>
    </xdr:from>
    <xdr:to>
      <xdr:col>15</xdr:col>
      <xdr:colOff>149225</xdr:colOff>
      <xdr:row>79</xdr:row>
      <xdr:rowOff>33020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17797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56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95250</xdr:rowOff>
    </xdr:from>
    <xdr:to>
      <xdr:col>11</xdr:col>
      <xdr:colOff>60325</xdr:colOff>
      <xdr:row>79</xdr:row>
      <xdr:rowOff>25400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55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163830</xdr:rowOff>
    </xdr:from>
    <xdr:to>
      <xdr:col>6</xdr:col>
      <xdr:colOff>171450</xdr:colOff>
      <xdr:row>79</xdr:row>
      <xdr:rowOff>93980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78757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62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公債費以外に係る経常収支比率は、補助費や物件費等の支出を抑制したことにより、類似団体平均を下回っており、今年は</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している。今後は補助費や繰出金等の支出をさらに抑制し、減少傾向となるように努める。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78994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462256"/>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51071</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78994</xdr:rowOff>
    </xdr:from>
    <xdr:to>
      <xdr:col>82</xdr:col>
      <xdr:colOff>196850</xdr:colOff>
      <xdr:row>79</xdr:row>
      <xdr:rowOff>78994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110998</xdr:rowOff>
    </xdr:from>
    <xdr:to>
      <xdr:col>82</xdr:col>
      <xdr:colOff>107950</xdr:colOff>
      <xdr:row>73</xdr:row>
      <xdr:rowOff>115570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26268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41419</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900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5842</xdr:rowOff>
    </xdr:from>
    <xdr:to>
      <xdr:col>78</xdr:col>
      <xdr:colOff>69850</xdr:colOff>
      <xdr:row>73</xdr:row>
      <xdr:rowOff>115570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252169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xdr:rowOff>
    </xdr:from>
    <xdr:to>
      <xdr:col>78</xdr:col>
      <xdr:colOff>120650</xdr:colOff>
      <xdr:row>75</xdr:row>
      <xdr:rowOff>116078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87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100855</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959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5842</xdr:rowOff>
    </xdr:from>
    <xdr:to>
      <xdr:col>73</xdr:col>
      <xdr:colOff>180975</xdr:colOff>
      <xdr:row>74</xdr:row>
      <xdr:rowOff>21844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2521692"/>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94488</xdr:rowOff>
    </xdr:from>
    <xdr:to>
      <xdr:col>74</xdr:col>
      <xdr:colOff>31750</xdr:colOff>
      <xdr:row>75</xdr:row>
      <xdr:rowOff>24638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278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9415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86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21844</xdr:rowOff>
    </xdr:from>
    <xdr:to>
      <xdr:col>69</xdr:col>
      <xdr:colOff>92075</xdr:colOff>
      <xdr:row>74</xdr:row>
      <xdr:rowOff>90424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27091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64770</xdr:rowOff>
    </xdr:from>
    <xdr:to>
      <xdr:col>69</xdr:col>
      <xdr:colOff>142875</xdr:colOff>
      <xdr:row>75</xdr:row>
      <xdr:rowOff>166370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151147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139716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60198</xdr:rowOff>
    </xdr:from>
    <xdr:to>
      <xdr:col>82</xdr:col>
      <xdr:colOff>158750</xdr:colOff>
      <xdr:row>73</xdr:row>
      <xdr:rowOff>161798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257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76725</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42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64770</xdr:rowOff>
    </xdr:from>
    <xdr:to>
      <xdr:col>78</xdr:col>
      <xdr:colOff>120650</xdr:colOff>
      <xdr:row>73</xdr:row>
      <xdr:rowOff>166370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5097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34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126492</xdr:rowOff>
    </xdr:from>
    <xdr:to>
      <xdr:col>74</xdr:col>
      <xdr:colOff>31750</xdr:colOff>
      <xdr:row>73</xdr:row>
      <xdr:rowOff>56642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247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66819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239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142494</xdr:rowOff>
    </xdr:from>
    <xdr:to>
      <xdr:col>69</xdr:col>
      <xdr:colOff>142875</xdr:colOff>
      <xdr:row>74</xdr:row>
      <xdr:rowOff>72644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265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82821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42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39624</xdr:rowOff>
    </xdr:from>
    <xdr:to>
      <xdr:col>65</xdr:col>
      <xdr:colOff>53975</xdr:colOff>
      <xdr:row>74</xdr:row>
      <xdr:rowOff>141224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27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151401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49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鹿児島県長島町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30356</xdr:rowOff>
    </xdr:from>
    <xdr:to>
      <xdr:col>29</xdr:col>
      <xdr:colOff>127000</xdr:colOff>
      <xdr:row>19</xdr:row>
      <xdr:rowOff>154412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06831"/>
          <a:ext cx="0" cy="11527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126489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31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154412</xdr:rowOff>
    </xdr:from>
    <xdr:to>
      <xdr:col>30</xdr:col>
      <xdr:colOff>25400</xdr:colOff>
      <xdr:row>19</xdr:row>
      <xdr:rowOff>154412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95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116733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5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30356</xdr:rowOff>
    </xdr:from>
    <xdr:to>
      <xdr:col>30</xdr:col>
      <xdr:colOff>25400</xdr:colOff>
      <xdr:row>13</xdr:row>
      <xdr:rowOff>30356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06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150174</xdr:rowOff>
    </xdr:from>
    <xdr:to>
      <xdr:col>29</xdr:col>
      <xdr:colOff>127000</xdr:colOff>
      <xdr:row>18</xdr:row>
      <xdr:rowOff>78042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112449"/>
          <a:ext cx="647700" cy="99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4710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95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159633</xdr:rowOff>
    </xdr:from>
    <xdr:to>
      <xdr:col>29</xdr:col>
      <xdr:colOff>177800</xdr:colOff>
      <xdr:row>17</xdr:row>
      <xdr:rowOff>89783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50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78042</xdr:rowOff>
    </xdr:from>
    <xdr:to>
      <xdr:col>26</xdr:col>
      <xdr:colOff>50800</xdr:colOff>
      <xdr:row>18</xdr:row>
      <xdr:rowOff>86518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211767"/>
          <a:ext cx="698500" cy="8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30789</xdr:rowOff>
    </xdr:from>
    <xdr:to>
      <xdr:col>26</xdr:col>
      <xdr:colOff>101600</xdr:colOff>
      <xdr:row>17</xdr:row>
      <xdr:rowOff>132389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142566</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61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86518</xdr:rowOff>
    </xdr:from>
    <xdr:to>
      <xdr:col>22</xdr:col>
      <xdr:colOff>114300</xdr:colOff>
      <xdr:row>18</xdr:row>
      <xdr:rowOff>119418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220243"/>
          <a:ext cx="698500" cy="32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55355</xdr:rowOff>
    </xdr:from>
    <xdr:to>
      <xdr:col>22</xdr:col>
      <xdr:colOff>165100</xdr:colOff>
      <xdr:row>17</xdr:row>
      <xdr:rowOff>156955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167132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77776</xdr:rowOff>
    </xdr:from>
    <xdr:to>
      <xdr:col>18</xdr:col>
      <xdr:colOff>177800</xdr:colOff>
      <xdr:row>18</xdr:row>
      <xdr:rowOff>119418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211501"/>
          <a:ext cx="698500" cy="41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81159</xdr:rowOff>
    </xdr:from>
    <xdr:to>
      <xdr:col>19</xdr:col>
      <xdr:colOff>38100</xdr:colOff>
      <xdr:row>18</xdr:row>
      <xdr:rowOff>11309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21486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1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152551</xdr:rowOff>
    </xdr:from>
    <xdr:to>
      <xdr:col>15</xdr:col>
      <xdr:colOff>101600</xdr:colOff>
      <xdr:row>19</xdr:row>
      <xdr:rowOff>82701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2862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67478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37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99374</xdr:rowOff>
    </xdr:from>
    <xdr:to>
      <xdr:col>29</xdr:col>
      <xdr:colOff>177800</xdr:colOff>
      <xdr:row>18</xdr:row>
      <xdr:rowOff>29524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61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71451</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33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27242</xdr:rowOff>
    </xdr:from>
    <xdr:to>
      <xdr:col>26</xdr:col>
      <xdr:colOff>101600</xdr:colOff>
      <xdr:row>18</xdr:row>
      <xdr:rowOff>128842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60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113618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247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35718</xdr:rowOff>
    </xdr:from>
    <xdr:to>
      <xdr:col>22</xdr:col>
      <xdr:colOff>165100</xdr:colOff>
      <xdr:row>18</xdr:row>
      <xdr:rowOff>137318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69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122095</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5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68618</xdr:rowOff>
    </xdr:from>
    <xdr:to>
      <xdr:col>19</xdr:col>
      <xdr:colOff>38100</xdr:colOff>
      <xdr:row>18</xdr:row>
      <xdr:rowOff>170218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02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154995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8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26976</xdr:rowOff>
    </xdr:from>
    <xdr:to>
      <xdr:col>15</xdr:col>
      <xdr:colOff>101600</xdr:colOff>
      <xdr:row>18</xdr:row>
      <xdr:rowOff>128576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60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138753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929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140063</xdr:rowOff>
    </xdr:from>
    <xdr:to>
      <xdr:col>29</xdr:col>
      <xdr:colOff>127000</xdr:colOff>
      <xdr:row>37</xdr:row>
      <xdr:rowOff>331532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13"/>
          <a:ext cx="0" cy="13916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303609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2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331532</xdr:rowOff>
    </xdr:from>
    <xdr:to>
      <xdr:col>30</xdr:col>
      <xdr:colOff>25400</xdr:colOff>
      <xdr:row>37</xdr:row>
      <xdr:rowOff>331532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56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54990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140063</xdr:rowOff>
    </xdr:from>
    <xdr:to>
      <xdr:col>30</xdr:col>
      <xdr:colOff>25400</xdr:colOff>
      <xdr:row>33</xdr:row>
      <xdr:rowOff>140063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210178</xdr:rowOff>
    </xdr:from>
    <xdr:to>
      <xdr:col>29</xdr:col>
      <xdr:colOff>127000</xdr:colOff>
      <xdr:row>35</xdr:row>
      <xdr:rowOff>334830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820528"/>
          <a:ext cx="647700" cy="124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328593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596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140616</xdr:rowOff>
    </xdr:from>
    <xdr:to>
      <xdr:col>29</xdr:col>
      <xdr:colOff>177800</xdr:colOff>
      <xdr:row>35</xdr:row>
      <xdr:rowOff>242216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50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322176</xdr:rowOff>
    </xdr:from>
    <xdr:to>
      <xdr:col>26</xdr:col>
      <xdr:colOff>50800</xdr:colOff>
      <xdr:row>35</xdr:row>
      <xdr:rowOff>334830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932526"/>
          <a:ext cx="698500" cy="12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152258</xdr:rowOff>
    </xdr:from>
    <xdr:to>
      <xdr:col>26</xdr:col>
      <xdr:colOff>101600</xdr:colOff>
      <xdr:row>35</xdr:row>
      <xdr:rowOff>253858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264035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31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322176</xdr:rowOff>
    </xdr:from>
    <xdr:to>
      <xdr:col>22</xdr:col>
      <xdr:colOff>114300</xdr:colOff>
      <xdr:row>36</xdr:row>
      <xdr:rowOff>92139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932526"/>
          <a:ext cx="698500" cy="112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213736</xdr:rowOff>
    </xdr:from>
    <xdr:to>
      <xdr:col>22</xdr:col>
      <xdr:colOff>165100</xdr:colOff>
      <xdr:row>35</xdr:row>
      <xdr:rowOff>315336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325513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592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89118</xdr:rowOff>
    </xdr:from>
    <xdr:to>
      <xdr:col>18</xdr:col>
      <xdr:colOff>177800</xdr:colOff>
      <xdr:row>36</xdr:row>
      <xdr:rowOff>92139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042368"/>
          <a:ext cx="698500" cy="3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299510</xdr:rowOff>
    </xdr:from>
    <xdr:to>
      <xdr:col>19</xdr:col>
      <xdr:colOff>38100</xdr:colOff>
      <xdr:row>36</xdr:row>
      <xdr:rowOff>58210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68387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51593</xdr:rowOff>
    </xdr:from>
    <xdr:to>
      <xdr:col>15</xdr:col>
      <xdr:colOff>101600</xdr:colOff>
      <xdr:row>36</xdr:row>
      <xdr:rowOff>153193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048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137970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9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159378</xdr:rowOff>
    </xdr:from>
    <xdr:to>
      <xdr:col>29</xdr:col>
      <xdr:colOff>177800</xdr:colOff>
      <xdr:row>35</xdr:row>
      <xdr:rowOff>260978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69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131455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74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284030</xdr:rowOff>
    </xdr:from>
    <xdr:to>
      <xdr:col>26</xdr:col>
      <xdr:colOff>101600</xdr:colOff>
      <xdr:row>36</xdr:row>
      <xdr:rowOff>42730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94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27507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980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271376</xdr:rowOff>
    </xdr:from>
    <xdr:to>
      <xdr:col>22</xdr:col>
      <xdr:colOff>165100</xdr:colOff>
      <xdr:row>36</xdr:row>
      <xdr:rowOff>30076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81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14853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96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41339</xdr:rowOff>
    </xdr:from>
    <xdr:to>
      <xdr:col>19</xdr:col>
      <xdr:colOff>38100</xdr:colOff>
      <xdr:row>36</xdr:row>
      <xdr:rowOff>142939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94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127716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8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38318</xdr:rowOff>
    </xdr:from>
    <xdr:to>
      <xdr:col>15</xdr:col>
      <xdr:colOff>101600</xdr:colOff>
      <xdr:row>36</xdr:row>
      <xdr:rowOff>139918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91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150095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760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鹿児島県長島町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9,643
9,542
116.19
13,014,290
12,303,726
625,353
5,961,884
16,262,182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43659</xdr:rowOff>
    </xdr:from>
    <xdr:to>
      <xdr:col>24</xdr:col>
      <xdr:colOff>62865</xdr:colOff>
      <xdr:row>38</xdr:row>
      <xdr:rowOff>91311</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58609"/>
          <a:ext cx="1270" cy="12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95138</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1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91311</xdr:rowOff>
    </xdr:from>
    <xdr:to>
      <xdr:col>24</xdr:col>
      <xdr:colOff>152400</xdr:colOff>
      <xdr:row>38</xdr:row>
      <xdr:rowOff>91311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161786</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3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43659</xdr:rowOff>
    </xdr:from>
    <xdr:to>
      <xdr:col>24</xdr:col>
      <xdr:colOff>152400</xdr:colOff>
      <xdr:row>31</xdr:row>
      <xdr:rowOff>43659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5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151193</xdr:rowOff>
    </xdr:from>
    <xdr:to>
      <xdr:col>24</xdr:col>
      <xdr:colOff>63500</xdr:colOff>
      <xdr:row>36</xdr:row>
      <xdr:rowOff>69411</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151943"/>
          <a:ext cx="838200" cy="8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106045</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5935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83168</xdr:rowOff>
    </xdr:from>
    <xdr:to>
      <xdr:col>24</xdr:col>
      <xdr:colOff>114300</xdr:colOff>
      <xdr:row>36</xdr:row>
      <xdr:rowOff>13318</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08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69411</xdr:rowOff>
    </xdr:from>
    <xdr:to>
      <xdr:col>19</xdr:col>
      <xdr:colOff>177800</xdr:colOff>
      <xdr:row>36</xdr:row>
      <xdr:rowOff>81744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241611"/>
          <a:ext cx="889000" cy="1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106056</xdr:rowOff>
    </xdr:from>
    <xdr:to>
      <xdr:col>20</xdr:col>
      <xdr:colOff>38100</xdr:colOff>
      <xdr:row>36</xdr:row>
      <xdr:rowOff>36206</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52733</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588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81744</xdr:rowOff>
    </xdr:from>
    <xdr:to>
      <xdr:col>15</xdr:col>
      <xdr:colOff>50800</xdr:colOff>
      <xdr:row>36</xdr:row>
      <xdr:rowOff>120881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253944"/>
          <a:ext cx="889000" cy="3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124504</xdr:rowOff>
    </xdr:from>
    <xdr:to>
      <xdr:col>15</xdr:col>
      <xdr:colOff>101600</xdr:colOff>
      <xdr:row>36</xdr:row>
      <xdr:rowOff>54654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71181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590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120881</xdr:rowOff>
    </xdr:from>
    <xdr:to>
      <xdr:col>10</xdr:col>
      <xdr:colOff>114300</xdr:colOff>
      <xdr:row>37</xdr:row>
      <xdr:rowOff>49260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293081"/>
          <a:ext cx="889000" cy="9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168539</xdr:rowOff>
    </xdr:from>
    <xdr:to>
      <xdr:col>10</xdr:col>
      <xdr:colOff>165100</xdr:colOff>
      <xdr:row>36</xdr:row>
      <xdr:rowOff>98689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115216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594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150611</xdr:rowOff>
    </xdr:from>
    <xdr:to>
      <xdr:col>6</xdr:col>
      <xdr:colOff>38100</xdr:colOff>
      <xdr:row>38</xdr:row>
      <xdr:rowOff>80761</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494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71887</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63111" y="658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100393</xdr:rowOff>
    </xdr:from>
    <xdr:to>
      <xdr:col>24</xdr:col>
      <xdr:colOff>114300</xdr:colOff>
      <xdr:row>36</xdr:row>
      <xdr:rowOff>30543</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10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78820</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079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18611</xdr:rowOff>
    </xdr:from>
    <xdr:to>
      <xdr:col>20</xdr:col>
      <xdr:colOff>38100</xdr:colOff>
      <xdr:row>36</xdr:row>
      <xdr:rowOff>120211</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19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111338</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6283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30944</xdr:rowOff>
    </xdr:from>
    <xdr:to>
      <xdr:col>15</xdr:col>
      <xdr:colOff>101600</xdr:colOff>
      <xdr:row>36</xdr:row>
      <xdr:rowOff>132544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20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123671</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629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70081</xdr:rowOff>
    </xdr:from>
    <xdr:to>
      <xdr:col>10</xdr:col>
      <xdr:colOff>165100</xdr:colOff>
      <xdr:row>37</xdr:row>
      <xdr:rowOff>231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24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162808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6335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169910</xdr:rowOff>
    </xdr:from>
    <xdr:to>
      <xdr:col>6</xdr:col>
      <xdr:colOff>38100</xdr:colOff>
      <xdr:row>37</xdr:row>
      <xdr:rowOff>100060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34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116587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6117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73677</xdr:rowOff>
    </xdr:from>
    <xdr:ext cx="59541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122003</xdr:rowOff>
    </xdr:from>
    <xdr:to>
      <xdr:col>24</xdr:col>
      <xdr:colOff>62865</xdr:colOff>
      <xdr:row>59</xdr:row>
      <xdr:rowOff>96750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94503"/>
          <a:ext cx="1270" cy="151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100577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21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96750</xdr:rowOff>
    </xdr:from>
    <xdr:to>
      <xdr:col>24</xdr:col>
      <xdr:colOff>152400</xdr:colOff>
      <xdr:row>59</xdr:row>
      <xdr:rowOff>96750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21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68680</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6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122003</xdr:rowOff>
    </xdr:from>
    <xdr:to>
      <xdr:col>24</xdr:col>
      <xdr:colOff>152400</xdr:colOff>
      <xdr:row>50</xdr:row>
      <xdr:rowOff>122003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9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160377</xdr:rowOff>
    </xdr:from>
    <xdr:to>
      <xdr:col>24</xdr:col>
      <xdr:colOff>63500</xdr:colOff>
      <xdr:row>58</xdr:row>
      <xdr:rowOff>34304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933027"/>
          <a:ext cx="838200" cy="4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70446</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7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47569</xdr:rowOff>
    </xdr:from>
    <xdr:to>
      <xdr:col>24</xdr:col>
      <xdr:colOff>114300</xdr:colOff>
      <xdr:row>57</xdr:row>
      <xdr:rowOff>149169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82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160377</xdr:rowOff>
    </xdr:from>
    <xdr:to>
      <xdr:col>19</xdr:col>
      <xdr:colOff>177800</xdr:colOff>
      <xdr:row>58</xdr:row>
      <xdr:rowOff>82870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933027"/>
          <a:ext cx="889000" cy="9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60641</xdr:rowOff>
    </xdr:from>
    <xdr:to>
      <xdr:col>20</xdr:col>
      <xdr:colOff>38100</xdr:colOff>
      <xdr:row>57</xdr:row>
      <xdr:rowOff>162241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83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7318</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608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165322</xdr:rowOff>
    </xdr:from>
    <xdr:to>
      <xdr:col>15</xdr:col>
      <xdr:colOff>50800</xdr:colOff>
      <xdr:row>58</xdr:row>
      <xdr:rowOff>82870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937972"/>
          <a:ext cx="889000" cy="8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83558</xdr:rowOff>
    </xdr:from>
    <xdr:to>
      <xdr:col>15</xdr:col>
      <xdr:colOff>101600</xdr:colOff>
      <xdr:row>58</xdr:row>
      <xdr:rowOff>13708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85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30235</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63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165322</xdr:rowOff>
    </xdr:from>
    <xdr:to>
      <xdr:col>10</xdr:col>
      <xdr:colOff>114300</xdr:colOff>
      <xdr:row>58</xdr:row>
      <xdr:rowOff>99436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937972"/>
          <a:ext cx="889000" cy="10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134418</xdr:rowOff>
    </xdr:from>
    <xdr:to>
      <xdr:col>10</xdr:col>
      <xdr:colOff>165100</xdr:colOff>
      <xdr:row>58</xdr:row>
      <xdr:rowOff>64568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90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55695</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999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113387</xdr:rowOff>
    </xdr:from>
    <xdr:to>
      <xdr:col>6</xdr:col>
      <xdr:colOff>38100</xdr:colOff>
      <xdr:row>59</xdr:row>
      <xdr:rowOff>43537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100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34664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10150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154954</xdr:rowOff>
    </xdr:from>
    <xdr:to>
      <xdr:col>24</xdr:col>
      <xdr:colOff>114300</xdr:colOff>
      <xdr:row>58</xdr:row>
      <xdr:rowOff>85104</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92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133381</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906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109577</xdr:rowOff>
    </xdr:from>
    <xdr:to>
      <xdr:col>20</xdr:col>
      <xdr:colOff>38100</xdr:colOff>
      <xdr:row>58</xdr:row>
      <xdr:rowOff>39727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88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30854</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974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32070</xdr:rowOff>
    </xdr:from>
    <xdr:to>
      <xdr:col>15</xdr:col>
      <xdr:colOff>101600</xdr:colOff>
      <xdr:row>58</xdr:row>
      <xdr:rowOff>133670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97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124797</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10068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114522</xdr:rowOff>
    </xdr:from>
    <xdr:to>
      <xdr:col>10</xdr:col>
      <xdr:colOff>165100</xdr:colOff>
      <xdr:row>58</xdr:row>
      <xdr:rowOff>44672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8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61199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66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48636</xdr:rowOff>
    </xdr:from>
    <xdr:to>
      <xdr:col>6</xdr:col>
      <xdr:colOff>38100</xdr:colOff>
      <xdr:row>58</xdr:row>
      <xdr:rowOff>150236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99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166763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76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42411</xdr:rowOff>
    </xdr:from>
    <xdr:to>
      <xdr:col>24</xdr:col>
      <xdr:colOff>62865</xdr:colOff>
      <xdr:row>79</xdr:row>
      <xdr:rowOff>41802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43911"/>
          <a:ext cx="1270" cy="15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45629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90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41802</xdr:rowOff>
    </xdr:from>
    <xdr:to>
      <xdr:col>24</xdr:col>
      <xdr:colOff>152400</xdr:colOff>
      <xdr:row>79</xdr:row>
      <xdr:rowOff>41802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160538</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42411</xdr:rowOff>
    </xdr:from>
    <xdr:to>
      <xdr:col>24</xdr:col>
      <xdr:colOff>152400</xdr:colOff>
      <xdr:row>70</xdr:row>
      <xdr:rowOff>42411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4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102457</xdr:rowOff>
    </xdr:from>
    <xdr:to>
      <xdr:col>24</xdr:col>
      <xdr:colOff>63500</xdr:colOff>
      <xdr:row>78</xdr:row>
      <xdr:rowOff>105066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475557"/>
          <a:ext cx="838200" cy="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104691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63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81814</xdr:rowOff>
    </xdr:from>
    <xdr:to>
      <xdr:col>24</xdr:col>
      <xdr:colOff>114300</xdr:colOff>
      <xdr:row>77</xdr:row>
      <xdr:rowOff>11964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102457</xdr:rowOff>
    </xdr:from>
    <xdr:to>
      <xdr:col>19</xdr:col>
      <xdr:colOff>177800</xdr:colOff>
      <xdr:row>78</xdr:row>
      <xdr:rowOff>136156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75557"/>
          <a:ext cx="889000" cy="3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96501</xdr:rowOff>
    </xdr:from>
    <xdr:to>
      <xdr:col>20</xdr:col>
      <xdr:colOff>38100</xdr:colOff>
      <xdr:row>77</xdr:row>
      <xdr:rowOff>26651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43178</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0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136156</xdr:rowOff>
    </xdr:from>
    <xdr:to>
      <xdr:col>15</xdr:col>
      <xdr:colOff>50800</xdr:colOff>
      <xdr:row>78</xdr:row>
      <xdr:rowOff>155017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509256"/>
          <a:ext cx="889000" cy="1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119362</xdr:rowOff>
    </xdr:from>
    <xdr:to>
      <xdr:col>15</xdr:col>
      <xdr:colOff>101600</xdr:colOff>
      <xdr:row>77</xdr:row>
      <xdr:rowOff>49512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66038</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2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70701</xdr:rowOff>
    </xdr:from>
    <xdr:to>
      <xdr:col>10</xdr:col>
      <xdr:colOff>114300</xdr:colOff>
      <xdr:row>78</xdr:row>
      <xdr:rowOff>155017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443801"/>
          <a:ext cx="889000" cy="8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163461</xdr:rowOff>
    </xdr:from>
    <xdr:to>
      <xdr:col>10</xdr:col>
      <xdr:colOff>165100</xdr:colOff>
      <xdr:row>77</xdr:row>
      <xdr:rowOff>93611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110138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296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149231</xdr:rowOff>
    </xdr:from>
    <xdr:to>
      <xdr:col>6</xdr:col>
      <xdr:colOff>38100</xdr:colOff>
      <xdr:row>78</xdr:row>
      <xdr:rowOff>79381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50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95908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12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54266</xdr:rowOff>
    </xdr:from>
    <xdr:to>
      <xdr:col>24</xdr:col>
      <xdr:colOff>114300</xdr:colOff>
      <xdr:row>78</xdr:row>
      <xdr:rowOff>155866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2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140643</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4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51657</xdr:rowOff>
    </xdr:from>
    <xdr:to>
      <xdr:col>20</xdr:col>
      <xdr:colOff>38100</xdr:colOff>
      <xdr:row>78</xdr:row>
      <xdr:rowOff>153257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144384</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51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85356</xdr:rowOff>
    </xdr:from>
    <xdr:to>
      <xdr:col>15</xdr:col>
      <xdr:colOff>101600</xdr:colOff>
      <xdr:row>79</xdr:row>
      <xdr:rowOff>15506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5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6633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551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104217</xdr:rowOff>
    </xdr:from>
    <xdr:to>
      <xdr:col>10</xdr:col>
      <xdr:colOff>165100</xdr:colOff>
      <xdr:row>79</xdr:row>
      <xdr:rowOff>34367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7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25494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57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19901</xdr:rowOff>
    </xdr:from>
    <xdr:to>
      <xdr:col>6</xdr:col>
      <xdr:colOff>38100</xdr:colOff>
      <xdr:row>78</xdr:row>
      <xdr:rowOff>121501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9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112628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8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96086</xdr:rowOff>
    </xdr:from>
    <xdr:to>
      <xdr:col>24</xdr:col>
      <xdr:colOff>62865</xdr:colOff>
      <xdr:row>98</xdr:row>
      <xdr:rowOff>134662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6586"/>
          <a:ext cx="1270" cy="1410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138489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4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134662</xdr:rowOff>
    </xdr:from>
    <xdr:to>
      <xdr:col>24</xdr:col>
      <xdr:colOff>152400</xdr:colOff>
      <xdr:row>98</xdr:row>
      <xdr:rowOff>134662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36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42763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96086</xdr:rowOff>
    </xdr:from>
    <xdr:to>
      <xdr:col>24</xdr:col>
      <xdr:colOff>152400</xdr:colOff>
      <xdr:row>90</xdr:row>
      <xdr:rowOff>96086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53470</xdr:rowOff>
    </xdr:from>
    <xdr:to>
      <xdr:col>24</xdr:col>
      <xdr:colOff>63500</xdr:colOff>
      <xdr:row>91</xdr:row>
      <xdr:rowOff>130736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5655420"/>
          <a:ext cx="838200" cy="7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37904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25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59477</xdr:rowOff>
    </xdr:from>
    <xdr:to>
      <xdr:col>24</xdr:col>
      <xdr:colOff>114300</xdr:colOff>
      <xdr:row>95</xdr:row>
      <xdr:rowOff>161077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4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165055</xdr:rowOff>
    </xdr:from>
    <xdr:to>
      <xdr:col>19</xdr:col>
      <xdr:colOff>177800</xdr:colOff>
      <xdr:row>91</xdr:row>
      <xdr:rowOff>130736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5595555"/>
          <a:ext cx="889000" cy="13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155536</xdr:rowOff>
    </xdr:from>
    <xdr:to>
      <xdr:col>20</xdr:col>
      <xdr:colOff>38100</xdr:colOff>
      <xdr:row>96</xdr:row>
      <xdr:rowOff>85686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76813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53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165055</xdr:rowOff>
    </xdr:from>
    <xdr:to>
      <xdr:col>15</xdr:col>
      <xdr:colOff>50800</xdr:colOff>
      <xdr:row>92</xdr:row>
      <xdr:rowOff>116249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5595555"/>
          <a:ext cx="889000" cy="29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45799</xdr:rowOff>
    </xdr:from>
    <xdr:to>
      <xdr:col>15</xdr:col>
      <xdr:colOff>101600</xdr:colOff>
      <xdr:row>95</xdr:row>
      <xdr:rowOff>147399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3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138526</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426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116249</xdr:rowOff>
    </xdr:from>
    <xdr:to>
      <xdr:col>10</xdr:col>
      <xdr:colOff>114300</xdr:colOff>
      <xdr:row>92</xdr:row>
      <xdr:rowOff>161170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5889649"/>
          <a:ext cx="889000" cy="4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160689</xdr:rowOff>
    </xdr:from>
    <xdr:to>
      <xdr:col>10</xdr:col>
      <xdr:colOff>165100</xdr:colOff>
      <xdr:row>97</xdr:row>
      <xdr:rowOff>90839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1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81966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71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132810</xdr:rowOff>
    </xdr:from>
    <xdr:to>
      <xdr:col>6</xdr:col>
      <xdr:colOff>38100</xdr:colOff>
      <xdr:row>97</xdr:row>
      <xdr:rowOff>62960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9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54087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68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2670</xdr:rowOff>
    </xdr:from>
    <xdr:to>
      <xdr:col>24</xdr:col>
      <xdr:colOff>114300</xdr:colOff>
      <xdr:row>91</xdr:row>
      <xdr:rowOff>104270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560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25547</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456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79936</xdr:rowOff>
    </xdr:from>
    <xdr:to>
      <xdr:col>20</xdr:col>
      <xdr:colOff>38100</xdr:colOff>
      <xdr:row>92</xdr:row>
      <xdr:rowOff>10086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568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26613</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45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114255</xdr:rowOff>
    </xdr:from>
    <xdr:to>
      <xdr:col>15</xdr:col>
      <xdr:colOff>101600</xdr:colOff>
      <xdr:row>91</xdr:row>
      <xdr:rowOff>44405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554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60932</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5319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65449</xdr:rowOff>
    </xdr:from>
    <xdr:to>
      <xdr:col>10</xdr:col>
      <xdr:colOff>165100</xdr:colOff>
      <xdr:row>92</xdr:row>
      <xdr:rowOff>167049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583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12126</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5614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110370</xdr:rowOff>
    </xdr:from>
    <xdr:to>
      <xdr:col>6</xdr:col>
      <xdr:colOff>38100</xdr:colOff>
      <xdr:row>93</xdr:row>
      <xdr:rowOff>40520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588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57047</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5658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165475</xdr:rowOff>
    </xdr:from>
    <xdr:to>
      <xdr:col>54</xdr:col>
      <xdr:colOff>189865</xdr:colOff>
      <xdr:row>37</xdr:row>
      <xdr:rowOff>111596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308975"/>
          <a:ext cx="1270" cy="1146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115423</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5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111596</xdr:rowOff>
    </xdr:from>
    <xdr:to>
      <xdr:col>55</xdr:col>
      <xdr:colOff>88900</xdr:colOff>
      <xdr:row>37</xdr:row>
      <xdr:rowOff>111596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5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112152</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8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165475</xdr:rowOff>
    </xdr:from>
    <xdr:to>
      <xdr:col>55</xdr:col>
      <xdr:colOff>88900</xdr:colOff>
      <xdr:row>30</xdr:row>
      <xdr:rowOff>165475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30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3873</xdr:rowOff>
    </xdr:from>
    <xdr:to>
      <xdr:col>55</xdr:col>
      <xdr:colOff>0</xdr:colOff>
      <xdr:row>37</xdr:row>
      <xdr:rowOff>22465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347523"/>
          <a:ext cx="838200" cy="1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161907</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991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139030</xdr:rowOff>
    </xdr:from>
    <xdr:to>
      <xdr:col>55</xdr:col>
      <xdr:colOff>50800</xdr:colOff>
      <xdr:row>36</xdr:row>
      <xdr:rowOff>69180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13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22465</xdr:rowOff>
    </xdr:from>
    <xdr:to>
      <xdr:col>50</xdr:col>
      <xdr:colOff>114300</xdr:colOff>
      <xdr:row>37</xdr:row>
      <xdr:rowOff>41706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366115"/>
          <a:ext cx="889000" cy="1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163778</xdr:rowOff>
    </xdr:from>
    <xdr:to>
      <xdr:col>50</xdr:col>
      <xdr:colOff>165100</xdr:colOff>
      <xdr:row>36</xdr:row>
      <xdr:rowOff>93928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1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110455</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593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91351</xdr:rowOff>
    </xdr:from>
    <xdr:to>
      <xdr:col>45</xdr:col>
      <xdr:colOff>177800</xdr:colOff>
      <xdr:row>37</xdr:row>
      <xdr:rowOff>41706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092101"/>
          <a:ext cx="889000" cy="29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31085</xdr:rowOff>
    </xdr:from>
    <xdr:to>
      <xdr:col>46</xdr:col>
      <xdr:colOff>38100</xdr:colOff>
      <xdr:row>36</xdr:row>
      <xdr:rowOff>132685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0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149212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59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91351</xdr:rowOff>
    </xdr:from>
    <xdr:to>
      <xdr:col>41</xdr:col>
      <xdr:colOff>50800</xdr:colOff>
      <xdr:row>37</xdr:row>
      <xdr:rowOff>18711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092101"/>
          <a:ext cx="889000" cy="270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137535</xdr:rowOff>
    </xdr:from>
    <xdr:to>
      <xdr:col>41</xdr:col>
      <xdr:colOff>101600</xdr:colOff>
      <xdr:row>35</xdr:row>
      <xdr:rowOff>67685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96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84212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574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141153</xdr:rowOff>
    </xdr:from>
    <xdr:to>
      <xdr:col>36</xdr:col>
      <xdr:colOff>165100</xdr:colOff>
      <xdr:row>37</xdr:row>
      <xdr:rowOff>71303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1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62430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40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124523</xdr:rowOff>
    </xdr:from>
    <xdr:to>
      <xdr:col>55</xdr:col>
      <xdr:colOff>50800</xdr:colOff>
      <xdr:row>37</xdr:row>
      <xdr:rowOff>54673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29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39450</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211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143115</xdr:rowOff>
    </xdr:from>
    <xdr:to>
      <xdr:col>50</xdr:col>
      <xdr:colOff>165100</xdr:colOff>
      <xdr:row>37</xdr:row>
      <xdr:rowOff>73265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31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64392</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6408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162356</xdr:rowOff>
    </xdr:from>
    <xdr:to>
      <xdr:col>46</xdr:col>
      <xdr:colOff>38100</xdr:colOff>
      <xdr:row>37</xdr:row>
      <xdr:rowOff>92506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33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83633</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6427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40551</xdr:rowOff>
    </xdr:from>
    <xdr:to>
      <xdr:col>41</xdr:col>
      <xdr:colOff>101600</xdr:colOff>
      <xdr:row>35</xdr:row>
      <xdr:rowOff>142151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04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133278</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6134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139361</xdr:rowOff>
    </xdr:from>
    <xdr:to>
      <xdr:col>36</xdr:col>
      <xdr:colOff>165100</xdr:colOff>
      <xdr:row>37</xdr:row>
      <xdr:rowOff>69511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31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86038</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608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154296</xdr:rowOff>
    </xdr:from>
    <xdr:to>
      <xdr:col>54</xdr:col>
      <xdr:colOff>189865</xdr:colOff>
      <xdr:row>59</xdr:row>
      <xdr:rowOff>12424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26796"/>
          <a:ext cx="1270" cy="140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16251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3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12424</xdr:rowOff>
    </xdr:from>
    <xdr:to>
      <xdr:col>55</xdr:col>
      <xdr:colOff>88900</xdr:colOff>
      <xdr:row>59</xdr:row>
      <xdr:rowOff>12424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2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100973</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0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154296</xdr:rowOff>
    </xdr:from>
    <xdr:to>
      <xdr:col>55</xdr:col>
      <xdr:colOff>88900</xdr:colOff>
      <xdr:row>50</xdr:row>
      <xdr:rowOff>154296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2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38808</xdr:rowOff>
    </xdr:from>
    <xdr:to>
      <xdr:col>55</xdr:col>
      <xdr:colOff>0</xdr:colOff>
      <xdr:row>55</xdr:row>
      <xdr:rowOff>114465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468558"/>
          <a:ext cx="838200" cy="7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24547</xdr:rowOff>
    </xdr:from>
    <xdr:ext cx="599010"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625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46120</xdr:rowOff>
    </xdr:from>
    <xdr:to>
      <xdr:col>55</xdr:col>
      <xdr:colOff>50800</xdr:colOff>
      <xdr:row>56</xdr:row>
      <xdr:rowOff>147720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114465</xdr:rowOff>
    </xdr:from>
    <xdr:to>
      <xdr:col>50</xdr:col>
      <xdr:colOff>114300</xdr:colOff>
      <xdr:row>56</xdr:row>
      <xdr:rowOff>2840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544215"/>
          <a:ext cx="889000" cy="5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18157</xdr:rowOff>
    </xdr:from>
    <xdr:to>
      <xdr:col>50</xdr:col>
      <xdr:colOff>165100</xdr:colOff>
      <xdr:row>56</xdr:row>
      <xdr:rowOff>119757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61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110884</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39795" y="971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47875</xdr:rowOff>
    </xdr:from>
    <xdr:to>
      <xdr:col>45</xdr:col>
      <xdr:colOff>177800</xdr:colOff>
      <xdr:row>56</xdr:row>
      <xdr:rowOff>2840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306175"/>
          <a:ext cx="889000" cy="29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40568</xdr:rowOff>
    </xdr:from>
    <xdr:to>
      <xdr:col>46</xdr:col>
      <xdr:colOff>38100</xdr:colOff>
      <xdr:row>56</xdr:row>
      <xdr:rowOff>142168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4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133295</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5" y="9734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19408</xdr:rowOff>
    </xdr:from>
    <xdr:to>
      <xdr:col>41</xdr:col>
      <xdr:colOff>50800</xdr:colOff>
      <xdr:row>54</xdr:row>
      <xdr:rowOff>47875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277708"/>
          <a:ext cx="889000" cy="2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31196</xdr:rowOff>
    </xdr:from>
    <xdr:to>
      <xdr:col>41</xdr:col>
      <xdr:colOff>101600</xdr:colOff>
      <xdr:row>56</xdr:row>
      <xdr:rowOff>132796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63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123923</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61795" y="9725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93895</xdr:rowOff>
    </xdr:from>
    <xdr:to>
      <xdr:col>36</xdr:col>
      <xdr:colOff>165100</xdr:colOff>
      <xdr:row>58</xdr:row>
      <xdr:rowOff>24045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86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15172</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672795" y="995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159458</xdr:rowOff>
    </xdr:from>
    <xdr:to>
      <xdr:col>55</xdr:col>
      <xdr:colOff>50800</xdr:colOff>
      <xdr:row>55</xdr:row>
      <xdr:rowOff>89608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41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10885</xdr:rowOff>
    </xdr:from>
    <xdr:ext cx="599010"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269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63665</xdr:rowOff>
    </xdr:from>
    <xdr:to>
      <xdr:col>50</xdr:col>
      <xdr:colOff>165100</xdr:colOff>
      <xdr:row>55</xdr:row>
      <xdr:rowOff>165265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49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10342</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39795" y="9268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123490</xdr:rowOff>
    </xdr:from>
    <xdr:to>
      <xdr:col>46</xdr:col>
      <xdr:colOff>38100</xdr:colOff>
      <xdr:row>56</xdr:row>
      <xdr:rowOff>53640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55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70167</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50795" y="9328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168525</xdr:rowOff>
    </xdr:from>
    <xdr:to>
      <xdr:col>41</xdr:col>
      <xdr:colOff>101600</xdr:colOff>
      <xdr:row>54</xdr:row>
      <xdr:rowOff>98675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25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115202</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61795" y="9030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140058</xdr:rowOff>
    </xdr:from>
    <xdr:to>
      <xdr:col>36</xdr:col>
      <xdr:colOff>165100</xdr:colOff>
      <xdr:row>54</xdr:row>
      <xdr:rowOff>70208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22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86735</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672795" y="9002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140473</xdr:rowOff>
    </xdr:from>
    <xdr:to>
      <xdr:col>54</xdr:col>
      <xdr:colOff>189865</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41973"/>
          <a:ext cx="1270" cy="137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87150</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1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140473</xdr:rowOff>
    </xdr:from>
    <xdr:to>
      <xdr:col>55</xdr:col>
      <xdr:colOff>88900</xdr:colOff>
      <xdr:row>70</xdr:row>
      <xdr:rowOff>140473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4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136627</xdr:rowOff>
    </xdr:from>
    <xdr:to>
      <xdr:col>55</xdr:col>
      <xdr:colOff>0</xdr:colOff>
      <xdr:row>74</xdr:row>
      <xdr:rowOff>766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2652477"/>
          <a:ext cx="838200" cy="3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6565</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08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28138</xdr:rowOff>
    </xdr:from>
    <xdr:to>
      <xdr:col>55</xdr:col>
      <xdr:colOff>50800</xdr:colOff>
      <xdr:row>77</xdr:row>
      <xdr:rowOff>129738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766</xdr:rowOff>
    </xdr:from>
    <xdr:to>
      <xdr:col>50</xdr:col>
      <xdr:colOff>114300</xdr:colOff>
      <xdr:row>75</xdr:row>
      <xdr:rowOff>154025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2688066"/>
          <a:ext cx="889000" cy="32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167904</xdr:rowOff>
    </xdr:from>
    <xdr:to>
      <xdr:col>50</xdr:col>
      <xdr:colOff>165100</xdr:colOff>
      <xdr:row>77</xdr:row>
      <xdr:rowOff>98054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89181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29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63828</xdr:rowOff>
    </xdr:from>
    <xdr:to>
      <xdr:col>45</xdr:col>
      <xdr:colOff>177800</xdr:colOff>
      <xdr:row>75</xdr:row>
      <xdr:rowOff>154025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2751128"/>
          <a:ext cx="889000" cy="26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47876</xdr:rowOff>
    </xdr:from>
    <xdr:to>
      <xdr:col>46</xdr:col>
      <xdr:colOff>38100</xdr:colOff>
      <xdr:row>77</xdr:row>
      <xdr:rowOff>149476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4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140603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34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140697</xdr:rowOff>
    </xdr:from>
    <xdr:to>
      <xdr:col>41</xdr:col>
      <xdr:colOff>50800</xdr:colOff>
      <xdr:row>74</xdr:row>
      <xdr:rowOff>63828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2656547"/>
          <a:ext cx="889000" cy="9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48475</xdr:rowOff>
    </xdr:from>
    <xdr:to>
      <xdr:col>41</xdr:col>
      <xdr:colOff>101600</xdr:colOff>
      <xdr:row>77</xdr:row>
      <xdr:rowOff>150075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5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141202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34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155203</xdr:rowOff>
    </xdr:from>
    <xdr:to>
      <xdr:col>36</xdr:col>
      <xdr:colOff>165100</xdr:colOff>
      <xdr:row>78</xdr:row>
      <xdr:rowOff>85353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35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76480</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44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85827</xdr:rowOff>
    </xdr:from>
    <xdr:to>
      <xdr:col>55</xdr:col>
      <xdr:colOff>50800</xdr:colOff>
      <xdr:row>74</xdr:row>
      <xdr:rowOff>15977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260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108704</xdr:rowOff>
    </xdr:from>
    <xdr:ext cx="599010"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2453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121416</xdr:rowOff>
    </xdr:from>
    <xdr:to>
      <xdr:col>50</xdr:col>
      <xdr:colOff>165100</xdr:colOff>
      <xdr:row>74</xdr:row>
      <xdr:rowOff>51566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263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72</xdr:row>
      <xdr:rowOff>68093</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39795" y="1241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103224</xdr:rowOff>
    </xdr:from>
    <xdr:to>
      <xdr:col>46</xdr:col>
      <xdr:colOff>38100</xdr:colOff>
      <xdr:row>76</xdr:row>
      <xdr:rowOff>33375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29619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49901</xdr:rowOff>
    </xdr:from>
    <xdr:ext cx="59901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50795" y="12737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13028</xdr:rowOff>
    </xdr:from>
    <xdr:to>
      <xdr:col>41</xdr:col>
      <xdr:colOff>101600</xdr:colOff>
      <xdr:row>74</xdr:row>
      <xdr:rowOff>114628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270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72</xdr:row>
      <xdr:rowOff>131155</xdr:rowOff>
    </xdr:from>
    <xdr:ext cx="59901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61795" y="12475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89897</xdr:rowOff>
    </xdr:from>
    <xdr:to>
      <xdr:col>36</xdr:col>
      <xdr:colOff>165100</xdr:colOff>
      <xdr:row>74</xdr:row>
      <xdr:rowOff>20047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260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72</xdr:row>
      <xdr:rowOff>36574</xdr:rowOff>
    </xdr:from>
    <xdr:ext cx="59901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672795" y="12380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15148</xdr:rowOff>
    </xdr:from>
    <xdr:to>
      <xdr:col>54</xdr:col>
      <xdr:colOff>189865</xdr:colOff>
      <xdr:row>98</xdr:row>
      <xdr:rowOff>157004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17098"/>
          <a:ext cx="1270" cy="134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160831</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6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157004</xdr:rowOff>
    </xdr:from>
    <xdr:to>
      <xdr:col>55</xdr:col>
      <xdr:colOff>88900</xdr:colOff>
      <xdr:row>98</xdr:row>
      <xdr:rowOff>157004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5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133275</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9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15148</xdr:rowOff>
    </xdr:from>
    <xdr:to>
      <xdr:col>55</xdr:col>
      <xdr:colOff>88900</xdr:colOff>
      <xdr:row>91</xdr:row>
      <xdr:rowOff>15148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1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16907</xdr:rowOff>
    </xdr:from>
    <xdr:to>
      <xdr:col>55</xdr:col>
      <xdr:colOff>0</xdr:colOff>
      <xdr:row>98</xdr:row>
      <xdr:rowOff>95366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819007"/>
          <a:ext cx="838200" cy="7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113374</xdr:rowOff>
    </xdr:from>
    <xdr:ext cx="599010"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011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90497</xdr:rowOff>
    </xdr:from>
    <xdr:to>
      <xdr:col>55</xdr:col>
      <xdr:colOff>50800</xdr:colOff>
      <xdr:row>97</xdr:row>
      <xdr:rowOff>20647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4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125737</xdr:rowOff>
    </xdr:from>
    <xdr:to>
      <xdr:col>50</xdr:col>
      <xdr:colOff>114300</xdr:colOff>
      <xdr:row>98</xdr:row>
      <xdr:rowOff>95366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756387"/>
          <a:ext cx="889000" cy="14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81725</xdr:rowOff>
    </xdr:from>
    <xdr:to>
      <xdr:col>50</xdr:col>
      <xdr:colOff>165100</xdr:colOff>
      <xdr:row>97</xdr:row>
      <xdr:rowOff>11875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28402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39795" y="1631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36292</xdr:rowOff>
    </xdr:from>
    <xdr:to>
      <xdr:col>45</xdr:col>
      <xdr:colOff>177800</xdr:colOff>
      <xdr:row>97</xdr:row>
      <xdr:rowOff>125737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666942"/>
          <a:ext cx="889000" cy="8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101969</xdr:rowOff>
    </xdr:from>
    <xdr:to>
      <xdr:col>46</xdr:col>
      <xdr:colOff>38100</xdr:colOff>
      <xdr:row>97</xdr:row>
      <xdr:rowOff>32119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6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48646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50795" y="1633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36292</xdr:rowOff>
    </xdr:from>
    <xdr:to>
      <xdr:col>41</xdr:col>
      <xdr:colOff>50800</xdr:colOff>
      <xdr:row>97</xdr:row>
      <xdr:rowOff>63340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666942"/>
          <a:ext cx="889000" cy="2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36722</xdr:rowOff>
    </xdr:from>
    <xdr:to>
      <xdr:col>41</xdr:col>
      <xdr:colOff>101600</xdr:colOff>
      <xdr:row>96</xdr:row>
      <xdr:rowOff>138322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4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154849</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2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62809</xdr:rowOff>
    </xdr:from>
    <xdr:to>
      <xdr:col>36</xdr:col>
      <xdr:colOff>165100</xdr:colOff>
      <xdr:row>97</xdr:row>
      <xdr:rowOff>164409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69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155536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78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137557</xdr:rowOff>
    </xdr:from>
    <xdr:to>
      <xdr:col>55</xdr:col>
      <xdr:colOff>50800</xdr:colOff>
      <xdr:row>98</xdr:row>
      <xdr:rowOff>67707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76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115984</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74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44566</xdr:rowOff>
    </xdr:from>
    <xdr:to>
      <xdr:col>50</xdr:col>
      <xdr:colOff>165100</xdr:colOff>
      <xdr:row>98</xdr:row>
      <xdr:rowOff>146166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84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137293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9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74937</xdr:rowOff>
    </xdr:from>
    <xdr:to>
      <xdr:col>46</xdr:col>
      <xdr:colOff>38100</xdr:colOff>
      <xdr:row>98</xdr:row>
      <xdr:rowOff>5087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70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167664</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79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156942</xdr:rowOff>
    </xdr:from>
    <xdr:to>
      <xdr:col>41</xdr:col>
      <xdr:colOff>101600</xdr:colOff>
      <xdr:row>97</xdr:row>
      <xdr:rowOff>87092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61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78219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70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12540</xdr:rowOff>
    </xdr:from>
    <xdr:to>
      <xdr:col>36</xdr:col>
      <xdr:colOff>165100</xdr:colOff>
      <xdr:row>97</xdr:row>
      <xdr:rowOff>114140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64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130667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41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43261</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58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161388</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3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43261</xdr:rowOff>
    </xdr:from>
    <xdr:to>
      <xdr:col>86</xdr:col>
      <xdr:colOff>25400</xdr:colOff>
      <xdr:row>31</xdr:row>
      <xdr:rowOff>43261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5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2891</xdr:rowOff>
    </xdr:from>
    <xdr:to>
      <xdr:col>85</xdr:col>
      <xdr:colOff>127000</xdr:colOff>
      <xdr:row>38</xdr:row>
      <xdr:rowOff>67150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517991"/>
          <a:ext cx="838200" cy="6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19298</xdr:rowOff>
    </xdr:from>
    <xdr:ext cx="534377"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34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40871</xdr:rowOff>
    </xdr:from>
    <xdr:to>
      <xdr:col>85</xdr:col>
      <xdr:colOff>177800</xdr:colOff>
      <xdr:row>38</xdr:row>
      <xdr:rowOff>142471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5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41989</xdr:rowOff>
    </xdr:from>
    <xdr:to>
      <xdr:col>81</xdr:col>
      <xdr:colOff>50800</xdr:colOff>
      <xdr:row>38</xdr:row>
      <xdr:rowOff>67150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042739"/>
          <a:ext cx="889000" cy="53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53688</xdr:rowOff>
    </xdr:from>
    <xdr:to>
      <xdr:col>81</xdr:col>
      <xdr:colOff>101600</xdr:colOff>
      <xdr:row>38</xdr:row>
      <xdr:rowOff>155288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146415</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666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41989</xdr:rowOff>
    </xdr:from>
    <xdr:to>
      <xdr:col>76</xdr:col>
      <xdr:colOff>114300</xdr:colOff>
      <xdr:row>37</xdr:row>
      <xdr:rowOff>19693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042739"/>
          <a:ext cx="889000" cy="32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61125</xdr:rowOff>
    </xdr:from>
    <xdr:to>
      <xdr:col>76</xdr:col>
      <xdr:colOff>165100</xdr:colOff>
      <xdr:row>38</xdr:row>
      <xdr:rowOff>162725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153852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25111" y="666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19693</xdr:rowOff>
    </xdr:from>
    <xdr:to>
      <xdr:col>71</xdr:col>
      <xdr:colOff>177800</xdr:colOff>
      <xdr:row>39</xdr:row>
      <xdr:rowOff>27694</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363343"/>
          <a:ext cx="889000" cy="35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24892</xdr:rowOff>
    </xdr:from>
    <xdr:to>
      <xdr:col>72</xdr:col>
      <xdr:colOff>38100</xdr:colOff>
      <xdr:row>38</xdr:row>
      <xdr:rowOff>126492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117619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6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40292</xdr:rowOff>
    </xdr:from>
    <xdr:to>
      <xdr:col>67</xdr:col>
      <xdr:colOff>101600</xdr:colOff>
      <xdr:row>38</xdr:row>
      <xdr:rowOff>141892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5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158419</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33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123541</xdr:rowOff>
    </xdr:from>
    <xdr:to>
      <xdr:col>85</xdr:col>
      <xdr:colOff>177800</xdr:colOff>
      <xdr:row>38</xdr:row>
      <xdr:rowOff>53691</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46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146418</xdr:rowOff>
    </xdr:from>
    <xdr:ext cx="534377"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31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16350</xdr:rowOff>
    </xdr:from>
    <xdr:to>
      <xdr:col>81</xdr:col>
      <xdr:colOff>101600</xdr:colOff>
      <xdr:row>38</xdr:row>
      <xdr:rowOff>117950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5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134477</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14111" y="630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162639</xdr:rowOff>
    </xdr:from>
    <xdr:to>
      <xdr:col>76</xdr:col>
      <xdr:colOff>165100</xdr:colOff>
      <xdr:row>35</xdr:row>
      <xdr:rowOff>92789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599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109316</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25111" y="576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140343</xdr:rowOff>
    </xdr:from>
    <xdr:to>
      <xdr:col>72</xdr:col>
      <xdr:colOff>38100</xdr:colOff>
      <xdr:row>37</xdr:row>
      <xdr:rowOff>70493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31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87020</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36111" y="608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148344</xdr:rowOff>
    </xdr:from>
    <xdr:to>
      <xdr:col>67</xdr:col>
      <xdr:colOff>101600</xdr:colOff>
      <xdr:row>39</xdr:row>
      <xdr:rowOff>78494</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6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69621</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6756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146050</xdr:rowOff>
    </xdr:from>
    <xdr:to>
      <xdr:col>72</xdr:col>
      <xdr:colOff>38100</xdr:colOff>
      <xdr:row>52</xdr:row>
      <xdr:rowOff>76200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92727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8665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88627</xdr:rowOff>
    </xdr:from>
    <xdr:to>
      <xdr:col>85</xdr:col>
      <xdr:colOff>126364</xdr:colOff>
      <xdr:row>79</xdr:row>
      <xdr:rowOff>41459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261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45286</xdr:rowOff>
    </xdr:from>
    <xdr:ext cx="378565"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89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41459</xdr:rowOff>
    </xdr:from>
    <xdr:to>
      <xdr:col>86</xdr:col>
      <xdr:colOff>25400</xdr:colOff>
      <xdr:row>79</xdr:row>
      <xdr:rowOff>41459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8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35304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203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88627</xdr:rowOff>
    </xdr:from>
    <xdr:to>
      <xdr:col>86</xdr:col>
      <xdr:colOff>25400</xdr:colOff>
      <xdr:row>71</xdr:row>
      <xdr:rowOff>88627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261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41013</xdr:rowOff>
    </xdr:from>
    <xdr:to>
      <xdr:col>85</xdr:col>
      <xdr:colOff>127000</xdr:colOff>
      <xdr:row>75</xdr:row>
      <xdr:rowOff>124365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2899763"/>
          <a:ext cx="838200" cy="8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17781</xdr:rowOff>
    </xdr:from>
    <xdr:ext cx="599010"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047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39354</xdr:rowOff>
    </xdr:from>
    <xdr:to>
      <xdr:col>85</xdr:col>
      <xdr:colOff>177800</xdr:colOff>
      <xdr:row>76</xdr:row>
      <xdr:rowOff>140954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6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105037</xdr:rowOff>
    </xdr:from>
    <xdr:to>
      <xdr:col>81</xdr:col>
      <xdr:colOff>50800</xdr:colOff>
      <xdr:row>75</xdr:row>
      <xdr:rowOff>124365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2963787"/>
          <a:ext cx="889000" cy="1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12449</xdr:rowOff>
    </xdr:from>
    <xdr:to>
      <xdr:col>81</xdr:col>
      <xdr:colOff>101600</xdr:colOff>
      <xdr:row>76</xdr:row>
      <xdr:rowOff>114049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105176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181795" y="1313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105037</xdr:rowOff>
    </xdr:from>
    <xdr:to>
      <xdr:col>76</xdr:col>
      <xdr:colOff>114300</xdr:colOff>
      <xdr:row>75</xdr:row>
      <xdr:rowOff>165395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2963787"/>
          <a:ext cx="889000" cy="6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54702</xdr:rowOff>
    </xdr:from>
    <xdr:to>
      <xdr:col>76</xdr:col>
      <xdr:colOff>165100</xdr:colOff>
      <xdr:row>76</xdr:row>
      <xdr:rowOff>156302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147429</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292795" y="1317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145563</xdr:rowOff>
    </xdr:from>
    <xdr:to>
      <xdr:col>71</xdr:col>
      <xdr:colOff>177800</xdr:colOff>
      <xdr:row>75</xdr:row>
      <xdr:rowOff>165395</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004313"/>
          <a:ext cx="889000" cy="1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84519</xdr:rowOff>
    </xdr:from>
    <xdr:to>
      <xdr:col>72</xdr:col>
      <xdr:colOff>38100</xdr:colOff>
      <xdr:row>77</xdr:row>
      <xdr:rowOff>14669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5796</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3207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9286</xdr:rowOff>
    </xdr:from>
    <xdr:to>
      <xdr:col>67</xdr:col>
      <xdr:colOff>101600</xdr:colOff>
      <xdr:row>77</xdr:row>
      <xdr:rowOff>110886</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21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102013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30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161663</xdr:rowOff>
    </xdr:from>
    <xdr:to>
      <xdr:col>85</xdr:col>
      <xdr:colOff>177800</xdr:colOff>
      <xdr:row>75</xdr:row>
      <xdr:rowOff>91813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84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13090</xdr:rowOff>
    </xdr:from>
    <xdr:ext cx="599010"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70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73565</xdr:rowOff>
    </xdr:from>
    <xdr:to>
      <xdr:col>81</xdr:col>
      <xdr:colOff>101600</xdr:colOff>
      <xdr:row>76</xdr:row>
      <xdr:rowOff>3715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93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20242</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181795" y="12707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54237</xdr:rowOff>
    </xdr:from>
    <xdr:to>
      <xdr:col>76</xdr:col>
      <xdr:colOff>165100</xdr:colOff>
      <xdr:row>75</xdr:row>
      <xdr:rowOff>155837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91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914</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292795" y="12688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114595</xdr:rowOff>
    </xdr:from>
    <xdr:to>
      <xdr:col>72</xdr:col>
      <xdr:colOff>38100</xdr:colOff>
      <xdr:row>76</xdr:row>
      <xdr:rowOff>44745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97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61272</xdr:rowOff>
    </xdr:from>
    <xdr:ext cx="59901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03795" y="1274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94763</xdr:rowOff>
    </xdr:from>
    <xdr:to>
      <xdr:col>67</xdr:col>
      <xdr:colOff>101600</xdr:colOff>
      <xdr:row>76</xdr:row>
      <xdr:rowOff>24913</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95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41440</xdr:rowOff>
    </xdr:from>
    <xdr:ext cx="599010"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14795" y="12728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68903</xdr:rowOff>
    </xdr:from>
    <xdr:to>
      <xdr:col>85</xdr:col>
      <xdr:colOff>126364</xdr:colOff>
      <xdr:row>98</xdr:row>
      <xdr:rowOff>127442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70853"/>
          <a:ext cx="1269" cy="125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131269</xdr:rowOff>
    </xdr:from>
    <xdr:ext cx="469744"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3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127442</xdr:rowOff>
    </xdr:from>
    <xdr:to>
      <xdr:col>86</xdr:col>
      <xdr:colOff>25400</xdr:colOff>
      <xdr:row>98</xdr:row>
      <xdr:rowOff>127442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2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15580</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44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68903</xdr:rowOff>
    </xdr:from>
    <xdr:to>
      <xdr:col>86</xdr:col>
      <xdr:colOff>25400</xdr:colOff>
      <xdr:row>91</xdr:row>
      <xdr:rowOff>68903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70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136289</xdr:rowOff>
    </xdr:from>
    <xdr:to>
      <xdr:col>85</xdr:col>
      <xdr:colOff>127000</xdr:colOff>
      <xdr:row>97</xdr:row>
      <xdr:rowOff>152904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766939"/>
          <a:ext cx="838200" cy="1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64033</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94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85606</xdr:rowOff>
    </xdr:from>
    <xdr:to>
      <xdr:col>85</xdr:col>
      <xdr:colOff>177800</xdr:colOff>
      <xdr:row>98</xdr:row>
      <xdr:rowOff>15756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1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127429</xdr:rowOff>
    </xdr:from>
    <xdr:to>
      <xdr:col>81</xdr:col>
      <xdr:colOff>50800</xdr:colOff>
      <xdr:row>97</xdr:row>
      <xdr:rowOff>152904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758079"/>
          <a:ext cx="889000" cy="2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81945</xdr:rowOff>
    </xdr:from>
    <xdr:to>
      <xdr:col>81</xdr:col>
      <xdr:colOff>101600</xdr:colOff>
      <xdr:row>98</xdr:row>
      <xdr:rowOff>12095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1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28622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48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127429</xdr:rowOff>
    </xdr:from>
    <xdr:to>
      <xdr:col>76</xdr:col>
      <xdr:colOff>114300</xdr:colOff>
      <xdr:row>98</xdr:row>
      <xdr:rowOff>84562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758079"/>
          <a:ext cx="889000" cy="12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168949</xdr:rowOff>
    </xdr:from>
    <xdr:to>
      <xdr:col>76</xdr:col>
      <xdr:colOff>165100</xdr:colOff>
      <xdr:row>97</xdr:row>
      <xdr:rowOff>99099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115626</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292795" y="1640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154129</xdr:rowOff>
    </xdr:from>
    <xdr:to>
      <xdr:col>71</xdr:col>
      <xdr:colOff>177800</xdr:colOff>
      <xdr:row>98</xdr:row>
      <xdr:rowOff>84562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784779"/>
          <a:ext cx="889000" cy="10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85855</xdr:rowOff>
    </xdr:from>
    <xdr:to>
      <xdr:col>72</xdr:col>
      <xdr:colOff>38100</xdr:colOff>
      <xdr:row>98</xdr:row>
      <xdr:rowOff>16005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32532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49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169943</xdr:rowOff>
    </xdr:from>
    <xdr:to>
      <xdr:col>67</xdr:col>
      <xdr:colOff>101600</xdr:colOff>
      <xdr:row>98</xdr:row>
      <xdr:rowOff>100093</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0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91220</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89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85489</xdr:rowOff>
    </xdr:from>
    <xdr:to>
      <xdr:col>85</xdr:col>
      <xdr:colOff>177800</xdr:colOff>
      <xdr:row>98</xdr:row>
      <xdr:rowOff>15639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71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108366</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56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102104</xdr:rowOff>
    </xdr:from>
    <xdr:to>
      <xdr:col>81</xdr:col>
      <xdr:colOff>101600</xdr:colOff>
      <xdr:row>98</xdr:row>
      <xdr:rowOff>32254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73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23381</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82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76629</xdr:rowOff>
    </xdr:from>
    <xdr:to>
      <xdr:col>76</xdr:col>
      <xdr:colOff>165100</xdr:colOff>
      <xdr:row>98</xdr:row>
      <xdr:rowOff>6779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70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169356</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80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33762</xdr:rowOff>
    </xdr:from>
    <xdr:to>
      <xdr:col>72</xdr:col>
      <xdr:colOff>38100</xdr:colOff>
      <xdr:row>98</xdr:row>
      <xdr:rowOff>135362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3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126489</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92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103329</xdr:rowOff>
    </xdr:from>
    <xdr:to>
      <xdr:col>67</xdr:col>
      <xdr:colOff>101600</xdr:colOff>
      <xdr:row>98</xdr:row>
      <xdr:rowOff>33479</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73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50006</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50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115857</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430807"/>
          <a:ext cx="1269" cy="122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62534</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20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115857</xdr:rowOff>
    </xdr:from>
    <xdr:to>
      <xdr:col>116</xdr:col>
      <xdr:colOff>152400</xdr:colOff>
      <xdr:row>31</xdr:row>
      <xdr:rowOff>115857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43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7033</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50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155606</xdr:rowOff>
    </xdr:from>
    <xdr:to>
      <xdr:col>116</xdr:col>
      <xdr:colOff>114300</xdr:colOff>
      <xdr:row>38</xdr:row>
      <xdr:rowOff>85756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9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3107</xdr:rowOff>
    </xdr:from>
    <xdr:to>
      <xdr:col>112</xdr:col>
      <xdr:colOff>38100</xdr:colOff>
      <xdr:row>38</xdr:row>
      <xdr:rowOff>104707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1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121233</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29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147033</xdr:rowOff>
    </xdr:from>
    <xdr:to>
      <xdr:col>107</xdr:col>
      <xdr:colOff>101600</xdr:colOff>
      <xdr:row>38</xdr:row>
      <xdr:rowOff>77183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93710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6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1689</xdr:rowOff>
    </xdr:from>
    <xdr:to>
      <xdr:col>102</xdr:col>
      <xdr:colOff>165100</xdr:colOff>
      <xdr:row>38</xdr:row>
      <xdr:rowOff>103289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1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119816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9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49078</xdr:rowOff>
    </xdr:from>
    <xdr:to>
      <xdr:col>98</xdr:col>
      <xdr:colOff>38100</xdr:colOff>
      <xdr:row>38</xdr:row>
      <xdr:rowOff>150678</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6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167205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39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131699</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75649"/>
          <a:ext cx="1269" cy="128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78376</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65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131699</xdr:rowOff>
    </xdr:from>
    <xdr:to>
      <xdr:col>116</xdr:col>
      <xdr:colOff>152400</xdr:colOff>
      <xdr:row>51</xdr:row>
      <xdr:rowOff>131699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75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58456</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31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35579</xdr:rowOff>
    </xdr:from>
    <xdr:to>
      <xdr:col>116</xdr:col>
      <xdr:colOff>114300</xdr:colOff>
      <xdr:row>58</xdr:row>
      <xdr:rowOff>137179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17787</xdr:rowOff>
    </xdr:from>
    <xdr:to>
      <xdr:col>112</xdr:col>
      <xdr:colOff>38100</xdr:colOff>
      <xdr:row>58</xdr:row>
      <xdr:rowOff>119387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6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135914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3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59772</xdr:rowOff>
    </xdr:from>
    <xdr:to>
      <xdr:col>107</xdr:col>
      <xdr:colOff>101600</xdr:colOff>
      <xdr:row>58</xdr:row>
      <xdr:rowOff>161372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6449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7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56591</xdr:rowOff>
    </xdr:from>
    <xdr:to>
      <xdr:col>102</xdr:col>
      <xdr:colOff>165100</xdr:colOff>
      <xdr:row>58</xdr:row>
      <xdr:rowOff>158191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3268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77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44018</xdr:rowOff>
    </xdr:from>
    <xdr:to>
      <xdr:col>98</xdr:col>
      <xdr:colOff>38100</xdr:colOff>
      <xdr:row>58</xdr:row>
      <xdr:rowOff>145618</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98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162145</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763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156472</xdr:rowOff>
    </xdr:from>
    <xdr:to>
      <xdr:col>116</xdr:col>
      <xdr:colOff>62864</xdr:colOff>
      <xdr:row>79</xdr:row>
      <xdr:rowOff>6700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329422"/>
          <a:ext cx="1269" cy="1221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10527</xdr:rowOff>
    </xdr:from>
    <xdr:ext cx="469744"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55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6700</xdr:rowOff>
    </xdr:from>
    <xdr:to>
      <xdr:col>116</xdr:col>
      <xdr:colOff>152400</xdr:colOff>
      <xdr:row>79</xdr:row>
      <xdr:rowOff>6700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5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103149</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1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156472</xdr:rowOff>
    </xdr:from>
    <xdr:to>
      <xdr:col>116</xdr:col>
      <xdr:colOff>152400</xdr:colOff>
      <xdr:row>71</xdr:row>
      <xdr:rowOff>156472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329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148623</xdr:rowOff>
    </xdr:from>
    <xdr:to>
      <xdr:col>116</xdr:col>
      <xdr:colOff>63500</xdr:colOff>
      <xdr:row>76</xdr:row>
      <xdr:rowOff>11387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3007373"/>
          <a:ext cx="838200" cy="3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70599</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757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47722</xdr:rowOff>
    </xdr:from>
    <xdr:to>
      <xdr:col>116</xdr:col>
      <xdr:colOff>114300</xdr:colOff>
      <xdr:row>75</xdr:row>
      <xdr:rowOff>149321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064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159482</xdr:rowOff>
    </xdr:from>
    <xdr:to>
      <xdr:col>111</xdr:col>
      <xdr:colOff>177800</xdr:colOff>
      <xdr:row>76</xdr:row>
      <xdr:rowOff>11387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0434300" y="13018232"/>
          <a:ext cx="889000" cy="2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46030</xdr:rowOff>
    </xdr:from>
    <xdr:to>
      <xdr:col>112</xdr:col>
      <xdr:colOff>38100</xdr:colOff>
      <xdr:row>75</xdr:row>
      <xdr:rowOff>147630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164157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68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159482</xdr:rowOff>
    </xdr:from>
    <xdr:to>
      <xdr:col>107</xdr:col>
      <xdr:colOff>50800</xdr:colOff>
      <xdr:row>75</xdr:row>
      <xdr:rowOff>168557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3018232"/>
          <a:ext cx="889000" cy="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64112</xdr:rowOff>
    </xdr:from>
    <xdr:to>
      <xdr:col>107</xdr:col>
      <xdr:colOff>101600</xdr:colOff>
      <xdr:row>75</xdr:row>
      <xdr:rowOff>165712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2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10789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69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3485</xdr:rowOff>
    </xdr:from>
    <xdr:to>
      <xdr:col>102</xdr:col>
      <xdr:colOff>114300</xdr:colOff>
      <xdr:row>75</xdr:row>
      <xdr:rowOff>168557</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656300" y="12690785"/>
          <a:ext cx="889000" cy="33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87887</xdr:rowOff>
    </xdr:from>
    <xdr:to>
      <xdr:col>102</xdr:col>
      <xdr:colOff>165100</xdr:colOff>
      <xdr:row>76</xdr:row>
      <xdr:rowOff>18036</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94663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34564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72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139421</xdr:rowOff>
    </xdr:from>
    <xdr:to>
      <xdr:col>98</xdr:col>
      <xdr:colOff>38100</xdr:colOff>
      <xdr:row>76</xdr:row>
      <xdr:rowOff>69571</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9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60698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0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97823</xdr:rowOff>
    </xdr:from>
    <xdr:to>
      <xdr:col>116</xdr:col>
      <xdr:colOff>114300</xdr:colOff>
      <xdr:row>76</xdr:row>
      <xdr:rowOff>27973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95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76250</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93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132037</xdr:rowOff>
    </xdr:from>
    <xdr:to>
      <xdr:col>112</xdr:col>
      <xdr:colOff>38100</xdr:colOff>
      <xdr:row>76</xdr:row>
      <xdr:rowOff>62187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99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53314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08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108682</xdr:rowOff>
    </xdr:from>
    <xdr:to>
      <xdr:col>107</xdr:col>
      <xdr:colOff>101600</xdr:colOff>
      <xdr:row>76</xdr:row>
      <xdr:rowOff>38832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96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29959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06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117757</xdr:rowOff>
    </xdr:from>
    <xdr:to>
      <xdr:col>102</xdr:col>
      <xdr:colOff>165100</xdr:colOff>
      <xdr:row>76</xdr:row>
      <xdr:rowOff>47907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97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39034</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06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124135</xdr:rowOff>
    </xdr:from>
    <xdr:to>
      <xdr:col>98</xdr:col>
      <xdr:colOff>38100</xdr:colOff>
      <xdr:row>74</xdr:row>
      <xdr:rowOff>54285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6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70812</xdr:rowOff>
    </xdr:from>
    <xdr:ext cx="59901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56795" y="1241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歳出決算総額は、住民一人当た</a:t>
          </a:r>
          <a:r>
            <a:rPr kumimoji="1" lang="en-US" altLang="ja-JP" sz="1100" b="0" i="0" baseline="0">
              <a:solidFill>
                <a:schemeClr val="dk1"/>
              </a:solidFill>
              <a:effectLst/>
              <a:latin typeface="+mn-lt"/>
              <a:ea typeface="+mn-ea"/>
              <a:cs typeface="+mn-cs"/>
            </a:rPr>
            <a:t>1,275,925</a:t>
          </a:r>
          <a:r>
            <a:rPr kumimoji="1" lang="ja-JP" altLang="ja-JP" sz="1100" b="0" i="0" baseline="0">
              <a:solidFill>
                <a:schemeClr val="dk1"/>
              </a:solidFill>
              <a:effectLst/>
              <a:latin typeface="+mn-lt"/>
              <a:ea typeface="+mn-ea"/>
              <a:cs typeface="+mn-cs"/>
            </a:rPr>
            <a:t>円となっている。人件費は一人当たり</a:t>
          </a:r>
          <a:r>
            <a:rPr kumimoji="1" lang="en-US" altLang="ja-JP" sz="1100" b="0" i="0" baseline="0">
              <a:solidFill>
                <a:schemeClr val="dk1"/>
              </a:solidFill>
              <a:effectLst/>
              <a:latin typeface="+mn-lt"/>
              <a:ea typeface="+mn-ea"/>
              <a:cs typeface="+mn-cs"/>
            </a:rPr>
            <a:t>167,989</a:t>
          </a:r>
          <a:r>
            <a:rPr kumimoji="1" lang="ja-JP" altLang="ja-JP" sz="1100" b="0" i="0" baseline="0">
              <a:solidFill>
                <a:schemeClr val="dk1"/>
              </a:solidFill>
              <a:effectLst/>
              <a:latin typeface="+mn-lt"/>
              <a:ea typeface="+mn-ea"/>
              <a:cs typeface="+mn-cs"/>
            </a:rPr>
            <a:t>円で、類似団体</a:t>
          </a:r>
          <a:r>
            <a:rPr kumimoji="1" lang="ja-JP" altLang="en-US" sz="1100" b="0" i="0" baseline="0">
              <a:solidFill>
                <a:schemeClr val="dk1"/>
              </a:solidFill>
              <a:effectLst/>
              <a:latin typeface="+mn-lt"/>
              <a:ea typeface="+mn-ea"/>
              <a:cs typeface="+mn-cs"/>
            </a:rPr>
            <a:t>並みとなった。また、</a:t>
          </a:r>
          <a:r>
            <a:rPr kumimoji="1" lang="ja-JP" altLang="ja-JP" sz="1100" b="0" i="0" baseline="0">
              <a:solidFill>
                <a:schemeClr val="dk1"/>
              </a:solidFill>
              <a:effectLst/>
              <a:latin typeface="+mn-lt"/>
              <a:ea typeface="+mn-ea"/>
              <a:cs typeface="+mn-cs"/>
            </a:rPr>
            <a:t>前年度より</a:t>
          </a:r>
          <a:r>
            <a:rPr kumimoji="1" lang="en-US" altLang="ja-JP" sz="1100" b="0" i="0" baseline="0">
              <a:solidFill>
                <a:schemeClr val="dk1"/>
              </a:solidFill>
              <a:effectLst/>
              <a:latin typeface="+mn-lt"/>
              <a:ea typeface="+mn-ea"/>
              <a:cs typeface="+mn-cs"/>
            </a:rPr>
            <a:t>15,690</a:t>
          </a:r>
          <a:r>
            <a:rPr kumimoji="1" lang="ja-JP" altLang="ja-JP" sz="1100" b="0" i="0" baseline="0">
              <a:solidFill>
                <a:schemeClr val="dk1"/>
              </a:solidFill>
              <a:effectLst/>
              <a:latin typeface="+mn-lt"/>
              <a:ea typeface="+mn-ea"/>
              <a:cs typeface="+mn-cs"/>
            </a:rPr>
            <a:t>円増加している。主な要因は、福祉事務所や養護老人ホームを設置していることにより職員数が多いことや会計年度任用職員制度の影響があげられる。人口一人当たりの普通建設事業費は、類似団体平均を上回っており、前年度より</a:t>
          </a:r>
          <a:r>
            <a:rPr kumimoji="1" lang="en-US" altLang="ja-JP" sz="1100" b="0" i="0" baseline="0">
              <a:solidFill>
                <a:schemeClr val="dk1"/>
              </a:solidFill>
              <a:effectLst/>
              <a:latin typeface="+mn-lt"/>
              <a:ea typeface="+mn-ea"/>
              <a:cs typeface="+mn-cs"/>
            </a:rPr>
            <a:t>26,477</a:t>
          </a:r>
          <a:r>
            <a:rPr kumimoji="1" lang="ja-JP" altLang="ja-JP" sz="1100" b="0" i="0" baseline="0">
              <a:solidFill>
                <a:schemeClr val="dk1"/>
              </a:solidFill>
              <a:effectLst/>
              <a:latin typeface="+mn-lt"/>
              <a:ea typeface="+mn-ea"/>
              <a:cs typeface="+mn-cs"/>
            </a:rPr>
            <a:t>円増加している。主な要因については、港整備交付金事業（汐見漁港）と町道改良事業である。公債費は、住民一人当たり</a:t>
          </a:r>
          <a:r>
            <a:rPr kumimoji="1" lang="en-US" altLang="ja-JP" sz="1100" b="0" i="0" baseline="0">
              <a:solidFill>
                <a:schemeClr val="dk1"/>
              </a:solidFill>
              <a:effectLst/>
              <a:latin typeface="+mn-lt"/>
              <a:ea typeface="+mn-ea"/>
              <a:cs typeface="+mn-cs"/>
            </a:rPr>
            <a:t>180,902</a:t>
          </a:r>
          <a:r>
            <a:rPr kumimoji="1" lang="ja-JP" altLang="ja-JP" sz="1100" b="0" i="0" baseline="0">
              <a:solidFill>
                <a:schemeClr val="dk1"/>
              </a:solidFill>
              <a:effectLst/>
              <a:latin typeface="+mn-lt"/>
              <a:ea typeface="+mn-ea"/>
              <a:cs typeface="+mn-cs"/>
            </a:rPr>
            <a:t>円で類似団体平均と比較し高い水準にある。理由は、社会基盤整備事業を積極的に行い、その際に地方債を活用したことに伴い、地方債残高が増加し、地方債の元利償還金が膨らんでいるためで、公債費にかかる経常収支比率は類似団体平均を</a:t>
          </a:r>
          <a:r>
            <a:rPr kumimoji="1" lang="en-US" altLang="ja-JP" sz="1100" b="0" i="0" baseline="0">
              <a:solidFill>
                <a:sysClr val="windowText" lastClr="000000"/>
              </a:solidFill>
              <a:effectLst/>
              <a:latin typeface="+mn-lt"/>
              <a:ea typeface="+mn-ea"/>
              <a:cs typeface="+mn-cs"/>
            </a:rPr>
            <a:t>10.6</a:t>
          </a:r>
          <a:r>
            <a:rPr kumimoji="1" lang="ja-JP" altLang="ja-JP" sz="1100" b="0" i="0" baseline="0">
              <a:solidFill>
                <a:sysClr val="windowText" lastClr="000000"/>
              </a:solidFill>
              <a:effectLst/>
              <a:latin typeface="+mn-lt"/>
              <a:ea typeface="+mn-ea"/>
              <a:cs typeface="+mn-cs"/>
            </a:rPr>
            <a:t>ポイント</a:t>
          </a:r>
          <a:r>
            <a:rPr kumimoji="1" lang="ja-JP" altLang="ja-JP" sz="1100" b="0" i="0" baseline="0">
              <a:solidFill>
                <a:schemeClr val="dk1"/>
              </a:solidFill>
              <a:effectLst/>
              <a:latin typeface="+mn-lt"/>
              <a:ea typeface="+mn-ea"/>
              <a:cs typeface="+mn-cs"/>
            </a:rPr>
            <a:t>上回っている。財政健全化計画に基づき、交付税算入率の高いもののみを借入れることや、総合振興計画等の事業計画を見直し、今後、少しずつでも減少傾向に転じるよう努めていく</a:t>
          </a:r>
          <a:r>
            <a:rPr kumimoji="1" lang="ja-JP" altLang="ja-JP" sz="1100" b="0" i="0" baseline="0">
              <a:solidFill>
                <a:sysClr val="windowText" lastClr="000000"/>
              </a:solidFill>
              <a:effectLst/>
              <a:latin typeface="+mn-lt"/>
              <a:ea typeface="+mn-ea"/>
              <a:cs typeface="+mn-cs"/>
            </a:rPr>
            <a:t>。積立金は一人当たり</a:t>
          </a:r>
          <a:r>
            <a:rPr kumimoji="1" lang="en-US" altLang="ja-JP" sz="1100" b="0" i="0" baseline="0">
              <a:solidFill>
                <a:sysClr val="windowText" lastClr="000000"/>
              </a:solidFill>
              <a:effectLst/>
              <a:latin typeface="+mn-lt"/>
              <a:ea typeface="+mn-ea"/>
              <a:cs typeface="+mn-cs"/>
            </a:rPr>
            <a:t>76,492</a:t>
          </a:r>
          <a:r>
            <a:rPr kumimoji="1" lang="ja-JP" altLang="ja-JP" sz="1100" b="0" i="0" baseline="0">
              <a:solidFill>
                <a:sysClr val="windowText" lastClr="000000"/>
              </a:solidFill>
              <a:effectLst/>
              <a:latin typeface="+mn-lt"/>
              <a:ea typeface="+mn-ea"/>
              <a:cs typeface="+mn-cs"/>
            </a:rPr>
            <a:t>円で、前年度よりも</a:t>
          </a:r>
          <a:r>
            <a:rPr kumimoji="1" lang="ja-JP" altLang="en-US" sz="1100" b="0" i="0" baseline="0">
              <a:solidFill>
                <a:sysClr val="windowText" lastClr="000000"/>
              </a:solidFill>
              <a:effectLst/>
              <a:latin typeface="+mn-lt"/>
              <a:ea typeface="+mn-ea"/>
              <a:cs typeface="+mn-cs"/>
            </a:rPr>
            <a:t>増加</a:t>
          </a:r>
          <a:r>
            <a:rPr kumimoji="1" lang="ja-JP" altLang="ja-JP" sz="1100" b="0" i="0" baseline="0">
              <a:solidFill>
                <a:sysClr val="windowText" lastClr="000000"/>
              </a:solidFill>
              <a:effectLst/>
              <a:latin typeface="+mn-lt"/>
              <a:ea typeface="+mn-ea"/>
              <a:cs typeface="+mn-cs"/>
            </a:rPr>
            <a:t>した主な要因は、</a:t>
          </a:r>
          <a:r>
            <a:rPr kumimoji="1" lang="ja-JP" altLang="en-US" sz="1100" b="0" i="0" baseline="0">
              <a:solidFill>
                <a:sysClr val="windowText" lastClr="000000"/>
              </a:solidFill>
              <a:effectLst/>
              <a:latin typeface="+mn-lt"/>
              <a:ea typeface="+mn-ea"/>
              <a:cs typeface="+mn-cs"/>
            </a:rPr>
            <a:t>夢追い獅子島架橋基金の増額</a:t>
          </a:r>
          <a:r>
            <a:rPr kumimoji="1" lang="ja-JP" altLang="ja-JP" sz="1100" b="0" i="0" baseline="0">
              <a:solidFill>
                <a:sysClr val="windowText" lastClr="000000"/>
              </a:solidFill>
              <a:effectLst/>
              <a:latin typeface="+mn-lt"/>
              <a:ea typeface="+mn-ea"/>
              <a:cs typeface="+mn-cs"/>
            </a:rPr>
            <a:t>、学校教育施設整備基金積立金の</a:t>
          </a:r>
          <a:r>
            <a:rPr kumimoji="1" lang="ja-JP" altLang="en-US" sz="1100" b="0" i="0" baseline="0">
              <a:solidFill>
                <a:sysClr val="windowText" lastClr="000000"/>
              </a:solidFill>
              <a:effectLst/>
              <a:latin typeface="+mn-lt"/>
              <a:ea typeface="+mn-ea"/>
              <a:cs typeface="+mn-cs"/>
            </a:rPr>
            <a:t>増額</a:t>
          </a:r>
          <a:r>
            <a:rPr kumimoji="1" lang="ja-JP" altLang="ja-JP" sz="1100" b="0" i="0" baseline="0">
              <a:solidFill>
                <a:sysClr val="windowText" lastClr="000000"/>
              </a:solidFill>
              <a:effectLst/>
              <a:latin typeface="+mn-lt"/>
              <a:ea typeface="+mn-ea"/>
              <a:cs typeface="+mn-cs"/>
            </a:rPr>
            <a:t>である。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鹿児島県長島町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9,643
9,542
116.19
13,014,290
12,303,726
625,353
5,961,884
16,262,182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58166</xdr:rowOff>
    </xdr:from>
    <xdr:to>
      <xdr:col>24</xdr:col>
      <xdr:colOff>62865</xdr:colOff>
      <xdr:row>38</xdr:row>
      <xdr:rowOff>157861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1666"/>
          <a:ext cx="1270" cy="1471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161688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157861</xdr:rowOff>
    </xdr:from>
    <xdr:to>
      <xdr:col>24</xdr:col>
      <xdr:colOff>152400</xdr:colOff>
      <xdr:row>38</xdr:row>
      <xdr:rowOff>157861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2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4843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58166</xdr:rowOff>
    </xdr:from>
    <xdr:to>
      <xdr:col>24</xdr:col>
      <xdr:colOff>152400</xdr:colOff>
      <xdr:row>30</xdr:row>
      <xdr:rowOff>58166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1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29718</xdr:rowOff>
    </xdr:from>
    <xdr:to>
      <xdr:col>24</xdr:col>
      <xdr:colOff>63500</xdr:colOff>
      <xdr:row>36</xdr:row>
      <xdr:rowOff>53848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0191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103141</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2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80264</xdr:rowOff>
    </xdr:from>
    <xdr:to>
      <xdr:col>24</xdr:col>
      <xdr:colOff>114300</xdr:colOff>
      <xdr:row>36</xdr:row>
      <xdr:rowOff>10414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53848</xdr:rowOff>
    </xdr:from>
    <xdr:to>
      <xdr:col>19</xdr:col>
      <xdr:colOff>177800</xdr:colOff>
      <xdr:row>36</xdr:row>
      <xdr:rowOff>72644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26048"/>
          <a:ext cx="889000" cy="1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118618</xdr:rowOff>
    </xdr:from>
    <xdr:to>
      <xdr:col>20</xdr:col>
      <xdr:colOff>38100</xdr:colOff>
      <xdr:row>36</xdr:row>
      <xdr:rowOff>48768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65295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89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17653</xdr:rowOff>
    </xdr:from>
    <xdr:to>
      <xdr:col>15</xdr:col>
      <xdr:colOff>50800</xdr:colOff>
      <xdr:row>36</xdr:row>
      <xdr:rowOff>72644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89853"/>
          <a:ext cx="889000" cy="5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149225</xdr:rowOff>
    </xdr:from>
    <xdr:to>
      <xdr:col>15</xdr:col>
      <xdr:colOff>101600</xdr:colOff>
      <xdr:row>36</xdr:row>
      <xdr:rowOff>79375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95902</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92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17653</xdr:rowOff>
    </xdr:from>
    <xdr:to>
      <xdr:col>10</xdr:col>
      <xdr:colOff>114300</xdr:colOff>
      <xdr:row>36</xdr:row>
      <xdr:rowOff>60579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89853"/>
          <a:ext cx="889000" cy="4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158750</xdr:rowOff>
    </xdr:from>
    <xdr:to>
      <xdr:col>10</xdr:col>
      <xdr:colOff>165100</xdr:colOff>
      <xdr:row>36</xdr:row>
      <xdr:rowOff>88900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80027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25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164338</xdr:rowOff>
    </xdr:from>
    <xdr:to>
      <xdr:col>6</xdr:col>
      <xdr:colOff>38100</xdr:colOff>
      <xdr:row>38</xdr:row>
      <xdr:rowOff>94488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85615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60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150368</xdr:rowOff>
    </xdr:from>
    <xdr:to>
      <xdr:col>24</xdr:col>
      <xdr:colOff>114300</xdr:colOff>
      <xdr:row>36</xdr:row>
      <xdr:rowOff>80518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5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128795</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2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3048</xdr:rowOff>
    </xdr:from>
    <xdr:to>
      <xdr:col>20</xdr:col>
      <xdr:colOff>38100</xdr:colOff>
      <xdr:row>36</xdr:row>
      <xdr:rowOff>104648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95775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67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21844</xdr:rowOff>
    </xdr:from>
    <xdr:to>
      <xdr:col>15</xdr:col>
      <xdr:colOff>101600</xdr:colOff>
      <xdr:row>36</xdr:row>
      <xdr:rowOff>123444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9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114571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8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138303</xdr:rowOff>
    </xdr:from>
    <xdr:to>
      <xdr:col>10</xdr:col>
      <xdr:colOff>165100</xdr:colOff>
      <xdr:row>36</xdr:row>
      <xdr:rowOff>68453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3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84980</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91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9779</xdr:rowOff>
    </xdr:from>
    <xdr:to>
      <xdr:col>6</xdr:col>
      <xdr:colOff>38100</xdr:colOff>
      <xdr:row>36</xdr:row>
      <xdr:rowOff>111379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8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127906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95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82624</xdr:rowOff>
    </xdr:from>
    <xdr:to>
      <xdr:col>24</xdr:col>
      <xdr:colOff>62865</xdr:colOff>
      <xdr:row>58</xdr:row>
      <xdr:rowOff>127952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55124"/>
          <a:ext cx="1270" cy="141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131779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127952</xdr:rowOff>
    </xdr:from>
    <xdr:to>
      <xdr:col>24</xdr:col>
      <xdr:colOff>152400</xdr:colOff>
      <xdr:row>58</xdr:row>
      <xdr:rowOff>127952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7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29301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3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82624</xdr:rowOff>
    </xdr:from>
    <xdr:to>
      <xdr:col>24</xdr:col>
      <xdr:colOff>152400</xdr:colOff>
      <xdr:row>50</xdr:row>
      <xdr:rowOff>82624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5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68808</xdr:rowOff>
    </xdr:from>
    <xdr:to>
      <xdr:col>24</xdr:col>
      <xdr:colOff>63500</xdr:colOff>
      <xdr:row>57</xdr:row>
      <xdr:rowOff>89338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41458"/>
          <a:ext cx="838200" cy="2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23727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24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850</xdr:rowOff>
    </xdr:from>
    <xdr:to>
      <xdr:col>24</xdr:col>
      <xdr:colOff>114300</xdr:colOff>
      <xdr:row>57</xdr:row>
      <xdr:rowOff>102450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88467</xdr:rowOff>
    </xdr:from>
    <xdr:to>
      <xdr:col>19</xdr:col>
      <xdr:colOff>177800</xdr:colOff>
      <xdr:row>57</xdr:row>
      <xdr:rowOff>89338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861117"/>
          <a:ext cx="889000" cy="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161179</xdr:rowOff>
    </xdr:from>
    <xdr:to>
      <xdr:col>20</xdr:col>
      <xdr:colOff>38100</xdr:colOff>
      <xdr:row>57</xdr:row>
      <xdr:rowOff>91329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107856</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53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89550</xdr:rowOff>
    </xdr:from>
    <xdr:to>
      <xdr:col>15</xdr:col>
      <xdr:colOff>50800</xdr:colOff>
      <xdr:row>57</xdr:row>
      <xdr:rowOff>88467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690750"/>
          <a:ext cx="889000" cy="17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119110</xdr:rowOff>
    </xdr:from>
    <xdr:to>
      <xdr:col>15</xdr:col>
      <xdr:colOff>101600</xdr:colOff>
      <xdr:row>57</xdr:row>
      <xdr:rowOff>49260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65787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49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89550</xdr:rowOff>
    </xdr:from>
    <xdr:to>
      <xdr:col>10</xdr:col>
      <xdr:colOff>114300</xdr:colOff>
      <xdr:row>57</xdr:row>
      <xdr:rowOff>125892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690750"/>
          <a:ext cx="889000" cy="20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9866</xdr:rowOff>
    </xdr:from>
    <xdr:to>
      <xdr:col>10</xdr:col>
      <xdr:colOff>165100</xdr:colOff>
      <xdr:row>56</xdr:row>
      <xdr:rowOff>111466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127993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38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168917</xdr:rowOff>
    </xdr:from>
    <xdr:to>
      <xdr:col>6</xdr:col>
      <xdr:colOff>38100</xdr:colOff>
      <xdr:row>58</xdr:row>
      <xdr:rowOff>99067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90194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10034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18008</xdr:rowOff>
    </xdr:from>
    <xdr:to>
      <xdr:col>24</xdr:col>
      <xdr:colOff>114300</xdr:colOff>
      <xdr:row>57</xdr:row>
      <xdr:rowOff>119608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9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167885</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6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38538</xdr:rowOff>
    </xdr:from>
    <xdr:to>
      <xdr:col>20</xdr:col>
      <xdr:colOff>38100</xdr:colOff>
      <xdr:row>57</xdr:row>
      <xdr:rowOff>140138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1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131265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903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37667</xdr:rowOff>
    </xdr:from>
    <xdr:to>
      <xdr:col>15</xdr:col>
      <xdr:colOff>101600</xdr:colOff>
      <xdr:row>57</xdr:row>
      <xdr:rowOff>139267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130394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903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38750</xdr:rowOff>
    </xdr:from>
    <xdr:to>
      <xdr:col>10</xdr:col>
      <xdr:colOff>165100</xdr:colOff>
      <xdr:row>56</xdr:row>
      <xdr:rowOff>140350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3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131477</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32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75092</xdr:rowOff>
    </xdr:from>
    <xdr:to>
      <xdr:col>6</xdr:col>
      <xdr:colOff>38100</xdr:colOff>
      <xdr:row>58</xdr:row>
      <xdr:rowOff>5242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4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21769</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622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27183</xdr:rowOff>
    </xdr:from>
    <xdr:to>
      <xdr:col>24</xdr:col>
      <xdr:colOff>62865</xdr:colOff>
      <xdr:row>77</xdr:row>
      <xdr:rowOff>135612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71583"/>
          <a:ext cx="1270" cy="96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139439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135612</xdr:rowOff>
    </xdr:from>
    <xdr:to>
      <xdr:col>24</xdr:col>
      <xdr:colOff>152400</xdr:colOff>
      <xdr:row>77</xdr:row>
      <xdr:rowOff>135612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145310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27183</xdr:rowOff>
    </xdr:from>
    <xdr:to>
      <xdr:col>24</xdr:col>
      <xdr:colOff>152400</xdr:colOff>
      <xdr:row>72</xdr:row>
      <xdr:rowOff>27183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7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112062</xdr:rowOff>
    </xdr:from>
    <xdr:to>
      <xdr:col>24</xdr:col>
      <xdr:colOff>63500</xdr:colOff>
      <xdr:row>74</xdr:row>
      <xdr:rowOff>35600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627912"/>
          <a:ext cx="838200" cy="9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107880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95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129453</xdr:rowOff>
    </xdr:from>
    <xdr:to>
      <xdr:col>24</xdr:col>
      <xdr:colOff>114300</xdr:colOff>
      <xdr:row>75</xdr:row>
      <xdr:rowOff>59603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1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121448</xdr:rowOff>
    </xdr:from>
    <xdr:to>
      <xdr:col>19</xdr:col>
      <xdr:colOff>177800</xdr:colOff>
      <xdr:row>74</xdr:row>
      <xdr:rowOff>35600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637298"/>
          <a:ext cx="889000" cy="8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25984</xdr:rowOff>
    </xdr:from>
    <xdr:to>
      <xdr:col>20</xdr:col>
      <xdr:colOff>38100</xdr:colOff>
      <xdr:row>75</xdr:row>
      <xdr:rowOff>127584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118711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7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121448</xdr:rowOff>
    </xdr:from>
    <xdr:to>
      <xdr:col>15</xdr:col>
      <xdr:colOff>50800</xdr:colOff>
      <xdr:row>74</xdr:row>
      <xdr:rowOff>125207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637298"/>
          <a:ext cx="889000" cy="17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144198</xdr:rowOff>
    </xdr:from>
    <xdr:to>
      <xdr:col>15</xdr:col>
      <xdr:colOff>101600</xdr:colOff>
      <xdr:row>75</xdr:row>
      <xdr:rowOff>74348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65475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24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67732</xdr:rowOff>
    </xdr:from>
    <xdr:to>
      <xdr:col>10</xdr:col>
      <xdr:colOff>114300</xdr:colOff>
      <xdr:row>74</xdr:row>
      <xdr:rowOff>125207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2755032"/>
          <a:ext cx="889000" cy="5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127364</xdr:rowOff>
    </xdr:from>
    <xdr:to>
      <xdr:col>10</xdr:col>
      <xdr:colOff>165100</xdr:colOff>
      <xdr:row>76</xdr:row>
      <xdr:rowOff>57514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48641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7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104166</xdr:rowOff>
    </xdr:from>
    <xdr:to>
      <xdr:col>6</xdr:col>
      <xdr:colOff>38100</xdr:colOff>
      <xdr:row>77</xdr:row>
      <xdr:rowOff>34316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3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25443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2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61262</xdr:rowOff>
    </xdr:from>
    <xdr:to>
      <xdr:col>24</xdr:col>
      <xdr:colOff>114300</xdr:colOff>
      <xdr:row>73</xdr:row>
      <xdr:rowOff>162862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57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84139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428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156250</xdr:rowOff>
    </xdr:from>
    <xdr:to>
      <xdr:col>20</xdr:col>
      <xdr:colOff>38100</xdr:colOff>
      <xdr:row>74</xdr:row>
      <xdr:rowOff>86400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67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102927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447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70648</xdr:rowOff>
    </xdr:from>
    <xdr:to>
      <xdr:col>15</xdr:col>
      <xdr:colOff>101600</xdr:colOff>
      <xdr:row>74</xdr:row>
      <xdr:rowOff>798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58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17325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361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74407</xdr:rowOff>
    </xdr:from>
    <xdr:to>
      <xdr:col>10</xdr:col>
      <xdr:colOff>165100</xdr:colOff>
      <xdr:row>75</xdr:row>
      <xdr:rowOff>4557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76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21084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53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16932</xdr:rowOff>
    </xdr:from>
    <xdr:to>
      <xdr:col>6</xdr:col>
      <xdr:colOff>38100</xdr:colOff>
      <xdr:row>74</xdr:row>
      <xdr:rowOff>118532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70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135059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479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169132</xdr:rowOff>
    </xdr:from>
    <xdr:to>
      <xdr:col>24</xdr:col>
      <xdr:colOff>62865</xdr:colOff>
      <xdr:row>98</xdr:row>
      <xdr:rowOff>61793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99632"/>
          <a:ext cx="1270" cy="1264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65620</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61793</xdr:rowOff>
    </xdr:from>
    <xdr:to>
      <xdr:col>24</xdr:col>
      <xdr:colOff>152400</xdr:colOff>
      <xdr:row>98</xdr:row>
      <xdr:rowOff>61793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6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115809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7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372,275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169132</xdr:rowOff>
    </xdr:from>
    <xdr:to>
      <xdr:col>24</xdr:col>
      <xdr:colOff>152400</xdr:colOff>
      <xdr:row>90</xdr:row>
      <xdr:rowOff>169132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99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107646</xdr:rowOff>
    </xdr:from>
    <xdr:to>
      <xdr:col>24</xdr:col>
      <xdr:colOff>63500</xdr:colOff>
      <xdr:row>97</xdr:row>
      <xdr:rowOff>121286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738296"/>
          <a:ext cx="838200" cy="1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82546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70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59669</xdr:rowOff>
    </xdr:from>
    <xdr:to>
      <xdr:col>24</xdr:col>
      <xdr:colOff>114300</xdr:colOff>
      <xdr:row>96</xdr:row>
      <xdr:rowOff>161269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1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107646</xdr:rowOff>
    </xdr:from>
    <xdr:to>
      <xdr:col>19</xdr:col>
      <xdr:colOff>177800</xdr:colOff>
      <xdr:row>97</xdr:row>
      <xdr:rowOff>108268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738296"/>
          <a:ext cx="889000" cy="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99251</xdr:rowOff>
    </xdr:from>
    <xdr:to>
      <xdr:col>20</xdr:col>
      <xdr:colOff>38100</xdr:colOff>
      <xdr:row>97</xdr:row>
      <xdr:rowOff>29401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45928</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97795" y="1633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43676</xdr:rowOff>
    </xdr:from>
    <xdr:to>
      <xdr:col>15</xdr:col>
      <xdr:colOff>50800</xdr:colOff>
      <xdr:row>97</xdr:row>
      <xdr:rowOff>108268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674326"/>
          <a:ext cx="889000" cy="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104434</xdr:rowOff>
    </xdr:from>
    <xdr:to>
      <xdr:col>15</xdr:col>
      <xdr:colOff>101600</xdr:colOff>
      <xdr:row>97</xdr:row>
      <xdr:rowOff>34584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51111</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08795" y="1633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34248</xdr:rowOff>
    </xdr:from>
    <xdr:to>
      <xdr:col>10</xdr:col>
      <xdr:colOff>114300</xdr:colOff>
      <xdr:row>97</xdr:row>
      <xdr:rowOff>43676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493448"/>
          <a:ext cx="889000" cy="18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157629</xdr:rowOff>
    </xdr:from>
    <xdr:to>
      <xdr:col>10</xdr:col>
      <xdr:colOff>165100</xdr:colOff>
      <xdr:row>97</xdr:row>
      <xdr:rowOff>87779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1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104306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9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86832</xdr:rowOff>
    </xdr:from>
    <xdr:to>
      <xdr:col>6</xdr:col>
      <xdr:colOff>38100</xdr:colOff>
      <xdr:row>98</xdr:row>
      <xdr:rowOff>16982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7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8109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81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70486</xdr:rowOff>
    </xdr:from>
    <xdr:to>
      <xdr:col>24</xdr:col>
      <xdr:colOff>114300</xdr:colOff>
      <xdr:row>98</xdr:row>
      <xdr:rowOff>636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70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156863</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1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56846</xdr:rowOff>
    </xdr:from>
    <xdr:to>
      <xdr:col>20</xdr:col>
      <xdr:colOff>38100</xdr:colOff>
      <xdr:row>97</xdr:row>
      <xdr:rowOff>158446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8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149573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78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57468</xdr:rowOff>
    </xdr:from>
    <xdr:to>
      <xdr:col>15</xdr:col>
      <xdr:colOff>101600</xdr:colOff>
      <xdr:row>97</xdr:row>
      <xdr:rowOff>159068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8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150195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78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164326</xdr:rowOff>
    </xdr:from>
    <xdr:to>
      <xdr:col>10</xdr:col>
      <xdr:colOff>165100</xdr:colOff>
      <xdr:row>97</xdr:row>
      <xdr:rowOff>94476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2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85603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71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154898</xdr:rowOff>
    </xdr:from>
    <xdr:to>
      <xdr:col>6</xdr:col>
      <xdr:colOff>38100</xdr:colOff>
      <xdr:row>96</xdr:row>
      <xdr:rowOff>85048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44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101575</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30795" y="16217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3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95013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386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72136</xdr:rowOff>
    </xdr:from>
    <xdr:to>
      <xdr:col>55</xdr:col>
      <xdr:colOff>50800</xdr:colOff>
      <xdr:row>39</xdr:row>
      <xdr:rowOff>2286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8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74041</xdr:rowOff>
    </xdr:from>
    <xdr:to>
      <xdr:col>50</xdr:col>
      <xdr:colOff>165100</xdr:colOff>
      <xdr:row>39</xdr:row>
      <xdr:rowOff>4191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20718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64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86614</xdr:rowOff>
    </xdr:from>
    <xdr:to>
      <xdr:col>46</xdr:col>
      <xdr:colOff>38100</xdr:colOff>
      <xdr:row>39</xdr:row>
      <xdr:rowOff>16764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33291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20066</xdr:rowOff>
    </xdr:from>
    <xdr:to>
      <xdr:col>41</xdr:col>
      <xdr:colOff>50800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06616"/>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87185</xdr:rowOff>
    </xdr:from>
    <xdr:to>
      <xdr:col>41</xdr:col>
      <xdr:colOff>101600</xdr:colOff>
      <xdr:row>39</xdr:row>
      <xdr:rowOff>17335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33862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77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xdr:rowOff>
    </xdr:from>
    <xdr:to>
      <xdr:col>36</xdr:col>
      <xdr:colOff>165100</xdr:colOff>
      <xdr:row>38</xdr:row>
      <xdr:rowOff>110490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127017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299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140716</xdr:rowOff>
    </xdr:from>
    <xdr:to>
      <xdr:col>36</xdr:col>
      <xdr:colOff>165100</xdr:colOff>
      <xdr:row>39</xdr:row>
      <xdr:rowOff>70866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5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61993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748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41118</xdr:rowOff>
    </xdr:from>
    <xdr:to>
      <xdr:col>54</xdr:col>
      <xdr:colOff>189865</xdr:colOff>
      <xdr:row>58</xdr:row>
      <xdr:rowOff>60714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13618"/>
          <a:ext cx="1270" cy="139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64541</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0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60714</xdr:rowOff>
    </xdr:from>
    <xdr:to>
      <xdr:col>55</xdr:col>
      <xdr:colOff>88900</xdr:colOff>
      <xdr:row>58</xdr:row>
      <xdr:rowOff>60714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0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159245</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8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41118</xdr:rowOff>
    </xdr:from>
    <xdr:to>
      <xdr:col>55</xdr:col>
      <xdr:colOff>88900</xdr:colOff>
      <xdr:row>50</xdr:row>
      <xdr:rowOff>41118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1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168335</xdr:rowOff>
    </xdr:from>
    <xdr:to>
      <xdr:col>55</xdr:col>
      <xdr:colOff>0</xdr:colOff>
      <xdr:row>55</xdr:row>
      <xdr:rowOff>10660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426635"/>
          <a:ext cx="838200" cy="1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74345</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040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95918</xdr:rowOff>
    </xdr:from>
    <xdr:to>
      <xdr:col>55</xdr:col>
      <xdr:colOff>50800</xdr:colOff>
      <xdr:row>56</xdr:row>
      <xdr:rowOff>26068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52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168335</xdr:rowOff>
    </xdr:from>
    <xdr:to>
      <xdr:col>50</xdr:col>
      <xdr:colOff>114300</xdr:colOff>
      <xdr:row>55</xdr:row>
      <xdr:rowOff>93413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426635"/>
          <a:ext cx="889000" cy="9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69789</xdr:rowOff>
    </xdr:from>
    <xdr:to>
      <xdr:col>50</xdr:col>
      <xdr:colOff>165100</xdr:colOff>
      <xdr:row>55</xdr:row>
      <xdr:rowOff>171389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4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162516</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39795" y="9592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32880</xdr:rowOff>
    </xdr:from>
    <xdr:to>
      <xdr:col>45</xdr:col>
      <xdr:colOff>177800</xdr:colOff>
      <xdr:row>55</xdr:row>
      <xdr:rowOff>93413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291180"/>
          <a:ext cx="889000" cy="23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113123</xdr:rowOff>
    </xdr:from>
    <xdr:to>
      <xdr:col>46</xdr:col>
      <xdr:colOff>38100</xdr:colOff>
      <xdr:row>56</xdr:row>
      <xdr:rowOff>43273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54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34400</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63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32880</xdr:rowOff>
    </xdr:from>
    <xdr:to>
      <xdr:col>41</xdr:col>
      <xdr:colOff>50800</xdr:colOff>
      <xdr:row>55</xdr:row>
      <xdr:rowOff>98740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291180"/>
          <a:ext cx="889000" cy="23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143687</xdr:rowOff>
    </xdr:from>
    <xdr:to>
      <xdr:col>41</xdr:col>
      <xdr:colOff>101600</xdr:colOff>
      <xdr:row>56</xdr:row>
      <xdr:rowOff>73837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64964</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61795" y="966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123913</xdr:rowOff>
    </xdr:from>
    <xdr:to>
      <xdr:col>36</xdr:col>
      <xdr:colOff>165100</xdr:colOff>
      <xdr:row>57</xdr:row>
      <xdr:rowOff>54063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45190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81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131310</xdr:rowOff>
    </xdr:from>
    <xdr:to>
      <xdr:col>55</xdr:col>
      <xdr:colOff>50800</xdr:colOff>
      <xdr:row>55</xdr:row>
      <xdr:rowOff>61460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3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154187</xdr:rowOff>
    </xdr:from>
    <xdr:ext cx="599010"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24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117535</xdr:rowOff>
    </xdr:from>
    <xdr:to>
      <xdr:col>50</xdr:col>
      <xdr:colOff>165100</xdr:colOff>
      <xdr:row>55</xdr:row>
      <xdr:rowOff>47685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37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64212</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39795" y="915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42613</xdr:rowOff>
    </xdr:from>
    <xdr:to>
      <xdr:col>46</xdr:col>
      <xdr:colOff>38100</xdr:colOff>
      <xdr:row>55</xdr:row>
      <xdr:rowOff>144213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47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160740</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50795" y="9247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153530</xdr:rowOff>
    </xdr:from>
    <xdr:to>
      <xdr:col>41</xdr:col>
      <xdr:colOff>101600</xdr:colOff>
      <xdr:row>54</xdr:row>
      <xdr:rowOff>83680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2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100207</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61795" y="901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47940</xdr:rowOff>
    </xdr:from>
    <xdr:to>
      <xdr:col>36</xdr:col>
      <xdr:colOff>165100</xdr:colOff>
      <xdr:row>55</xdr:row>
      <xdr:rowOff>149540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47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166067</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672795" y="9252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107394</xdr:rowOff>
    </xdr:from>
    <xdr:to>
      <xdr:col>54</xdr:col>
      <xdr:colOff>189865</xdr:colOff>
      <xdr:row>78</xdr:row>
      <xdr:rowOff>129705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51794"/>
          <a:ext cx="1270" cy="105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133532</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0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129705</xdr:rowOff>
    </xdr:from>
    <xdr:to>
      <xdr:col>55</xdr:col>
      <xdr:colOff>88900</xdr:colOff>
      <xdr:row>78</xdr:row>
      <xdr:rowOff>129705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54071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2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107394</xdr:rowOff>
    </xdr:from>
    <xdr:to>
      <xdr:col>55</xdr:col>
      <xdr:colOff>88900</xdr:colOff>
      <xdr:row>72</xdr:row>
      <xdr:rowOff>107394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5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115216</xdr:rowOff>
    </xdr:from>
    <xdr:to>
      <xdr:col>55</xdr:col>
      <xdr:colOff>0</xdr:colOff>
      <xdr:row>77</xdr:row>
      <xdr:rowOff>147286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316866"/>
          <a:ext cx="838200" cy="3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83225</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13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60348</xdr:rowOff>
    </xdr:from>
    <xdr:to>
      <xdr:col>55</xdr:col>
      <xdr:colOff>50800</xdr:colOff>
      <xdr:row>77</xdr:row>
      <xdr:rowOff>161948</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6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146993</xdr:rowOff>
    </xdr:from>
    <xdr:to>
      <xdr:col>50</xdr:col>
      <xdr:colOff>114300</xdr:colOff>
      <xdr:row>77</xdr:row>
      <xdr:rowOff>147286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348643"/>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42132</xdr:rowOff>
    </xdr:from>
    <xdr:to>
      <xdr:col>50</xdr:col>
      <xdr:colOff>165100</xdr:colOff>
      <xdr:row>77</xdr:row>
      <xdr:rowOff>143732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160259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01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126592</xdr:rowOff>
    </xdr:from>
    <xdr:to>
      <xdr:col>45</xdr:col>
      <xdr:colOff>177800</xdr:colOff>
      <xdr:row>77</xdr:row>
      <xdr:rowOff>146993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328242"/>
          <a:ext cx="889000" cy="2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65565</xdr:rowOff>
    </xdr:from>
    <xdr:to>
      <xdr:col>46</xdr:col>
      <xdr:colOff>38100</xdr:colOff>
      <xdr:row>77</xdr:row>
      <xdr:rowOff>167165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12242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4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126592</xdr:rowOff>
    </xdr:from>
    <xdr:to>
      <xdr:col>41</xdr:col>
      <xdr:colOff>50800</xdr:colOff>
      <xdr:row>78</xdr:row>
      <xdr:rowOff>1713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328242"/>
          <a:ext cx="889000" cy="4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45901</xdr:rowOff>
    </xdr:from>
    <xdr:to>
      <xdr:col>41</xdr:col>
      <xdr:colOff>101600</xdr:colOff>
      <xdr:row>77</xdr:row>
      <xdr:rowOff>147501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164028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2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133308</xdr:rowOff>
    </xdr:from>
    <xdr:to>
      <xdr:col>36</xdr:col>
      <xdr:colOff>165100</xdr:colOff>
      <xdr:row>78</xdr:row>
      <xdr:rowOff>63458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54585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2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64416</xdr:rowOff>
    </xdr:from>
    <xdr:to>
      <xdr:col>55</xdr:col>
      <xdr:colOff>50800</xdr:colOff>
      <xdr:row>77</xdr:row>
      <xdr:rowOff>166016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26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42843</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24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96486</xdr:rowOff>
    </xdr:from>
    <xdr:to>
      <xdr:col>50</xdr:col>
      <xdr:colOff>165100</xdr:colOff>
      <xdr:row>78</xdr:row>
      <xdr:rowOff>26636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29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17763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39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96193</xdr:rowOff>
    </xdr:from>
    <xdr:to>
      <xdr:col>46</xdr:col>
      <xdr:colOff>38100</xdr:colOff>
      <xdr:row>78</xdr:row>
      <xdr:rowOff>26343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29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17470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39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75792</xdr:rowOff>
    </xdr:from>
    <xdr:to>
      <xdr:col>41</xdr:col>
      <xdr:colOff>101600</xdr:colOff>
      <xdr:row>78</xdr:row>
      <xdr:rowOff>5942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27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168519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37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122363</xdr:rowOff>
    </xdr:from>
    <xdr:to>
      <xdr:col>36</xdr:col>
      <xdr:colOff>165100</xdr:colOff>
      <xdr:row>78</xdr:row>
      <xdr:rowOff>52513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2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69040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09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85275</xdr:rowOff>
    </xdr:from>
    <xdr:to>
      <xdr:col>54</xdr:col>
      <xdr:colOff>189865</xdr:colOff>
      <xdr:row>98</xdr:row>
      <xdr:rowOff>12306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58675"/>
          <a:ext cx="1270" cy="95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16133</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12306</xdr:rowOff>
    </xdr:from>
    <xdr:to>
      <xdr:col>55</xdr:col>
      <xdr:colOff>88900</xdr:colOff>
      <xdr:row>98</xdr:row>
      <xdr:rowOff>12306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31952</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85275</xdr:rowOff>
    </xdr:from>
    <xdr:to>
      <xdr:col>55</xdr:col>
      <xdr:colOff>88900</xdr:colOff>
      <xdr:row>92</xdr:row>
      <xdr:rowOff>85275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5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142050</xdr:rowOff>
    </xdr:from>
    <xdr:to>
      <xdr:col>55</xdr:col>
      <xdr:colOff>0</xdr:colOff>
      <xdr:row>95</xdr:row>
      <xdr:rowOff>4904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258350"/>
          <a:ext cx="838200" cy="3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65223</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52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86796</xdr:rowOff>
    </xdr:from>
    <xdr:to>
      <xdr:col>55</xdr:col>
      <xdr:colOff>50800</xdr:colOff>
      <xdr:row>96</xdr:row>
      <xdr:rowOff>16946</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37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142050</xdr:rowOff>
    </xdr:from>
    <xdr:to>
      <xdr:col>50</xdr:col>
      <xdr:colOff>114300</xdr:colOff>
      <xdr:row>95</xdr:row>
      <xdr:rowOff>67859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258350"/>
          <a:ext cx="889000" cy="9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107307</xdr:rowOff>
    </xdr:from>
    <xdr:to>
      <xdr:col>50</xdr:col>
      <xdr:colOff>165100</xdr:colOff>
      <xdr:row>96</xdr:row>
      <xdr:rowOff>37457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39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28584</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48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22388</xdr:rowOff>
    </xdr:from>
    <xdr:to>
      <xdr:col>45</xdr:col>
      <xdr:colOff>177800</xdr:colOff>
      <xdr:row>95</xdr:row>
      <xdr:rowOff>67859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310138"/>
          <a:ext cx="889000" cy="4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123117</xdr:rowOff>
    </xdr:from>
    <xdr:to>
      <xdr:col>46</xdr:col>
      <xdr:colOff>38100</xdr:colOff>
      <xdr:row>96</xdr:row>
      <xdr:rowOff>53267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1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44394</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0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61638</xdr:rowOff>
    </xdr:from>
    <xdr:to>
      <xdr:col>41</xdr:col>
      <xdr:colOff>50800</xdr:colOff>
      <xdr:row>95</xdr:row>
      <xdr:rowOff>22388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177938"/>
          <a:ext cx="889000" cy="13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146754</xdr:rowOff>
    </xdr:from>
    <xdr:to>
      <xdr:col>41</xdr:col>
      <xdr:colOff>101600</xdr:colOff>
      <xdr:row>96</xdr:row>
      <xdr:rowOff>76904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68031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52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71256</xdr:rowOff>
    </xdr:from>
    <xdr:to>
      <xdr:col>36</xdr:col>
      <xdr:colOff>165100</xdr:colOff>
      <xdr:row>97</xdr:row>
      <xdr:rowOff>1406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53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163983</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62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125554</xdr:rowOff>
    </xdr:from>
    <xdr:to>
      <xdr:col>55</xdr:col>
      <xdr:colOff>50800</xdr:colOff>
      <xdr:row>95</xdr:row>
      <xdr:rowOff>55704</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24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148431</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09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91250</xdr:rowOff>
    </xdr:from>
    <xdr:to>
      <xdr:col>50</xdr:col>
      <xdr:colOff>165100</xdr:colOff>
      <xdr:row>95</xdr:row>
      <xdr:rowOff>21400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2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37927</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5982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17059</xdr:rowOff>
    </xdr:from>
    <xdr:to>
      <xdr:col>46</xdr:col>
      <xdr:colOff>38100</xdr:colOff>
      <xdr:row>95</xdr:row>
      <xdr:rowOff>118659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30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135186</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080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143038</xdr:rowOff>
    </xdr:from>
    <xdr:to>
      <xdr:col>41</xdr:col>
      <xdr:colOff>101600</xdr:colOff>
      <xdr:row>95</xdr:row>
      <xdr:rowOff>73188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25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89715</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034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10838</xdr:rowOff>
    </xdr:from>
    <xdr:to>
      <xdr:col>36</xdr:col>
      <xdr:colOff>165100</xdr:colOff>
      <xdr:row>94</xdr:row>
      <xdr:rowOff>112438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12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128965</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5902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157335</xdr:rowOff>
    </xdr:from>
    <xdr:to>
      <xdr:col>85</xdr:col>
      <xdr:colOff>126364</xdr:colOff>
      <xdr:row>39</xdr:row>
      <xdr:rowOff>58514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129385"/>
          <a:ext cx="1269" cy="161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62341</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58514</xdr:rowOff>
    </xdr:from>
    <xdr:to>
      <xdr:col>86</xdr:col>
      <xdr:colOff>25400</xdr:colOff>
      <xdr:row>39</xdr:row>
      <xdr:rowOff>58514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104012</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490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121,420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157335</xdr:rowOff>
    </xdr:from>
    <xdr:to>
      <xdr:col>86</xdr:col>
      <xdr:colOff>25400</xdr:colOff>
      <xdr:row>29</xdr:row>
      <xdr:rowOff>157335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1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117591</xdr:rowOff>
    </xdr:from>
    <xdr:to>
      <xdr:col>85</xdr:col>
      <xdr:colOff>127000</xdr:colOff>
      <xdr:row>37</xdr:row>
      <xdr:rowOff>55020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118341"/>
          <a:ext cx="838200" cy="28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94285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66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115858</xdr:rowOff>
    </xdr:from>
    <xdr:to>
      <xdr:col>85</xdr:col>
      <xdr:colOff>177800</xdr:colOff>
      <xdr:row>37</xdr:row>
      <xdr:rowOff>46008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8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55020</xdr:rowOff>
    </xdr:from>
    <xdr:to>
      <xdr:col>81</xdr:col>
      <xdr:colOff>50800</xdr:colOff>
      <xdr:row>38</xdr:row>
      <xdr:rowOff>14052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398670"/>
          <a:ext cx="889000" cy="13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141266</xdr:rowOff>
    </xdr:from>
    <xdr:to>
      <xdr:col>81</xdr:col>
      <xdr:colOff>101600</xdr:colOff>
      <xdr:row>37</xdr:row>
      <xdr:rowOff>71416</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87943</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08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14052</xdr:rowOff>
    </xdr:from>
    <xdr:to>
      <xdr:col>76</xdr:col>
      <xdr:colOff>114300</xdr:colOff>
      <xdr:row>38</xdr:row>
      <xdr:rowOff>49337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529152"/>
          <a:ext cx="889000" cy="3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99824</xdr:rowOff>
    </xdr:from>
    <xdr:to>
      <xdr:col>76</xdr:col>
      <xdr:colOff>165100</xdr:colOff>
      <xdr:row>37</xdr:row>
      <xdr:rowOff>29974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46501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04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49337</xdr:rowOff>
    </xdr:from>
    <xdr:to>
      <xdr:col>71</xdr:col>
      <xdr:colOff>177800</xdr:colOff>
      <xdr:row>38</xdr:row>
      <xdr:rowOff>79725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564437"/>
          <a:ext cx="889000" cy="3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36126</xdr:rowOff>
    </xdr:from>
    <xdr:to>
      <xdr:col>72</xdr:col>
      <xdr:colOff>38100</xdr:colOff>
      <xdr:row>36</xdr:row>
      <xdr:rowOff>137726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154253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101946</xdr:rowOff>
    </xdr:from>
    <xdr:to>
      <xdr:col>67</xdr:col>
      <xdr:colOff>101600</xdr:colOff>
      <xdr:row>38</xdr:row>
      <xdr:rowOff>32096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4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48623</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2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66791</xdr:rowOff>
    </xdr:from>
    <xdr:to>
      <xdr:col>85</xdr:col>
      <xdr:colOff>177800</xdr:colOff>
      <xdr:row>35</xdr:row>
      <xdr:rowOff>168391</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06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89668</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591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4220</xdr:rowOff>
    </xdr:from>
    <xdr:to>
      <xdr:col>81</xdr:col>
      <xdr:colOff>101600</xdr:colOff>
      <xdr:row>37</xdr:row>
      <xdr:rowOff>105820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34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96947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44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134701</xdr:rowOff>
    </xdr:from>
    <xdr:to>
      <xdr:col>76</xdr:col>
      <xdr:colOff>165100</xdr:colOff>
      <xdr:row>38</xdr:row>
      <xdr:rowOff>64852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47835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55979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57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169987</xdr:rowOff>
    </xdr:from>
    <xdr:to>
      <xdr:col>72</xdr:col>
      <xdr:colOff>38100</xdr:colOff>
      <xdr:row>38</xdr:row>
      <xdr:rowOff>100137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51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91264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60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28925</xdr:rowOff>
    </xdr:from>
    <xdr:to>
      <xdr:col>67</xdr:col>
      <xdr:colOff>101600</xdr:colOff>
      <xdr:row>38</xdr:row>
      <xdr:rowOff>130525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54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121652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63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136313</xdr:rowOff>
    </xdr:from>
    <xdr:to>
      <xdr:col>85</xdr:col>
      <xdr:colOff>126364</xdr:colOff>
      <xdr:row>58</xdr:row>
      <xdr:rowOff>34091</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80263"/>
          <a:ext cx="1269" cy="109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37918</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8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34091</xdr:rowOff>
    </xdr:from>
    <xdr:to>
      <xdr:col>86</xdr:col>
      <xdr:colOff>25400</xdr:colOff>
      <xdr:row>58</xdr:row>
      <xdr:rowOff>34091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7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82990</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65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335,889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136313</xdr:rowOff>
    </xdr:from>
    <xdr:to>
      <xdr:col>86</xdr:col>
      <xdr:colOff>25400</xdr:colOff>
      <xdr:row>51</xdr:row>
      <xdr:rowOff>136313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8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87533</xdr:rowOff>
    </xdr:from>
    <xdr:to>
      <xdr:col>85</xdr:col>
      <xdr:colOff>127000</xdr:colOff>
      <xdr:row>57</xdr:row>
      <xdr:rowOff>142767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860183"/>
          <a:ext cx="838200" cy="5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78440</xdr:rowOff>
    </xdr:from>
    <xdr:ext cx="599010"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08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55563</xdr:rowOff>
    </xdr:from>
    <xdr:to>
      <xdr:col>85</xdr:col>
      <xdr:colOff>177800</xdr:colOff>
      <xdr:row>56</xdr:row>
      <xdr:rowOff>157163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5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135013</xdr:rowOff>
    </xdr:from>
    <xdr:to>
      <xdr:col>81</xdr:col>
      <xdr:colOff>50800</xdr:colOff>
      <xdr:row>57</xdr:row>
      <xdr:rowOff>142767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907663"/>
          <a:ext cx="889000" cy="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65736</xdr:rowOff>
    </xdr:from>
    <xdr:to>
      <xdr:col>81</xdr:col>
      <xdr:colOff>101600</xdr:colOff>
      <xdr:row>56</xdr:row>
      <xdr:rowOff>167336</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12413</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181795" y="944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84185</xdr:rowOff>
    </xdr:from>
    <xdr:to>
      <xdr:col>76</xdr:col>
      <xdr:colOff>114300</xdr:colOff>
      <xdr:row>57</xdr:row>
      <xdr:rowOff>135013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856835"/>
          <a:ext cx="889000" cy="5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103043</xdr:rowOff>
    </xdr:from>
    <xdr:to>
      <xdr:col>76</xdr:col>
      <xdr:colOff>165100</xdr:colOff>
      <xdr:row>57</xdr:row>
      <xdr:rowOff>33193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0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49720</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292795" y="947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112900</xdr:rowOff>
    </xdr:from>
    <xdr:to>
      <xdr:col>71</xdr:col>
      <xdr:colOff>177800</xdr:colOff>
      <xdr:row>57</xdr:row>
      <xdr:rowOff>84185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714100"/>
          <a:ext cx="889000" cy="14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122341</xdr:rowOff>
    </xdr:from>
    <xdr:to>
      <xdr:col>72</xdr:col>
      <xdr:colOff>38100</xdr:colOff>
      <xdr:row>57</xdr:row>
      <xdr:rowOff>52491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2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69018</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03795" y="949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59186</xdr:rowOff>
    </xdr:from>
    <xdr:to>
      <xdr:col>67</xdr:col>
      <xdr:colOff>101600</xdr:colOff>
      <xdr:row>57</xdr:row>
      <xdr:rowOff>160786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83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151913</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92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36733</xdr:rowOff>
    </xdr:from>
    <xdr:to>
      <xdr:col>85</xdr:col>
      <xdr:colOff>177800</xdr:colOff>
      <xdr:row>57</xdr:row>
      <xdr:rowOff>138333</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0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123110</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2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91967</xdr:rowOff>
    </xdr:from>
    <xdr:to>
      <xdr:col>81</xdr:col>
      <xdr:colOff>101600</xdr:colOff>
      <xdr:row>58</xdr:row>
      <xdr:rowOff>22117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6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13244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5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84213</xdr:rowOff>
    </xdr:from>
    <xdr:to>
      <xdr:col>76</xdr:col>
      <xdr:colOff>165100</xdr:colOff>
      <xdr:row>58</xdr:row>
      <xdr:rowOff>14363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85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5490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94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33385</xdr:rowOff>
    </xdr:from>
    <xdr:to>
      <xdr:col>72</xdr:col>
      <xdr:colOff>38100</xdr:colOff>
      <xdr:row>57</xdr:row>
      <xdr:rowOff>134985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0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126112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89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62100</xdr:rowOff>
    </xdr:from>
    <xdr:to>
      <xdr:col>67</xdr:col>
      <xdr:colOff>101600</xdr:colOff>
      <xdr:row>56</xdr:row>
      <xdr:rowOff>163700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66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8777</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14795" y="9438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43261</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16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161388</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9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43261</xdr:rowOff>
    </xdr:from>
    <xdr:to>
      <xdr:col>86</xdr:col>
      <xdr:colOff>25400</xdr:colOff>
      <xdr:row>71</xdr:row>
      <xdr:rowOff>43261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1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2890</xdr:rowOff>
    </xdr:from>
    <xdr:to>
      <xdr:col>85</xdr:col>
      <xdr:colOff>127000</xdr:colOff>
      <xdr:row>78</xdr:row>
      <xdr:rowOff>67149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375990"/>
          <a:ext cx="838200" cy="6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19297</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92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40870</xdr:rowOff>
    </xdr:from>
    <xdr:to>
      <xdr:col>85</xdr:col>
      <xdr:colOff>177800</xdr:colOff>
      <xdr:row>78</xdr:row>
      <xdr:rowOff>142470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1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41989</xdr:rowOff>
    </xdr:from>
    <xdr:to>
      <xdr:col>81</xdr:col>
      <xdr:colOff>50800</xdr:colOff>
      <xdr:row>78</xdr:row>
      <xdr:rowOff>67149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2900739"/>
          <a:ext cx="889000" cy="53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53688</xdr:rowOff>
    </xdr:from>
    <xdr:to>
      <xdr:col>81</xdr:col>
      <xdr:colOff>101600</xdr:colOff>
      <xdr:row>78</xdr:row>
      <xdr:rowOff>155288</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42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146415</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51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41989</xdr:rowOff>
    </xdr:from>
    <xdr:to>
      <xdr:col>76</xdr:col>
      <xdr:colOff>114300</xdr:colOff>
      <xdr:row>77</xdr:row>
      <xdr:rowOff>19693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2900739"/>
          <a:ext cx="889000" cy="32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61125</xdr:rowOff>
    </xdr:from>
    <xdr:to>
      <xdr:col>76</xdr:col>
      <xdr:colOff>165100</xdr:colOff>
      <xdr:row>78</xdr:row>
      <xdr:rowOff>162725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43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153852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52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19693</xdr:rowOff>
    </xdr:from>
    <xdr:to>
      <xdr:col>71</xdr:col>
      <xdr:colOff>177800</xdr:colOff>
      <xdr:row>79</xdr:row>
      <xdr:rowOff>27693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221343"/>
          <a:ext cx="889000" cy="35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24870</xdr:rowOff>
    </xdr:from>
    <xdr:to>
      <xdr:col>72</xdr:col>
      <xdr:colOff>38100</xdr:colOff>
      <xdr:row>78</xdr:row>
      <xdr:rowOff>126470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117597</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49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40292</xdr:rowOff>
    </xdr:from>
    <xdr:to>
      <xdr:col>67</xdr:col>
      <xdr:colOff>101600</xdr:colOff>
      <xdr:row>78</xdr:row>
      <xdr:rowOff>141892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13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158419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18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123540</xdr:rowOff>
    </xdr:from>
    <xdr:to>
      <xdr:col>85</xdr:col>
      <xdr:colOff>177800</xdr:colOff>
      <xdr:row>78</xdr:row>
      <xdr:rowOff>53690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32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146417</xdr:rowOff>
    </xdr:from>
    <xdr:ext cx="534377"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17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16349</xdr:rowOff>
    </xdr:from>
    <xdr:to>
      <xdr:col>81</xdr:col>
      <xdr:colOff>101600</xdr:colOff>
      <xdr:row>78</xdr:row>
      <xdr:rowOff>117949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38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134476</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14111" y="1316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162639</xdr:rowOff>
    </xdr:from>
    <xdr:to>
      <xdr:col>76</xdr:col>
      <xdr:colOff>165100</xdr:colOff>
      <xdr:row>75</xdr:row>
      <xdr:rowOff>92789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284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109316</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25111" y="1262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140343</xdr:rowOff>
    </xdr:from>
    <xdr:to>
      <xdr:col>72</xdr:col>
      <xdr:colOff>38100</xdr:colOff>
      <xdr:row>77</xdr:row>
      <xdr:rowOff>70493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17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87020</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36111" y="1294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148343</xdr:rowOff>
    </xdr:from>
    <xdr:to>
      <xdr:col>67</xdr:col>
      <xdr:colOff>101600</xdr:colOff>
      <xdr:row>79</xdr:row>
      <xdr:rowOff>78493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69620</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61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88627</xdr:rowOff>
    </xdr:from>
    <xdr:to>
      <xdr:col>85</xdr:col>
      <xdr:colOff>126364</xdr:colOff>
      <xdr:row>99</xdr:row>
      <xdr:rowOff>41459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690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45286</xdr:rowOff>
    </xdr:from>
    <xdr:ext cx="378565"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7018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41459</xdr:rowOff>
    </xdr:from>
    <xdr:to>
      <xdr:col>86</xdr:col>
      <xdr:colOff>25400</xdr:colOff>
      <xdr:row>99</xdr:row>
      <xdr:rowOff>41459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701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35304</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46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88627</xdr:rowOff>
    </xdr:from>
    <xdr:to>
      <xdr:col>86</xdr:col>
      <xdr:colOff>25400</xdr:colOff>
      <xdr:row>91</xdr:row>
      <xdr:rowOff>88627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690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41013</xdr:rowOff>
    </xdr:from>
    <xdr:to>
      <xdr:col>85</xdr:col>
      <xdr:colOff>127000</xdr:colOff>
      <xdr:row>95</xdr:row>
      <xdr:rowOff>124365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328763"/>
          <a:ext cx="838200" cy="8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17781</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476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39354</xdr:rowOff>
    </xdr:from>
    <xdr:to>
      <xdr:col>85</xdr:col>
      <xdr:colOff>177800</xdr:colOff>
      <xdr:row>96</xdr:row>
      <xdr:rowOff>140954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9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105037</xdr:rowOff>
    </xdr:from>
    <xdr:to>
      <xdr:col>81</xdr:col>
      <xdr:colOff>50800</xdr:colOff>
      <xdr:row>95</xdr:row>
      <xdr:rowOff>124365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392787"/>
          <a:ext cx="889000" cy="1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12436</xdr:rowOff>
    </xdr:from>
    <xdr:to>
      <xdr:col>81</xdr:col>
      <xdr:colOff>101600</xdr:colOff>
      <xdr:row>96</xdr:row>
      <xdr:rowOff>114036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105163</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56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105037</xdr:rowOff>
    </xdr:from>
    <xdr:to>
      <xdr:col>76</xdr:col>
      <xdr:colOff>114300</xdr:colOff>
      <xdr:row>95</xdr:row>
      <xdr:rowOff>165395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392787"/>
          <a:ext cx="889000" cy="6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54682</xdr:rowOff>
    </xdr:from>
    <xdr:to>
      <xdr:col>76</xdr:col>
      <xdr:colOff>165100</xdr:colOff>
      <xdr:row>96</xdr:row>
      <xdr:rowOff>156282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147409</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606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145563</xdr:rowOff>
    </xdr:from>
    <xdr:to>
      <xdr:col>71</xdr:col>
      <xdr:colOff>177800</xdr:colOff>
      <xdr:row>95</xdr:row>
      <xdr:rowOff>165395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433313"/>
          <a:ext cx="889000" cy="1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84472</xdr:rowOff>
    </xdr:from>
    <xdr:to>
      <xdr:col>72</xdr:col>
      <xdr:colOff>38100</xdr:colOff>
      <xdr:row>97</xdr:row>
      <xdr:rowOff>14622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5749</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63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9221</xdr:rowOff>
    </xdr:from>
    <xdr:to>
      <xdr:col>67</xdr:col>
      <xdr:colOff>101600</xdr:colOff>
      <xdr:row>97</xdr:row>
      <xdr:rowOff>110821</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6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101948</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7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161663</xdr:rowOff>
    </xdr:from>
    <xdr:to>
      <xdr:col>85</xdr:col>
      <xdr:colOff>177800</xdr:colOff>
      <xdr:row>95</xdr:row>
      <xdr:rowOff>91813</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27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13090</xdr:rowOff>
    </xdr:from>
    <xdr:ext cx="599010"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129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73565</xdr:rowOff>
    </xdr:from>
    <xdr:to>
      <xdr:col>81</xdr:col>
      <xdr:colOff>101600</xdr:colOff>
      <xdr:row>96</xdr:row>
      <xdr:rowOff>3715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36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20242</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181795" y="16136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54237</xdr:rowOff>
    </xdr:from>
    <xdr:to>
      <xdr:col>76</xdr:col>
      <xdr:colOff>165100</xdr:colOff>
      <xdr:row>95</xdr:row>
      <xdr:rowOff>155837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34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914</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292795" y="16117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114595</xdr:rowOff>
    </xdr:from>
    <xdr:to>
      <xdr:col>72</xdr:col>
      <xdr:colOff>38100</xdr:colOff>
      <xdr:row>96</xdr:row>
      <xdr:rowOff>44745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40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61272</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03795" y="161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94763</xdr:rowOff>
    </xdr:from>
    <xdr:to>
      <xdr:col>67</xdr:col>
      <xdr:colOff>101600</xdr:colOff>
      <xdr:row>96</xdr:row>
      <xdr:rowOff>24913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38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41440</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14795" y="16157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74386"/>
          <a:ext cx="1269" cy="1480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159763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74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77213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208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54335</xdr:rowOff>
    </xdr:from>
    <xdr:to>
      <xdr:col>116</xdr:col>
      <xdr:colOff>114300</xdr:colOff>
      <xdr:row>38</xdr:row>
      <xdr:rowOff>155935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6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21051</xdr:rowOff>
    </xdr:from>
    <xdr:to>
      <xdr:col>112</xdr:col>
      <xdr:colOff>38100</xdr:colOff>
      <xdr:row>38</xdr:row>
      <xdr:rowOff>122651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3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139178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1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73904</xdr:rowOff>
    </xdr:from>
    <xdr:to>
      <xdr:col>107</xdr:col>
      <xdr:colOff>101600</xdr:colOff>
      <xdr:row>39</xdr:row>
      <xdr:rowOff>4054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20581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55067</xdr:rowOff>
    </xdr:from>
    <xdr:to>
      <xdr:col>102</xdr:col>
      <xdr:colOff>165100</xdr:colOff>
      <xdr:row>38</xdr:row>
      <xdr:rowOff>156667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1744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86431</xdr:rowOff>
    </xdr:from>
    <xdr:to>
      <xdr:col>98</xdr:col>
      <xdr:colOff>38100</xdr:colOff>
      <xdr:row>39</xdr:row>
      <xdr:rowOff>16581</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0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33108</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99333" y="63767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32763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47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総務費は住民一人当たり</a:t>
          </a:r>
          <a:r>
            <a:rPr kumimoji="1" lang="en-US" altLang="ja-JP" sz="1100">
              <a:solidFill>
                <a:schemeClr val="dk1"/>
              </a:solidFill>
              <a:effectLst/>
              <a:latin typeface="+mn-lt"/>
              <a:ea typeface="+mn-ea"/>
              <a:cs typeface="+mn-cs"/>
            </a:rPr>
            <a:t>228,416</a:t>
          </a:r>
          <a:r>
            <a:rPr kumimoji="1" lang="ja-JP" altLang="ja-JP" sz="1100">
              <a:solidFill>
                <a:schemeClr val="dk1"/>
              </a:solidFill>
              <a:effectLst/>
              <a:latin typeface="+mn-lt"/>
              <a:ea typeface="+mn-ea"/>
              <a:cs typeface="+mn-cs"/>
            </a:rPr>
            <a:t>円で類似団体とほぼ同水準となっており、令和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年度と比較し</a:t>
          </a:r>
          <a:r>
            <a:rPr kumimoji="1" lang="en-US" altLang="ja-JP" sz="1100">
              <a:solidFill>
                <a:schemeClr val="dk1"/>
              </a:solidFill>
              <a:effectLst/>
              <a:latin typeface="+mn-lt"/>
              <a:ea typeface="+mn-ea"/>
              <a:cs typeface="+mn-cs"/>
            </a:rPr>
            <a:t>12,573</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している。民生費は住民一人当たり</a:t>
          </a:r>
          <a:r>
            <a:rPr kumimoji="1" lang="en-US" altLang="ja-JP" sz="1100">
              <a:solidFill>
                <a:schemeClr val="dk1"/>
              </a:solidFill>
              <a:effectLst/>
              <a:latin typeface="+mn-lt"/>
              <a:ea typeface="+mn-ea"/>
              <a:cs typeface="+mn-cs"/>
            </a:rPr>
            <a:t>293,545</a:t>
          </a:r>
          <a:r>
            <a:rPr kumimoji="1" lang="ja-JP" altLang="ja-JP" sz="1100">
              <a:solidFill>
                <a:schemeClr val="dk1"/>
              </a:solidFill>
              <a:effectLst/>
              <a:latin typeface="+mn-lt"/>
              <a:ea typeface="+mn-ea"/>
              <a:cs typeface="+mn-cs"/>
            </a:rPr>
            <a:t>円で、類似団体と比べて高い水準にあり、給付金事業の</a:t>
          </a:r>
          <a:r>
            <a:rPr kumimoji="1" lang="ja-JP" altLang="en-US" sz="1100">
              <a:solidFill>
                <a:schemeClr val="dk1"/>
              </a:solidFill>
              <a:effectLst/>
              <a:latin typeface="+mn-lt"/>
              <a:ea typeface="+mn-ea"/>
              <a:cs typeface="+mn-cs"/>
            </a:rPr>
            <a:t>支給</a:t>
          </a:r>
          <a:r>
            <a:rPr kumimoji="1" lang="ja-JP" altLang="ja-JP" sz="1100">
              <a:solidFill>
                <a:schemeClr val="dk1"/>
              </a:solidFill>
              <a:effectLst/>
              <a:latin typeface="+mn-lt"/>
              <a:ea typeface="+mn-ea"/>
              <a:cs typeface="+mn-cs"/>
            </a:rPr>
            <a:t>により、令和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年度と比較し</a:t>
          </a:r>
          <a:r>
            <a:rPr kumimoji="1" lang="en-US" altLang="ja-JP" sz="1100">
              <a:solidFill>
                <a:schemeClr val="dk1"/>
              </a:solidFill>
              <a:effectLst/>
              <a:latin typeface="+mn-lt"/>
              <a:ea typeface="+mn-ea"/>
              <a:cs typeface="+mn-cs"/>
            </a:rPr>
            <a:t>20,776</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している。衛生費は住民一人当たり</a:t>
          </a:r>
          <a:r>
            <a:rPr kumimoji="1" lang="en-US" altLang="ja-JP" sz="1100">
              <a:solidFill>
                <a:schemeClr val="dk1"/>
              </a:solidFill>
              <a:effectLst/>
              <a:latin typeface="+mn-lt"/>
              <a:ea typeface="+mn-ea"/>
              <a:cs typeface="+mn-cs"/>
            </a:rPr>
            <a:t>69,833</a:t>
          </a:r>
          <a:r>
            <a:rPr kumimoji="1" lang="ja-JP" altLang="ja-JP" sz="1100">
              <a:solidFill>
                <a:schemeClr val="dk1"/>
              </a:solidFill>
              <a:effectLst/>
              <a:latin typeface="+mn-lt"/>
              <a:ea typeface="+mn-ea"/>
              <a:cs typeface="+mn-cs"/>
            </a:rPr>
            <a:t>円で類似団体を下回っており、前年度と比較して</a:t>
          </a:r>
          <a:r>
            <a:rPr kumimoji="1" lang="en-US" altLang="ja-JP" sz="1100">
              <a:solidFill>
                <a:schemeClr val="dk1"/>
              </a:solidFill>
              <a:effectLst/>
              <a:latin typeface="+mn-lt"/>
              <a:ea typeface="+mn-ea"/>
              <a:cs typeface="+mn-cs"/>
            </a:rPr>
            <a:t>3,580</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している。農林水産業費は一人当たり</a:t>
          </a:r>
          <a:r>
            <a:rPr kumimoji="1" lang="en-US" altLang="ja-JP" sz="1100">
              <a:solidFill>
                <a:schemeClr val="dk1"/>
              </a:solidFill>
              <a:effectLst/>
              <a:latin typeface="+mn-lt"/>
              <a:ea typeface="+mn-ea"/>
              <a:cs typeface="+mn-cs"/>
            </a:rPr>
            <a:t>140,724</a:t>
          </a:r>
          <a:r>
            <a:rPr kumimoji="1" lang="ja-JP" altLang="ja-JP" sz="1100">
              <a:solidFill>
                <a:schemeClr val="dk1"/>
              </a:solidFill>
              <a:effectLst/>
              <a:latin typeface="+mn-lt"/>
              <a:ea typeface="+mn-ea"/>
              <a:cs typeface="+mn-cs"/>
            </a:rPr>
            <a:t>円で類似団体とほぼ同水準となっており、令和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年度と比較し</a:t>
          </a:r>
          <a:r>
            <a:rPr kumimoji="1" lang="en-US" altLang="ja-JP" sz="1100">
              <a:solidFill>
                <a:schemeClr val="dk1"/>
              </a:solidFill>
              <a:effectLst/>
              <a:latin typeface="+mn-lt"/>
              <a:ea typeface="+mn-ea"/>
              <a:cs typeface="+mn-cs"/>
            </a:rPr>
            <a:t>3,013</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した。土木費は住民一人当たり</a:t>
          </a:r>
          <a:r>
            <a:rPr kumimoji="1" lang="en-US" altLang="ja-JP" sz="1100">
              <a:solidFill>
                <a:schemeClr val="dk1"/>
              </a:solidFill>
              <a:effectLst/>
              <a:latin typeface="+mn-lt"/>
              <a:ea typeface="+mn-ea"/>
              <a:cs typeface="+mn-cs"/>
            </a:rPr>
            <a:t>141,983</a:t>
          </a:r>
          <a:r>
            <a:rPr kumimoji="1" lang="ja-JP" altLang="ja-JP" sz="1100">
              <a:solidFill>
                <a:schemeClr val="dk1"/>
              </a:solidFill>
              <a:effectLst/>
              <a:latin typeface="+mn-lt"/>
              <a:ea typeface="+mn-ea"/>
              <a:cs typeface="+mn-cs"/>
            </a:rPr>
            <a:t>円で、町道整備や維持補修工事に加え、港湾整備事業や総合運動公園整備事業等大規模事業を実施してきたことにより、類似団体と比べて高い水準にある。消防費は一人当たり</a:t>
          </a:r>
          <a:r>
            <a:rPr kumimoji="1" lang="en-US" altLang="ja-JP" sz="1100">
              <a:solidFill>
                <a:schemeClr val="dk1"/>
              </a:solidFill>
              <a:effectLst/>
              <a:latin typeface="+mn-lt"/>
              <a:ea typeface="+mn-ea"/>
              <a:cs typeface="+mn-cs"/>
            </a:rPr>
            <a:t>60,854</a:t>
          </a:r>
          <a:r>
            <a:rPr kumimoji="1" lang="ja-JP" altLang="ja-JP" sz="1100">
              <a:solidFill>
                <a:schemeClr val="dk1"/>
              </a:solidFill>
              <a:effectLst/>
              <a:latin typeface="+mn-lt"/>
              <a:ea typeface="+mn-ea"/>
              <a:cs typeface="+mn-cs"/>
            </a:rPr>
            <a:t>円で類似団体</a:t>
          </a:r>
          <a:r>
            <a:rPr kumimoji="1" lang="ja-JP" altLang="en-US" sz="1100">
              <a:solidFill>
                <a:schemeClr val="dk1"/>
              </a:solidFill>
              <a:effectLst/>
              <a:latin typeface="+mn-lt"/>
              <a:ea typeface="+mn-ea"/>
              <a:cs typeface="+mn-cs"/>
            </a:rPr>
            <a:t>より高水準と</a:t>
          </a:r>
          <a:r>
            <a:rPr kumimoji="1" lang="ja-JP" altLang="ja-JP" sz="1100">
              <a:solidFill>
                <a:schemeClr val="dk1"/>
              </a:solidFill>
              <a:effectLst/>
              <a:latin typeface="+mn-lt"/>
              <a:ea typeface="+mn-ea"/>
              <a:cs typeface="+mn-cs"/>
            </a:rPr>
            <a:t>なっており、令和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年度と比較し</a:t>
          </a:r>
          <a:r>
            <a:rPr kumimoji="1" lang="en-US" altLang="ja-JP" sz="1100">
              <a:solidFill>
                <a:schemeClr val="dk1"/>
              </a:solidFill>
              <a:effectLst/>
              <a:latin typeface="+mn-lt"/>
              <a:ea typeface="+mn-ea"/>
              <a:cs typeface="+mn-cs"/>
            </a:rPr>
            <a:t>17,168</a:t>
          </a:r>
          <a:r>
            <a:rPr kumimoji="1" lang="ja-JP" altLang="ja-JP" sz="1100">
              <a:solidFill>
                <a:schemeClr val="dk1"/>
              </a:solidFill>
              <a:effectLst/>
              <a:latin typeface="+mn-lt"/>
              <a:ea typeface="+mn-ea"/>
              <a:cs typeface="+mn-cs"/>
            </a:rPr>
            <a:t>円増加した主な要因は、平尾地区避難施設整備事業によるものである。教育費は住民一人当たり</a:t>
          </a:r>
          <a:r>
            <a:rPr kumimoji="1" lang="en-US" altLang="ja-JP" sz="1100">
              <a:solidFill>
                <a:schemeClr val="dk1"/>
              </a:solidFill>
              <a:effectLst/>
              <a:latin typeface="+mn-lt"/>
              <a:ea typeface="+mn-ea"/>
              <a:cs typeface="+mn-cs"/>
            </a:rPr>
            <a:t>78,692</a:t>
          </a:r>
          <a:r>
            <a:rPr kumimoji="1" lang="ja-JP" altLang="ja-JP" sz="1100">
              <a:solidFill>
                <a:schemeClr val="dk1"/>
              </a:solidFill>
              <a:effectLst/>
              <a:latin typeface="+mn-lt"/>
              <a:ea typeface="+mn-ea"/>
              <a:cs typeface="+mn-cs"/>
            </a:rPr>
            <a:t>円で類似団体を下回っており、前年度より</a:t>
          </a:r>
          <a:r>
            <a:rPr kumimoji="1" lang="en-US" altLang="ja-JP" sz="1100">
              <a:solidFill>
                <a:schemeClr val="dk1"/>
              </a:solidFill>
              <a:effectLst/>
              <a:latin typeface="+mn-lt"/>
              <a:ea typeface="+mn-ea"/>
              <a:cs typeface="+mn-cs"/>
            </a:rPr>
            <a:t>14,497</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している。公債費は、住民一人当たり</a:t>
          </a:r>
          <a:r>
            <a:rPr kumimoji="1" lang="en-US" altLang="ja-JP" sz="1100">
              <a:solidFill>
                <a:schemeClr val="dk1"/>
              </a:solidFill>
              <a:effectLst/>
              <a:latin typeface="+mn-lt"/>
              <a:ea typeface="+mn-ea"/>
              <a:cs typeface="+mn-cs"/>
            </a:rPr>
            <a:t>180,902</a:t>
          </a:r>
          <a:r>
            <a:rPr kumimoji="1" lang="ja-JP" altLang="ja-JP" sz="1100">
              <a:solidFill>
                <a:schemeClr val="dk1"/>
              </a:solidFill>
              <a:effectLst/>
              <a:latin typeface="+mn-lt"/>
              <a:ea typeface="+mn-ea"/>
              <a:cs typeface="+mn-cs"/>
            </a:rPr>
            <a:t>円で、類似団体平均と比較し高い水準にある。理由は、社会基盤整備事業を積極的に行い、その際に地方債を活用したことに伴い、地方債残高が増加し、地方債の元利償還金が膨らんでいるためである。財政健全化計画に基づき、交付税算入率の高いもののみを借入れることや総合振興計画等の事業計画を見直し、今後、少しずつでも減少傾向に転じるよう努め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鹿児島県長島町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財政調整基金残高は、適切な財源の確保と歳出の精査により、取崩しを回避しており、前年度とほぼ同額を維持している。実質単年度収支については、普通交付税の追加交付や臨時交付金等</a:t>
          </a:r>
          <a:r>
            <a:rPr kumimoji="1" lang="ja-JP" altLang="en-US" sz="1100">
              <a:solidFill>
                <a:schemeClr val="dk1"/>
              </a:solidFill>
              <a:effectLst/>
              <a:latin typeface="+mn-lt"/>
              <a:ea typeface="+mn-ea"/>
              <a:cs typeface="+mn-cs"/>
            </a:rPr>
            <a:t>もあったが赤字としており</a:t>
          </a:r>
          <a:r>
            <a:rPr kumimoji="1" lang="ja-JP" altLang="ja-JP" sz="1100">
              <a:solidFill>
                <a:schemeClr val="dk1"/>
              </a:solidFill>
              <a:effectLst/>
              <a:latin typeface="+mn-lt"/>
              <a:ea typeface="+mn-ea"/>
              <a:cs typeface="+mn-cs"/>
            </a:rPr>
            <a:t>、標準財政規模に占める割合では</a:t>
          </a:r>
          <a:r>
            <a:rPr kumimoji="1" lang="en-US" altLang="ja-JP" sz="1100">
              <a:solidFill>
                <a:schemeClr val="dk1"/>
              </a:solidFill>
              <a:effectLst/>
              <a:latin typeface="+mn-lt"/>
              <a:ea typeface="+mn-ea"/>
              <a:cs typeface="+mn-cs"/>
            </a:rPr>
            <a:t>1.83</a:t>
          </a:r>
          <a:r>
            <a:rPr kumimoji="1" lang="ja-JP" altLang="ja-JP" sz="1100">
              <a:solidFill>
                <a:schemeClr val="dk1"/>
              </a:solidFill>
              <a:effectLst/>
              <a:latin typeface="+mn-lt"/>
              <a:ea typeface="+mn-ea"/>
              <a:cs typeface="+mn-cs"/>
            </a:rPr>
            <a:t>ポイントの減となっている。　今後は町道整備や漁港整備等、普通建設事業費が増大する見込みがあるが、基金の積み増しを行っていきたい。また、収納対策の強化等、財源確保に努め、中長期的な見通しにより健全な財政運営に努める。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鹿児島県長島町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一般会計は、普通交付税の追加交付や臨時交付金等により、引き続き黒字を確保しており、標準財政規模に対する黒字額の割合は</a:t>
          </a:r>
          <a:r>
            <a:rPr kumimoji="1" lang="en-US" altLang="ja-JP" sz="1100">
              <a:solidFill>
                <a:schemeClr val="dk1"/>
              </a:solidFill>
              <a:effectLst/>
              <a:latin typeface="+mn-lt"/>
              <a:ea typeface="+mn-ea"/>
              <a:cs typeface="+mn-cs"/>
            </a:rPr>
            <a:t>10.33</a:t>
          </a:r>
          <a:r>
            <a:rPr kumimoji="1" lang="ja-JP" altLang="ja-JP" sz="1100">
              <a:solidFill>
                <a:schemeClr val="dk1"/>
              </a:solidFill>
              <a:effectLst/>
              <a:latin typeface="+mn-lt"/>
              <a:ea typeface="+mn-ea"/>
              <a:cs typeface="+mn-cs"/>
            </a:rPr>
            <a:t>％と令和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2.05</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国民健康保険特別会計では、保険給付費等の歳出が増加傾向にあるため、これまでに引き続き健診等の受診率向上、ジェネリック医薬品利用の推進を図り、医療費の抑制に努めたい。</a:t>
          </a:r>
          <a:endParaRPr lang="ja-JP" altLang="ja-JP" sz="1400">
            <a:effectLst/>
          </a:endParaRPr>
        </a:p>
        <a:p>
          <a:r>
            <a:rPr kumimoji="1" lang="ja-JP" altLang="ja-JP" sz="1100">
              <a:solidFill>
                <a:schemeClr val="dk1"/>
              </a:solidFill>
              <a:effectLst/>
              <a:latin typeface="+mn-lt"/>
              <a:ea typeface="+mn-ea"/>
              <a:cs typeface="+mn-cs"/>
            </a:rPr>
            <a:t>　太陽光発電特別会計では、令和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売電収入</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前年より低下はしているが</a:t>
          </a:r>
          <a:r>
            <a:rPr kumimoji="1" lang="ja-JP" altLang="en-US" sz="1100">
              <a:solidFill>
                <a:schemeClr val="dk1"/>
              </a:solidFill>
              <a:effectLst/>
              <a:latin typeface="+mn-lt"/>
              <a:ea typeface="+mn-ea"/>
              <a:cs typeface="+mn-cs"/>
            </a:rPr>
            <a:t>例年並み</a:t>
          </a:r>
          <a:r>
            <a:rPr kumimoji="1" lang="ja-JP" altLang="ja-JP" sz="1100">
              <a:solidFill>
                <a:schemeClr val="dk1"/>
              </a:solidFill>
              <a:effectLst/>
              <a:latin typeface="+mn-lt"/>
              <a:ea typeface="+mn-ea"/>
              <a:cs typeface="+mn-cs"/>
            </a:rPr>
            <a:t>得られ、引き続き黒字を確保している。</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年度については、赤字となる会計はなく、今後においても、各会計で財政運営を見直し適正な運営・企業経営を行うよう努める。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鹿児島県長島町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元利償還金の額は、過疎対策事業債の償還が</a:t>
          </a:r>
          <a:r>
            <a:rPr kumimoji="1" lang="ja-JP" altLang="en-US" sz="1100">
              <a:solidFill>
                <a:schemeClr val="dk1"/>
              </a:solidFill>
              <a:effectLst/>
              <a:latin typeface="+mn-lt"/>
              <a:ea typeface="+mn-ea"/>
              <a:cs typeface="+mn-cs"/>
            </a:rPr>
            <a:t>開始した</a:t>
          </a:r>
          <a:r>
            <a:rPr kumimoji="1" lang="ja-JP" altLang="ja-JP" sz="1100">
              <a:solidFill>
                <a:schemeClr val="dk1"/>
              </a:solidFill>
              <a:effectLst/>
              <a:latin typeface="+mn-lt"/>
              <a:ea typeface="+mn-ea"/>
              <a:cs typeface="+mn-cs"/>
            </a:rPr>
            <a:t>ことにより、</a:t>
          </a:r>
          <a:r>
            <a:rPr kumimoji="1" lang="en-US" altLang="ja-JP" sz="1100">
              <a:solidFill>
                <a:schemeClr val="dk1"/>
              </a:solidFill>
              <a:effectLst/>
              <a:latin typeface="+mn-lt"/>
              <a:ea typeface="+mn-ea"/>
              <a:cs typeface="+mn-cs"/>
            </a:rPr>
            <a:t>184</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、実質公債費比率の分子も昨年度に比べ</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総合振興計画等で事業の見直しによる計画的な借入により、比率の改善に努める。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鹿児島県長島町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一般会計等における地方債の現在高は、庁舎改修事業の主要工事が終了し、償還額が借入額を上回ったため、</a:t>
          </a:r>
          <a:r>
            <a:rPr kumimoji="1" lang="en-US" altLang="ja-JP" sz="1100">
              <a:solidFill>
                <a:schemeClr val="dk1"/>
              </a:solidFill>
              <a:effectLst/>
              <a:latin typeface="+mn-lt"/>
              <a:ea typeface="+mn-ea"/>
              <a:cs typeface="+mn-cs"/>
            </a:rPr>
            <a:t>146</a:t>
          </a:r>
          <a:r>
            <a:rPr kumimoji="1" lang="ja-JP" altLang="ja-JP" sz="1100">
              <a:solidFill>
                <a:schemeClr val="dk1"/>
              </a:solidFill>
              <a:effectLst/>
              <a:latin typeface="+mn-lt"/>
              <a:ea typeface="+mn-ea"/>
              <a:cs typeface="+mn-cs"/>
            </a:rPr>
            <a:t>百万円の減となった。また、学校教育施設整備基金や減債基金に積立てを行ったため、充当可能基金は</a:t>
          </a:r>
          <a:r>
            <a:rPr kumimoji="1" lang="en-US" altLang="ja-JP" sz="1100">
              <a:solidFill>
                <a:schemeClr val="dk1"/>
              </a:solidFill>
              <a:effectLst/>
              <a:latin typeface="+mn-lt"/>
              <a:ea typeface="+mn-ea"/>
              <a:cs typeface="+mn-cs"/>
            </a:rPr>
            <a:t>581</a:t>
          </a:r>
          <a:r>
            <a:rPr kumimoji="1" lang="ja-JP" altLang="ja-JP" sz="1100">
              <a:solidFill>
                <a:schemeClr val="dk1"/>
              </a:solidFill>
              <a:effectLst/>
              <a:latin typeface="+mn-lt"/>
              <a:ea typeface="+mn-ea"/>
              <a:cs typeface="+mn-cs"/>
            </a:rPr>
            <a:t>百万円増、基準財政需要額算入見込額は</a:t>
          </a:r>
          <a:r>
            <a:rPr kumimoji="1" lang="en-US" altLang="ja-JP" sz="1100">
              <a:solidFill>
                <a:schemeClr val="dk1"/>
              </a:solidFill>
              <a:effectLst/>
              <a:latin typeface="+mn-lt"/>
              <a:ea typeface="+mn-ea"/>
              <a:cs typeface="+mn-cs"/>
            </a:rPr>
            <a:t>336</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将来負担比率の分子の値については、昨年度から減少傾向にあり今年度は</a:t>
          </a:r>
          <a:r>
            <a:rPr kumimoji="1" lang="en-US" altLang="ja-JP" sz="1100">
              <a:solidFill>
                <a:schemeClr val="dk1"/>
              </a:solidFill>
              <a:effectLst/>
              <a:latin typeface="+mn-lt"/>
              <a:ea typeface="+mn-ea"/>
              <a:cs typeface="+mn-cs"/>
            </a:rPr>
            <a:t>1,152</a:t>
          </a:r>
          <a:r>
            <a:rPr kumimoji="1" lang="ja-JP" altLang="ja-JP" sz="1100">
              <a:solidFill>
                <a:schemeClr val="dk1"/>
              </a:solidFill>
              <a:effectLst/>
              <a:latin typeface="+mn-lt"/>
              <a:ea typeface="+mn-ea"/>
              <a:cs typeface="+mn-cs"/>
            </a:rPr>
            <a:t>百万円の減となった。</a:t>
          </a:r>
          <a:endParaRPr lang="ja-JP" altLang="ja-JP" sz="1400">
            <a:effectLst/>
          </a:endParaRPr>
        </a:p>
        <a:p>
          <a:r>
            <a:rPr kumimoji="1" lang="ja-JP" altLang="ja-JP" sz="1100">
              <a:solidFill>
                <a:schemeClr val="dk1"/>
              </a:solidFill>
              <a:effectLst/>
              <a:latin typeface="+mn-lt"/>
              <a:ea typeface="+mn-ea"/>
              <a:cs typeface="+mn-cs"/>
            </a:rPr>
            <a:t>　今後は総合振興計画等で事業の見直しを行い、計画的な借入れ、充当可能基金の積立等により、将来負担比率の改善に努める。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鹿児島県長島町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千万円の積立てを行った。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・水道事業会計の償還財源として、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35,492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・「獅子島架橋」の実現に向けて、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mn-lt"/>
              <a:ea typeface="+mn-ea"/>
              <a:cs typeface="+mn-cs"/>
            </a:rPr>
            <a:t>・基金全体としては増額となったが、財政調整基金は他市町村と比べて少ないため、今後も計画的な積立を行っていく。</a:t>
          </a:r>
          <a:endParaRPr lang="ja-JP" altLang="ja-JP" sz="1200">
            <a:effectLst/>
          </a:endParaRPr>
        </a:p>
        <a:p>
          <a:r>
            <a:rPr kumimoji="1" lang="ja-JP" altLang="ja-JP" sz="1200">
              <a:solidFill>
                <a:schemeClr val="dk1"/>
              </a:solidFill>
              <a:effectLst/>
              <a:latin typeface="+mn-lt"/>
              <a:ea typeface="+mn-ea"/>
              <a:cs typeface="+mn-cs"/>
            </a:rPr>
            <a:t>・「夢追いふるさと長島景観基金」にふるさと納税による寄附金の積立てを行い、景観整備事業等に財源として年次的に取崩していくことを予定している。</a:t>
          </a:r>
          <a:endParaRPr lang="ja-JP" altLang="ja-JP" sz="1200">
            <a:effectLst/>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・夢追い獅子島架橋基金：町民の夢である「獅子島架橋」の実現を図る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・まちづくり基金：町民の連帯の強化と協働のまちづくりを推進し、地域振興を図る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・夢追いふるさと長島景観基金：ふるさと長島を愛し、応援しようとする個人または団体からの寄附金を財源として、寄附者参加型の</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魅力ある長島のふるさと景観づくり等に資する</a:t>
          </a:r>
          <a:endParaRPr lang="ja-JP" altLang="ja-JP" sz="1400">
            <a:solidFill>
              <a:sysClr val="windowText" lastClr="000000"/>
            </a:solidFill>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　・夢追い獅子島架橋基金：「獅子島架橋」の実現に向けて、毎年約１億円の積立てを行っているため増加</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・まちづくり基金：平成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年度から町民の要望にきめ細やかに対応するための「スマイルプラン事業」に</a:t>
          </a:r>
          <a:r>
            <a:rPr kumimoji="1" lang="en-US" altLang="ja-JP" sz="1100">
              <a:solidFill>
                <a:sysClr val="windowText" lastClr="000000"/>
              </a:solidFill>
              <a:effectLst/>
              <a:latin typeface="+mn-lt"/>
              <a:ea typeface="+mn-ea"/>
              <a:cs typeface="+mn-cs"/>
            </a:rPr>
            <a:t>6,700</a:t>
          </a:r>
          <a:r>
            <a:rPr kumimoji="1" lang="ja-JP" altLang="ja-JP" sz="1100">
              <a:solidFill>
                <a:sysClr val="windowText" lastClr="000000"/>
              </a:solidFill>
              <a:effectLst/>
              <a:latin typeface="+mn-lt"/>
              <a:ea typeface="+mn-ea"/>
              <a:cs typeface="+mn-cs"/>
            </a:rPr>
            <a:t>万円を取崩したことによる減少</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・ふるさと納税により、夢追いふるさと長島景観基金、ぶり奨学金基金が増加</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・中学校統合・再編に向けて学校教育施設整備基金に</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億円の積立を行った。</a:t>
          </a:r>
          <a:endParaRPr lang="ja-JP" altLang="ja-JP" sz="1400">
            <a:solidFill>
              <a:sysClr val="windowText" lastClr="000000"/>
            </a:solidFill>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・夢追い獅子島架橋基金：「獅子島架橋」の実現に向けて、毎年１億円を積立予定</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・まちづくり基金：「スマイルプラン事業」に毎年取崩していく方針</a:t>
          </a:r>
          <a:endParaRPr lang="ja-JP" altLang="ja-JP" sz="1400">
            <a:solidFill>
              <a:sysClr val="windowText" lastClr="000000"/>
            </a:solidFill>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・財政調整基金は他市町村と比べても少ないため、今後も計画的な積み立てを行っていく。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・水道事業会計の公営企業化により、償還財源として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35,492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・償還財源として、年次的に取崩す予定である。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13014290</v>
      </c>
      <c r="BO4" s="436"/>
      <c r="BP4" s="436"/>
      <c r="BQ4" s="436"/>
      <c r="BR4" s="436"/>
      <c r="BS4" s="436"/>
      <c r="BT4" s="436"/>
      <c r="BU4" s="437"/>
      <c r="BV4" s="435">
        <v>12462968</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10.5</v>
      </c>
      <c r="CU4" s="576"/>
      <c r="CV4" s="576"/>
      <c r="CW4" s="576"/>
      <c r="CX4" s="576"/>
      <c r="CY4" s="576"/>
      <c r="CZ4" s="576"/>
      <c r="DA4" s="577"/>
      <c r="DB4" s="575">
        <v>12.6</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12303726</v>
      </c>
      <c r="BO5" s="407"/>
      <c r="BP5" s="407"/>
      <c r="BQ5" s="407"/>
      <c r="BR5" s="407"/>
      <c r="BS5" s="407"/>
      <c r="BT5" s="407"/>
      <c r="BU5" s="408"/>
      <c r="BV5" s="406">
        <v>11648105</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89.9</v>
      </c>
      <c r="CU5" s="404"/>
      <c r="CV5" s="404"/>
      <c r="CW5" s="404"/>
      <c r="CX5" s="404"/>
      <c r="CY5" s="404"/>
      <c r="CZ5" s="404"/>
      <c r="DA5" s="405"/>
      <c r="DB5" s="403">
        <v>87.5</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710564</v>
      </c>
      <c r="BO6" s="407"/>
      <c r="BP6" s="407"/>
      <c r="BQ6" s="407"/>
      <c r="BR6" s="407"/>
      <c r="BS6" s="407"/>
      <c r="BT6" s="407"/>
      <c r="BU6" s="408"/>
      <c r="BV6" s="406">
        <v>814863</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90.3</v>
      </c>
      <c r="CU6" s="550"/>
      <c r="CV6" s="550"/>
      <c r="CW6" s="550"/>
      <c r="CX6" s="550"/>
      <c r="CY6" s="550"/>
      <c r="CZ6" s="550"/>
      <c r="DA6" s="551"/>
      <c r="DB6" s="549">
        <v>88.3</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85211</v>
      </c>
      <c r="BO7" s="407"/>
      <c r="BP7" s="407"/>
      <c r="BQ7" s="407"/>
      <c r="BR7" s="407"/>
      <c r="BS7" s="407"/>
      <c r="BT7" s="407"/>
      <c r="BU7" s="408"/>
      <c r="BV7" s="406">
        <v>93778</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5961884</v>
      </c>
      <c r="CU7" s="407"/>
      <c r="CV7" s="407"/>
      <c r="CW7" s="407"/>
      <c r="CX7" s="407"/>
      <c r="CY7" s="407"/>
      <c r="CZ7" s="407"/>
      <c r="DA7" s="408"/>
      <c r="DB7" s="406">
        <v>5745489</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625353</v>
      </c>
      <c r="BO8" s="407"/>
      <c r="BP8" s="407"/>
      <c r="BQ8" s="407"/>
      <c r="BR8" s="407"/>
      <c r="BS8" s="407"/>
      <c r="BT8" s="407"/>
      <c r="BU8" s="408"/>
      <c r="BV8" s="406">
        <v>721085</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0.18</v>
      </c>
      <c r="CU8" s="510"/>
      <c r="CV8" s="510"/>
      <c r="CW8" s="510"/>
      <c r="CX8" s="510"/>
      <c r="CY8" s="510"/>
      <c r="CZ8" s="510"/>
      <c r="DA8" s="511"/>
      <c r="DB8" s="509">
        <v>0.18</v>
      </c>
      <c r="DC8" s="510"/>
      <c r="DD8" s="510"/>
      <c r="DE8" s="510"/>
      <c r="DF8" s="510"/>
      <c r="DG8" s="510"/>
      <c r="DH8" s="510"/>
      <c r="DI8" s="511"/>
    </row>
    <row r="9" spans="1:119" ht="18.75" customHeight="1" thickBot="1" x14ac:dyDescent="0.2">
      <c r="A9" s="175"/>
      <c r="B9" s="538" t="s">
        <v>106</v>
      </c>
      <c r="C9" s="539"/>
      <c r="D9" s="539"/>
      <c r="E9" s="539"/>
      <c r="F9" s="539"/>
      <c r="G9" s="539"/>
      <c r="H9" s="539"/>
      <c r="I9" s="539"/>
      <c r="J9" s="539"/>
      <c r="K9" s="457"/>
      <c r="L9" s="540" t="s">
        <v>107</v>
      </c>
      <c r="M9" s="541"/>
      <c r="N9" s="541"/>
      <c r="O9" s="541"/>
      <c r="P9" s="541"/>
      <c r="Q9" s="542"/>
      <c r="R9" s="543">
        <v>9705</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-95732</v>
      </c>
      <c r="BO9" s="407"/>
      <c r="BP9" s="407"/>
      <c r="BQ9" s="407"/>
      <c r="BR9" s="407"/>
      <c r="BS9" s="407"/>
      <c r="BT9" s="407"/>
      <c r="BU9" s="408"/>
      <c r="BV9" s="406">
        <v>12756</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20.9</v>
      </c>
      <c r="CU9" s="404"/>
      <c r="CV9" s="404"/>
      <c r="CW9" s="404"/>
      <c r="CX9" s="404"/>
      <c r="CY9" s="404"/>
      <c r="CZ9" s="404"/>
      <c r="DA9" s="405"/>
      <c r="DB9" s="403">
        <v>19.8</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112</v>
      </c>
      <c r="M10" s="363"/>
      <c r="N10" s="363"/>
      <c r="O10" s="363"/>
      <c r="P10" s="363"/>
      <c r="Q10" s="364"/>
      <c r="R10" s="359">
        <v>10431</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114</v>
      </c>
      <c r="AV10" s="465"/>
      <c r="AW10" s="465"/>
      <c r="AX10" s="465"/>
      <c r="AY10" s="420" t="s">
        <v>115</v>
      </c>
      <c r="AZ10" s="421"/>
      <c r="BA10" s="421"/>
      <c r="BB10" s="421"/>
      <c r="BC10" s="421"/>
      <c r="BD10" s="421"/>
      <c r="BE10" s="421"/>
      <c r="BF10" s="421"/>
      <c r="BG10" s="421"/>
      <c r="BH10" s="421"/>
      <c r="BI10" s="421"/>
      <c r="BJ10" s="421"/>
      <c r="BK10" s="421"/>
      <c r="BL10" s="421"/>
      <c r="BM10" s="422"/>
      <c r="BN10" s="406">
        <v>0</v>
      </c>
      <c r="BO10" s="407"/>
      <c r="BP10" s="407"/>
      <c r="BQ10" s="407"/>
      <c r="BR10" s="407"/>
      <c r="BS10" s="407"/>
      <c r="BT10" s="407"/>
      <c r="BU10" s="408"/>
      <c r="BV10" s="406">
        <v>0</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15">
      <c r="A12" s="175"/>
      <c r="B12" s="512" t="s">
        <v>123</v>
      </c>
      <c r="C12" s="513"/>
      <c r="D12" s="513"/>
      <c r="E12" s="513"/>
      <c r="F12" s="513"/>
      <c r="G12" s="513"/>
      <c r="H12" s="513"/>
      <c r="I12" s="513"/>
      <c r="J12" s="513"/>
      <c r="K12" s="514"/>
      <c r="L12" s="521" t="s">
        <v>124</v>
      </c>
      <c r="M12" s="522"/>
      <c r="N12" s="522"/>
      <c r="O12" s="522"/>
      <c r="P12" s="522"/>
      <c r="Q12" s="523"/>
      <c r="R12" s="524">
        <v>9643</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0</v>
      </c>
      <c r="BO12" s="407"/>
      <c r="BP12" s="407"/>
      <c r="BQ12" s="407"/>
      <c r="BR12" s="407"/>
      <c r="BS12" s="407"/>
      <c r="BT12" s="407"/>
      <c r="BU12" s="408"/>
      <c r="BV12" s="406">
        <v>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90"/>
      <c r="M13" s="490" t="s">
        <v>130</v>
      </c>
      <c r="N13" s="491"/>
      <c r="O13" s="491"/>
      <c r="P13" s="491"/>
      <c r="Q13" s="492"/>
      <c r="R13" s="493">
        <v>9542</v>
      </c>
      <c r="S13" s="494"/>
      <c r="T13" s="494"/>
      <c r="U13" s="494"/>
      <c r="V13" s="495"/>
      <c r="W13" s="496" t="s">
        <v>131</v>
      </c>
      <c r="X13" s="392"/>
      <c r="Y13" s="392"/>
      <c r="Z13" s="392"/>
      <c r="AA13" s="392"/>
      <c r="AB13" s="393"/>
      <c r="AC13" s="359">
        <v>2005</v>
      </c>
      <c r="AD13" s="360"/>
      <c r="AE13" s="360"/>
      <c r="AF13" s="360"/>
      <c r="AG13" s="361"/>
      <c r="AH13" s="359">
        <v>2306</v>
      </c>
      <c r="AI13" s="360"/>
      <c r="AJ13" s="360"/>
      <c r="AK13" s="360"/>
      <c r="AL13" s="419"/>
      <c r="AM13" s="463" t="s">
        <v>132</v>
      </c>
      <c r="AN13" s="363"/>
      <c r="AO13" s="363"/>
      <c r="AP13" s="363"/>
      <c r="AQ13" s="363"/>
      <c r="AR13" s="363"/>
      <c r="AS13" s="363"/>
      <c r="AT13" s="364"/>
      <c r="AU13" s="464" t="s">
        <v>114</v>
      </c>
      <c r="AV13" s="465"/>
      <c r="AW13" s="465"/>
      <c r="AX13" s="465"/>
      <c r="AY13" s="420" t="s">
        <v>133</v>
      </c>
      <c r="AZ13" s="421"/>
      <c r="BA13" s="421"/>
      <c r="BB13" s="421"/>
      <c r="BC13" s="421"/>
      <c r="BD13" s="421"/>
      <c r="BE13" s="421"/>
      <c r="BF13" s="421"/>
      <c r="BG13" s="421"/>
      <c r="BH13" s="421"/>
      <c r="BI13" s="421"/>
      <c r="BJ13" s="421"/>
      <c r="BK13" s="421"/>
      <c r="BL13" s="421"/>
      <c r="BM13" s="422"/>
      <c r="BN13" s="406">
        <v>-95732</v>
      </c>
      <c r="BO13" s="407"/>
      <c r="BP13" s="407"/>
      <c r="BQ13" s="407"/>
      <c r="BR13" s="407"/>
      <c r="BS13" s="407"/>
      <c r="BT13" s="407"/>
      <c r="BU13" s="408"/>
      <c r="BV13" s="406">
        <v>12756</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9.4</v>
      </c>
      <c r="CU13" s="404"/>
      <c r="CV13" s="404"/>
      <c r="CW13" s="404"/>
      <c r="CX13" s="404"/>
      <c r="CY13" s="404"/>
      <c r="CZ13" s="404"/>
      <c r="DA13" s="405"/>
      <c r="DB13" s="403">
        <v>8.6</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9809</v>
      </c>
      <c r="S14" s="494"/>
      <c r="T14" s="494"/>
      <c r="U14" s="494"/>
      <c r="V14" s="495"/>
      <c r="W14" s="497"/>
      <c r="X14" s="395"/>
      <c r="Y14" s="395"/>
      <c r="Z14" s="395"/>
      <c r="AA14" s="395"/>
      <c r="AB14" s="396"/>
      <c r="AC14" s="486">
        <v>38.700000000000003</v>
      </c>
      <c r="AD14" s="487"/>
      <c r="AE14" s="487"/>
      <c r="AF14" s="487"/>
      <c r="AG14" s="488"/>
      <c r="AH14" s="486">
        <v>40.200000000000003</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90"/>
      <c r="M15" s="490" t="s">
        <v>130</v>
      </c>
      <c r="N15" s="491"/>
      <c r="O15" s="491"/>
      <c r="P15" s="491"/>
      <c r="Q15" s="492"/>
      <c r="R15" s="493">
        <v>9728</v>
      </c>
      <c r="S15" s="494"/>
      <c r="T15" s="494"/>
      <c r="U15" s="494"/>
      <c r="V15" s="495"/>
      <c r="W15" s="496" t="s">
        <v>137</v>
      </c>
      <c r="X15" s="392"/>
      <c r="Y15" s="392"/>
      <c r="Z15" s="392"/>
      <c r="AA15" s="392"/>
      <c r="AB15" s="393"/>
      <c r="AC15" s="359">
        <v>896</v>
      </c>
      <c r="AD15" s="360"/>
      <c r="AE15" s="360"/>
      <c r="AF15" s="360"/>
      <c r="AG15" s="361"/>
      <c r="AH15" s="359">
        <v>1040</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1073240</v>
      </c>
      <c r="BO15" s="436"/>
      <c r="BP15" s="436"/>
      <c r="BQ15" s="436"/>
      <c r="BR15" s="436"/>
      <c r="BS15" s="436"/>
      <c r="BT15" s="436"/>
      <c r="BU15" s="437"/>
      <c r="BV15" s="435">
        <v>1007600</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17.3</v>
      </c>
      <c r="AD16" s="487"/>
      <c r="AE16" s="487"/>
      <c r="AF16" s="487"/>
      <c r="AG16" s="488"/>
      <c r="AH16" s="486">
        <v>18.100000000000001</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5646278</v>
      </c>
      <c r="BO16" s="407"/>
      <c r="BP16" s="407"/>
      <c r="BQ16" s="407"/>
      <c r="BR16" s="407"/>
      <c r="BS16" s="407"/>
      <c r="BT16" s="407"/>
      <c r="BU16" s="408"/>
      <c r="BV16" s="406">
        <v>5449032</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2286</v>
      </c>
      <c r="AD17" s="360"/>
      <c r="AE17" s="360"/>
      <c r="AF17" s="360"/>
      <c r="AG17" s="361"/>
      <c r="AH17" s="359">
        <v>2388</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1336119</v>
      </c>
      <c r="BO17" s="407"/>
      <c r="BP17" s="407"/>
      <c r="BQ17" s="407"/>
      <c r="BR17" s="407"/>
      <c r="BS17" s="407"/>
      <c r="BT17" s="407"/>
      <c r="BU17" s="408"/>
      <c r="BV17" s="406">
        <v>1257024</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147</v>
      </c>
      <c r="C18" s="457"/>
      <c r="D18" s="457"/>
      <c r="E18" s="458"/>
      <c r="F18" s="458"/>
      <c r="G18" s="458"/>
      <c r="H18" s="458"/>
      <c r="I18" s="458"/>
      <c r="J18" s="458"/>
      <c r="K18" s="458"/>
      <c r="L18" s="459">
        <v>116.19</v>
      </c>
      <c r="M18" s="459"/>
      <c r="N18" s="459"/>
      <c r="O18" s="459"/>
      <c r="P18" s="459"/>
      <c r="Q18" s="459"/>
      <c r="R18" s="460"/>
      <c r="S18" s="460"/>
      <c r="T18" s="460"/>
      <c r="U18" s="460"/>
      <c r="V18" s="461"/>
      <c r="W18" s="477"/>
      <c r="X18" s="478"/>
      <c r="Y18" s="478"/>
      <c r="Z18" s="478"/>
      <c r="AA18" s="478"/>
      <c r="AB18" s="502"/>
      <c r="AC18" s="376">
        <v>44.1</v>
      </c>
      <c r="AD18" s="377"/>
      <c r="AE18" s="377"/>
      <c r="AF18" s="377"/>
      <c r="AG18" s="462"/>
      <c r="AH18" s="376">
        <v>41.6</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5409450</v>
      </c>
      <c r="BO18" s="407"/>
      <c r="BP18" s="407"/>
      <c r="BQ18" s="407"/>
      <c r="BR18" s="407"/>
      <c r="BS18" s="407"/>
      <c r="BT18" s="407"/>
      <c r="BU18" s="408"/>
      <c r="BV18" s="406">
        <v>5156997</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149</v>
      </c>
      <c r="C19" s="457"/>
      <c r="D19" s="457"/>
      <c r="E19" s="458"/>
      <c r="F19" s="458"/>
      <c r="G19" s="458"/>
      <c r="H19" s="458"/>
      <c r="I19" s="458"/>
      <c r="J19" s="458"/>
      <c r="K19" s="458"/>
      <c r="L19" s="466">
        <v>84</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8348245</v>
      </c>
      <c r="BO19" s="407"/>
      <c r="BP19" s="407"/>
      <c r="BQ19" s="407"/>
      <c r="BR19" s="407"/>
      <c r="BS19" s="407"/>
      <c r="BT19" s="407"/>
      <c r="BU19" s="408"/>
      <c r="BV19" s="406">
        <v>7854215</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151</v>
      </c>
      <c r="C20" s="457"/>
      <c r="D20" s="457"/>
      <c r="E20" s="458"/>
      <c r="F20" s="458"/>
      <c r="G20" s="458"/>
      <c r="H20" s="458"/>
      <c r="I20" s="458"/>
      <c r="J20" s="458"/>
      <c r="K20" s="458"/>
      <c r="L20" s="466">
        <v>3981</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16262182</v>
      </c>
      <c r="BO22" s="436"/>
      <c r="BP22" s="436"/>
      <c r="BQ22" s="436"/>
      <c r="BR22" s="436"/>
      <c r="BS22" s="436"/>
      <c r="BT22" s="436"/>
      <c r="BU22" s="437"/>
      <c r="BV22" s="435">
        <v>16408132</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11783868</v>
      </c>
      <c r="BO23" s="407"/>
      <c r="BP23" s="407"/>
      <c r="BQ23" s="407"/>
      <c r="BR23" s="407"/>
      <c r="BS23" s="407"/>
      <c r="BT23" s="407"/>
      <c r="BU23" s="408"/>
      <c r="BV23" s="406">
        <v>11613632</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161</v>
      </c>
      <c r="F24" s="363"/>
      <c r="G24" s="363"/>
      <c r="H24" s="363"/>
      <c r="I24" s="363"/>
      <c r="J24" s="363"/>
      <c r="K24" s="364"/>
      <c r="L24" s="359">
        <v>1</v>
      </c>
      <c r="M24" s="360"/>
      <c r="N24" s="360"/>
      <c r="O24" s="360"/>
      <c r="P24" s="361"/>
      <c r="Q24" s="359">
        <v>7580</v>
      </c>
      <c r="R24" s="360"/>
      <c r="S24" s="360"/>
      <c r="T24" s="360"/>
      <c r="U24" s="360"/>
      <c r="V24" s="361"/>
      <c r="W24" s="449"/>
      <c r="X24" s="386"/>
      <c r="Y24" s="387"/>
      <c r="Z24" s="362" t="s">
        <v>162</v>
      </c>
      <c r="AA24" s="363"/>
      <c r="AB24" s="363"/>
      <c r="AC24" s="363"/>
      <c r="AD24" s="363"/>
      <c r="AE24" s="363"/>
      <c r="AF24" s="363"/>
      <c r="AG24" s="364"/>
      <c r="AH24" s="359">
        <v>119</v>
      </c>
      <c r="AI24" s="360"/>
      <c r="AJ24" s="360"/>
      <c r="AK24" s="360"/>
      <c r="AL24" s="361"/>
      <c r="AM24" s="359">
        <v>376278</v>
      </c>
      <c r="AN24" s="360"/>
      <c r="AO24" s="360"/>
      <c r="AP24" s="360"/>
      <c r="AQ24" s="360"/>
      <c r="AR24" s="361"/>
      <c r="AS24" s="359">
        <v>3162</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13893970</v>
      </c>
      <c r="BO24" s="407"/>
      <c r="BP24" s="407"/>
      <c r="BQ24" s="407"/>
      <c r="BR24" s="407"/>
      <c r="BS24" s="407"/>
      <c r="BT24" s="407"/>
      <c r="BU24" s="408"/>
      <c r="BV24" s="406">
        <v>13800813</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164</v>
      </c>
      <c r="F25" s="363"/>
      <c r="G25" s="363"/>
      <c r="H25" s="363"/>
      <c r="I25" s="363"/>
      <c r="J25" s="363"/>
      <c r="K25" s="364"/>
      <c r="L25" s="359">
        <v>1</v>
      </c>
      <c r="M25" s="360"/>
      <c r="N25" s="360"/>
      <c r="O25" s="360"/>
      <c r="P25" s="361"/>
      <c r="Q25" s="359">
        <v>5970</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632</v>
      </c>
      <c r="BO25" s="436"/>
      <c r="BP25" s="436"/>
      <c r="BQ25" s="436"/>
      <c r="BR25" s="436"/>
      <c r="BS25" s="436"/>
      <c r="BT25" s="436"/>
      <c r="BU25" s="437"/>
      <c r="BV25" s="435">
        <v>628</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167</v>
      </c>
      <c r="F26" s="363"/>
      <c r="G26" s="363"/>
      <c r="H26" s="363"/>
      <c r="I26" s="363"/>
      <c r="J26" s="363"/>
      <c r="K26" s="364"/>
      <c r="L26" s="359">
        <v>1</v>
      </c>
      <c r="M26" s="360"/>
      <c r="N26" s="360"/>
      <c r="O26" s="360"/>
      <c r="P26" s="361"/>
      <c r="Q26" s="359">
        <v>5660</v>
      </c>
      <c r="R26" s="360"/>
      <c r="S26" s="360"/>
      <c r="T26" s="360"/>
      <c r="U26" s="360"/>
      <c r="V26" s="361"/>
      <c r="W26" s="449"/>
      <c r="X26" s="386"/>
      <c r="Y26" s="387"/>
      <c r="Z26" s="362" t="s">
        <v>168</v>
      </c>
      <c r="AA26" s="417"/>
      <c r="AB26" s="417"/>
      <c r="AC26" s="417"/>
      <c r="AD26" s="417"/>
      <c r="AE26" s="417"/>
      <c r="AF26" s="417"/>
      <c r="AG26" s="418"/>
      <c r="AH26" s="359">
        <v>5</v>
      </c>
      <c r="AI26" s="360"/>
      <c r="AJ26" s="360"/>
      <c r="AK26" s="360"/>
      <c r="AL26" s="361"/>
      <c r="AM26" s="359">
        <v>17510</v>
      </c>
      <c r="AN26" s="360"/>
      <c r="AO26" s="360"/>
      <c r="AP26" s="360"/>
      <c r="AQ26" s="360"/>
      <c r="AR26" s="361"/>
      <c r="AS26" s="359">
        <v>3502</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170</v>
      </c>
      <c r="F27" s="363"/>
      <c r="G27" s="363"/>
      <c r="H27" s="363"/>
      <c r="I27" s="363"/>
      <c r="J27" s="363"/>
      <c r="K27" s="364"/>
      <c r="L27" s="359">
        <v>1</v>
      </c>
      <c r="M27" s="360"/>
      <c r="N27" s="360"/>
      <c r="O27" s="360"/>
      <c r="P27" s="361"/>
      <c r="Q27" s="359">
        <v>3030</v>
      </c>
      <c r="R27" s="360"/>
      <c r="S27" s="360"/>
      <c r="T27" s="360"/>
      <c r="U27" s="360"/>
      <c r="V27" s="361"/>
      <c r="W27" s="449"/>
      <c r="X27" s="386"/>
      <c r="Y27" s="387"/>
      <c r="Z27" s="362" t="s">
        <v>171</v>
      </c>
      <c r="AA27" s="363"/>
      <c r="AB27" s="363"/>
      <c r="AC27" s="363"/>
      <c r="AD27" s="363"/>
      <c r="AE27" s="363"/>
      <c r="AF27" s="363"/>
      <c r="AG27" s="364"/>
      <c r="AH27" s="359">
        <v>7</v>
      </c>
      <c r="AI27" s="360"/>
      <c r="AJ27" s="360"/>
      <c r="AK27" s="360"/>
      <c r="AL27" s="361"/>
      <c r="AM27" s="359">
        <v>22833</v>
      </c>
      <c r="AN27" s="360"/>
      <c r="AO27" s="360"/>
      <c r="AP27" s="360"/>
      <c r="AQ27" s="360"/>
      <c r="AR27" s="361"/>
      <c r="AS27" s="359">
        <v>3262</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v>107478</v>
      </c>
      <c r="BO27" s="441"/>
      <c r="BP27" s="441"/>
      <c r="BQ27" s="441"/>
      <c r="BR27" s="441"/>
      <c r="BS27" s="441"/>
      <c r="BT27" s="441"/>
      <c r="BU27" s="442"/>
      <c r="BV27" s="440">
        <v>121559</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173</v>
      </c>
      <c r="F28" s="363"/>
      <c r="G28" s="363"/>
      <c r="H28" s="363"/>
      <c r="I28" s="363"/>
      <c r="J28" s="363"/>
      <c r="K28" s="364"/>
      <c r="L28" s="359">
        <v>1</v>
      </c>
      <c r="M28" s="360"/>
      <c r="N28" s="360"/>
      <c r="O28" s="360"/>
      <c r="P28" s="361"/>
      <c r="Q28" s="359">
        <v>2500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600351</v>
      </c>
      <c r="BO28" s="436"/>
      <c r="BP28" s="436"/>
      <c r="BQ28" s="436"/>
      <c r="BR28" s="436"/>
      <c r="BS28" s="436"/>
      <c r="BT28" s="436"/>
      <c r="BU28" s="437"/>
      <c r="BV28" s="435">
        <v>600351</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176</v>
      </c>
      <c r="F29" s="363"/>
      <c r="G29" s="363"/>
      <c r="H29" s="363"/>
      <c r="I29" s="363"/>
      <c r="J29" s="363"/>
      <c r="K29" s="364"/>
      <c r="L29" s="359">
        <v>12</v>
      </c>
      <c r="M29" s="360"/>
      <c r="N29" s="360"/>
      <c r="O29" s="360"/>
      <c r="P29" s="361"/>
      <c r="Q29" s="359">
        <v>2270</v>
      </c>
      <c r="R29" s="360"/>
      <c r="S29" s="360"/>
      <c r="T29" s="360"/>
      <c r="U29" s="360"/>
      <c r="V29" s="361"/>
      <c r="W29" s="450"/>
      <c r="X29" s="451"/>
      <c r="Y29" s="452"/>
      <c r="Z29" s="362" t="s">
        <v>177</v>
      </c>
      <c r="AA29" s="363"/>
      <c r="AB29" s="363"/>
      <c r="AC29" s="363"/>
      <c r="AD29" s="363"/>
      <c r="AE29" s="363"/>
      <c r="AF29" s="363"/>
      <c r="AG29" s="364"/>
      <c r="AH29" s="359">
        <v>126</v>
      </c>
      <c r="AI29" s="360"/>
      <c r="AJ29" s="360"/>
      <c r="AK29" s="360"/>
      <c r="AL29" s="361"/>
      <c r="AM29" s="359">
        <v>399111</v>
      </c>
      <c r="AN29" s="360"/>
      <c r="AO29" s="360"/>
      <c r="AP29" s="360"/>
      <c r="AQ29" s="360"/>
      <c r="AR29" s="361"/>
      <c r="AS29" s="359">
        <v>3168</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1068618</v>
      </c>
      <c r="BO29" s="407"/>
      <c r="BP29" s="407"/>
      <c r="BQ29" s="407"/>
      <c r="BR29" s="407"/>
      <c r="BS29" s="407"/>
      <c r="BT29" s="407"/>
      <c r="BU29" s="408"/>
      <c r="BV29" s="406">
        <v>1054110</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97.3</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5133770</v>
      </c>
      <c r="BO30" s="441"/>
      <c r="BP30" s="441"/>
      <c r="BQ30" s="441"/>
      <c r="BR30" s="441"/>
      <c r="BS30" s="441"/>
      <c r="BT30" s="441"/>
      <c r="BU30" s="442"/>
      <c r="BV30" s="440">
        <v>4655548</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15">
      <c r="A33" s="175"/>
      <c r="B33" s="202"/>
      <c r="C33" s="358" t="s">
        <v>186</v>
      </c>
      <c r="D33" s="358"/>
      <c r="E33" s="357" t="s">
        <v>187</v>
      </c>
      <c r="F33" s="357"/>
      <c r="G33" s="357"/>
      <c r="H33" s="357"/>
      <c r="I33" s="357"/>
      <c r="J33" s="357"/>
      <c r="K33" s="357"/>
      <c r="L33" s="357"/>
      <c r="M33" s="357"/>
      <c r="N33" s="357"/>
      <c r="O33" s="357"/>
      <c r="P33" s="357"/>
      <c r="Q33" s="357"/>
      <c r="R33" s="357"/>
      <c r="S33" s="357"/>
      <c r="T33" s="179"/>
      <c r="U33" s="358" t="s">
        <v>186</v>
      </c>
      <c r="V33" s="358"/>
      <c r="W33" s="357" t="s">
        <v>187</v>
      </c>
      <c r="X33" s="357"/>
      <c r="Y33" s="357"/>
      <c r="Z33" s="357"/>
      <c r="AA33" s="357"/>
      <c r="AB33" s="357"/>
      <c r="AC33" s="357"/>
      <c r="AD33" s="357"/>
      <c r="AE33" s="357"/>
      <c r="AF33" s="357"/>
      <c r="AG33" s="357"/>
      <c r="AH33" s="357"/>
      <c r="AI33" s="357"/>
      <c r="AJ33" s="357"/>
      <c r="AK33" s="357"/>
      <c r="AL33" s="179"/>
      <c r="AM33" s="358" t="s">
        <v>186</v>
      </c>
      <c r="AN33" s="358"/>
      <c r="AO33" s="357" t="s">
        <v>187</v>
      </c>
      <c r="AP33" s="357"/>
      <c r="AQ33" s="357"/>
      <c r="AR33" s="357"/>
      <c r="AS33" s="357"/>
      <c r="AT33" s="357"/>
      <c r="AU33" s="357"/>
      <c r="AV33" s="357"/>
      <c r="AW33" s="357"/>
      <c r="AX33" s="357"/>
      <c r="AY33" s="357"/>
      <c r="AZ33" s="357"/>
      <c r="BA33" s="357"/>
      <c r="BB33" s="357"/>
      <c r="BC33" s="357"/>
      <c r="BD33" s="185"/>
      <c r="BE33" s="357" t="s">
        <v>188</v>
      </c>
      <c r="BF33" s="357"/>
      <c r="BG33" s="357" t="s">
        <v>189</v>
      </c>
      <c r="BH33" s="357"/>
      <c r="BI33" s="357"/>
      <c r="BJ33" s="357"/>
      <c r="BK33" s="357"/>
      <c r="BL33" s="357"/>
      <c r="BM33" s="357"/>
      <c r="BN33" s="357"/>
      <c r="BO33" s="357"/>
      <c r="BP33" s="357"/>
      <c r="BQ33" s="357"/>
      <c r="BR33" s="357"/>
      <c r="BS33" s="357"/>
      <c r="BT33" s="357"/>
      <c r="BU33" s="357"/>
      <c r="BV33" s="185"/>
      <c r="BW33" s="358" t="s">
        <v>188</v>
      </c>
      <c r="BX33" s="358"/>
      <c r="BY33" s="357" t="s">
        <v>190</v>
      </c>
      <c r="BZ33" s="357"/>
      <c r="CA33" s="357"/>
      <c r="CB33" s="357"/>
      <c r="CC33" s="357"/>
      <c r="CD33" s="357"/>
      <c r="CE33" s="357"/>
      <c r="CF33" s="357"/>
      <c r="CG33" s="357"/>
      <c r="CH33" s="357"/>
      <c r="CI33" s="357"/>
      <c r="CJ33" s="357"/>
      <c r="CK33" s="357"/>
      <c r="CL33" s="357"/>
      <c r="CM33" s="357"/>
      <c r="CN33" s="179"/>
      <c r="CO33" s="358" t="s">
        <v>186</v>
      </c>
      <c r="CP33" s="358"/>
      <c r="CQ33" s="357" t="s">
        <v>191</v>
      </c>
      <c r="CR33" s="357"/>
      <c r="CS33" s="357"/>
      <c r="CT33" s="357"/>
      <c r="CU33" s="357"/>
      <c r="CV33" s="357"/>
      <c r="CW33" s="357"/>
      <c r="CX33" s="357"/>
      <c r="CY33" s="357"/>
      <c r="CZ33" s="357"/>
      <c r="DA33" s="357"/>
      <c r="DB33" s="357"/>
      <c r="DC33" s="357"/>
      <c r="DD33" s="357"/>
      <c r="DE33" s="357"/>
      <c r="DF33" s="179"/>
      <c r="DG33" s="356" t="s">
        <v>192</v>
      </c>
      <c r="DH33" s="356"/>
      <c r="DI33" s="180"/>
    </row>
    <row r="34" spans="1:113" ht="32.25" customHeight="1" x14ac:dyDescent="0.15">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4</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9</v>
      </c>
      <c r="AN34" s="354"/>
      <c r="AO34" s="355" t="str">
        <f>IF('各会計、関係団体の財政状況及び健全化判断比率'!B33="","",'各会計、関係団体の財政状況及び健全化判断比率'!B33)</f>
        <v>水道事業会計</v>
      </c>
      <c r="AP34" s="355"/>
      <c r="AQ34" s="355"/>
      <c r="AR34" s="355"/>
      <c r="AS34" s="355"/>
      <c r="AT34" s="355"/>
      <c r="AU34" s="355"/>
      <c r="AV34" s="355"/>
      <c r="AW34" s="355"/>
      <c r="AX34" s="355"/>
      <c r="AY34" s="355"/>
      <c r="AZ34" s="355"/>
      <c r="BA34" s="355"/>
      <c r="BB34" s="355"/>
      <c r="BC34" s="355"/>
      <c r="BD34" s="175"/>
      <c r="BE34" s="354">
        <f>IF(BG34="","",MAX(C34:D43,U34:V43,AM34:AN43)+1)</f>
        <v>10</v>
      </c>
      <c r="BF34" s="354"/>
      <c r="BG34" s="355" t="str">
        <f>IF('各会計、関係団体の財政状況及び健全化判断比率'!B34="","",'各会計、関係団体の財政状況及び健全化判断比率'!B34)</f>
        <v>簡易水道特別会計</v>
      </c>
      <c r="BH34" s="355"/>
      <c r="BI34" s="355"/>
      <c r="BJ34" s="355"/>
      <c r="BK34" s="355"/>
      <c r="BL34" s="355"/>
      <c r="BM34" s="355"/>
      <c r="BN34" s="355"/>
      <c r="BO34" s="355"/>
      <c r="BP34" s="355"/>
      <c r="BQ34" s="355"/>
      <c r="BR34" s="355"/>
      <c r="BS34" s="355"/>
      <c r="BT34" s="355"/>
      <c r="BU34" s="355"/>
      <c r="BV34" s="175"/>
      <c r="BW34" s="354">
        <f>IF(BY34="","",MAX(C34:D43,U34:V43,AM34:AN43,BE34:BF43)+1)</f>
        <v>15</v>
      </c>
      <c r="BX34" s="354"/>
      <c r="BY34" s="355" t="str">
        <f>IF('各会計、関係団体の財政状況及び健全化判断比率'!B68="","",'各会計、関係団体の財政状況及び健全化判断比率'!B68)</f>
        <v>北薩広域行政事務組合</v>
      </c>
      <c r="BZ34" s="355"/>
      <c r="CA34" s="355"/>
      <c r="CB34" s="355"/>
      <c r="CC34" s="355"/>
      <c r="CD34" s="355"/>
      <c r="CE34" s="355"/>
      <c r="CF34" s="355"/>
      <c r="CG34" s="355"/>
      <c r="CH34" s="355"/>
      <c r="CI34" s="355"/>
      <c r="CJ34" s="355"/>
      <c r="CK34" s="355"/>
      <c r="CL34" s="355"/>
      <c r="CM34" s="355"/>
      <c r="CN34" s="175"/>
      <c r="CO34" s="354">
        <f>IF(CQ34="","",MAX(C34:D43,U34:V43,AM34:AN43,BE34:BF43,BW34:BX43)+1)</f>
        <v>20</v>
      </c>
      <c r="CP34" s="354"/>
      <c r="CQ34" s="355" t="str">
        <f>IF('各会計、関係団体の財政状況及び健全化判断比率'!BS7="","",'各会計、関係団体の財政状況及び健全化判断比率'!BS7)</f>
        <v>天長フェリー</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①</v>
      </c>
      <c r="DH34" s="352"/>
      <c r="DI34" s="180"/>
    </row>
    <row r="35" spans="1:113" ht="32.25" customHeight="1" x14ac:dyDescent="0.15">
      <c r="A35" s="175"/>
      <c r="B35" s="202"/>
      <c r="C35" s="354">
        <f>IF(E35="","",C34+1)</f>
        <v>2</v>
      </c>
      <c r="D35" s="354"/>
      <c r="E35" s="355" t="str">
        <f>IF('各会計、関係団体の財政状況及び健全化判断比率'!B8="","",'各会計、関係団体の財政状況及び健全化判断比率'!B8)</f>
        <v>へき地診療施設特別会計</v>
      </c>
      <c r="F35" s="355"/>
      <c r="G35" s="355"/>
      <c r="H35" s="355"/>
      <c r="I35" s="355"/>
      <c r="J35" s="355"/>
      <c r="K35" s="355"/>
      <c r="L35" s="355"/>
      <c r="M35" s="355"/>
      <c r="N35" s="355"/>
      <c r="O35" s="355"/>
      <c r="P35" s="355"/>
      <c r="Q35" s="355"/>
      <c r="R35" s="355"/>
      <c r="S35" s="355"/>
      <c r="T35" s="175"/>
      <c r="U35" s="354">
        <f>IF(W35="","",U34+1)</f>
        <v>5</v>
      </c>
      <c r="V35" s="354"/>
      <c r="W35" s="355" t="str">
        <f>IF('各会計、関係団体の財政状況及び健全化判断比率'!B29="","",'各会計、関係団体の財政状況及び健全化判断比率'!B29)</f>
        <v>国民健康保険診療施設特別会計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f t="shared" ref="BE35:BE43" si="1">IF(BG35="","",BE34+1)</f>
        <v>11</v>
      </c>
      <c r="BF35" s="354"/>
      <c r="BG35" s="355" t="str">
        <f>IF('各会計、関係団体の財政状況及び健全化判断比率'!B35="","",'各会計、関係団体の財政状況及び健全化判断比率'!B35)</f>
        <v>諸浦港埠頭特別会計</v>
      </c>
      <c r="BH35" s="355"/>
      <c r="BI35" s="355"/>
      <c r="BJ35" s="355"/>
      <c r="BK35" s="355"/>
      <c r="BL35" s="355"/>
      <c r="BM35" s="355"/>
      <c r="BN35" s="355"/>
      <c r="BO35" s="355"/>
      <c r="BP35" s="355"/>
      <c r="BQ35" s="355"/>
      <c r="BR35" s="355"/>
      <c r="BS35" s="355"/>
      <c r="BT35" s="355"/>
      <c r="BU35" s="355"/>
      <c r="BV35" s="175"/>
      <c r="BW35" s="354">
        <f t="shared" ref="BW35:BW43" si="2">IF(BY35="","",BW34+1)</f>
        <v>16</v>
      </c>
      <c r="BX35" s="354"/>
      <c r="BY35" s="355" t="str">
        <f>IF('各会計、関係団体の財政状況及び健全化判断比率'!B69="","",'各会計、関係団体の財政状況及び健全化判断比率'!B69)</f>
        <v>阿久根地区消防組合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15">
      <c r="A36" s="175"/>
      <c r="B36" s="202"/>
      <c r="C36" s="354">
        <f>IF(E36="","",C35+1)</f>
        <v>3</v>
      </c>
      <c r="D36" s="354"/>
      <c r="E36" s="355" t="str">
        <f>IF('各会計、関係団体の財政状況及び健全化判断比率'!B9="","",'各会計、関係団体の財政状況及び健全化判断比率'!B9)</f>
        <v>観光施設特別会計</v>
      </c>
      <c r="F36" s="355"/>
      <c r="G36" s="355"/>
      <c r="H36" s="355"/>
      <c r="I36" s="355"/>
      <c r="J36" s="355"/>
      <c r="K36" s="355"/>
      <c r="L36" s="355"/>
      <c r="M36" s="355"/>
      <c r="N36" s="355"/>
      <c r="O36" s="355"/>
      <c r="P36" s="355"/>
      <c r="Q36" s="355"/>
      <c r="R36" s="355"/>
      <c r="S36" s="355"/>
      <c r="T36" s="175"/>
      <c r="U36" s="354">
        <f t="shared" ref="U36:U43" si="4">IF(W36="","",U35+1)</f>
        <v>6</v>
      </c>
      <c r="V36" s="354"/>
      <c r="W36" s="355" t="str">
        <f>IF('各会計、関係団体の財政状況及び健全化判断比率'!B30="","",'各会計、関係団体の財政状況及び健全化判断比率'!B30)</f>
        <v>介護保険特別会計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f t="shared" si="1"/>
        <v>12</v>
      </c>
      <c r="BF36" s="354"/>
      <c r="BG36" s="355" t="str">
        <f>IF('各会計、関係団体の財政状況及び健全化判断比率'!B36="","",'各会計、関係団体の財政状況及び健全化判断比率'!B36)</f>
        <v>農業集落排水特別会計</v>
      </c>
      <c r="BH36" s="355"/>
      <c r="BI36" s="355"/>
      <c r="BJ36" s="355"/>
      <c r="BK36" s="355"/>
      <c r="BL36" s="355"/>
      <c r="BM36" s="355"/>
      <c r="BN36" s="355"/>
      <c r="BO36" s="355"/>
      <c r="BP36" s="355"/>
      <c r="BQ36" s="355"/>
      <c r="BR36" s="355"/>
      <c r="BS36" s="355"/>
      <c r="BT36" s="355"/>
      <c r="BU36" s="355"/>
      <c r="BV36" s="175"/>
      <c r="BW36" s="354">
        <f t="shared" si="2"/>
        <v>17</v>
      </c>
      <c r="BX36" s="354"/>
      <c r="BY36" s="355" t="str">
        <f>IF('各会計、関係団体の財政状況及び健全化判断比率'!B70="","",'各会計、関係団体の財政状況及び健全化判断比率'!B70)</f>
        <v>鹿児島県後期高齢者医療広域連合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15">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7</v>
      </c>
      <c r="V37" s="354"/>
      <c r="W37" s="355" t="str">
        <f>IF('各会計、関係団体の財政状況及び健全化判断比率'!B31="","",'各会計、関係団体の財政状況及び健全化判断比率'!B31)</f>
        <v>後期高齢者医療特別会計</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f t="shared" si="1"/>
        <v>13</v>
      </c>
      <c r="BF37" s="354"/>
      <c r="BG37" s="355" t="str">
        <f>IF('各会計、関係団体の財政状況及び健全化判断比率'!B37="","",'各会計、関係団体の財政状況及び健全化判断比率'!B37)</f>
        <v>漁業集落環境整備特別会計</v>
      </c>
      <c r="BH37" s="355"/>
      <c r="BI37" s="355"/>
      <c r="BJ37" s="355"/>
      <c r="BK37" s="355"/>
      <c r="BL37" s="355"/>
      <c r="BM37" s="355"/>
      <c r="BN37" s="355"/>
      <c r="BO37" s="355"/>
      <c r="BP37" s="355"/>
      <c r="BQ37" s="355"/>
      <c r="BR37" s="355"/>
      <c r="BS37" s="355"/>
      <c r="BT37" s="355"/>
      <c r="BU37" s="355"/>
      <c r="BV37" s="175"/>
      <c r="BW37" s="354">
        <f t="shared" si="2"/>
        <v>18</v>
      </c>
      <c r="BX37" s="354"/>
      <c r="BY37" s="355" t="str">
        <f>IF('各会計、関係団体の財政状況及び健全化判断比率'!B71="","",'各会計、関係団体の財政状況及び健全化判断比率'!B71)</f>
        <v>鹿児島県後期高齢者医療広域連合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15">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f t="shared" si="4"/>
        <v>8</v>
      </c>
      <c r="V38" s="354"/>
      <c r="W38" s="355" t="str">
        <f>IF('各会計、関係団体の財政状況及び健全化判断比率'!B32="","",'各会計、関係団体の財政状況及び健全化判断比率'!B32)</f>
        <v>介護サービス事業</v>
      </c>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f t="shared" si="1"/>
        <v>14</v>
      </c>
      <c r="BF38" s="354"/>
      <c r="BG38" s="355" t="str">
        <f>IF('各会計、関係団体の財政状況及び健全化判断比率'!B38="","",'各会計、関係団体の財政状況及び健全化判断比率'!B38)</f>
        <v>太陽光発電特別会計</v>
      </c>
      <c r="BH38" s="355"/>
      <c r="BI38" s="355"/>
      <c r="BJ38" s="355"/>
      <c r="BK38" s="355"/>
      <c r="BL38" s="355"/>
      <c r="BM38" s="355"/>
      <c r="BN38" s="355"/>
      <c r="BO38" s="355"/>
      <c r="BP38" s="355"/>
      <c r="BQ38" s="355"/>
      <c r="BR38" s="355"/>
      <c r="BS38" s="355"/>
      <c r="BT38" s="355"/>
      <c r="BU38" s="355"/>
      <c r="BV38" s="175"/>
      <c r="BW38" s="354">
        <f t="shared" si="2"/>
        <v>19</v>
      </c>
      <c r="BX38" s="354"/>
      <c r="BY38" s="355" t="str">
        <f>IF('各会計、関係団体の財政状況及び健全化判断比率'!B72="","",'各会計、関係団体の財政状況及び健全化判断比率'!B72)</f>
        <v>鹿児島県市町村総合事務組合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15">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t="str">
        <f t="shared" si="2"/>
        <v/>
      </c>
      <c r="BX39" s="354"/>
      <c r="BY39" s="355" t="str">
        <f>IF('各会計、関係団体の財政状況及び健全化判断比率'!B73="","",'各会計、関係団体の財政状況及び健全化判断比率'!B73)</f>
        <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15">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15">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15">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15">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6MJ1DFkVbFK+SLgIWjP8upTalFwcRilJhZj9nXIyE657OpCxayJR0pbb8mKTUNJKsdv441Jm0fmKLJPtUNypAg==" saltValue="+Val6hICNSAF4eo6Nid9U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DL27" sqref="DL27:DV27"/>
    </sheetView>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215</v>
      </c>
      <c r="C5" s="667"/>
      <c r="D5" s="667"/>
      <c r="E5" s="667"/>
      <c r="F5" s="667"/>
      <c r="G5" s="667"/>
      <c r="H5" s="667"/>
      <c r="I5" s="667"/>
      <c r="J5" s="667"/>
      <c r="K5" s="667"/>
      <c r="L5" s="667"/>
      <c r="M5" s="667"/>
      <c r="N5" s="667"/>
      <c r="O5" s="667"/>
      <c r="P5" s="667"/>
      <c r="Q5" s="668"/>
      <c r="R5" s="663">
        <v>1010787</v>
      </c>
      <c r="S5" s="664"/>
      <c r="T5" s="664"/>
      <c r="U5" s="664"/>
      <c r="V5" s="664"/>
      <c r="W5" s="664"/>
      <c r="X5" s="664"/>
      <c r="Y5" s="689"/>
      <c r="Z5" s="702">
        <v>7.8</v>
      </c>
      <c r="AA5" s="702"/>
      <c r="AB5" s="702"/>
      <c r="AC5" s="702"/>
      <c r="AD5" s="703">
        <v>1010787</v>
      </c>
      <c r="AE5" s="703"/>
      <c r="AF5" s="703"/>
      <c r="AG5" s="703"/>
      <c r="AH5" s="703"/>
      <c r="AI5" s="703"/>
      <c r="AJ5" s="703"/>
      <c r="AK5" s="703"/>
      <c r="AL5" s="690">
        <v>16.899999999999999</v>
      </c>
      <c r="AM5" s="672"/>
      <c r="AN5" s="672"/>
      <c r="AO5" s="691"/>
      <c r="AP5" s="666" t="s">
        <v>216</v>
      </c>
      <c r="AQ5" s="667"/>
      <c r="AR5" s="667"/>
      <c r="AS5" s="667"/>
      <c r="AT5" s="667"/>
      <c r="AU5" s="667"/>
      <c r="AV5" s="667"/>
      <c r="AW5" s="667"/>
      <c r="AX5" s="667"/>
      <c r="AY5" s="667"/>
      <c r="AZ5" s="667"/>
      <c r="BA5" s="667"/>
      <c r="BB5" s="667"/>
      <c r="BC5" s="667"/>
      <c r="BD5" s="667"/>
      <c r="BE5" s="667"/>
      <c r="BF5" s="668"/>
      <c r="BG5" s="608">
        <v>1010208</v>
      </c>
      <c r="BH5" s="609"/>
      <c r="BI5" s="609"/>
      <c r="BJ5" s="609"/>
      <c r="BK5" s="609"/>
      <c r="BL5" s="609"/>
      <c r="BM5" s="609"/>
      <c r="BN5" s="610"/>
      <c r="BO5" s="646">
        <v>99.9</v>
      </c>
      <c r="BP5" s="646"/>
      <c r="BQ5" s="646"/>
      <c r="BR5" s="646"/>
      <c r="BS5" s="647" t="s">
        <v>122</v>
      </c>
      <c r="BT5" s="647"/>
      <c r="BU5" s="647"/>
      <c r="BV5" s="647"/>
      <c r="BW5" s="647"/>
      <c r="BX5" s="647"/>
      <c r="BY5" s="647"/>
      <c r="BZ5" s="647"/>
      <c r="CA5" s="647"/>
      <c r="CB5" s="685"/>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15">
      <c r="B6" s="605" t="s">
        <v>220</v>
      </c>
      <c r="C6" s="606"/>
      <c r="D6" s="606"/>
      <c r="E6" s="606"/>
      <c r="F6" s="606"/>
      <c r="G6" s="606"/>
      <c r="H6" s="606"/>
      <c r="I6" s="606"/>
      <c r="J6" s="606"/>
      <c r="K6" s="606"/>
      <c r="L6" s="606"/>
      <c r="M6" s="606"/>
      <c r="N6" s="606"/>
      <c r="O6" s="606"/>
      <c r="P6" s="606"/>
      <c r="Q6" s="607"/>
      <c r="R6" s="608">
        <v>83063</v>
      </c>
      <c r="S6" s="609"/>
      <c r="T6" s="609"/>
      <c r="U6" s="609"/>
      <c r="V6" s="609"/>
      <c r="W6" s="609"/>
      <c r="X6" s="609"/>
      <c r="Y6" s="610"/>
      <c r="Z6" s="646">
        <v>0.6</v>
      </c>
      <c r="AA6" s="646"/>
      <c r="AB6" s="646"/>
      <c r="AC6" s="646"/>
      <c r="AD6" s="647">
        <v>83063</v>
      </c>
      <c r="AE6" s="647"/>
      <c r="AF6" s="647"/>
      <c r="AG6" s="647"/>
      <c r="AH6" s="647"/>
      <c r="AI6" s="647"/>
      <c r="AJ6" s="647"/>
      <c r="AK6" s="647"/>
      <c r="AL6" s="611">
        <v>1.4</v>
      </c>
      <c r="AM6" s="612"/>
      <c r="AN6" s="612"/>
      <c r="AO6" s="648"/>
      <c r="AP6" s="605" t="s">
        <v>221</v>
      </c>
      <c r="AQ6" s="606"/>
      <c r="AR6" s="606"/>
      <c r="AS6" s="606"/>
      <c r="AT6" s="606"/>
      <c r="AU6" s="606"/>
      <c r="AV6" s="606"/>
      <c r="AW6" s="606"/>
      <c r="AX6" s="606"/>
      <c r="AY6" s="606"/>
      <c r="AZ6" s="606"/>
      <c r="BA6" s="606"/>
      <c r="BB6" s="606"/>
      <c r="BC6" s="606"/>
      <c r="BD6" s="606"/>
      <c r="BE6" s="606"/>
      <c r="BF6" s="607"/>
      <c r="BG6" s="608">
        <v>1010208</v>
      </c>
      <c r="BH6" s="609"/>
      <c r="BI6" s="609"/>
      <c r="BJ6" s="609"/>
      <c r="BK6" s="609"/>
      <c r="BL6" s="609"/>
      <c r="BM6" s="609"/>
      <c r="BN6" s="610"/>
      <c r="BO6" s="646">
        <v>99.9</v>
      </c>
      <c r="BP6" s="646"/>
      <c r="BQ6" s="646"/>
      <c r="BR6" s="646"/>
      <c r="BS6" s="647" t="s">
        <v>122</v>
      </c>
      <c r="BT6" s="647"/>
      <c r="BU6" s="647"/>
      <c r="BV6" s="647"/>
      <c r="BW6" s="647"/>
      <c r="BX6" s="647"/>
      <c r="BY6" s="647"/>
      <c r="BZ6" s="647"/>
      <c r="CA6" s="647"/>
      <c r="CB6" s="685"/>
      <c r="CD6" s="666" t="s">
        <v>222</v>
      </c>
      <c r="CE6" s="667"/>
      <c r="CF6" s="667"/>
      <c r="CG6" s="667"/>
      <c r="CH6" s="667"/>
      <c r="CI6" s="667"/>
      <c r="CJ6" s="667"/>
      <c r="CK6" s="667"/>
      <c r="CL6" s="667"/>
      <c r="CM6" s="667"/>
      <c r="CN6" s="667"/>
      <c r="CO6" s="667"/>
      <c r="CP6" s="667"/>
      <c r="CQ6" s="668"/>
      <c r="CR6" s="608">
        <v>98035</v>
      </c>
      <c r="CS6" s="609"/>
      <c r="CT6" s="609"/>
      <c r="CU6" s="609"/>
      <c r="CV6" s="609"/>
      <c r="CW6" s="609"/>
      <c r="CX6" s="609"/>
      <c r="CY6" s="610"/>
      <c r="CZ6" s="690">
        <v>0.8</v>
      </c>
      <c r="DA6" s="672"/>
      <c r="DB6" s="672"/>
      <c r="DC6" s="692"/>
      <c r="DD6" s="614" t="s">
        <v>122</v>
      </c>
      <c r="DE6" s="609"/>
      <c r="DF6" s="609"/>
      <c r="DG6" s="609"/>
      <c r="DH6" s="609"/>
      <c r="DI6" s="609"/>
      <c r="DJ6" s="609"/>
      <c r="DK6" s="609"/>
      <c r="DL6" s="609"/>
      <c r="DM6" s="609"/>
      <c r="DN6" s="609"/>
      <c r="DO6" s="609"/>
      <c r="DP6" s="610"/>
      <c r="DQ6" s="614">
        <v>98034</v>
      </c>
      <c r="DR6" s="609"/>
      <c r="DS6" s="609"/>
      <c r="DT6" s="609"/>
      <c r="DU6" s="609"/>
      <c r="DV6" s="609"/>
      <c r="DW6" s="609"/>
      <c r="DX6" s="609"/>
      <c r="DY6" s="609"/>
      <c r="DZ6" s="609"/>
      <c r="EA6" s="609"/>
      <c r="EB6" s="609"/>
      <c r="EC6" s="645"/>
    </row>
    <row r="7" spans="2:143" ht="11.25" customHeight="1" x14ac:dyDescent="0.15">
      <c r="B7" s="605" t="s">
        <v>223</v>
      </c>
      <c r="C7" s="606"/>
      <c r="D7" s="606"/>
      <c r="E7" s="606"/>
      <c r="F7" s="606"/>
      <c r="G7" s="606"/>
      <c r="H7" s="606"/>
      <c r="I7" s="606"/>
      <c r="J7" s="606"/>
      <c r="K7" s="606"/>
      <c r="L7" s="606"/>
      <c r="M7" s="606"/>
      <c r="N7" s="606"/>
      <c r="O7" s="606"/>
      <c r="P7" s="606"/>
      <c r="Q7" s="607"/>
      <c r="R7" s="608">
        <v>258</v>
      </c>
      <c r="S7" s="609"/>
      <c r="T7" s="609"/>
      <c r="U7" s="609"/>
      <c r="V7" s="609"/>
      <c r="W7" s="609"/>
      <c r="X7" s="609"/>
      <c r="Y7" s="610"/>
      <c r="Z7" s="646">
        <v>0</v>
      </c>
      <c r="AA7" s="646"/>
      <c r="AB7" s="646"/>
      <c r="AC7" s="646"/>
      <c r="AD7" s="647">
        <v>258</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429136</v>
      </c>
      <c r="BH7" s="609"/>
      <c r="BI7" s="609"/>
      <c r="BJ7" s="609"/>
      <c r="BK7" s="609"/>
      <c r="BL7" s="609"/>
      <c r="BM7" s="609"/>
      <c r="BN7" s="610"/>
      <c r="BO7" s="646">
        <v>42.5</v>
      </c>
      <c r="BP7" s="646"/>
      <c r="BQ7" s="646"/>
      <c r="BR7" s="646"/>
      <c r="BS7" s="647" t="s">
        <v>122</v>
      </c>
      <c r="BT7" s="647"/>
      <c r="BU7" s="647"/>
      <c r="BV7" s="647"/>
      <c r="BW7" s="647"/>
      <c r="BX7" s="647"/>
      <c r="BY7" s="647"/>
      <c r="BZ7" s="647"/>
      <c r="CA7" s="647"/>
      <c r="CB7" s="685"/>
      <c r="CD7" s="605" t="s">
        <v>225</v>
      </c>
      <c r="CE7" s="606"/>
      <c r="CF7" s="606"/>
      <c r="CG7" s="606"/>
      <c r="CH7" s="606"/>
      <c r="CI7" s="606"/>
      <c r="CJ7" s="606"/>
      <c r="CK7" s="606"/>
      <c r="CL7" s="606"/>
      <c r="CM7" s="606"/>
      <c r="CN7" s="606"/>
      <c r="CO7" s="606"/>
      <c r="CP7" s="606"/>
      <c r="CQ7" s="607"/>
      <c r="CR7" s="608">
        <v>2202615</v>
      </c>
      <c r="CS7" s="609"/>
      <c r="CT7" s="609"/>
      <c r="CU7" s="609"/>
      <c r="CV7" s="609"/>
      <c r="CW7" s="609"/>
      <c r="CX7" s="609"/>
      <c r="CY7" s="610"/>
      <c r="CZ7" s="646">
        <v>17.899999999999999</v>
      </c>
      <c r="DA7" s="646"/>
      <c r="DB7" s="646"/>
      <c r="DC7" s="646"/>
      <c r="DD7" s="614">
        <v>154376</v>
      </c>
      <c r="DE7" s="609"/>
      <c r="DF7" s="609"/>
      <c r="DG7" s="609"/>
      <c r="DH7" s="609"/>
      <c r="DI7" s="609"/>
      <c r="DJ7" s="609"/>
      <c r="DK7" s="609"/>
      <c r="DL7" s="609"/>
      <c r="DM7" s="609"/>
      <c r="DN7" s="609"/>
      <c r="DO7" s="609"/>
      <c r="DP7" s="610"/>
      <c r="DQ7" s="614">
        <v>1878447</v>
      </c>
      <c r="DR7" s="609"/>
      <c r="DS7" s="609"/>
      <c r="DT7" s="609"/>
      <c r="DU7" s="609"/>
      <c r="DV7" s="609"/>
      <c r="DW7" s="609"/>
      <c r="DX7" s="609"/>
      <c r="DY7" s="609"/>
      <c r="DZ7" s="609"/>
      <c r="EA7" s="609"/>
      <c r="EB7" s="609"/>
      <c r="EC7" s="645"/>
    </row>
    <row r="8" spans="2:143" ht="11.25" customHeight="1" x14ac:dyDescent="0.15">
      <c r="B8" s="605" t="s">
        <v>226</v>
      </c>
      <c r="C8" s="606"/>
      <c r="D8" s="606"/>
      <c r="E8" s="606"/>
      <c r="F8" s="606"/>
      <c r="G8" s="606"/>
      <c r="H8" s="606"/>
      <c r="I8" s="606"/>
      <c r="J8" s="606"/>
      <c r="K8" s="606"/>
      <c r="L8" s="606"/>
      <c r="M8" s="606"/>
      <c r="N8" s="606"/>
      <c r="O8" s="606"/>
      <c r="P8" s="606"/>
      <c r="Q8" s="607"/>
      <c r="R8" s="608">
        <v>3124</v>
      </c>
      <c r="S8" s="609"/>
      <c r="T8" s="609"/>
      <c r="U8" s="609"/>
      <c r="V8" s="609"/>
      <c r="W8" s="609"/>
      <c r="X8" s="609"/>
      <c r="Y8" s="610"/>
      <c r="Z8" s="646">
        <v>0</v>
      </c>
      <c r="AA8" s="646"/>
      <c r="AB8" s="646"/>
      <c r="AC8" s="646"/>
      <c r="AD8" s="647">
        <v>3124</v>
      </c>
      <c r="AE8" s="647"/>
      <c r="AF8" s="647"/>
      <c r="AG8" s="647"/>
      <c r="AH8" s="647"/>
      <c r="AI8" s="647"/>
      <c r="AJ8" s="647"/>
      <c r="AK8" s="647"/>
      <c r="AL8" s="611">
        <v>0.1</v>
      </c>
      <c r="AM8" s="612"/>
      <c r="AN8" s="612"/>
      <c r="AO8" s="648"/>
      <c r="AP8" s="605" t="s">
        <v>227</v>
      </c>
      <c r="AQ8" s="606"/>
      <c r="AR8" s="606"/>
      <c r="AS8" s="606"/>
      <c r="AT8" s="606"/>
      <c r="AU8" s="606"/>
      <c r="AV8" s="606"/>
      <c r="AW8" s="606"/>
      <c r="AX8" s="606"/>
      <c r="AY8" s="606"/>
      <c r="AZ8" s="606"/>
      <c r="BA8" s="606"/>
      <c r="BB8" s="606"/>
      <c r="BC8" s="606"/>
      <c r="BD8" s="606"/>
      <c r="BE8" s="606"/>
      <c r="BF8" s="607"/>
      <c r="BG8" s="608">
        <v>14540</v>
      </c>
      <c r="BH8" s="609"/>
      <c r="BI8" s="609"/>
      <c r="BJ8" s="609"/>
      <c r="BK8" s="609"/>
      <c r="BL8" s="609"/>
      <c r="BM8" s="609"/>
      <c r="BN8" s="610"/>
      <c r="BO8" s="646">
        <v>1.4</v>
      </c>
      <c r="BP8" s="646"/>
      <c r="BQ8" s="646"/>
      <c r="BR8" s="646"/>
      <c r="BS8" s="647" t="s">
        <v>122</v>
      </c>
      <c r="BT8" s="647"/>
      <c r="BU8" s="647"/>
      <c r="BV8" s="647"/>
      <c r="BW8" s="647"/>
      <c r="BX8" s="647"/>
      <c r="BY8" s="647"/>
      <c r="BZ8" s="647"/>
      <c r="CA8" s="647"/>
      <c r="CB8" s="685"/>
      <c r="CD8" s="605" t="s">
        <v>228</v>
      </c>
      <c r="CE8" s="606"/>
      <c r="CF8" s="606"/>
      <c r="CG8" s="606"/>
      <c r="CH8" s="606"/>
      <c r="CI8" s="606"/>
      <c r="CJ8" s="606"/>
      <c r="CK8" s="606"/>
      <c r="CL8" s="606"/>
      <c r="CM8" s="606"/>
      <c r="CN8" s="606"/>
      <c r="CO8" s="606"/>
      <c r="CP8" s="606"/>
      <c r="CQ8" s="607"/>
      <c r="CR8" s="608">
        <v>2830653</v>
      </c>
      <c r="CS8" s="609"/>
      <c r="CT8" s="609"/>
      <c r="CU8" s="609"/>
      <c r="CV8" s="609"/>
      <c r="CW8" s="609"/>
      <c r="CX8" s="609"/>
      <c r="CY8" s="610"/>
      <c r="CZ8" s="646">
        <v>23</v>
      </c>
      <c r="DA8" s="646"/>
      <c r="DB8" s="646"/>
      <c r="DC8" s="646"/>
      <c r="DD8" s="614">
        <v>76592</v>
      </c>
      <c r="DE8" s="609"/>
      <c r="DF8" s="609"/>
      <c r="DG8" s="609"/>
      <c r="DH8" s="609"/>
      <c r="DI8" s="609"/>
      <c r="DJ8" s="609"/>
      <c r="DK8" s="609"/>
      <c r="DL8" s="609"/>
      <c r="DM8" s="609"/>
      <c r="DN8" s="609"/>
      <c r="DO8" s="609"/>
      <c r="DP8" s="610"/>
      <c r="DQ8" s="614">
        <v>1457777</v>
      </c>
      <c r="DR8" s="609"/>
      <c r="DS8" s="609"/>
      <c r="DT8" s="609"/>
      <c r="DU8" s="609"/>
      <c r="DV8" s="609"/>
      <c r="DW8" s="609"/>
      <c r="DX8" s="609"/>
      <c r="DY8" s="609"/>
      <c r="DZ8" s="609"/>
      <c r="EA8" s="609"/>
      <c r="EB8" s="609"/>
      <c r="EC8" s="645"/>
    </row>
    <row r="9" spans="2:143" ht="11.25" customHeight="1" x14ac:dyDescent="0.15">
      <c r="B9" s="605" t="s">
        <v>229</v>
      </c>
      <c r="C9" s="606"/>
      <c r="D9" s="606"/>
      <c r="E9" s="606"/>
      <c r="F9" s="606"/>
      <c r="G9" s="606"/>
      <c r="H9" s="606"/>
      <c r="I9" s="606"/>
      <c r="J9" s="606"/>
      <c r="K9" s="606"/>
      <c r="L9" s="606"/>
      <c r="M9" s="606"/>
      <c r="N9" s="606"/>
      <c r="O9" s="606"/>
      <c r="P9" s="606"/>
      <c r="Q9" s="607"/>
      <c r="R9" s="608">
        <v>3915</v>
      </c>
      <c r="S9" s="609"/>
      <c r="T9" s="609"/>
      <c r="U9" s="609"/>
      <c r="V9" s="609"/>
      <c r="W9" s="609"/>
      <c r="X9" s="609"/>
      <c r="Y9" s="610"/>
      <c r="Z9" s="646">
        <v>0</v>
      </c>
      <c r="AA9" s="646"/>
      <c r="AB9" s="646"/>
      <c r="AC9" s="646"/>
      <c r="AD9" s="647">
        <v>3915</v>
      </c>
      <c r="AE9" s="647"/>
      <c r="AF9" s="647"/>
      <c r="AG9" s="647"/>
      <c r="AH9" s="647"/>
      <c r="AI9" s="647"/>
      <c r="AJ9" s="647"/>
      <c r="AK9" s="647"/>
      <c r="AL9" s="611">
        <v>0.1</v>
      </c>
      <c r="AM9" s="612"/>
      <c r="AN9" s="612"/>
      <c r="AO9" s="648"/>
      <c r="AP9" s="605" t="s">
        <v>230</v>
      </c>
      <c r="AQ9" s="606"/>
      <c r="AR9" s="606"/>
      <c r="AS9" s="606"/>
      <c r="AT9" s="606"/>
      <c r="AU9" s="606"/>
      <c r="AV9" s="606"/>
      <c r="AW9" s="606"/>
      <c r="AX9" s="606"/>
      <c r="AY9" s="606"/>
      <c r="AZ9" s="606"/>
      <c r="BA9" s="606"/>
      <c r="BB9" s="606"/>
      <c r="BC9" s="606"/>
      <c r="BD9" s="606"/>
      <c r="BE9" s="606"/>
      <c r="BF9" s="607"/>
      <c r="BG9" s="608">
        <v>362203</v>
      </c>
      <c r="BH9" s="609"/>
      <c r="BI9" s="609"/>
      <c r="BJ9" s="609"/>
      <c r="BK9" s="609"/>
      <c r="BL9" s="609"/>
      <c r="BM9" s="609"/>
      <c r="BN9" s="610"/>
      <c r="BO9" s="646">
        <v>35.799999999999997</v>
      </c>
      <c r="BP9" s="646"/>
      <c r="BQ9" s="646"/>
      <c r="BR9" s="646"/>
      <c r="BS9" s="647" t="s">
        <v>122</v>
      </c>
      <c r="BT9" s="647"/>
      <c r="BU9" s="647"/>
      <c r="BV9" s="647"/>
      <c r="BW9" s="647"/>
      <c r="BX9" s="647"/>
      <c r="BY9" s="647"/>
      <c r="BZ9" s="647"/>
      <c r="CA9" s="647"/>
      <c r="CB9" s="685"/>
      <c r="CD9" s="605" t="s">
        <v>231</v>
      </c>
      <c r="CE9" s="606"/>
      <c r="CF9" s="606"/>
      <c r="CG9" s="606"/>
      <c r="CH9" s="606"/>
      <c r="CI9" s="606"/>
      <c r="CJ9" s="606"/>
      <c r="CK9" s="606"/>
      <c r="CL9" s="606"/>
      <c r="CM9" s="606"/>
      <c r="CN9" s="606"/>
      <c r="CO9" s="606"/>
      <c r="CP9" s="606"/>
      <c r="CQ9" s="607"/>
      <c r="CR9" s="608">
        <v>673397</v>
      </c>
      <c r="CS9" s="609"/>
      <c r="CT9" s="609"/>
      <c r="CU9" s="609"/>
      <c r="CV9" s="609"/>
      <c r="CW9" s="609"/>
      <c r="CX9" s="609"/>
      <c r="CY9" s="610"/>
      <c r="CZ9" s="646">
        <v>5.5</v>
      </c>
      <c r="DA9" s="646"/>
      <c r="DB9" s="646"/>
      <c r="DC9" s="646"/>
      <c r="DD9" s="614">
        <v>36644</v>
      </c>
      <c r="DE9" s="609"/>
      <c r="DF9" s="609"/>
      <c r="DG9" s="609"/>
      <c r="DH9" s="609"/>
      <c r="DI9" s="609"/>
      <c r="DJ9" s="609"/>
      <c r="DK9" s="609"/>
      <c r="DL9" s="609"/>
      <c r="DM9" s="609"/>
      <c r="DN9" s="609"/>
      <c r="DO9" s="609"/>
      <c r="DP9" s="610"/>
      <c r="DQ9" s="614">
        <v>513337</v>
      </c>
      <c r="DR9" s="609"/>
      <c r="DS9" s="609"/>
      <c r="DT9" s="609"/>
      <c r="DU9" s="609"/>
      <c r="DV9" s="609"/>
      <c r="DW9" s="609"/>
      <c r="DX9" s="609"/>
      <c r="DY9" s="609"/>
      <c r="DZ9" s="609"/>
      <c r="EA9" s="609"/>
      <c r="EB9" s="609"/>
      <c r="EC9" s="645"/>
    </row>
    <row r="10" spans="2:143" ht="11.25" customHeight="1" x14ac:dyDescent="0.15">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21622</v>
      </c>
      <c r="BH10" s="609"/>
      <c r="BI10" s="609"/>
      <c r="BJ10" s="609"/>
      <c r="BK10" s="609"/>
      <c r="BL10" s="609"/>
      <c r="BM10" s="609"/>
      <c r="BN10" s="610"/>
      <c r="BO10" s="646">
        <v>2.1</v>
      </c>
      <c r="BP10" s="646"/>
      <c r="BQ10" s="646"/>
      <c r="BR10" s="646"/>
      <c r="BS10" s="647" t="s">
        <v>122</v>
      </c>
      <c r="BT10" s="647"/>
      <c r="BU10" s="647"/>
      <c r="BV10" s="647"/>
      <c r="BW10" s="647"/>
      <c r="BX10" s="647"/>
      <c r="BY10" s="647"/>
      <c r="BZ10" s="647"/>
      <c r="CA10" s="647"/>
      <c r="CB10" s="685"/>
      <c r="CD10" s="605" t="s">
        <v>234</v>
      </c>
      <c r="CE10" s="606"/>
      <c r="CF10" s="606"/>
      <c r="CG10" s="606"/>
      <c r="CH10" s="606"/>
      <c r="CI10" s="606"/>
      <c r="CJ10" s="606"/>
      <c r="CK10" s="606"/>
      <c r="CL10" s="606"/>
      <c r="CM10" s="606"/>
      <c r="CN10" s="606"/>
      <c r="CO10" s="606"/>
      <c r="CP10" s="606"/>
      <c r="CQ10" s="607"/>
      <c r="CR10" s="608" t="s">
        <v>122</v>
      </c>
      <c r="CS10" s="609"/>
      <c r="CT10" s="609"/>
      <c r="CU10" s="609"/>
      <c r="CV10" s="609"/>
      <c r="CW10" s="609"/>
      <c r="CX10" s="609"/>
      <c r="CY10" s="610"/>
      <c r="CZ10" s="646" t="s">
        <v>122</v>
      </c>
      <c r="DA10" s="646"/>
      <c r="DB10" s="646"/>
      <c r="DC10" s="646"/>
      <c r="DD10" s="614" t="s">
        <v>122</v>
      </c>
      <c r="DE10" s="609"/>
      <c r="DF10" s="609"/>
      <c r="DG10" s="609"/>
      <c r="DH10" s="609"/>
      <c r="DI10" s="609"/>
      <c r="DJ10" s="609"/>
      <c r="DK10" s="609"/>
      <c r="DL10" s="609"/>
      <c r="DM10" s="609"/>
      <c r="DN10" s="609"/>
      <c r="DO10" s="609"/>
      <c r="DP10" s="610"/>
      <c r="DQ10" s="614" t="s">
        <v>122</v>
      </c>
      <c r="DR10" s="609"/>
      <c r="DS10" s="609"/>
      <c r="DT10" s="609"/>
      <c r="DU10" s="609"/>
      <c r="DV10" s="609"/>
      <c r="DW10" s="609"/>
      <c r="DX10" s="609"/>
      <c r="DY10" s="609"/>
      <c r="DZ10" s="609"/>
      <c r="EA10" s="609"/>
      <c r="EB10" s="609"/>
      <c r="EC10" s="645"/>
    </row>
    <row r="11" spans="2:143" ht="11.25" customHeight="1" x14ac:dyDescent="0.15">
      <c r="B11" s="605" t="s">
        <v>235</v>
      </c>
      <c r="C11" s="606"/>
      <c r="D11" s="606"/>
      <c r="E11" s="606"/>
      <c r="F11" s="606"/>
      <c r="G11" s="606"/>
      <c r="H11" s="606"/>
      <c r="I11" s="606"/>
      <c r="J11" s="606"/>
      <c r="K11" s="606"/>
      <c r="L11" s="606"/>
      <c r="M11" s="606"/>
      <c r="N11" s="606"/>
      <c r="O11" s="606"/>
      <c r="P11" s="606"/>
      <c r="Q11" s="607"/>
      <c r="R11" s="608">
        <v>228891</v>
      </c>
      <c r="S11" s="609"/>
      <c r="T11" s="609"/>
      <c r="U11" s="609"/>
      <c r="V11" s="609"/>
      <c r="W11" s="609"/>
      <c r="X11" s="609"/>
      <c r="Y11" s="610"/>
      <c r="Z11" s="611">
        <v>1.8</v>
      </c>
      <c r="AA11" s="612"/>
      <c r="AB11" s="612"/>
      <c r="AC11" s="613"/>
      <c r="AD11" s="614">
        <v>228891</v>
      </c>
      <c r="AE11" s="609"/>
      <c r="AF11" s="609"/>
      <c r="AG11" s="609"/>
      <c r="AH11" s="609"/>
      <c r="AI11" s="609"/>
      <c r="AJ11" s="609"/>
      <c r="AK11" s="610"/>
      <c r="AL11" s="611">
        <v>3.8</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30771</v>
      </c>
      <c r="BH11" s="609"/>
      <c r="BI11" s="609"/>
      <c r="BJ11" s="609"/>
      <c r="BK11" s="609"/>
      <c r="BL11" s="609"/>
      <c r="BM11" s="609"/>
      <c r="BN11" s="610"/>
      <c r="BO11" s="646">
        <v>3</v>
      </c>
      <c r="BP11" s="646"/>
      <c r="BQ11" s="646"/>
      <c r="BR11" s="646"/>
      <c r="BS11" s="647" t="s">
        <v>122</v>
      </c>
      <c r="BT11" s="647"/>
      <c r="BU11" s="647"/>
      <c r="BV11" s="647"/>
      <c r="BW11" s="647"/>
      <c r="BX11" s="647"/>
      <c r="BY11" s="647"/>
      <c r="BZ11" s="647"/>
      <c r="CA11" s="647"/>
      <c r="CB11" s="685"/>
      <c r="CD11" s="605" t="s">
        <v>237</v>
      </c>
      <c r="CE11" s="606"/>
      <c r="CF11" s="606"/>
      <c r="CG11" s="606"/>
      <c r="CH11" s="606"/>
      <c r="CI11" s="606"/>
      <c r="CJ11" s="606"/>
      <c r="CK11" s="606"/>
      <c r="CL11" s="606"/>
      <c r="CM11" s="606"/>
      <c r="CN11" s="606"/>
      <c r="CO11" s="606"/>
      <c r="CP11" s="606"/>
      <c r="CQ11" s="607"/>
      <c r="CR11" s="608">
        <v>1356997</v>
      </c>
      <c r="CS11" s="609"/>
      <c r="CT11" s="609"/>
      <c r="CU11" s="609"/>
      <c r="CV11" s="609"/>
      <c r="CW11" s="609"/>
      <c r="CX11" s="609"/>
      <c r="CY11" s="610"/>
      <c r="CZ11" s="646">
        <v>11</v>
      </c>
      <c r="DA11" s="646"/>
      <c r="DB11" s="646"/>
      <c r="DC11" s="646"/>
      <c r="DD11" s="614">
        <v>738097</v>
      </c>
      <c r="DE11" s="609"/>
      <c r="DF11" s="609"/>
      <c r="DG11" s="609"/>
      <c r="DH11" s="609"/>
      <c r="DI11" s="609"/>
      <c r="DJ11" s="609"/>
      <c r="DK11" s="609"/>
      <c r="DL11" s="609"/>
      <c r="DM11" s="609"/>
      <c r="DN11" s="609"/>
      <c r="DO11" s="609"/>
      <c r="DP11" s="610"/>
      <c r="DQ11" s="614">
        <v>534296</v>
      </c>
      <c r="DR11" s="609"/>
      <c r="DS11" s="609"/>
      <c r="DT11" s="609"/>
      <c r="DU11" s="609"/>
      <c r="DV11" s="609"/>
      <c r="DW11" s="609"/>
      <c r="DX11" s="609"/>
      <c r="DY11" s="609"/>
      <c r="DZ11" s="609"/>
      <c r="EA11" s="609"/>
      <c r="EB11" s="609"/>
      <c r="EC11" s="645"/>
    </row>
    <row r="12" spans="2:143" ht="11.25" customHeight="1" x14ac:dyDescent="0.15">
      <c r="B12" s="605" t="s">
        <v>238</v>
      </c>
      <c r="C12" s="606"/>
      <c r="D12" s="606"/>
      <c r="E12" s="606"/>
      <c r="F12" s="606"/>
      <c r="G12" s="606"/>
      <c r="H12" s="606"/>
      <c r="I12" s="606"/>
      <c r="J12" s="606"/>
      <c r="K12" s="606"/>
      <c r="L12" s="606"/>
      <c r="M12" s="606"/>
      <c r="N12" s="606"/>
      <c r="O12" s="606"/>
      <c r="P12" s="606"/>
      <c r="Q12" s="607"/>
      <c r="R12" s="608" t="s">
        <v>122</v>
      </c>
      <c r="S12" s="609"/>
      <c r="T12" s="609"/>
      <c r="U12" s="609"/>
      <c r="V12" s="609"/>
      <c r="W12" s="609"/>
      <c r="X12" s="609"/>
      <c r="Y12" s="610"/>
      <c r="Z12" s="646" t="s">
        <v>122</v>
      </c>
      <c r="AA12" s="646"/>
      <c r="AB12" s="646"/>
      <c r="AC12" s="646"/>
      <c r="AD12" s="647" t="s">
        <v>122</v>
      </c>
      <c r="AE12" s="647"/>
      <c r="AF12" s="647"/>
      <c r="AG12" s="647"/>
      <c r="AH12" s="647"/>
      <c r="AI12" s="647"/>
      <c r="AJ12" s="647"/>
      <c r="AK12" s="647"/>
      <c r="AL12" s="611" t="s">
        <v>122</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466457</v>
      </c>
      <c r="BH12" s="609"/>
      <c r="BI12" s="609"/>
      <c r="BJ12" s="609"/>
      <c r="BK12" s="609"/>
      <c r="BL12" s="609"/>
      <c r="BM12" s="609"/>
      <c r="BN12" s="610"/>
      <c r="BO12" s="646">
        <v>46.1</v>
      </c>
      <c r="BP12" s="646"/>
      <c r="BQ12" s="646"/>
      <c r="BR12" s="646"/>
      <c r="BS12" s="647" t="s">
        <v>122</v>
      </c>
      <c r="BT12" s="647"/>
      <c r="BU12" s="647"/>
      <c r="BV12" s="647"/>
      <c r="BW12" s="647"/>
      <c r="BX12" s="647"/>
      <c r="BY12" s="647"/>
      <c r="BZ12" s="647"/>
      <c r="CA12" s="647"/>
      <c r="CB12" s="685"/>
      <c r="CD12" s="605" t="s">
        <v>240</v>
      </c>
      <c r="CE12" s="606"/>
      <c r="CF12" s="606"/>
      <c r="CG12" s="606"/>
      <c r="CH12" s="606"/>
      <c r="CI12" s="606"/>
      <c r="CJ12" s="606"/>
      <c r="CK12" s="606"/>
      <c r="CL12" s="606"/>
      <c r="CM12" s="606"/>
      <c r="CN12" s="606"/>
      <c r="CO12" s="606"/>
      <c r="CP12" s="606"/>
      <c r="CQ12" s="607"/>
      <c r="CR12" s="608">
        <v>413251</v>
      </c>
      <c r="CS12" s="609"/>
      <c r="CT12" s="609"/>
      <c r="CU12" s="609"/>
      <c r="CV12" s="609"/>
      <c r="CW12" s="609"/>
      <c r="CX12" s="609"/>
      <c r="CY12" s="610"/>
      <c r="CZ12" s="646">
        <v>3.4</v>
      </c>
      <c r="DA12" s="646"/>
      <c r="DB12" s="646"/>
      <c r="DC12" s="646"/>
      <c r="DD12" s="614">
        <v>84682</v>
      </c>
      <c r="DE12" s="609"/>
      <c r="DF12" s="609"/>
      <c r="DG12" s="609"/>
      <c r="DH12" s="609"/>
      <c r="DI12" s="609"/>
      <c r="DJ12" s="609"/>
      <c r="DK12" s="609"/>
      <c r="DL12" s="609"/>
      <c r="DM12" s="609"/>
      <c r="DN12" s="609"/>
      <c r="DO12" s="609"/>
      <c r="DP12" s="610"/>
      <c r="DQ12" s="614">
        <v>227986</v>
      </c>
      <c r="DR12" s="609"/>
      <c r="DS12" s="609"/>
      <c r="DT12" s="609"/>
      <c r="DU12" s="609"/>
      <c r="DV12" s="609"/>
      <c r="DW12" s="609"/>
      <c r="DX12" s="609"/>
      <c r="DY12" s="609"/>
      <c r="DZ12" s="609"/>
      <c r="EA12" s="609"/>
      <c r="EB12" s="609"/>
      <c r="EC12" s="645"/>
    </row>
    <row r="13" spans="2:143" ht="11.25" customHeight="1" x14ac:dyDescent="0.15">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466150</v>
      </c>
      <c r="BH13" s="609"/>
      <c r="BI13" s="609"/>
      <c r="BJ13" s="609"/>
      <c r="BK13" s="609"/>
      <c r="BL13" s="609"/>
      <c r="BM13" s="609"/>
      <c r="BN13" s="610"/>
      <c r="BO13" s="646">
        <v>46.1</v>
      </c>
      <c r="BP13" s="646"/>
      <c r="BQ13" s="646"/>
      <c r="BR13" s="646"/>
      <c r="BS13" s="647" t="s">
        <v>122</v>
      </c>
      <c r="BT13" s="647"/>
      <c r="BU13" s="647"/>
      <c r="BV13" s="647"/>
      <c r="BW13" s="647"/>
      <c r="BX13" s="647"/>
      <c r="BY13" s="647"/>
      <c r="BZ13" s="647"/>
      <c r="CA13" s="647"/>
      <c r="CB13" s="685"/>
      <c r="CD13" s="605" t="s">
        <v>243</v>
      </c>
      <c r="CE13" s="606"/>
      <c r="CF13" s="606"/>
      <c r="CG13" s="606"/>
      <c r="CH13" s="606"/>
      <c r="CI13" s="606"/>
      <c r="CJ13" s="606"/>
      <c r="CK13" s="606"/>
      <c r="CL13" s="606"/>
      <c r="CM13" s="606"/>
      <c r="CN13" s="606"/>
      <c r="CO13" s="606"/>
      <c r="CP13" s="606"/>
      <c r="CQ13" s="607"/>
      <c r="CR13" s="608">
        <v>1369139</v>
      </c>
      <c r="CS13" s="609"/>
      <c r="CT13" s="609"/>
      <c r="CU13" s="609"/>
      <c r="CV13" s="609"/>
      <c r="CW13" s="609"/>
      <c r="CX13" s="609"/>
      <c r="CY13" s="610"/>
      <c r="CZ13" s="646">
        <v>11.1</v>
      </c>
      <c r="DA13" s="646"/>
      <c r="DB13" s="646"/>
      <c r="DC13" s="646"/>
      <c r="DD13" s="614">
        <v>1169869</v>
      </c>
      <c r="DE13" s="609"/>
      <c r="DF13" s="609"/>
      <c r="DG13" s="609"/>
      <c r="DH13" s="609"/>
      <c r="DI13" s="609"/>
      <c r="DJ13" s="609"/>
      <c r="DK13" s="609"/>
      <c r="DL13" s="609"/>
      <c r="DM13" s="609"/>
      <c r="DN13" s="609"/>
      <c r="DO13" s="609"/>
      <c r="DP13" s="610"/>
      <c r="DQ13" s="614">
        <v>170492</v>
      </c>
      <c r="DR13" s="609"/>
      <c r="DS13" s="609"/>
      <c r="DT13" s="609"/>
      <c r="DU13" s="609"/>
      <c r="DV13" s="609"/>
      <c r="DW13" s="609"/>
      <c r="DX13" s="609"/>
      <c r="DY13" s="609"/>
      <c r="DZ13" s="609"/>
      <c r="EA13" s="609"/>
      <c r="EB13" s="609"/>
      <c r="EC13" s="645"/>
    </row>
    <row r="14" spans="2:143" ht="11.25" customHeight="1" x14ac:dyDescent="0.15">
      <c r="B14" s="605" t="s">
        <v>244</v>
      </c>
      <c r="C14" s="606"/>
      <c r="D14" s="606"/>
      <c r="E14" s="606"/>
      <c r="F14" s="606"/>
      <c r="G14" s="606"/>
      <c r="H14" s="606"/>
      <c r="I14" s="606"/>
      <c r="J14" s="606"/>
      <c r="K14" s="606"/>
      <c r="L14" s="606"/>
      <c r="M14" s="606"/>
      <c r="N14" s="606"/>
      <c r="O14" s="606"/>
      <c r="P14" s="606"/>
      <c r="Q14" s="607"/>
      <c r="R14" s="608">
        <v>429</v>
      </c>
      <c r="S14" s="609"/>
      <c r="T14" s="609"/>
      <c r="U14" s="609"/>
      <c r="V14" s="609"/>
      <c r="W14" s="609"/>
      <c r="X14" s="609"/>
      <c r="Y14" s="610"/>
      <c r="Z14" s="646">
        <v>0</v>
      </c>
      <c r="AA14" s="646"/>
      <c r="AB14" s="646"/>
      <c r="AC14" s="646"/>
      <c r="AD14" s="647">
        <v>429</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52699</v>
      </c>
      <c r="BH14" s="609"/>
      <c r="BI14" s="609"/>
      <c r="BJ14" s="609"/>
      <c r="BK14" s="609"/>
      <c r="BL14" s="609"/>
      <c r="BM14" s="609"/>
      <c r="BN14" s="610"/>
      <c r="BO14" s="646">
        <v>5.2</v>
      </c>
      <c r="BP14" s="646"/>
      <c r="BQ14" s="646"/>
      <c r="BR14" s="646"/>
      <c r="BS14" s="647" t="s">
        <v>122</v>
      </c>
      <c r="BT14" s="647"/>
      <c r="BU14" s="647"/>
      <c r="BV14" s="647"/>
      <c r="BW14" s="647"/>
      <c r="BX14" s="647"/>
      <c r="BY14" s="647"/>
      <c r="BZ14" s="647"/>
      <c r="CA14" s="647"/>
      <c r="CB14" s="685"/>
      <c r="CD14" s="605" t="s">
        <v>246</v>
      </c>
      <c r="CE14" s="606"/>
      <c r="CF14" s="606"/>
      <c r="CG14" s="606"/>
      <c r="CH14" s="606"/>
      <c r="CI14" s="606"/>
      <c r="CJ14" s="606"/>
      <c r="CK14" s="606"/>
      <c r="CL14" s="606"/>
      <c r="CM14" s="606"/>
      <c r="CN14" s="606"/>
      <c r="CO14" s="606"/>
      <c r="CP14" s="606"/>
      <c r="CQ14" s="607"/>
      <c r="CR14" s="608">
        <v>586818</v>
      </c>
      <c r="CS14" s="609"/>
      <c r="CT14" s="609"/>
      <c r="CU14" s="609"/>
      <c r="CV14" s="609"/>
      <c r="CW14" s="609"/>
      <c r="CX14" s="609"/>
      <c r="CY14" s="610"/>
      <c r="CZ14" s="646">
        <v>4.8</v>
      </c>
      <c r="DA14" s="646"/>
      <c r="DB14" s="646"/>
      <c r="DC14" s="646"/>
      <c r="DD14" s="614">
        <v>274195</v>
      </c>
      <c r="DE14" s="609"/>
      <c r="DF14" s="609"/>
      <c r="DG14" s="609"/>
      <c r="DH14" s="609"/>
      <c r="DI14" s="609"/>
      <c r="DJ14" s="609"/>
      <c r="DK14" s="609"/>
      <c r="DL14" s="609"/>
      <c r="DM14" s="609"/>
      <c r="DN14" s="609"/>
      <c r="DO14" s="609"/>
      <c r="DP14" s="610"/>
      <c r="DQ14" s="614">
        <v>363400</v>
      </c>
      <c r="DR14" s="609"/>
      <c r="DS14" s="609"/>
      <c r="DT14" s="609"/>
      <c r="DU14" s="609"/>
      <c r="DV14" s="609"/>
      <c r="DW14" s="609"/>
      <c r="DX14" s="609"/>
      <c r="DY14" s="609"/>
      <c r="DZ14" s="609"/>
      <c r="EA14" s="609"/>
      <c r="EB14" s="609"/>
      <c r="EC14" s="645"/>
    </row>
    <row r="15" spans="2:143" ht="11.25" customHeight="1" x14ac:dyDescent="0.15">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61916</v>
      </c>
      <c r="BH15" s="609"/>
      <c r="BI15" s="609"/>
      <c r="BJ15" s="609"/>
      <c r="BK15" s="609"/>
      <c r="BL15" s="609"/>
      <c r="BM15" s="609"/>
      <c r="BN15" s="610"/>
      <c r="BO15" s="646">
        <v>6.1</v>
      </c>
      <c r="BP15" s="646"/>
      <c r="BQ15" s="646"/>
      <c r="BR15" s="646"/>
      <c r="BS15" s="647" t="s">
        <v>122</v>
      </c>
      <c r="BT15" s="647"/>
      <c r="BU15" s="647"/>
      <c r="BV15" s="647"/>
      <c r="BW15" s="647"/>
      <c r="BX15" s="647"/>
      <c r="BY15" s="647"/>
      <c r="BZ15" s="647"/>
      <c r="CA15" s="647"/>
      <c r="CB15" s="685"/>
      <c r="CD15" s="605" t="s">
        <v>249</v>
      </c>
      <c r="CE15" s="606"/>
      <c r="CF15" s="606"/>
      <c r="CG15" s="606"/>
      <c r="CH15" s="606"/>
      <c r="CI15" s="606"/>
      <c r="CJ15" s="606"/>
      <c r="CK15" s="606"/>
      <c r="CL15" s="606"/>
      <c r="CM15" s="606"/>
      <c r="CN15" s="606"/>
      <c r="CO15" s="606"/>
      <c r="CP15" s="606"/>
      <c r="CQ15" s="607"/>
      <c r="CR15" s="608">
        <v>758830</v>
      </c>
      <c r="CS15" s="609"/>
      <c r="CT15" s="609"/>
      <c r="CU15" s="609"/>
      <c r="CV15" s="609"/>
      <c r="CW15" s="609"/>
      <c r="CX15" s="609"/>
      <c r="CY15" s="610"/>
      <c r="CZ15" s="646">
        <v>6.2</v>
      </c>
      <c r="DA15" s="646"/>
      <c r="DB15" s="646"/>
      <c r="DC15" s="646"/>
      <c r="DD15" s="614">
        <v>120337</v>
      </c>
      <c r="DE15" s="609"/>
      <c r="DF15" s="609"/>
      <c r="DG15" s="609"/>
      <c r="DH15" s="609"/>
      <c r="DI15" s="609"/>
      <c r="DJ15" s="609"/>
      <c r="DK15" s="609"/>
      <c r="DL15" s="609"/>
      <c r="DM15" s="609"/>
      <c r="DN15" s="609"/>
      <c r="DO15" s="609"/>
      <c r="DP15" s="610"/>
      <c r="DQ15" s="614">
        <v>632553</v>
      </c>
      <c r="DR15" s="609"/>
      <c r="DS15" s="609"/>
      <c r="DT15" s="609"/>
      <c r="DU15" s="609"/>
      <c r="DV15" s="609"/>
      <c r="DW15" s="609"/>
      <c r="DX15" s="609"/>
      <c r="DY15" s="609"/>
      <c r="DZ15" s="609"/>
      <c r="EA15" s="609"/>
      <c r="EB15" s="609"/>
      <c r="EC15" s="645"/>
    </row>
    <row r="16" spans="2:143" ht="11.25" customHeight="1" x14ac:dyDescent="0.15">
      <c r="B16" s="605" t="s">
        <v>250</v>
      </c>
      <c r="C16" s="606"/>
      <c r="D16" s="606"/>
      <c r="E16" s="606"/>
      <c r="F16" s="606"/>
      <c r="G16" s="606"/>
      <c r="H16" s="606"/>
      <c r="I16" s="606"/>
      <c r="J16" s="606"/>
      <c r="K16" s="606"/>
      <c r="L16" s="606"/>
      <c r="M16" s="606"/>
      <c r="N16" s="606"/>
      <c r="O16" s="606"/>
      <c r="P16" s="606"/>
      <c r="Q16" s="607"/>
      <c r="R16" s="608">
        <v>4793</v>
      </c>
      <c r="S16" s="609"/>
      <c r="T16" s="609"/>
      <c r="U16" s="609"/>
      <c r="V16" s="609"/>
      <c r="W16" s="609"/>
      <c r="X16" s="609"/>
      <c r="Y16" s="610"/>
      <c r="Z16" s="646">
        <v>0</v>
      </c>
      <c r="AA16" s="646"/>
      <c r="AB16" s="646"/>
      <c r="AC16" s="646"/>
      <c r="AD16" s="647">
        <v>4793</v>
      </c>
      <c r="AE16" s="647"/>
      <c r="AF16" s="647"/>
      <c r="AG16" s="647"/>
      <c r="AH16" s="647"/>
      <c r="AI16" s="647"/>
      <c r="AJ16" s="647"/>
      <c r="AK16" s="647"/>
      <c r="AL16" s="611">
        <v>0.1</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5"/>
      <c r="CD16" s="605" t="s">
        <v>252</v>
      </c>
      <c r="CE16" s="606"/>
      <c r="CF16" s="606"/>
      <c r="CG16" s="606"/>
      <c r="CH16" s="606"/>
      <c r="CI16" s="606"/>
      <c r="CJ16" s="606"/>
      <c r="CK16" s="606"/>
      <c r="CL16" s="606"/>
      <c r="CM16" s="606"/>
      <c r="CN16" s="606"/>
      <c r="CO16" s="606"/>
      <c r="CP16" s="606"/>
      <c r="CQ16" s="607"/>
      <c r="CR16" s="608">
        <v>269556</v>
      </c>
      <c r="CS16" s="609"/>
      <c r="CT16" s="609"/>
      <c r="CU16" s="609"/>
      <c r="CV16" s="609"/>
      <c r="CW16" s="609"/>
      <c r="CX16" s="609"/>
      <c r="CY16" s="610"/>
      <c r="CZ16" s="646">
        <v>2.2000000000000002</v>
      </c>
      <c r="DA16" s="646"/>
      <c r="DB16" s="646"/>
      <c r="DC16" s="646"/>
      <c r="DD16" s="614" t="s">
        <v>122</v>
      </c>
      <c r="DE16" s="609"/>
      <c r="DF16" s="609"/>
      <c r="DG16" s="609"/>
      <c r="DH16" s="609"/>
      <c r="DI16" s="609"/>
      <c r="DJ16" s="609"/>
      <c r="DK16" s="609"/>
      <c r="DL16" s="609"/>
      <c r="DM16" s="609"/>
      <c r="DN16" s="609"/>
      <c r="DO16" s="609"/>
      <c r="DP16" s="610"/>
      <c r="DQ16" s="614">
        <v>18341</v>
      </c>
      <c r="DR16" s="609"/>
      <c r="DS16" s="609"/>
      <c r="DT16" s="609"/>
      <c r="DU16" s="609"/>
      <c r="DV16" s="609"/>
      <c r="DW16" s="609"/>
      <c r="DX16" s="609"/>
      <c r="DY16" s="609"/>
      <c r="DZ16" s="609"/>
      <c r="EA16" s="609"/>
      <c r="EB16" s="609"/>
      <c r="EC16" s="645"/>
    </row>
    <row r="17" spans="2:133" ht="11.25" customHeight="1" x14ac:dyDescent="0.15">
      <c r="B17" s="605" t="s">
        <v>253</v>
      </c>
      <c r="C17" s="606"/>
      <c r="D17" s="606"/>
      <c r="E17" s="606"/>
      <c r="F17" s="606"/>
      <c r="G17" s="606"/>
      <c r="H17" s="606"/>
      <c r="I17" s="606"/>
      <c r="J17" s="606"/>
      <c r="K17" s="606"/>
      <c r="L17" s="606"/>
      <c r="M17" s="606"/>
      <c r="N17" s="606"/>
      <c r="O17" s="606"/>
      <c r="P17" s="606"/>
      <c r="Q17" s="607"/>
      <c r="R17" s="608">
        <v>12221</v>
      </c>
      <c r="S17" s="609"/>
      <c r="T17" s="609"/>
      <c r="U17" s="609"/>
      <c r="V17" s="609"/>
      <c r="W17" s="609"/>
      <c r="X17" s="609"/>
      <c r="Y17" s="610"/>
      <c r="Z17" s="646">
        <v>0.1</v>
      </c>
      <c r="AA17" s="646"/>
      <c r="AB17" s="646"/>
      <c r="AC17" s="646"/>
      <c r="AD17" s="647">
        <v>12221</v>
      </c>
      <c r="AE17" s="647"/>
      <c r="AF17" s="647"/>
      <c r="AG17" s="647"/>
      <c r="AH17" s="647"/>
      <c r="AI17" s="647"/>
      <c r="AJ17" s="647"/>
      <c r="AK17" s="647"/>
      <c r="AL17" s="611">
        <v>0.2</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5"/>
      <c r="CD17" s="605" t="s">
        <v>255</v>
      </c>
      <c r="CE17" s="606"/>
      <c r="CF17" s="606"/>
      <c r="CG17" s="606"/>
      <c r="CH17" s="606"/>
      <c r="CI17" s="606"/>
      <c r="CJ17" s="606"/>
      <c r="CK17" s="606"/>
      <c r="CL17" s="606"/>
      <c r="CM17" s="606"/>
      <c r="CN17" s="606"/>
      <c r="CO17" s="606"/>
      <c r="CP17" s="606"/>
      <c r="CQ17" s="607"/>
      <c r="CR17" s="608">
        <v>1744435</v>
      </c>
      <c r="CS17" s="609"/>
      <c r="CT17" s="609"/>
      <c r="CU17" s="609"/>
      <c r="CV17" s="609"/>
      <c r="CW17" s="609"/>
      <c r="CX17" s="609"/>
      <c r="CY17" s="610"/>
      <c r="CZ17" s="646">
        <v>14.2</v>
      </c>
      <c r="DA17" s="646"/>
      <c r="DB17" s="646"/>
      <c r="DC17" s="646"/>
      <c r="DD17" s="614" t="s">
        <v>122</v>
      </c>
      <c r="DE17" s="609"/>
      <c r="DF17" s="609"/>
      <c r="DG17" s="609"/>
      <c r="DH17" s="609"/>
      <c r="DI17" s="609"/>
      <c r="DJ17" s="609"/>
      <c r="DK17" s="609"/>
      <c r="DL17" s="609"/>
      <c r="DM17" s="609"/>
      <c r="DN17" s="609"/>
      <c r="DO17" s="609"/>
      <c r="DP17" s="610"/>
      <c r="DQ17" s="614">
        <v>1743018</v>
      </c>
      <c r="DR17" s="609"/>
      <c r="DS17" s="609"/>
      <c r="DT17" s="609"/>
      <c r="DU17" s="609"/>
      <c r="DV17" s="609"/>
      <c r="DW17" s="609"/>
      <c r="DX17" s="609"/>
      <c r="DY17" s="609"/>
      <c r="DZ17" s="609"/>
      <c r="EA17" s="609"/>
      <c r="EB17" s="609"/>
      <c r="EC17" s="645"/>
    </row>
    <row r="18" spans="2:133" ht="11.25" customHeight="1" x14ac:dyDescent="0.15">
      <c r="B18" s="605" t="s">
        <v>256</v>
      </c>
      <c r="C18" s="606"/>
      <c r="D18" s="606"/>
      <c r="E18" s="606"/>
      <c r="F18" s="606"/>
      <c r="G18" s="606"/>
      <c r="H18" s="606"/>
      <c r="I18" s="606"/>
      <c r="J18" s="606"/>
      <c r="K18" s="606"/>
      <c r="L18" s="606"/>
      <c r="M18" s="606"/>
      <c r="N18" s="606"/>
      <c r="O18" s="606"/>
      <c r="P18" s="606"/>
      <c r="Q18" s="607"/>
      <c r="R18" s="608">
        <v>5234</v>
      </c>
      <c r="S18" s="609"/>
      <c r="T18" s="609"/>
      <c r="U18" s="609"/>
      <c r="V18" s="609"/>
      <c r="W18" s="609"/>
      <c r="X18" s="609"/>
      <c r="Y18" s="610"/>
      <c r="Z18" s="646">
        <v>0</v>
      </c>
      <c r="AA18" s="646"/>
      <c r="AB18" s="646"/>
      <c r="AC18" s="646"/>
      <c r="AD18" s="647">
        <v>5234</v>
      </c>
      <c r="AE18" s="647"/>
      <c r="AF18" s="647"/>
      <c r="AG18" s="647"/>
      <c r="AH18" s="647"/>
      <c r="AI18" s="647"/>
      <c r="AJ18" s="647"/>
      <c r="AK18" s="647"/>
      <c r="AL18" s="611">
        <v>0.1</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5"/>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15">
      <c r="B19" s="605" t="s">
        <v>259</v>
      </c>
      <c r="C19" s="606"/>
      <c r="D19" s="606"/>
      <c r="E19" s="606"/>
      <c r="F19" s="606"/>
      <c r="G19" s="606"/>
      <c r="H19" s="606"/>
      <c r="I19" s="606"/>
      <c r="J19" s="606"/>
      <c r="K19" s="606"/>
      <c r="L19" s="606"/>
      <c r="M19" s="606"/>
      <c r="N19" s="606"/>
      <c r="O19" s="606"/>
      <c r="P19" s="606"/>
      <c r="Q19" s="607"/>
      <c r="R19" s="608">
        <v>5234</v>
      </c>
      <c r="S19" s="609"/>
      <c r="T19" s="609"/>
      <c r="U19" s="609"/>
      <c r="V19" s="609"/>
      <c r="W19" s="609"/>
      <c r="X19" s="609"/>
      <c r="Y19" s="610"/>
      <c r="Z19" s="646">
        <v>0</v>
      </c>
      <c r="AA19" s="646"/>
      <c r="AB19" s="646"/>
      <c r="AC19" s="646"/>
      <c r="AD19" s="647">
        <v>5234</v>
      </c>
      <c r="AE19" s="647"/>
      <c r="AF19" s="647"/>
      <c r="AG19" s="647"/>
      <c r="AH19" s="647"/>
      <c r="AI19" s="647"/>
      <c r="AJ19" s="647"/>
      <c r="AK19" s="647"/>
      <c r="AL19" s="611">
        <v>0.1</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579</v>
      </c>
      <c r="BH19" s="609"/>
      <c r="BI19" s="609"/>
      <c r="BJ19" s="609"/>
      <c r="BK19" s="609"/>
      <c r="BL19" s="609"/>
      <c r="BM19" s="609"/>
      <c r="BN19" s="610"/>
      <c r="BO19" s="646">
        <v>0.1</v>
      </c>
      <c r="BP19" s="646"/>
      <c r="BQ19" s="646"/>
      <c r="BR19" s="646"/>
      <c r="BS19" s="647" t="s">
        <v>122</v>
      </c>
      <c r="BT19" s="647"/>
      <c r="BU19" s="647"/>
      <c r="BV19" s="647"/>
      <c r="BW19" s="647"/>
      <c r="BX19" s="647"/>
      <c r="BY19" s="647"/>
      <c r="BZ19" s="647"/>
      <c r="CA19" s="647"/>
      <c r="CB19" s="685"/>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15">
      <c r="B20" s="675" t="s">
        <v>262</v>
      </c>
      <c r="C20" s="676"/>
      <c r="D20" s="676"/>
      <c r="E20" s="676"/>
      <c r="F20" s="676"/>
      <c r="G20" s="676"/>
      <c r="H20" s="676"/>
      <c r="I20" s="676"/>
      <c r="J20" s="676"/>
      <c r="K20" s="676"/>
      <c r="L20" s="676"/>
      <c r="M20" s="676"/>
      <c r="N20" s="676"/>
      <c r="O20" s="676"/>
      <c r="P20" s="676"/>
      <c r="Q20" s="677"/>
      <c r="R20" s="608" t="s">
        <v>122</v>
      </c>
      <c r="S20" s="609"/>
      <c r="T20" s="609"/>
      <c r="U20" s="609"/>
      <c r="V20" s="609"/>
      <c r="W20" s="609"/>
      <c r="X20" s="609"/>
      <c r="Y20" s="610"/>
      <c r="Z20" s="646" t="s">
        <v>122</v>
      </c>
      <c r="AA20" s="646"/>
      <c r="AB20" s="646"/>
      <c r="AC20" s="646"/>
      <c r="AD20" s="647" t="s">
        <v>122</v>
      </c>
      <c r="AE20" s="647"/>
      <c r="AF20" s="647"/>
      <c r="AG20" s="647"/>
      <c r="AH20" s="647"/>
      <c r="AI20" s="647"/>
      <c r="AJ20" s="647"/>
      <c r="AK20" s="647"/>
      <c r="AL20" s="611" t="s">
        <v>122</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579</v>
      </c>
      <c r="BH20" s="609"/>
      <c r="BI20" s="609"/>
      <c r="BJ20" s="609"/>
      <c r="BK20" s="609"/>
      <c r="BL20" s="609"/>
      <c r="BM20" s="609"/>
      <c r="BN20" s="610"/>
      <c r="BO20" s="646">
        <v>0.1</v>
      </c>
      <c r="BP20" s="646"/>
      <c r="BQ20" s="646"/>
      <c r="BR20" s="646"/>
      <c r="BS20" s="647" t="s">
        <v>122</v>
      </c>
      <c r="BT20" s="647"/>
      <c r="BU20" s="647"/>
      <c r="BV20" s="647"/>
      <c r="BW20" s="647"/>
      <c r="BX20" s="647"/>
      <c r="BY20" s="647"/>
      <c r="BZ20" s="647"/>
      <c r="CA20" s="647"/>
      <c r="CB20" s="685"/>
      <c r="CD20" s="605" t="s">
        <v>264</v>
      </c>
      <c r="CE20" s="606"/>
      <c r="CF20" s="606"/>
      <c r="CG20" s="606"/>
      <c r="CH20" s="606"/>
      <c r="CI20" s="606"/>
      <c r="CJ20" s="606"/>
      <c r="CK20" s="606"/>
      <c r="CL20" s="606"/>
      <c r="CM20" s="606"/>
      <c r="CN20" s="606"/>
      <c r="CO20" s="606"/>
      <c r="CP20" s="606"/>
      <c r="CQ20" s="607"/>
      <c r="CR20" s="608">
        <v>12303726</v>
      </c>
      <c r="CS20" s="609"/>
      <c r="CT20" s="609"/>
      <c r="CU20" s="609"/>
      <c r="CV20" s="609"/>
      <c r="CW20" s="609"/>
      <c r="CX20" s="609"/>
      <c r="CY20" s="610"/>
      <c r="CZ20" s="646">
        <v>100</v>
      </c>
      <c r="DA20" s="646"/>
      <c r="DB20" s="646"/>
      <c r="DC20" s="646"/>
      <c r="DD20" s="614">
        <v>2654792</v>
      </c>
      <c r="DE20" s="609"/>
      <c r="DF20" s="609"/>
      <c r="DG20" s="609"/>
      <c r="DH20" s="609"/>
      <c r="DI20" s="609"/>
      <c r="DJ20" s="609"/>
      <c r="DK20" s="609"/>
      <c r="DL20" s="609"/>
      <c r="DM20" s="609"/>
      <c r="DN20" s="609"/>
      <c r="DO20" s="609"/>
      <c r="DP20" s="610"/>
      <c r="DQ20" s="614">
        <v>7637681</v>
      </c>
      <c r="DR20" s="609"/>
      <c r="DS20" s="609"/>
      <c r="DT20" s="609"/>
      <c r="DU20" s="609"/>
      <c r="DV20" s="609"/>
      <c r="DW20" s="609"/>
      <c r="DX20" s="609"/>
      <c r="DY20" s="609"/>
      <c r="DZ20" s="609"/>
      <c r="EA20" s="609"/>
      <c r="EB20" s="609"/>
      <c r="EC20" s="645"/>
    </row>
    <row r="21" spans="2:133" ht="11.25" customHeight="1" x14ac:dyDescent="0.15">
      <c r="B21" s="605" t="s">
        <v>265</v>
      </c>
      <c r="C21" s="606"/>
      <c r="D21" s="606"/>
      <c r="E21" s="606"/>
      <c r="F21" s="606"/>
      <c r="G21" s="606"/>
      <c r="H21" s="606"/>
      <c r="I21" s="606"/>
      <c r="J21" s="606"/>
      <c r="K21" s="606"/>
      <c r="L21" s="606"/>
      <c r="M21" s="606"/>
      <c r="N21" s="606"/>
      <c r="O21" s="606"/>
      <c r="P21" s="606"/>
      <c r="Q21" s="607"/>
      <c r="R21" s="608">
        <v>5001740</v>
      </c>
      <c r="S21" s="609"/>
      <c r="T21" s="609"/>
      <c r="U21" s="609"/>
      <c r="V21" s="609"/>
      <c r="W21" s="609"/>
      <c r="X21" s="609"/>
      <c r="Y21" s="610"/>
      <c r="Z21" s="646">
        <v>38.4</v>
      </c>
      <c r="AA21" s="646"/>
      <c r="AB21" s="646"/>
      <c r="AC21" s="646"/>
      <c r="AD21" s="647">
        <v>4603168</v>
      </c>
      <c r="AE21" s="647"/>
      <c r="AF21" s="647"/>
      <c r="AG21" s="647"/>
      <c r="AH21" s="647"/>
      <c r="AI21" s="647"/>
      <c r="AJ21" s="647"/>
      <c r="AK21" s="647"/>
      <c r="AL21" s="611">
        <v>76.8</v>
      </c>
      <c r="AM21" s="612"/>
      <c r="AN21" s="612"/>
      <c r="AO21" s="648"/>
      <c r="AP21" s="605" t="s">
        <v>266</v>
      </c>
      <c r="AQ21" s="686"/>
      <c r="AR21" s="686"/>
      <c r="AS21" s="686"/>
      <c r="AT21" s="686"/>
      <c r="AU21" s="686"/>
      <c r="AV21" s="686"/>
      <c r="AW21" s="686"/>
      <c r="AX21" s="686"/>
      <c r="AY21" s="686"/>
      <c r="AZ21" s="686"/>
      <c r="BA21" s="686"/>
      <c r="BB21" s="686"/>
      <c r="BC21" s="686"/>
      <c r="BD21" s="686"/>
      <c r="BE21" s="686"/>
      <c r="BF21" s="687"/>
      <c r="BG21" s="608">
        <v>579</v>
      </c>
      <c r="BH21" s="609"/>
      <c r="BI21" s="609"/>
      <c r="BJ21" s="609"/>
      <c r="BK21" s="609"/>
      <c r="BL21" s="609"/>
      <c r="BM21" s="609"/>
      <c r="BN21" s="610"/>
      <c r="BO21" s="646">
        <v>0.1</v>
      </c>
      <c r="BP21" s="646"/>
      <c r="BQ21" s="646"/>
      <c r="BR21" s="646"/>
      <c r="BS21" s="647" t="s">
        <v>122</v>
      </c>
      <c r="BT21" s="647"/>
      <c r="BU21" s="647"/>
      <c r="BV21" s="647"/>
      <c r="BW21" s="647"/>
      <c r="BX21" s="647"/>
      <c r="BY21" s="647"/>
      <c r="BZ21" s="647"/>
      <c r="CA21" s="647"/>
      <c r="CB21" s="685"/>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267</v>
      </c>
      <c r="C22" s="606"/>
      <c r="D22" s="606"/>
      <c r="E22" s="606"/>
      <c r="F22" s="606"/>
      <c r="G22" s="606"/>
      <c r="H22" s="606"/>
      <c r="I22" s="606"/>
      <c r="J22" s="606"/>
      <c r="K22" s="606"/>
      <c r="L22" s="606"/>
      <c r="M22" s="606"/>
      <c r="N22" s="606"/>
      <c r="O22" s="606"/>
      <c r="P22" s="606"/>
      <c r="Q22" s="607"/>
      <c r="R22" s="608">
        <v>4603168</v>
      </c>
      <c r="S22" s="609"/>
      <c r="T22" s="609"/>
      <c r="U22" s="609"/>
      <c r="V22" s="609"/>
      <c r="W22" s="609"/>
      <c r="X22" s="609"/>
      <c r="Y22" s="610"/>
      <c r="Z22" s="646">
        <v>35.4</v>
      </c>
      <c r="AA22" s="646"/>
      <c r="AB22" s="646"/>
      <c r="AC22" s="646"/>
      <c r="AD22" s="647">
        <v>4603168</v>
      </c>
      <c r="AE22" s="647"/>
      <c r="AF22" s="647"/>
      <c r="AG22" s="647"/>
      <c r="AH22" s="647"/>
      <c r="AI22" s="647"/>
      <c r="AJ22" s="647"/>
      <c r="AK22" s="647"/>
      <c r="AL22" s="611">
        <v>76.8</v>
      </c>
      <c r="AM22" s="612"/>
      <c r="AN22" s="612"/>
      <c r="AO22" s="648"/>
      <c r="AP22" s="605" t="s">
        <v>268</v>
      </c>
      <c r="AQ22" s="686"/>
      <c r="AR22" s="686"/>
      <c r="AS22" s="686"/>
      <c r="AT22" s="686"/>
      <c r="AU22" s="686"/>
      <c r="AV22" s="686"/>
      <c r="AW22" s="686"/>
      <c r="AX22" s="686"/>
      <c r="AY22" s="686"/>
      <c r="AZ22" s="686"/>
      <c r="BA22" s="686"/>
      <c r="BB22" s="686"/>
      <c r="BC22" s="686"/>
      <c r="BD22" s="686"/>
      <c r="BE22" s="686"/>
      <c r="BF22" s="687"/>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5"/>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270</v>
      </c>
      <c r="C23" s="606"/>
      <c r="D23" s="606"/>
      <c r="E23" s="606"/>
      <c r="F23" s="606"/>
      <c r="G23" s="606"/>
      <c r="H23" s="606"/>
      <c r="I23" s="606"/>
      <c r="J23" s="606"/>
      <c r="K23" s="606"/>
      <c r="L23" s="606"/>
      <c r="M23" s="606"/>
      <c r="N23" s="606"/>
      <c r="O23" s="606"/>
      <c r="P23" s="606"/>
      <c r="Q23" s="607"/>
      <c r="R23" s="608">
        <v>398572</v>
      </c>
      <c r="S23" s="609"/>
      <c r="T23" s="609"/>
      <c r="U23" s="609"/>
      <c r="V23" s="609"/>
      <c r="W23" s="609"/>
      <c r="X23" s="609"/>
      <c r="Y23" s="610"/>
      <c r="Z23" s="646">
        <v>3.1</v>
      </c>
      <c r="AA23" s="646"/>
      <c r="AB23" s="646"/>
      <c r="AC23" s="646"/>
      <c r="AD23" s="647" t="s">
        <v>122</v>
      </c>
      <c r="AE23" s="647"/>
      <c r="AF23" s="647"/>
      <c r="AG23" s="647"/>
      <c r="AH23" s="647"/>
      <c r="AI23" s="647"/>
      <c r="AJ23" s="647"/>
      <c r="AK23" s="647"/>
      <c r="AL23" s="611" t="s">
        <v>122</v>
      </c>
      <c r="AM23" s="612"/>
      <c r="AN23" s="612"/>
      <c r="AO23" s="648"/>
      <c r="AP23" s="605" t="s">
        <v>271</v>
      </c>
      <c r="AQ23" s="686"/>
      <c r="AR23" s="686"/>
      <c r="AS23" s="686"/>
      <c r="AT23" s="686"/>
      <c r="AU23" s="686"/>
      <c r="AV23" s="686"/>
      <c r="AW23" s="686"/>
      <c r="AX23" s="686"/>
      <c r="AY23" s="686"/>
      <c r="AZ23" s="686"/>
      <c r="BA23" s="686"/>
      <c r="BB23" s="686"/>
      <c r="BC23" s="686"/>
      <c r="BD23" s="686"/>
      <c r="BE23" s="686"/>
      <c r="BF23" s="687"/>
      <c r="BG23" s="608" t="s">
        <v>122</v>
      </c>
      <c r="BH23" s="609"/>
      <c r="BI23" s="609"/>
      <c r="BJ23" s="609"/>
      <c r="BK23" s="609"/>
      <c r="BL23" s="609"/>
      <c r="BM23" s="609"/>
      <c r="BN23" s="610"/>
      <c r="BO23" s="646" t="s">
        <v>122</v>
      </c>
      <c r="BP23" s="646"/>
      <c r="BQ23" s="646"/>
      <c r="BR23" s="646"/>
      <c r="BS23" s="647" t="s">
        <v>122</v>
      </c>
      <c r="BT23" s="647"/>
      <c r="BU23" s="647"/>
      <c r="BV23" s="647"/>
      <c r="BW23" s="647"/>
      <c r="BX23" s="647"/>
      <c r="BY23" s="647"/>
      <c r="BZ23" s="647"/>
      <c r="CA23" s="647"/>
      <c r="CB23" s="685"/>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15">
      <c r="B24" s="605" t="s">
        <v>277</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278</v>
      </c>
      <c r="AQ24" s="686"/>
      <c r="AR24" s="686"/>
      <c r="AS24" s="686"/>
      <c r="AT24" s="686"/>
      <c r="AU24" s="686"/>
      <c r="AV24" s="686"/>
      <c r="AW24" s="686"/>
      <c r="AX24" s="686"/>
      <c r="AY24" s="686"/>
      <c r="AZ24" s="686"/>
      <c r="BA24" s="686"/>
      <c r="BB24" s="686"/>
      <c r="BC24" s="686"/>
      <c r="BD24" s="686"/>
      <c r="BE24" s="686"/>
      <c r="BF24" s="687"/>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5"/>
      <c r="CD24" s="666" t="s">
        <v>279</v>
      </c>
      <c r="CE24" s="667"/>
      <c r="CF24" s="667"/>
      <c r="CG24" s="667"/>
      <c r="CH24" s="667"/>
      <c r="CI24" s="667"/>
      <c r="CJ24" s="667"/>
      <c r="CK24" s="667"/>
      <c r="CL24" s="667"/>
      <c r="CM24" s="667"/>
      <c r="CN24" s="667"/>
      <c r="CO24" s="667"/>
      <c r="CP24" s="667"/>
      <c r="CQ24" s="668"/>
      <c r="CR24" s="663">
        <v>5129529</v>
      </c>
      <c r="CS24" s="664"/>
      <c r="CT24" s="664"/>
      <c r="CU24" s="664"/>
      <c r="CV24" s="664"/>
      <c r="CW24" s="664"/>
      <c r="CX24" s="664"/>
      <c r="CY24" s="689"/>
      <c r="CZ24" s="690">
        <v>41.7</v>
      </c>
      <c r="DA24" s="672"/>
      <c r="DB24" s="672"/>
      <c r="DC24" s="692"/>
      <c r="DD24" s="688">
        <v>3843598</v>
      </c>
      <c r="DE24" s="664"/>
      <c r="DF24" s="664"/>
      <c r="DG24" s="664"/>
      <c r="DH24" s="664"/>
      <c r="DI24" s="664"/>
      <c r="DJ24" s="664"/>
      <c r="DK24" s="689"/>
      <c r="DL24" s="688">
        <v>3560149</v>
      </c>
      <c r="DM24" s="664"/>
      <c r="DN24" s="664"/>
      <c r="DO24" s="664"/>
      <c r="DP24" s="664"/>
      <c r="DQ24" s="664"/>
      <c r="DR24" s="664"/>
      <c r="DS24" s="664"/>
      <c r="DT24" s="664"/>
      <c r="DU24" s="664"/>
      <c r="DV24" s="689"/>
      <c r="DW24" s="690">
        <v>59.2</v>
      </c>
      <c r="DX24" s="672"/>
      <c r="DY24" s="672"/>
      <c r="DZ24" s="672"/>
      <c r="EA24" s="672"/>
      <c r="EB24" s="672"/>
      <c r="EC24" s="691"/>
    </row>
    <row r="25" spans="2:133" ht="11.25" customHeight="1" x14ac:dyDescent="0.15">
      <c r="B25" s="605" t="s">
        <v>280</v>
      </c>
      <c r="C25" s="606"/>
      <c r="D25" s="606"/>
      <c r="E25" s="606"/>
      <c r="F25" s="606"/>
      <c r="G25" s="606"/>
      <c r="H25" s="606"/>
      <c r="I25" s="606"/>
      <c r="J25" s="606"/>
      <c r="K25" s="606"/>
      <c r="L25" s="606"/>
      <c r="M25" s="606"/>
      <c r="N25" s="606"/>
      <c r="O25" s="606"/>
      <c r="P25" s="606"/>
      <c r="Q25" s="607"/>
      <c r="R25" s="608">
        <v>6354455</v>
      </c>
      <c r="S25" s="609"/>
      <c r="T25" s="609"/>
      <c r="U25" s="609"/>
      <c r="V25" s="609"/>
      <c r="W25" s="609"/>
      <c r="X25" s="609"/>
      <c r="Y25" s="610"/>
      <c r="Z25" s="646">
        <v>48.8</v>
      </c>
      <c r="AA25" s="646"/>
      <c r="AB25" s="646"/>
      <c r="AC25" s="646"/>
      <c r="AD25" s="647">
        <v>5955883</v>
      </c>
      <c r="AE25" s="647"/>
      <c r="AF25" s="647"/>
      <c r="AG25" s="647"/>
      <c r="AH25" s="647"/>
      <c r="AI25" s="647"/>
      <c r="AJ25" s="647"/>
      <c r="AK25" s="647"/>
      <c r="AL25" s="611">
        <v>99.4</v>
      </c>
      <c r="AM25" s="612"/>
      <c r="AN25" s="612"/>
      <c r="AO25" s="648"/>
      <c r="AP25" s="605" t="s">
        <v>281</v>
      </c>
      <c r="AQ25" s="686"/>
      <c r="AR25" s="686"/>
      <c r="AS25" s="686"/>
      <c r="AT25" s="686"/>
      <c r="AU25" s="686"/>
      <c r="AV25" s="686"/>
      <c r="AW25" s="686"/>
      <c r="AX25" s="686"/>
      <c r="AY25" s="686"/>
      <c r="AZ25" s="686"/>
      <c r="BA25" s="686"/>
      <c r="BB25" s="686"/>
      <c r="BC25" s="686"/>
      <c r="BD25" s="686"/>
      <c r="BE25" s="686"/>
      <c r="BF25" s="687"/>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5"/>
      <c r="CD25" s="605" t="s">
        <v>282</v>
      </c>
      <c r="CE25" s="606"/>
      <c r="CF25" s="606"/>
      <c r="CG25" s="606"/>
      <c r="CH25" s="606"/>
      <c r="CI25" s="606"/>
      <c r="CJ25" s="606"/>
      <c r="CK25" s="606"/>
      <c r="CL25" s="606"/>
      <c r="CM25" s="606"/>
      <c r="CN25" s="606"/>
      <c r="CO25" s="606"/>
      <c r="CP25" s="606"/>
      <c r="CQ25" s="607"/>
      <c r="CR25" s="608">
        <v>1619914</v>
      </c>
      <c r="CS25" s="621"/>
      <c r="CT25" s="621"/>
      <c r="CU25" s="621"/>
      <c r="CV25" s="621"/>
      <c r="CW25" s="621"/>
      <c r="CX25" s="621"/>
      <c r="CY25" s="622"/>
      <c r="CZ25" s="611">
        <v>13.2</v>
      </c>
      <c r="DA25" s="623"/>
      <c r="DB25" s="623"/>
      <c r="DC25" s="624"/>
      <c r="DD25" s="614">
        <v>1420235</v>
      </c>
      <c r="DE25" s="621"/>
      <c r="DF25" s="621"/>
      <c r="DG25" s="621"/>
      <c r="DH25" s="621"/>
      <c r="DI25" s="621"/>
      <c r="DJ25" s="621"/>
      <c r="DK25" s="622"/>
      <c r="DL25" s="614">
        <v>1381575</v>
      </c>
      <c r="DM25" s="621"/>
      <c r="DN25" s="621"/>
      <c r="DO25" s="621"/>
      <c r="DP25" s="621"/>
      <c r="DQ25" s="621"/>
      <c r="DR25" s="621"/>
      <c r="DS25" s="621"/>
      <c r="DT25" s="621"/>
      <c r="DU25" s="621"/>
      <c r="DV25" s="622"/>
      <c r="DW25" s="611">
        <v>23</v>
      </c>
      <c r="DX25" s="623"/>
      <c r="DY25" s="623"/>
      <c r="DZ25" s="623"/>
      <c r="EA25" s="623"/>
      <c r="EB25" s="623"/>
      <c r="EC25" s="635"/>
    </row>
    <row r="26" spans="2:133" ht="11.25" customHeight="1" x14ac:dyDescent="0.15">
      <c r="B26" s="605" t="s">
        <v>283</v>
      </c>
      <c r="C26" s="606"/>
      <c r="D26" s="606"/>
      <c r="E26" s="606"/>
      <c r="F26" s="606"/>
      <c r="G26" s="606"/>
      <c r="H26" s="606"/>
      <c r="I26" s="606"/>
      <c r="J26" s="606"/>
      <c r="K26" s="606"/>
      <c r="L26" s="606"/>
      <c r="M26" s="606"/>
      <c r="N26" s="606"/>
      <c r="O26" s="606"/>
      <c r="P26" s="606"/>
      <c r="Q26" s="607"/>
      <c r="R26" s="608">
        <v>917</v>
      </c>
      <c r="S26" s="609"/>
      <c r="T26" s="609"/>
      <c r="U26" s="609"/>
      <c r="V26" s="609"/>
      <c r="W26" s="609"/>
      <c r="X26" s="609"/>
      <c r="Y26" s="610"/>
      <c r="Z26" s="646">
        <v>0</v>
      </c>
      <c r="AA26" s="646"/>
      <c r="AB26" s="646"/>
      <c r="AC26" s="646"/>
      <c r="AD26" s="647">
        <v>917</v>
      </c>
      <c r="AE26" s="647"/>
      <c r="AF26" s="647"/>
      <c r="AG26" s="647"/>
      <c r="AH26" s="647"/>
      <c r="AI26" s="647"/>
      <c r="AJ26" s="647"/>
      <c r="AK26" s="647"/>
      <c r="AL26" s="611">
        <v>0</v>
      </c>
      <c r="AM26" s="612"/>
      <c r="AN26" s="612"/>
      <c r="AO26" s="648"/>
      <c r="AP26" s="605" t="s">
        <v>284</v>
      </c>
      <c r="AQ26" s="686"/>
      <c r="AR26" s="686"/>
      <c r="AS26" s="686"/>
      <c r="AT26" s="686"/>
      <c r="AU26" s="686"/>
      <c r="AV26" s="686"/>
      <c r="AW26" s="686"/>
      <c r="AX26" s="686"/>
      <c r="AY26" s="686"/>
      <c r="AZ26" s="686"/>
      <c r="BA26" s="686"/>
      <c r="BB26" s="686"/>
      <c r="BC26" s="686"/>
      <c r="BD26" s="686"/>
      <c r="BE26" s="686"/>
      <c r="BF26" s="687"/>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5"/>
      <c r="CD26" s="605" t="s">
        <v>285</v>
      </c>
      <c r="CE26" s="606"/>
      <c r="CF26" s="606"/>
      <c r="CG26" s="606"/>
      <c r="CH26" s="606"/>
      <c r="CI26" s="606"/>
      <c r="CJ26" s="606"/>
      <c r="CK26" s="606"/>
      <c r="CL26" s="606"/>
      <c r="CM26" s="606"/>
      <c r="CN26" s="606"/>
      <c r="CO26" s="606"/>
      <c r="CP26" s="606"/>
      <c r="CQ26" s="607"/>
      <c r="CR26" s="608">
        <v>786351</v>
      </c>
      <c r="CS26" s="609"/>
      <c r="CT26" s="609"/>
      <c r="CU26" s="609"/>
      <c r="CV26" s="609"/>
      <c r="CW26" s="609"/>
      <c r="CX26" s="609"/>
      <c r="CY26" s="610"/>
      <c r="CZ26" s="611">
        <v>6.4</v>
      </c>
      <c r="DA26" s="623"/>
      <c r="DB26" s="623"/>
      <c r="DC26" s="624"/>
      <c r="DD26" s="614">
        <v>761142</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15">
      <c r="B27" s="605" t="s">
        <v>286</v>
      </c>
      <c r="C27" s="606"/>
      <c r="D27" s="606"/>
      <c r="E27" s="606"/>
      <c r="F27" s="606"/>
      <c r="G27" s="606"/>
      <c r="H27" s="606"/>
      <c r="I27" s="606"/>
      <c r="J27" s="606"/>
      <c r="K27" s="606"/>
      <c r="L27" s="606"/>
      <c r="M27" s="606"/>
      <c r="N27" s="606"/>
      <c r="O27" s="606"/>
      <c r="P27" s="606"/>
      <c r="Q27" s="607"/>
      <c r="R27" s="608">
        <v>165989</v>
      </c>
      <c r="S27" s="609"/>
      <c r="T27" s="609"/>
      <c r="U27" s="609"/>
      <c r="V27" s="609"/>
      <c r="W27" s="609"/>
      <c r="X27" s="609"/>
      <c r="Y27" s="610"/>
      <c r="Z27" s="646">
        <v>1.3</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1010787</v>
      </c>
      <c r="BH27" s="609"/>
      <c r="BI27" s="609"/>
      <c r="BJ27" s="609"/>
      <c r="BK27" s="609"/>
      <c r="BL27" s="609"/>
      <c r="BM27" s="609"/>
      <c r="BN27" s="610"/>
      <c r="BO27" s="646">
        <v>100</v>
      </c>
      <c r="BP27" s="646"/>
      <c r="BQ27" s="646"/>
      <c r="BR27" s="646"/>
      <c r="BS27" s="647" t="s">
        <v>122</v>
      </c>
      <c r="BT27" s="647"/>
      <c r="BU27" s="647"/>
      <c r="BV27" s="647"/>
      <c r="BW27" s="647"/>
      <c r="BX27" s="647"/>
      <c r="BY27" s="647"/>
      <c r="BZ27" s="647"/>
      <c r="CA27" s="647"/>
      <c r="CB27" s="685"/>
      <c r="CD27" s="605" t="s">
        <v>288</v>
      </c>
      <c r="CE27" s="606"/>
      <c r="CF27" s="606"/>
      <c r="CG27" s="606"/>
      <c r="CH27" s="606"/>
      <c r="CI27" s="606"/>
      <c r="CJ27" s="606"/>
      <c r="CK27" s="606"/>
      <c r="CL27" s="606"/>
      <c r="CM27" s="606"/>
      <c r="CN27" s="606"/>
      <c r="CO27" s="606"/>
      <c r="CP27" s="606"/>
      <c r="CQ27" s="607"/>
      <c r="CR27" s="608">
        <v>1765180</v>
      </c>
      <c r="CS27" s="621"/>
      <c r="CT27" s="621"/>
      <c r="CU27" s="621"/>
      <c r="CV27" s="621"/>
      <c r="CW27" s="621"/>
      <c r="CX27" s="621"/>
      <c r="CY27" s="622"/>
      <c r="CZ27" s="611">
        <v>14.3</v>
      </c>
      <c r="DA27" s="623"/>
      <c r="DB27" s="623"/>
      <c r="DC27" s="624"/>
      <c r="DD27" s="614">
        <v>680345</v>
      </c>
      <c r="DE27" s="621"/>
      <c r="DF27" s="621"/>
      <c r="DG27" s="621"/>
      <c r="DH27" s="621"/>
      <c r="DI27" s="621"/>
      <c r="DJ27" s="621"/>
      <c r="DK27" s="622"/>
      <c r="DL27" s="614">
        <v>435556</v>
      </c>
      <c r="DM27" s="621"/>
      <c r="DN27" s="621"/>
      <c r="DO27" s="621"/>
      <c r="DP27" s="621"/>
      <c r="DQ27" s="621"/>
      <c r="DR27" s="621"/>
      <c r="DS27" s="621"/>
      <c r="DT27" s="621"/>
      <c r="DU27" s="621"/>
      <c r="DV27" s="622"/>
      <c r="DW27" s="611">
        <v>7.2</v>
      </c>
      <c r="DX27" s="623"/>
      <c r="DY27" s="623"/>
      <c r="DZ27" s="623"/>
      <c r="EA27" s="623"/>
      <c r="EB27" s="623"/>
      <c r="EC27" s="635"/>
    </row>
    <row r="28" spans="2:133" ht="11.25" customHeight="1" x14ac:dyDescent="0.15">
      <c r="B28" s="605" t="s">
        <v>289</v>
      </c>
      <c r="C28" s="606"/>
      <c r="D28" s="606"/>
      <c r="E28" s="606"/>
      <c r="F28" s="606"/>
      <c r="G28" s="606"/>
      <c r="H28" s="606"/>
      <c r="I28" s="606"/>
      <c r="J28" s="606"/>
      <c r="K28" s="606"/>
      <c r="L28" s="606"/>
      <c r="M28" s="606"/>
      <c r="N28" s="606"/>
      <c r="O28" s="606"/>
      <c r="P28" s="606"/>
      <c r="Q28" s="607"/>
      <c r="R28" s="608">
        <v>45206</v>
      </c>
      <c r="S28" s="609"/>
      <c r="T28" s="609"/>
      <c r="U28" s="609"/>
      <c r="V28" s="609"/>
      <c r="W28" s="609"/>
      <c r="X28" s="609"/>
      <c r="Y28" s="610"/>
      <c r="Z28" s="646">
        <v>0.3</v>
      </c>
      <c r="AA28" s="646"/>
      <c r="AB28" s="646"/>
      <c r="AC28" s="646"/>
      <c r="AD28" s="647">
        <v>2626</v>
      </c>
      <c r="AE28" s="647"/>
      <c r="AF28" s="647"/>
      <c r="AG28" s="647"/>
      <c r="AH28" s="647"/>
      <c r="AI28" s="647"/>
      <c r="AJ28" s="647"/>
      <c r="AK28" s="647"/>
      <c r="AL28" s="611">
        <v>0</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1744435</v>
      </c>
      <c r="CS28" s="609"/>
      <c r="CT28" s="609"/>
      <c r="CU28" s="609"/>
      <c r="CV28" s="609"/>
      <c r="CW28" s="609"/>
      <c r="CX28" s="609"/>
      <c r="CY28" s="610"/>
      <c r="CZ28" s="611">
        <v>14.2</v>
      </c>
      <c r="DA28" s="623"/>
      <c r="DB28" s="623"/>
      <c r="DC28" s="624"/>
      <c r="DD28" s="614">
        <v>1743018</v>
      </c>
      <c r="DE28" s="609"/>
      <c r="DF28" s="609"/>
      <c r="DG28" s="609"/>
      <c r="DH28" s="609"/>
      <c r="DI28" s="609"/>
      <c r="DJ28" s="609"/>
      <c r="DK28" s="610"/>
      <c r="DL28" s="614">
        <v>1743018</v>
      </c>
      <c r="DM28" s="609"/>
      <c r="DN28" s="609"/>
      <c r="DO28" s="609"/>
      <c r="DP28" s="609"/>
      <c r="DQ28" s="609"/>
      <c r="DR28" s="609"/>
      <c r="DS28" s="609"/>
      <c r="DT28" s="609"/>
      <c r="DU28" s="609"/>
      <c r="DV28" s="610"/>
      <c r="DW28" s="611">
        <v>29</v>
      </c>
      <c r="DX28" s="623"/>
      <c r="DY28" s="623"/>
      <c r="DZ28" s="623"/>
      <c r="EA28" s="623"/>
      <c r="EB28" s="623"/>
      <c r="EC28" s="635"/>
    </row>
    <row r="29" spans="2:133" ht="11.25" customHeight="1" x14ac:dyDescent="0.15">
      <c r="B29" s="605" t="s">
        <v>291</v>
      </c>
      <c r="C29" s="606"/>
      <c r="D29" s="606"/>
      <c r="E29" s="606"/>
      <c r="F29" s="606"/>
      <c r="G29" s="606"/>
      <c r="H29" s="606"/>
      <c r="I29" s="606"/>
      <c r="J29" s="606"/>
      <c r="K29" s="606"/>
      <c r="L29" s="606"/>
      <c r="M29" s="606"/>
      <c r="N29" s="606"/>
      <c r="O29" s="606"/>
      <c r="P29" s="606"/>
      <c r="Q29" s="607"/>
      <c r="R29" s="608">
        <v>6757</v>
      </c>
      <c r="S29" s="609"/>
      <c r="T29" s="609"/>
      <c r="U29" s="609"/>
      <c r="V29" s="609"/>
      <c r="W29" s="609"/>
      <c r="X29" s="609"/>
      <c r="Y29" s="610"/>
      <c r="Z29" s="646">
        <v>0.1</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5"/>
      <c r="CD29" s="627" t="s">
        <v>292</v>
      </c>
      <c r="CE29" s="628"/>
      <c r="CF29" s="605" t="s">
        <v>66</v>
      </c>
      <c r="CG29" s="606"/>
      <c r="CH29" s="606"/>
      <c r="CI29" s="606"/>
      <c r="CJ29" s="606"/>
      <c r="CK29" s="606"/>
      <c r="CL29" s="606"/>
      <c r="CM29" s="606"/>
      <c r="CN29" s="606"/>
      <c r="CO29" s="606"/>
      <c r="CP29" s="606"/>
      <c r="CQ29" s="607"/>
      <c r="CR29" s="608">
        <v>1744408</v>
      </c>
      <c r="CS29" s="621"/>
      <c r="CT29" s="621"/>
      <c r="CU29" s="621"/>
      <c r="CV29" s="621"/>
      <c r="CW29" s="621"/>
      <c r="CX29" s="621"/>
      <c r="CY29" s="622"/>
      <c r="CZ29" s="611">
        <v>14.2</v>
      </c>
      <c r="DA29" s="623"/>
      <c r="DB29" s="623"/>
      <c r="DC29" s="624"/>
      <c r="DD29" s="614">
        <v>1742991</v>
      </c>
      <c r="DE29" s="621"/>
      <c r="DF29" s="621"/>
      <c r="DG29" s="621"/>
      <c r="DH29" s="621"/>
      <c r="DI29" s="621"/>
      <c r="DJ29" s="621"/>
      <c r="DK29" s="622"/>
      <c r="DL29" s="614">
        <v>1742991</v>
      </c>
      <c r="DM29" s="621"/>
      <c r="DN29" s="621"/>
      <c r="DO29" s="621"/>
      <c r="DP29" s="621"/>
      <c r="DQ29" s="621"/>
      <c r="DR29" s="621"/>
      <c r="DS29" s="621"/>
      <c r="DT29" s="621"/>
      <c r="DU29" s="621"/>
      <c r="DV29" s="622"/>
      <c r="DW29" s="611">
        <v>29</v>
      </c>
      <c r="DX29" s="623"/>
      <c r="DY29" s="623"/>
      <c r="DZ29" s="623"/>
      <c r="EA29" s="623"/>
      <c r="EB29" s="623"/>
      <c r="EC29" s="635"/>
    </row>
    <row r="30" spans="2:133" ht="11.25" customHeight="1" x14ac:dyDescent="0.15">
      <c r="B30" s="605" t="s">
        <v>293</v>
      </c>
      <c r="C30" s="606"/>
      <c r="D30" s="606"/>
      <c r="E30" s="606"/>
      <c r="F30" s="606"/>
      <c r="G30" s="606"/>
      <c r="H30" s="606"/>
      <c r="I30" s="606"/>
      <c r="J30" s="606"/>
      <c r="K30" s="606"/>
      <c r="L30" s="606"/>
      <c r="M30" s="606"/>
      <c r="N30" s="606"/>
      <c r="O30" s="606"/>
      <c r="P30" s="606"/>
      <c r="Q30" s="607"/>
      <c r="R30" s="608">
        <v>1662629</v>
      </c>
      <c r="S30" s="609"/>
      <c r="T30" s="609"/>
      <c r="U30" s="609"/>
      <c r="V30" s="609"/>
      <c r="W30" s="609"/>
      <c r="X30" s="609"/>
      <c r="Y30" s="610"/>
      <c r="Z30" s="646">
        <v>12.8</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83"/>
      <c r="BI30" s="683"/>
      <c r="BJ30" s="683"/>
      <c r="BK30" s="683"/>
      <c r="BL30" s="683"/>
      <c r="BM30" s="683"/>
      <c r="BN30" s="683"/>
      <c r="BO30" s="683"/>
      <c r="BP30" s="683"/>
      <c r="BQ30" s="684"/>
      <c r="BR30" s="660" t="s">
        <v>295</v>
      </c>
      <c r="BS30" s="683"/>
      <c r="BT30" s="683"/>
      <c r="BU30" s="683"/>
      <c r="BV30" s="683"/>
      <c r="BW30" s="683"/>
      <c r="BX30" s="683"/>
      <c r="BY30" s="683"/>
      <c r="BZ30" s="683"/>
      <c r="CA30" s="683"/>
      <c r="CB30" s="684"/>
      <c r="CD30" s="629"/>
      <c r="CE30" s="630"/>
      <c r="CF30" s="605" t="s">
        <v>296</v>
      </c>
      <c r="CG30" s="606"/>
      <c r="CH30" s="606"/>
      <c r="CI30" s="606"/>
      <c r="CJ30" s="606"/>
      <c r="CK30" s="606"/>
      <c r="CL30" s="606"/>
      <c r="CM30" s="606"/>
      <c r="CN30" s="606"/>
      <c r="CO30" s="606"/>
      <c r="CP30" s="606"/>
      <c r="CQ30" s="607"/>
      <c r="CR30" s="608">
        <v>1699348</v>
      </c>
      <c r="CS30" s="609"/>
      <c r="CT30" s="609"/>
      <c r="CU30" s="609"/>
      <c r="CV30" s="609"/>
      <c r="CW30" s="609"/>
      <c r="CX30" s="609"/>
      <c r="CY30" s="610"/>
      <c r="CZ30" s="611">
        <v>13.8</v>
      </c>
      <c r="DA30" s="623"/>
      <c r="DB30" s="623"/>
      <c r="DC30" s="624"/>
      <c r="DD30" s="614">
        <v>1698047</v>
      </c>
      <c r="DE30" s="609"/>
      <c r="DF30" s="609"/>
      <c r="DG30" s="609"/>
      <c r="DH30" s="609"/>
      <c r="DI30" s="609"/>
      <c r="DJ30" s="609"/>
      <c r="DK30" s="610"/>
      <c r="DL30" s="614">
        <v>1698047</v>
      </c>
      <c r="DM30" s="609"/>
      <c r="DN30" s="609"/>
      <c r="DO30" s="609"/>
      <c r="DP30" s="609"/>
      <c r="DQ30" s="609"/>
      <c r="DR30" s="609"/>
      <c r="DS30" s="609"/>
      <c r="DT30" s="609"/>
      <c r="DU30" s="609"/>
      <c r="DV30" s="610"/>
      <c r="DW30" s="611">
        <v>28.2</v>
      </c>
      <c r="DX30" s="623"/>
      <c r="DY30" s="623"/>
      <c r="DZ30" s="623"/>
      <c r="EA30" s="623"/>
      <c r="EB30" s="623"/>
      <c r="EC30" s="635"/>
    </row>
    <row r="31" spans="2:133" ht="11.25" customHeight="1" x14ac:dyDescent="0.15">
      <c r="B31" s="675" t="s">
        <v>297</v>
      </c>
      <c r="C31" s="676"/>
      <c r="D31" s="676"/>
      <c r="E31" s="676"/>
      <c r="F31" s="676"/>
      <c r="G31" s="676"/>
      <c r="H31" s="676"/>
      <c r="I31" s="676"/>
      <c r="J31" s="676"/>
      <c r="K31" s="676"/>
      <c r="L31" s="676"/>
      <c r="M31" s="676"/>
      <c r="N31" s="676"/>
      <c r="O31" s="676"/>
      <c r="P31" s="676"/>
      <c r="Q31" s="677"/>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78" t="s">
        <v>298</v>
      </c>
      <c r="AQ31" s="679"/>
      <c r="AR31" s="679"/>
      <c r="AS31" s="679"/>
      <c r="AT31" s="680" t="s">
        <v>299</v>
      </c>
      <c r="AU31" s="212"/>
      <c r="AV31" s="212"/>
      <c r="AW31" s="212"/>
      <c r="AX31" s="666" t="s">
        <v>177</v>
      </c>
      <c r="AY31" s="667"/>
      <c r="AZ31" s="667"/>
      <c r="BA31" s="667"/>
      <c r="BB31" s="667"/>
      <c r="BC31" s="667"/>
      <c r="BD31" s="667"/>
      <c r="BE31" s="667"/>
      <c r="BF31" s="668"/>
      <c r="BG31" s="670">
        <v>99.1</v>
      </c>
      <c r="BH31" s="671"/>
      <c r="BI31" s="671"/>
      <c r="BJ31" s="671"/>
      <c r="BK31" s="671"/>
      <c r="BL31" s="671"/>
      <c r="BM31" s="672">
        <v>97.6</v>
      </c>
      <c r="BN31" s="671"/>
      <c r="BO31" s="671"/>
      <c r="BP31" s="671"/>
      <c r="BQ31" s="673"/>
      <c r="BR31" s="670">
        <v>99.3</v>
      </c>
      <c r="BS31" s="671"/>
      <c r="BT31" s="671"/>
      <c r="BU31" s="671"/>
      <c r="BV31" s="671"/>
      <c r="BW31" s="671"/>
      <c r="BX31" s="672">
        <v>97.8</v>
      </c>
      <c r="BY31" s="671"/>
      <c r="BZ31" s="671"/>
      <c r="CA31" s="671"/>
      <c r="CB31" s="673"/>
      <c r="CD31" s="629"/>
      <c r="CE31" s="630"/>
      <c r="CF31" s="605" t="s">
        <v>300</v>
      </c>
      <c r="CG31" s="606"/>
      <c r="CH31" s="606"/>
      <c r="CI31" s="606"/>
      <c r="CJ31" s="606"/>
      <c r="CK31" s="606"/>
      <c r="CL31" s="606"/>
      <c r="CM31" s="606"/>
      <c r="CN31" s="606"/>
      <c r="CO31" s="606"/>
      <c r="CP31" s="606"/>
      <c r="CQ31" s="607"/>
      <c r="CR31" s="608">
        <v>45060</v>
      </c>
      <c r="CS31" s="621"/>
      <c r="CT31" s="621"/>
      <c r="CU31" s="621"/>
      <c r="CV31" s="621"/>
      <c r="CW31" s="621"/>
      <c r="CX31" s="621"/>
      <c r="CY31" s="622"/>
      <c r="CZ31" s="611">
        <v>0.4</v>
      </c>
      <c r="DA31" s="623"/>
      <c r="DB31" s="623"/>
      <c r="DC31" s="624"/>
      <c r="DD31" s="614">
        <v>44944</v>
      </c>
      <c r="DE31" s="621"/>
      <c r="DF31" s="621"/>
      <c r="DG31" s="621"/>
      <c r="DH31" s="621"/>
      <c r="DI31" s="621"/>
      <c r="DJ31" s="621"/>
      <c r="DK31" s="622"/>
      <c r="DL31" s="614">
        <v>44944</v>
      </c>
      <c r="DM31" s="621"/>
      <c r="DN31" s="621"/>
      <c r="DO31" s="621"/>
      <c r="DP31" s="621"/>
      <c r="DQ31" s="621"/>
      <c r="DR31" s="621"/>
      <c r="DS31" s="621"/>
      <c r="DT31" s="621"/>
      <c r="DU31" s="621"/>
      <c r="DV31" s="622"/>
      <c r="DW31" s="611">
        <v>0.7</v>
      </c>
      <c r="DX31" s="623"/>
      <c r="DY31" s="623"/>
      <c r="DZ31" s="623"/>
      <c r="EA31" s="623"/>
      <c r="EB31" s="623"/>
      <c r="EC31" s="635"/>
    </row>
    <row r="32" spans="2:133" ht="11.25" customHeight="1" x14ac:dyDescent="0.15">
      <c r="B32" s="605" t="s">
        <v>301</v>
      </c>
      <c r="C32" s="606"/>
      <c r="D32" s="606"/>
      <c r="E32" s="606"/>
      <c r="F32" s="606"/>
      <c r="G32" s="606"/>
      <c r="H32" s="606"/>
      <c r="I32" s="606"/>
      <c r="J32" s="606"/>
      <c r="K32" s="606"/>
      <c r="L32" s="606"/>
      <c r="M32" s="606"/>
      <c r="N32" s="606"/>
      <c r="O32" s="606"/>
      <c r="P32" s="606"/>
      <c r="Q32" s="607"/>
      <c r="R32" s="608">
        <v>1223031</v>
      </c>
      <c r="S32" s="609"/>
      <c r="T32" s="609"/>
      <c r="U32" s="609"/>
      <c r="V32" s="609"/>
      <c r="W32" s="609"/>
      <c r="X32" s="609"/>
      <c r="Y32" s="610"/>
      <c r="Z32" s="646">
        <v>9.4</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1"/>
      <c r="AU32" s="208" t="s">
        <v>302</v>
      </c>
      <c r="AX32" s="605" t="s">
        <v>303</v>
      </c>
      <c r="AY32" s="606"/>
      <c r="AZ32" s="606"/>
      <c r="BA32" s="606"/>
      <c r="BB32" s="606"/>
      <c r="BC32" s="606"/>
      <c r="BD32" s="606"/>
      <c r="BE32" s="606"/>
      <c r="BF32" s="607"/>
      <c r="BG32" s="674">
        <v>99.5</v>
      </c>
      <c r="BH32" s="621"/>
      <c r="BI32" s="621"/>
      <c r="BJ32" s="621"/>
      <c r="BK32" s="621"/>
      <c r="BL32" s="621"/>
      <c r="BM32" s="612">
        <v>98.4</v>
      </c>
      <c r="BN32" s="621"/>
      <c r="BO32" s="621"/>
      <c r="BP32" s="621"/>
      <c r="BQ32" s="644"/>
      <c r="BR32" s="674">
        <v>99.4</v>
      </c>
      <c r="BS32" s="621"/>
      <c r="BT32" s="621"/>
      <c r="BU32" s="621"/>
      <c r="BV32" s="621"/>
      <c r="BW32" s="621"/>
      <c r="BX32" s="612">
        <v>98.4</v>
      </c>
      <c r="BY32" s="621"/>
      <c r="BZ32" s="621"/>
      <c r="CA32" s="621"/>
      <c r="CB32" s="644"/>
      <c r="CD32" s="631"/>
      <c r="CE32" s="632"/>
      <c r="CF32" s="605" t="s">
        <v>304</v>
      </c>
      <c r="CG32" s="606"/>
      <c r="CH32" s="606"/>
      <c r="CI32" s="606"/>
      <c r="CJ32" s="606"/>
      <c r="CK32" s="606"/>
      <c r="CL32" s="606"/>
      <c r="CM32" s="606"/>
      <c r="CN32" s="606"/>
      <c r="CO32" s="606"/>
      <c r="CP32" s="606"/>
      <c r="CQ32" s="607"/>
      <c r="CR32" s="608">
        <v>27</v>
      </c>
      <c r="CS32" s="609"/>
      <c r="CT32" s="609"/>
      <c r="CU32" s="609"/>
      <c r="CV32" s="609"/>
      <c r="CW32" s="609"/>
      <c r="CX32" s="609"/>
      <c r="CY32" s="610"/>
      <c r="CZ32" s="611">
        <v>0</v>
      </c>
      <c r="DA32" s="623"/>
      <c r="DB32" s="623"/>
      <c r="DC32" s="624"/>
      <c r="DD32" s="614">
        <v>27</v>
      </c>
      <c r="DE32" s="609"/>
      <c r="DF32" s="609"/>
      <c r="DG32" s="609"/>
      <c r="DH32" s="609"/>
      <c r="DI32" s="609"/>
      <c r="DJ32" s="609"/>
      <c r="DK32" s="610"/>
      <c r="DL32" s="614">
        <v>27</v>
      </c>
      <c r="DM32" s="609"/>
      <c r="DN32" s="609"/>
      <c r="DO32" s="609"/>
      <c r="DP32" s="609"/>
      <c r="DQ32" s="609"/>
      <c r="DR32" s="609"/>
      <c r="DS32" s="609"/>
      <c r="DT32" s="609"/>
      <c r="DU32" s="609"/>
      <c r="DV32" s="610"/>
      <c r="DW32" s="611">
        <v>0</v>
      </c>
      <c r="DX32" s="623"/>
      <c r="DY32" s="623"/>
      <c r="DZ32" s="623"/>
      <c r="EA32" s="623"/>
      <c r="EB32" s="623"/>
      <c r="EC32" s="635"/>
    </row>
    <row r="33" spans="2:133" ht="11.25" customHeight="1" x14ac:dyDescent="0.15">
      <c r="B33" s="605" t="s">
        <v>305</v>
      </c>
      <c r="C33" s="606"/>
      <c r="D33" s="606"/>
      <c r="E33" s="606"/>
      <c r="F33" s="606"/>
      <c r="G33" s="606"/>
      <c r="H33" s="606"/>
      <c r="I33" s="606"/>
      <c r="J33" s="606"/>
      <c r="K33" s="606"/>
      <c r="L33" s="606"/>
      <c r="M33" s="606"/>
      <c r="N33" s="606"/>
      <c r="O33" s="606"/>
      <c r="P33" s="606"/>
      <c r="Q33" s="607"/>
      <c r="R33" s="608">
        <v>38393</v>
      </c>
      <c r="S33" s="609"/>
      <c r="T33" s="609"/>
      <c r="U33" s="609"/>
      <c r="V33" s="609"/>
      <c r="W33" s="609"/>
      <c r="X33" s="609"/>
      <c r="Y33" s="610"/>
      <c r="Z33" s="646">
        <v>0.3</v>
      </c>
      <c r="AA33" s="646"/>
      <c r="AB33" s="646"/>
      <c r="AC33" s="646"/>
      <c r="AD33" s="647">
        <v>31528</v>
      </c>
      <c r="AE33" s="647"/>
      <c r="AF33" s="647"/>
      <c r="AG33" s="647"/>
      <c r="AH33" s="647"/>
      <c r="AI33" s="647"/>
      <c r="AJ33" s="647"/>
      <c r="AK33" s="647"/>
      <c r="AL33" s="611">
        <v>0.5</v>
      </c>
      <c r="AM33" s="612"/>
      <c r="AN33" s="612"/>
      <c r="AO33" s="648"/>
      <c r="AP33" s="651"/>
      <c r="AQ33" s="652"/>
      <c r="AR33" s="652"/>
      <c r="AS33" s="652"/>
      <c r="AT33" s="682"/>
      <c r="AU33" s="213"/>
      <c r="AV33" s="213"/>
      <c r="AW33" s="213"/>
      <c r="AX33" s="589" t="s">
        <v>306</v>
      </c>
      <c r="AY33" s="590"/>
      <c r="AZ33" s="590"/>
      <c r="BA33" s="590"/>
      <c r="BB33" s="590"/>
      <c r="BC33" s="590"/>
      <c r="BD33" s="590"/>
      <c r="BE33" s="590"/>
      <c r="BF33" s="591"/>
      <c r="BG33" s="669">
        <v>98.5</v>
      </c>
      <c r="BH33" s="593"/>
      <c r="BI33" s="593"/>
      <c r="BJ33" s="593"/>
      <c r="BK33" s="593"/>
      <c r="BL33" s="593"/>
      <c r="BM33" s="639">
        <v>96.5</v>
      </c>
      <c r="BN33" s="593"/>
      <c r="BO33" s="593"/>
      <c r="BP33" s="593"/>
      <c r="BQ33" s="656"/>
      <c r="BR33" s="669">
        <v>99.2</v>
      </c>
      <c r="BS33" s="593"/>
      <c r="BT33" s="593"/>
      <c r="BU33" s="593"/>
      <c r="BV33" s="593"/>
      <c r="BW33" s="593"/>
      <c r="BX33" s="639">
        <v>97</v>
      </c>
      <c r="BY33" s="593"/>
      <c r="BZ33" s="593"/>
      <c r="CA33" s="593"/>
      <c r="CB33" s="656"/>
      <c r="CD33" s="605" t="s">
        <v>307</v>
      </c>
      <c r="CE33" s="606"/>
      <c r="CF33" s="606"/>
      <c r="CG33" s="606"/>
      <c r="CH33" s="606"/>
      <c r="CI33" s="606"/>
      <c r="CJ33" s="606"/>
      <c r="CK33" s="606"/>
      <c r="CL33" s="606"/>
      <c r="CM33" s="606"/>
      <c r="CN33" s="606"/>
      <c r="CO33" s="606"/>
      <c r="CP33" s="606"/>
      <c r="CQ33" s="607"/>
      <c r="CR33" s="608">
        <v>4249849</v>
      </c>
      <c r="CS33" s="621"/>
      <c r="CT33" s="621"/>
      <c r="CU33" s="621"/>
      <c r="CV33" s="621"/>
      <c r="CW33" s="621"/>
      <c r="CX33" s="621"/>
      <c r="CY33" s="622"/>
      <c r="CZ33" s="611">
        <v>34.5</v>
      </c>
      <c r="DA33" s="623"/>
      <c r="DB33" s="623"/>
      <c r="DC33" s="624"/>
      <c r="DD33" s="614">
        <v>3459704</v>
      </c>
      <c r="DE33" s="621"/>
      <c r="DF33" s="621"/>
      <c r="DG33" s="621"/>
      <c r="DH33" s="621"/>
      <c r="DI33" s="621"/>
      <c r="DJ33" s="621"/>
      <c r="DK33" s="622"/>
      <c r="DL33" s="614">
        <v>1849301</v>
      </c>
      <c r="DM33" s="621"/>
      <c r="DN33" s="621"/>
      <c r="DO33" s="621"/>
      <c r="DP33" s="621"/>
      <c r="DQ33" s="621"/>
      <c r="DR33" s="621"/>
      <c r="DS33" s="621"/>
      <c r="DT33" s="621"/>
      <c r="DU33" s="621"/>
      <c r="DV33" s="622"/>
      <c r="DW33" s="611">
        <v>30.8</v>
      </c>
      <c r="DX33" s="623"/>
      <c r="DY33" s="623"/>
      <c r="DZ33" s="623"/>
      <c r="EA33" s="623"/>
      <c r="EB33" s="623"/>
      <c r="EC33" s="635"/>
    </row>
    <row r="34" spans="2:133" ht="11.25" customHeight="1" x14ac:dyDescent="0.15">
      <c r="B34" s="605" t="s">
        <v>308</v>
      </c>
      <c r="C34" s="606"/>
      <c r="D34" s="606"/>
      <c r="E34" s="606"/>
      <c r="F34" s="606"/>
      <c r="G34" s="606"/>
      <c r="H34" s="606"/>
      <c r="I34" s="606"/>
      <c r="J34" s="606"/>
      <c r="K34" s="606"/>
      <c r="L34" s="606"/>
      <c r="M34" s="606"/>
      <c r="N34" s="606"/>
      <c r="O34" s="606"/>
      <c r="P34" s="606"/>
      <c r="Q34" s="607"/>
      <c r="R34" s="608">
        <v>652550</v>
      </c>
      <c r="S34" s="609"/>
      <c r="T34" s="609"/>
      <c r="U34" s="609"/>
      <c r="V34" s="609"/>
      <c r="W34" s="609"/>
      <c r="X34" s="609"/>
      <c r="Y34" s="610"/>
      <c r="Z34" s="646">
        <v>5</v>
      </c>
      <c r="AA34" s="646"/>
      <c r="AB34" s="646"/>
      <c r="AC34" s="646"/>
      <c r="AD34" s="647" t="s">
        <v>122</v>
      </c>
      <c r="AE34" s="647"/>
      <c r="AF34" s="647"/>
      <c r="AG34" s="647"/>
      <c r="AH34" s="647"/>
      <c r="AI34" s="647"/>
      <c r="AJ34" s="647"/>
      <c r="AK34" s="647"/>
      <c r="AL34" s="611" t="s">
        <v>122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309</v>
      </c>
      <c r="CE34" s="606"/>
      <c r="CF34" s="606"/>
      <c r="CG34" s="606"/>
      <c r="CH34" s="606"/>
      <c r="CI34" s="606"/>
      <c r="CJ34" s="606"/>
      <c r="CK34" s="606"/>
      <c r="CL34" s="606"/>
      <c r="CM34" s="606"/>
      <c r="CN34" s="606"/>
      <c r="CO34" s="606"/>
      <c r="CP34" s="606"/>
      <c r="CQ34" s="607"/>
      <c r="CR34" s="608">
        <v>1423916</v>
      </c>
      <c r="CS34" s="609"/>
      <c r="CT34" s="609"/>
      <c r="CU34" s="609"/>
      <c r="CV34" s="609"/>
      <c r="CW34" s="609"/>
      <c r="CX34" s="609"/>
      <c r="CY34" s="610"/>
      <c r="CZ34" s="611">
        <v>11.6</v>
      </c>
      <c r="DA34" s="623"/>
      <c r="DB34" s="623"/>
      <c r="DC34" s="624"/>
      <c r="DD34" s="614">
        <v>1156852</v>
      </c>
      <c r="DE34" s="609"/>
      <c r="DF34" s="609"/>
      <c r="DG34" s="609"/>
      <c r="DH34" s="609"/>
      <c r="DI34" s="609"/>
      <c r="DJ34" s="609"/>
      <c r="DK34" s="610"/>
      <c r="DL34" s="614">
        <v>772316</v>
      </c>
      <c r="DM34" s="609"/>
      <c r="DN34" s="609"/>
      <c r="DO34" s="609"/>
      <c r="DP34" s="609"/>
      <c r="DQ34" s="609"/>
      <c r="DR34" s="609"/>
      <c r="DS34" s="609"/>
      <c r="DT34" s="609"/>
      <c r="DU34" s="609"/>
      <c r="DV34" s="610"/>
      <c r="DW34" s="611">
        <v>12.8</v>
      </c>
      <c r="DX34" s="623"/>
      <c r="DY34" s="623"/>
      <c r="DZ34" s="623"/>
      <c r="EA34" s="623"/>
      <c r="EB34" s="623"/>
      <c r="EC34" s="635"/>
    </row>
    <row r="35" spans="2:133" ht="11.25" customHeight="1" x14ac:dyDescent="0.15">
      <c r="B35" s="605" t="s">
        <v>310</v>
      </c>
      <c r="C35" s="606"/>
      <c r="D35" s="606"/>
      <c r="E35" s="606"/>
      <c r="F35" s="606"/>
      <c r="G35" s="606"/>
      <c r="H35" s="606"/>
      <c r="I35" s="606"/>
      <c r="J35" s="606"/>
      <c r="K35" s="606"/>
      <c r="L35" s="606"/>
      <c r="M35" s="606"/>
      <c r="N35" s="606"/>
      <c r="O35" s="606"/>
      <c r="P35" s="606"/>
      <c r="Q35" s="607"/>
      <c r="R35" s="608">
        <v>343123</v>
      </c>
      <c r="S35" s="609"/>
      <c r="T35" s="609"/>
      <c r="U35" s="609"/>
      <c r="V35" s="609"/>
      <c r="W35" s="609"/>
      <c r="X35" s="609"/>
      <c r="Y35" s="610"/>
      <c r="Z35" s="646">
        <v>2.6</v>
      </c>
      <c r="AA35" s="646"/>
      <c r="AB35" s="646"/>
      <c r="AC35" s="646"/>
      <c r="AD35" s="647" t="s">
        <v>122</v>
      </c>
      <c r="AE35" s="647"/>
      <c r="AF35" s="647"/>
      <c r="AG35" s="647"/>
      <c r="AH35" s="647"/>
      <c r="AI35" s="647"/>
      <c r="AJ35" s="647"/>
      <c r="AK35" s="647"/>
      <c r="AL35" s="611" t="s">
        <v>122</v>
      </c>
      <c r="AM35" s="612"/>
      <c r="AN35" s="612"/>
      <c r="AO35" s="648"/>
      <c r="AP35" s="218"/>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56100</v>
      </c>
      <c r="CS35" s="621"/>
      <c r="CT35" s="621"/>
      <c r="CU35" s="621"/>
      <c r="CV35" s="621"/>
      <c r="CW35" s="621"/>
      <c r="CX35" s="621"/>
      <c r="CY35" s="622"/>
      <c r="CZ35" s="611">
        <v>0.5</v>
      </c>
      <c r="DA35" s="623"/>
      <c r="DB35" s="623"/>
      <c r="DC35" s="624"/>
      <c r="DD35" s="614">
        <v>39167</v>
      </c>
      <c r="DE35" s="621"/>
      <c r="DF35" s="621"/>
      <c r="DG35" s="621"/>
      <c r="DH35" s="621"/>
      <c r="DI35" s="621"/>
      <c r="DJ35" s="621"/>
      <c r="DK35" s="622"/>
      <c r="DL35" s="614">
        <v>39167</v>
      </c>
      <c r="DM35" s="621"/>
      <c r="DN35" s="621"/>
      <c r="DO35" s="621"/>
      <c r="DP35" s="621"/>
      <c r="DQ35" s="621"/>
      <c r="DR35" s="621"/>
      <c r="DS35" s="621"/>
      <c r="DT35" s="621"/>
      <c r="DU35" s="621"/>
      <c r="DV35" s="622"/>
      <c r="DW35" s="611">
        <v>0.7</v>
      </c>
      <c r="DX35" s="623"/>
      <c r="DY35" s="623"/>
      <c r="DZ35" s="623"/>
      <c r="EA35" s="623"/>
      <c r="EB35" s="623"/>
      <c r="EC35" s="635"/>
    </row>
    <row r="36" spans="2:133" ht="11.25" customHeight="1" x14ac:dyDescent="0.15">
      <c r="B36" s="605" t="s">
        <v>314</v>
      </c>
      <c r="C36" s="606"/>
      <c r="D36" s="606"/>
      <c r="E36" s="606"/>
      <c r="F36" s="606"/>
      <c r="G36" s="606"/>
      <c r="H36" s="606"/>
      <c r="I36" s="606"/>
      <c r="J36" s="606"/>
      <c r="K36" s="606"/>
      <c r="L36" s="606"/>
      <c r="M36" s="606"/>
      <c r="N36" s="606"/>
      <c r="O36" s="606"/>
      <c r="P36" s="606"/>
      <c r="Q36" s="607"/>
      <c r="R36" s="608">
        <v>814863</v>
      </c>
      <c r="S36" s="609"/>
      <c r="T36" s="609"/>
      <c r="U36" s="609"/>
      <c r="V36" s="609"/>
      <c r="W36" s="609"/>
      <c r="X36" s="609"/>
      <c r="Y36" s="610"/>
      <c r="Z36" s="646">
        <v>6.3</v>
      </c>
      <c r="AA36" s="646"/>
      <c r="AB36" s="646"/>
      <c r="AC36" s="646"/>
      <c r="AD36" s="647" t="s">
        <v>122</v>
      </c>
      <c r="AE36" s="647"/>
      <c r="AF36" s="647"/>
      <c r="AG36" s="647"/>
      <c r="AH36" s="647"/>
      <c r="AI36" s="647"/>
      <c r="AJ36" s="647"/>
      <c r="AK36" s="647"/>
      <c r="AL36" s="611" t="s">
        <v>122</v>
      </c>
      <c r="AM36" s="612"/>
      <c r="AN36" s="612"/>
      <c r="AO36" s="648"/>
      <c r="AP36" s="218"/>
      <c r="AQ36" s="657" t="s">
        <v>315</v>
      </c>
      <c r="AR36" s="658"/>
      <c r="AS36" s="658"/>
      <c r="AT36" s="658"/>
      <c r="AU36" s="658"/>
      <c r="AV36" s="658"/>
      <c r="AW36" s="658"/>
      <c r="AX36" s="658"/>
      <c r="AY36" s="659"/>
      <c r="AZ36" s="663">
        <v>832471</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370947</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1296182</v>
      </c>
      <c r="CS36" s="609"/>
      <c r="CT36" s="609"/>
      <c r="CU36" s="609"/>
      <c r="CV36" s="609"/>
      <c r="CW36" s="609"/>
      <c r="CX36" s="609"/>
      <c r="CY36" s="610"/>
      <c r="CZ36" s="611">
        <v>10.5</v>
      </c>
      <c r="DA36" s="623"/>
      <c r="DB36" s="623"/>
      <c r="DC36" s="624"/>
      <c r="DD36" s="614">
        <v>953738</v>
      </c>
      <c r="DE36" s="609"/>
      <c r="DF36" s="609"/>
      <c r="DG36" s="609"/>
      <c r="DH36" s="609"/>
      <c r="DI36" s="609"/>
      <c r="DJ36" s="609"/>
      <c r="DK36" s="610"/>
      <c r="DL36" s="614">
        <v>549140</v>
      </c>
      <c r="DM36" s="609"/>
      <c r="DN36" s="609"/>
      <c r="DO36" s="609"/>
      <c r="DP36" s="609"/>
      <c r="DQ36" s="609"/>
      <c r="DR36" s="609"/>
      <c r="DS36" s="609"/>
      <c r="DT36" s="609"/>
      <c r="DU36" s="609"/>
      <c r="DV36" s="610"/>
      <c r="DW36" s="611">
        <v>9.1</v>
      </c>
      <c r="DX36" s="623"/>
      <c r="DY36" s="623"/>
      <c r="DZ36" s="623"/>
      <c r="EA36" s="623"/>
      <c r="EB36" s="623"/>
      <c r="EC36" s="635"/>
    </row>
    <row r="37" spans="2:133" ht="11.25" customHeight="1" x14ac:dyDescent="0.15">
      <c r="B37" s="605" t="s">
        <v>318</v>
      </c>
      <c r="C37" s="606"/>
      <c r="D37" s="606"/>
      <c r="E37" s="606"/>
      <c r="F37" s="606"/>
      <c r="G37" s="606"/>
      <c r="H37" s="606"/>
      <c r="I37" s="606"/>
      <c r="J37" s="606"/>
      <c r="K37" s="606"/>
      <c r="L37" s="606"/>
      <c r="M37" s="606"/>
      <c r="N37" s="606"/>
      <c r="O37" s="606"/>
      <c r="P37" s="606"/>
      <c r="Q37" s="607"/>
      <c r="R37" s="608">
        <v>193080</v>
      </c>
      <c r="S37" s="609"/>
      <c r="T37" s="609"/>
      <c r="U37" s="609"/>
      <c r="V37" s="609"/>
      <c r="W37" s="609"/>
      <c r="X37" s="609"/>
      <c r="Y37" s="610"/>
      <c r="Z37" s="646">
        <v>1.5</v>
      </c>
      <c r="AA37" s="646"/>
      <c r="AB37" s="646"/>
      <c r="AC37" s="646"/>
      <c r="AD37" s="647">
        <v>389</v>
      </c>
      <c r="AE37" s="647"/>
      <c r="AF37" s="647"/>
      <c r="AG37" s="647"/>
      <c r="AH37" s="647"/>
      <c r="AI37" s="647"/>
      <c r="AJ37" s="647"/>
      <c r="AK37" s="647"/>
      <c r="AL37" s="611">
        <v>0</v>
      </c>
      <c r="AM37" s="612"/>
      <c r="AN37" s="612"/>
      <c r="AO37" s="648"/>
      <c r="AQ37" s="641" t="s">
        <v>319</v>
      </c>
      <c r="AR37" s="642"/>
      <c r="AS37" s="642"/>
      <c r="AT37" s="642"/>
      <c r="AU37" s="642"/>
      <c r="AV37" s="642"/>
      <c r="AW37" s="642"/>
      <c r="AX37" s="642"/>
      <c r="AY37" s="643"/>
      <c r="AZ37" s="608">
        <v>96432</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370947</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342913</v>
      </c>
      <c r="CS37" s="621"/>
      <c r="CT37" s="621"/>
      <c r="CU37" s="621"/>
      <c r="CV37" s="621"/>
      <c r="CW37" s="621"/>
      <c r="CX37" s="621"/>
      <c r="CY37" s="622"/>
      <c r="CZ37" s="611">
        <v>2.8</v>
      </c>
      <c r="DA37" s="623"/>
      <c r="DB37" s="623"/>
      <c r="DC37" s="624"/>
      <c r="DD37" s="614">
        <v>342913</v>
      </c>
      <c r="DE37" s="621"/>
      <c r="DF37" s="621"/>
      <c r="DG37" s="621"/>
      <c r="DH37" s="621"/>
      <c r="DI37" s="621"/>
      <c r="DJ37" s="621"/>
      <c r="DK37" s="622"/>
      <c r="DL37" s="614">
        <v>342913</v>
      </c>
      <c r="DM37" s="621"/>
      <c r="DN37" s="621"/>
      <c r="DO37" s="621"/>
      <c r="DP37" s="621"/>
      <c r="DQ37" s="621"/>
      <c r="DR37" s="621"/>
      <c r="DS37" s="621"/>
      <c r="DT37" s="621"/>
      <c r="DU37" s="621"/>
      <c r="DV37" s="622"/>
      <c r="DW37" s="611">
        <v>5.7</v>
      </c>
      <c r="DX37" s="623"/>
      <c r="DY37" s="623"/>
      <c r="DZ37" s="623"/>
      <c r="EA37" s="623"/>
      <c r="EB37" s="623"/>
      <c r="EC37" s="635"/>
    </row>
    <row r="38" spans="2:133" ht="11.25" customHeight="1" x14ac:dyDescent="0.15">
      <c r="B38" s="605" t="s">
        <v>322</v>
      </c>
      <c r="C38" s="606"/>
      <c r="D38" s="606"/>
      <c r="E38" s="606"/>
      <c r="F38" s="606"/>
      <c r="G38" s="606"/>
      <c r="H38" s="606"/>
      <c r="I38" s="606"/>
      <c r="J38" s="606"/>
      <c r="K38" s="606"/>
      <c r="L38" s="606"/>
      <c r="M38" s="606"/>
      <c r="N38" s="606"/>
      <c r="O38" s="606"/>
      <c r="P38" s="606"/>
      <c r="Q38" s="607"/>
      <c r="R38" s="608">
        <v>1513297</v>
      </c>
      <c r="S38" s="609"/>
      <c r="T38" s="609"/>
      <c r="U38" s="609"/>
      <c r="V38" s="609"/>
      <c r="W38" s="609"/>
      <c r="X38" s="609"/>
      <c r="Y38" s="610"/>
      <c r="Z38" s="646">
        <v>11.6</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75873</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1615</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736039</v>
      </c>
      <c r="CS38" s="609"/>
      <c r="CT38" s="609"/>
      <c r="CU38" s="609"/>
      <c r="CV38" s="609"/>
      <c r="CW38" s="609"/>
      <c r="CX38" s="609"/>
      <c r="CY38" s="610"/>
      <c r="CZ38" s="611">
        <v>6</v>
      </c>
      <c r="DA38" s="623"/>
      <c r="DB38" s="623"/>
      <c r="DC38" s="624"/>
      <c r="DD38" s="614">
        <v>623729</v>
      </c>
      <c r="DE38" s="609"/>
      <c r="DF38" s="609"/>
      <c r="DG38" s="609"/>
      <c r="DH38" s="609"/>
      <c r="DI38" s="609"/>
      <c r="DJ38" s="609"/>
      <c r="DK38" s="610"/>
      <c r="DL38" s="614">
        <v>488678</v>
      </c>
      <c r="DM38" s="609"/>
      <c r="DN38" s="609"/>
      <c r="DO38" s="609"/>
      <c r="DP38" s="609"/>
      <c r="DQ38" s="609"/>
      <c r="DR38" s="609"/>
      <c r="DS38" s="609"/>
      <c r="DT38" s="609"/>
      <c r="DU38" s="609"/>
      <c r="DV38" s="610"/>
      <c r="DW38" s="611">
        <v>8.1</v>
      </c>
      <c r="DX38" s="623"/>
      <c r="DY38" s="623"/>
      <c r="DZ38" s="623"/>
      <c r="EA38" s="623"/>
      <c r="EB38" s="623"/>
      <c r="EC38" s="635"/>
    </row>
    <row r="39" spans="2:133" ht="11.25" customHeight="1" x14ac:dyDescent="0.15">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v>18060</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2760</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737612</v>
      </c>
      <c r="CS39" s="621"/>
      <c r="CT39" s="621"/>
      <c r="CU39" s="621"/>
      <c r="CV39" s="621"/>
      <c r="CW39" s="621"/>
      <c r="CX39" s="621"/>
      <c r="CY39" s="622"/>
      <c r="CZ39" s="611">
        <v>6</v>
      </c>
      <c r="DA39" s="623"/>
      <c r="DB39" s="623"/>
      <c r="DC39" s="624"/>
      <c r="DD39" s="614">
        <v>686218</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15">
      <c r="B40" s="605" t="s">
        <v>330</v>
      </c>
      <c r="C40" s="606"/>
      <c r="D40" s="606"/>
      <c r="E40" s="606"/>
      <c r="F40" s="606"/>
      <c r="G40" s="606"/>
      <c r="H40" s="606"/>
      <c r="I40" s="606"/>
      <c r="J40" s="606"/>
      <c r="K40" s="606"/>
      <c r="L40" s="606"/>
      <c r="M40" s="606"/>
      <c r="N40" s="606"/>
      <c r="O40" s="606"/>
      <c r="P40" s="606"/>
      <c r="Q40" s="607"/>
      <c r="R40" s="608">
        <v>22597</v>
      </c>
      <c r="S40" s="609"/>
      <c r="T40" s="609"/>
      <c r="U40" s="609"/>
      <c r="V40" s="609"/>
      <c r="W40" s="609"/>
      <c r="X40" s="609"/>
      <c r="Y40" s="610"/>
      <c r="Z40" s="646">
        <v>0.2</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t="s">
        <v>122</v>
      </c>
      <c r="BA40" s="609"/>
      <c r="BB40" s="609"/>
      <c r="BC40" s="609"/>
      <c r="BD40" s="621"/>
      <c r="BE40" s="621"/>
      <c r="BF40" s="644"/>
      <c r="BG40" s="649" t="s">
        <v>332</v>
      </c>
      <c r="BH40" s="650"/>
      <c r="BI40" s="650"/>
      <c r="BJ40" s="650"/>
      <c r="BK40" s="650"/>
      <c r="BL40" s="214"/>
      <c r="BM40" s="606" t="s">
        <v>333</v>
      </c>
      <c r="BN40" s="606"/>
      <c r="BO40" s="606"/>
      <c r="BP40" s="606"/>
      <c r="BQ40" s="606"/>
      <c r="BR40" s="606"/>
      <c r="BS40" s="606"/>
      <c r="BT40" s="606"/>
      <c r="BU40" s="607"/>
      <c r="BV40" s="608">
        <v>96</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t="s">
        <v>122</v>
      </c>
      <c r="CS40" s="609"/>
      <c r="CT40" s="609"/>
      <c r="CU40" s="609"/>
      <c r="CV40" s="609"/>
      <c r="CW40" s="609"/>
      <c r="CX40" s="609"/>
      <c r="CY40" s="610"/>
      <c r="CZ40" s="611" t="s">
        <v>122</v>
      </c>
      <c r="DA40" s="623"/>
      <c r="DB40" s="623"/>
      <c r="DC40" s="624"/>
      <c r="DD40" s="614" t="s">
        <v>122</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15">
      <c r="B41" s="589" t="s">
        <v>335</v>
      </c>
      <c r="C41" s="590"/>
      <c r="D41" s="590"/>
      <c r="E41" s="590"/>
      <c r="F41" s="590"/>
      <c r="G41" s="590"/>
      <c r="H41" s="590"/>
      <c r="I41" s="590"/>
      <c r="J41" s="590"/>
      <c r="K41" s="590"/>
      <c r="L41" s="590"/>
      <c r="M41" s="590"/>
      <c r="N41" s="590"/>
      <c r="O41" s="590"/>
      <c r="P41" s="590"/>
      <c r="Q41" s="591"/>
      <c r="R41" s="592">
        <v>13014290</v>
      </c>
      <c r="S41" s="633"/>
      <c r="T41" s="633"/>
      <c r="U41" s="633"/>
      <c r="V41" s="633"/>
      <c r="W41" s="633"/>
      <c r="X41" s="633"/>
      <c r="Y41" s="636"/>
      <c r="Z41" s="637">
        <v>100</v>
      </c>
      <c r="AA41" s="637"/>
      <c r="AB41" s="637"/>
      <c r="AC41" s="637"/>
      <c r="AD41" s="638">
        <v>5991343</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188784</v>
      </c>
      <c r="BA41" s="609"/>
      <c r="BB41" s="609"/>
      <c r="BC41" s="609"/>
      <c r="BD41" s="621"/>
      <c r="BE41" s="621"/>
      <c r="BF41" s="644"/>
      <c r="BG41" s="649"/>
      <c r="BH41" s="650"/>
      <c r="BI41" s="650"/>
      <c r="BJ41" s="650"/>
      <c r="BK41" s="650"/>
      <c r="BL41" s="214"/>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339</v>
      </c>
      <c r="AR42" s="654"/>
      <c r="AS42" s="654"/>
      <c r="AT42" s="654"/>
      <c r="AU42" s="654"/>
      <c r="AV42" s="654"/>
      <c r="AW42" s="654"/>
      <c r="AX42" s="654"/>
      <c r="AY42" s="655"/>
      <c r="AZ42" s="592">
        <v>453322</v>
      </c>
      <c r="BA42" s="633"/>
      <c r="BB42" s="633"/>
      <c r="BC42" s="633"/>
      <c r="BD42" s="593"/>
      <c r="BE42" s="593"/>
      <c r="BF42" s="656"/>
      <c r="BG42" s="651"/>
      <c r="BH42" s="652"/>
      <c r="BI42" s="652"/>
      <c r="BJ42" s="652"/>
      <c r="BK42" s="652"/>
      <c r="BL42" s="215"/>
      <c r="BM42" s="590" t="s">
        <v>340</v>
      </c>
      <c r="BN42" s="590"/>
      <c r="BO42" s="590"/>
      <c r="BP42" s="590"/>
      <c r="BQ42" s="590"/>
      <c r="BR42" s="590"/>
      <c r="BS42" s="590"/>
      <c r="BT42" s="590"/>
      <c r="BU42" s="591"/>
      <c r="BV42" s="592">
        <v>487</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2924348</v>
      </c>
      <c r="CS42" s="621"/>
      <c r="CT42" s="621"/>
      <c r="CU42" s="621"/>
      <c r="CV42" s="621"/>
      <c r="CW42" s="621"/>
      <c r="CX42" s="621"/>
      <c r="CY42" s="622"/>
      <c r="CZ42" s="611">
        <v>23.8</v>
      </c>
      <c r="DA42" s="623"/>
      <c r="DB42" s="623"/>
      <c r="DC42" s="624"/>
      <c r="DD42" s="614">
        <v>334379</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342</v>
      </c>
      <c r="CD43" s="605" t="s">
        <v>343</v>
      </c>
      <c r="CE43" s="606"/>
      <c r="CF43" s="606"/>
      <c r="CG43" s="606"/>
      <c r="CH43" s="606"/>
      <c r="CI43" s="606"/>
      <c r="CJ43" s="606"/>
      <c r="CK43" s="606"/>
      <c r="CL43" s="606"/>
      <c r="CM43" s="606"/>
      <c r="CN43" s="606"/>
      <c r="CO43" s="606"/>
      <c r="CP43" s="606"/>
      <c r="CQ43" s="607"/>
      <c r="CR43" s="608" t="s">
        <v>122</v>
      </c>
      <c r="CS43" s="621"/>
      <c r="CT43" s="621"/>
      <c r="CU43" s="621"/>
      <c r="CV43" s="621"/>
      <c r="CW43" s="621"/>
      <c r="CX43" s="621"/>
      <c r="CY43" s="622"/>
      <c r="CZ43" s="611" t="s">
        <v>122</v>
      </c>
      <c r="DA43" s="623"/>
      <c r="DB43" s="623"/>
      <c r="DC43" s="624"/>
      <c r="DD43" s="614" t="s">
        <v>122</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2654792</v>
      </c>
      <c r="CS44" s="609"/>
      <c r="CT44" s="609"/>
      <c r="CU44" s="609"/>
      <c r="CV44" s="609"/>
      <c r="CW44" s="609"/>
      <c r="CX44" s="609"/>
      <c r="CY44" s="610"/>
      <c r="CZ44" s="611">
        <v>21.6</v>
      </c>
      <c r="DA44" s="612"/>
      <c r="DB44" s="612"/>
      <c r="DC44" s="613"/>
      <c r="DD44" s="614">
        <v>316038</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1395241</v>
      </c>
      <c r="CS45" s="621"/>
      <c r="CT45" s="621"/>
      <c r="CU45" s="621"/>
      <c r="CV45" s="621"/>
      <c r="CW45" s="621"/>
      <c r="CX45" s="621"/>
      <c r="CY45" s="622"/>
      <c r="CZ45" s="611">
        <v>11.3</v>
      </c>
      <c r="DA45" s="623"/>
      <c r="DB45" s="623"/>
      <c r="DC45" s="624"/>
      <c r="DD45" s="614">
        <v>108955</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348</v>
      </c>
      <c r="CG46" s="606"/>
      <c r="CH46" s="606"/>
      <c r="CI46" s="606"/>
      <c r="CJ46" s="606"/>
      <c r="CK46" s="606"/>
      <c r="CL46" s="606"/>
      <c r="CM46" s="606"/>
      <c r="CN46" s="606"/>
      <c r="CO46" s="606"/>
      <c r="CP46" s="606"/>
      <c r="CQ46" s="607"/>
      <c r="CR46" s="608">
        <v>1013362</v>
      </c>
      <c r="CS46" s="609"/>
      <c r="CT46" s="609"/>
      <c r="CU46" s="609"/>
      <c r="CV46" s="609"/>
      <c r="CW46" s="609"/>
      <c r="CX46" s="609"/>
      <c r="CY46" s="610"/>
      <c r="CZ46" s="611">
        <v>8.1999999999999993</v>
      </c>
      <c r="DA46" s="612"/>
      <c r="DB46" s="612"/>
      <c r="DC46" s="613"/>
      <c r="DD46" s="614">
        <v>187094</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349</v>
      </c>
      <c r="CG47" s="606"/>
      <c r="CH47" s="606"/>
      <c r="CI47" s="606"/>
      <c r="CJ47" s="606"/>
      <c r="CK47" s="606"/>
      <c r="CL47" s="606"/>
      <c r="CM47" s="606"/>
      <c r="CN47" s="606"/>
      <c r="CO47" s="606"/>
      <c r="CP47" s="606"/>
      <c r="CQ47" s="607"/>
      <c r="CR47" s="608">
        <v>269556</v>
      </c>
      <c r="CS47" s="621"/>
      <c r="CT47" s="621"/>
      <c r="CU47" s="621"/>
      <c r="CV47" s="621"/>
      <c r="CW47" s="621"/>
      <c r="CX47" s="621"/>
      <c r="CY47" s="622"/>
      <c r="CZ47" s="611">
        <v>2.2000000000000002</v>
      </c>
      <c r="DA47" s="623"/>
      <c r="DB47" s="623"/>
      <c r="DC47" s="624"/>
      <c r="DD47" s="614">
        <v>18341</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351</v>
      </c>
      <c r="CE49" s="590"/>
      <c r="CF49" s="590"/>
      <c r="CG49" s="590"/>
      <c r="CH49" s="590"/>
      <c r="CI49" s="590"/>
      <c r="CJ49" s="590"/>
      <c r="CK49" s="590"/>
      <c r="CL49" s="590"/>
      <c r="CM49" s="590"/>
      <c r="CN49" s="590"/>
      <c r="CO49" s="590"/>
      <c r="CP49" s="590"/>
      <c r="CQ49" s="591"/>
      <c r="CR49" s="592">
        <v>12303726</v>
      </c>
      <c r="CS49" s="593"/>
      <c r="CT49" s="593"/>
      <c r="CU49" s="593"/>
      <c r="CV49" s="593"/>
      <c r="CW49" s="593"/>
      <c r="CX49" s="593"/>
      <c r="CY49" s="594"/>
      <c r="CZ49" s="595">
        <v>100</v>
      </c>
      <c r="DA49" s="596"/>
      <c r="DB49" s="596"/>
      <c r="DC49" s="597"/>
      <c r="DD49" s="598">
        <v>7637681</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7Tt4nmX8/d+4Zdzp5PQOVIofbtCTc7znWZApLchjczYpgtmWeJcodVTRnxTia3QdNGtg+ShpoEdukuTExk2Ghw==" saltValue="wQlZe5KJazfbWH863cZPv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15">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9"/>
    </row>
    <row r="6" spans="1:131" s="230"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15">
      <c r="A7" s="231">
        <v>1</v>
      </c>
      <c r="B7" s="1034" t="s">
        <v>374</v>
      </c>
      <c r="C7" s="1035"/>
      <c r="D7" s="1035"/>
      <c r="E7" s="1035"/>
      <c r="F7" s="1035"/>
      <c r="G7" s="1035"/>
      <c r="H7" s="1035"/>
      <c r="I7" s="1035"/>
      <c r="J7" s="1035"/>
      <c r="K7" s="1035"/>
      <c r="L7" s="1035"/>
      <c r="M7" s="1035"/>
      <c r="N7" s="1035"/>
      <c r="O7" s="1035"/>
      <c r="P7" s="1036"/>
      <c r="Q7" s="1089">
        <v>12902</v>
      </c>
      <c r="R7" s="1090"/>
      <c r="S7" s="1090"/>
      <c r="T7" s="1090"/>
      <c r="U7" s="1090"/>
      <c r="V7" s="1090">
        <v>12200</v>
      </c>
      <c r="W7" s="1090"/>
      <c r="X7" s="1090"/>
      <c r="Y7" s="1090"/>
      <c r="Z7" s="1090"/>
      <c r="AA7" s="1090">
        <v>702</v>
      </c>
      <c r="AB7" s="1090"/>
      <c r="AC7" s="1090"/>
      <c r="AD7" s="1090"/>
      <c r="AE7" s="1091"/>
      <c r="AF7" s="1092">
        <v>616</v>
      </c>
      <c r="AG7" s="1093"/>
      <c r="AH7" s="1093"/>
      <c r="AI7" s="1093"/>
      <c r="AJ7" s="1094"/>
      <c r="AK7" s="1095">
        <v>92</v>
      </c>
      <c r="AL7" s="1096"/>
      <c r="AM7" s="1096"/>
      <c r="AN7" s="1096"/>
      <c r="AO7" s="1096"/>
      <c r="AP7" s="1096">
        <v>16262</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t="s">
        <v>562</v>
      </c>
      <c r="BS7" s="1086" t="s">
        <v>563</v>
      </c>
      <c r="BT7" s="1087"/>
      <c r="BU7" s="1087"/>
      <c r="BV7" s="1087"/>
      <c r="BW7" s="1087"/>
      <c r="BX7" s="1087"/>
      <c r="BY7" s="1087"/>
      <c r="BZ7" s="1087"/>
      <c r="CA7" s="1087"/>
      <c r="CB7" s="1087"/>
      <c r="CC7" s="1087"/>
      <c r="CD7" s="1087"/>
      <c r="CE7" s="1087"/>
      <c r="CF7" s="1087"/>
      <c r="CG7" s="1099"/>
      <c r="CH7" s="1083">
        <v>-14</v>
      </c>
      <c r="CI7" s="1084"/>
      <c r="CJ7" s="1084"/>
      <c r="CK7" s="1084"/>
      <c r="CL7" s="1085"/>
      <c r="CM7" s="1083">
        <v>-1</v>
      </c>
      <c r="CN7" s="1084"/>
      <c r="CO7" s="1084"/>
      <c r="CP7" s="1084"/>
      <c r="CQ7" s="1085"/>
      <c r="CR7" s="1083">
        <v>10</v>
      </c>
      <c r="CS7" s="1084"/>
      <c r="CT7" s="1084"/>
      <c r="CU7" s="1084"/>
      <c r="CV7" s="1085"/>
      <c r="CW7" s="1083">
        <v>1</v>
      </c>
      <c r="CX7" s="1084"/>
      <c r="CY7" s="1084"/>
      <c r="CZ7" s="1084"/>
      <c r="DA7" s="1085"/>
      <c r="DB7" s="1083" t="s">
        <v>564</v>
      </c>
      <c r="DC7" s="1084"/>
      <c r="DD7" s="1084"/>
      <c r="DE7" s="1084"/>
      <c r="DF7" s="1085"/>
      <c r="DG7" s="1083" t="s">
        <v>564</v>
      </c>
      <c r="DH7" s="1084"/>
      <c r="DI7" s="1084"/>
      <c r="DJ7" s="1084"/>
      <c r="DK7" s="1085"/>
      <c r="DL7" s="1083" t="s">
        <v>564</v>
      </c>
      <c r="DM7" s="1084"/>
      <c r="DN7" s="1084"/>
      <c r="DO7" s="1084"/>
      <c r="DP7" s="1085"/>
      <c r="DQ7" s="1083" t="s">
        <v>564</v>
      </c>
      <c r="DR7" s="1084"/>
      <c r="DS7" s="1084"/>
      <c r="DT7" s="1084"/>
      <c r="DU7" s="1085"/>
      <c r="DV7" s="1086"/>
      <c r="DW7" s="1087"/>
      <c r="DX7" s="1087"/>
      <c r="DY7" s="1087"/>
      <c r="DZ7" s="1088"/>
      <c r="EA7" s="229"/>
    </row>
    <row r="8" spans="1:131" s="230" customFormat="1" ht="26.25" customHeight="1" x14ac:dyDescent="0.15">
      <c r="A8" s="233">
        <v>2</v>
      </c>
      <c r="B8" s="1017" t="s">
        <v>375</v>
      </c>
      <c r="C8" s="1018"/>
      <c r="D8" s="1018"/>
      <c r="E8" s="1018"/>
      <c r="F8" s="1018"/>
      <c r="G8" s="1018"/>
      <c r="H8" s="1018"/>
      <c r="I8" s="1018"/>
      <c r="J8" s="1018"/>
      <c r="K8" s="1018"/>
      <c r="L8" s="1018"/>
      <c r="M8" s="1018"/>
      <c r="N8" s="1018"/>
      <c r="O8" s="1018"/>
      <c r="P8" s="1019"/>
      <c r="Q8" s="1025">
        <v>53</v>
      </c>
      <c r="R8" s="1026"/>
      <c r="S8" s="1026"/>
      <c r="T8" s="1026"/>
      <c r="U8" s="1026"/>
      <c r="V8" s="1026">
        <v>45</v>
      </c>
      <c r="W8" s="1026"/>
      <c r="X8" s="1026"/>
      <c r="Y8" s="1026"/>
      <c r="Z8" s="1026"/>
      <c r="AA8" s="1026">
        <v>8</v>
      </c>
      <c r="AB8" s="1026"/>
      <c r="AC8" s="1026"/>
      <c r="AD8" s="1026"/>
      <c r="AE8" s="1027"/>
      <c r="AF8" s="1022">
        <v>8</v>
      </c>
      <c r="AG8" s="1023"/>
      <c r="AH8" s="1023"/>
      <c r="AI8" s="1023"/>
      <c r="AJ8" s="1024"/>
      <c r="AK8" s="1067" t="s">
        <v>564</v>
      </c>
      <c r="AL8" s="1068"/>
      <c r="AM8" s="1068"/>
      <c r="AN8" s="1068"/>
      <c r="AO8" s="1068"/>
      <c r="AP8" s="1068" t="s">
        <v>564</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9"/>
    </row>
    <row r="9" spans="1:131" s="230" customFormat="1" ht="26.25" customHeight="1" x14ac:dyDescent="0.15">
      <c r="A9" s="233">
        <v>3</v>
      </c>
      <c r="B9" s="1017" t="s">
        <v>376</v>
      </c>
      <c r="C9" s="1018"/>
      <c r="D9" s="1018"/>
      <c r="E9" s="1018"/>
      <c r="F9" s="1018"/>
      <c r="G9" s="1018"/>
      <c r="H9" s="1018"/>
      <c r="I9" s="1018"/>
      <c r="J9" s="1018"/>
      <c r="K9" s="1018"/>
      <c r="L9" s="1018"/>
      <c r="M9" s="1018"/>
      <c r="N9" s="1018"/>
      <c r="O9" s="1018"/>
      <c r="P9" s="1019"/>
      <c r="Q9" s="1025">
        <v>122</v>
      </c>
      <c r="R9" s="1026"/>
      <c r="S9" s="1026"/>
      <c r="T9" s="1026"/>
      <c r="U9" s="1026"/>
      <c r="V9" s="1026">
        <v>121</v>
      </c>
      <c r="W9" s="1026"/>
      <c r="X9" s="1026"/>
      <c r="Y9" s="1026"/>
      <c r="Z9" s="1026"/>
      <c r="AA9" s="1026">
        <v>1</v>
      </c>
      <c r="AB9" s="1026"/>
      <c r="AC9" s="1026"/>
      <c r="AD9" s="1026"/>
      <c r="AE9" s="1027"/>
      <c r="AF9" s="1022">
        <v>1</v>
      </c>
      <c r="AG9" s="1023"/>
      <c r="AH9" s="1023"/>
      <c r="AI9" s="1023"/>
      <c r="AJ9" s="1024"/>
      <c r="AK9" s="1067" t="s">
        <v>564</v>
      </c>
      <c r="AL9" s="1068"/>
      <c r="AM9" s="1068"/>
      <c r="AN9" s="1068"/>
      <c r="AO9" s="1068"/>
      <c r="AP9" s="1068" t="s">
        <v>564</v>
      </c>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15">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15">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15">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15">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15">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15">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15">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15">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15">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15">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15">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15">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377</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
      <c r="A23" s="235" t="s">
        <v>378</v>
      </c>
      <c r="B23" s="924" t="s">
        <v>379</v>
      </c>
      <c r="C23" s="925"/>
      <c r="D23" s="925"/>
      <c r="E23" s="925"/>
      <c r="F23" s="925"/>
      <c r="G23" s="925"/>
      <c r="H23" s="925"/>
      <c r="I23" s="925"/>
      <c r="J23" s="925"/>
      <c r="K23" s="925"/>
      <c r="L23" s="925"/>
      <c r="M23" s="925"/>
      <c r="N23" s="925"/>
      <c r="O23" s="925"/>
      <c r="P23" s="935"/>
      <c r="Q23" s="1054">
        <v>13077</v>
      </c>
      <c r="R23" s="1048"/>
      <c r="S23" s="1048"/>
      <c r="T23" s="1048"/>
      <c r="U23" s="1048"/>
      <c r="V23" s="1048">
        <v>12366</v>
      </c>
      <c r="W23" s="1048"/>
      <c r="X23" s="1048"/>
      <c r="Y23" s="1048"/>
      <c r="Z23" s="1048"/>
      <c r="AA23" s="1048">
        <v>711</v>
      </c>
      <c r="AB23" s="1048"/>
      <c r="AC23" s="1048"/>
      <c r="AD23" s="1048"/>
      <c r="AE23" s="1055"/>
      <c r="AF23" s="1056">
        <v>625</v>
      </c>
      <c r="AG23" s="1048"/>
      <c r="AH23" s="1048"/>
      <c r="AI23" s="1048"/>
      <c r="AJ23" s="1057"/>
      <c r="AK23" s="1058"/>
      <c r="AL23" s="1059"/>
      <c r="AM23" s="1059"/>
      <c r="AN23" s="1059"/>
      <c r="AO23" s="1059"/>
      <c r="AP23" s="1048">
        <v>16262</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15">
      <c r="A24" s="1047" t="s">
        <v>380</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
      <c r="A25" s="1046" t="s">
        <v>381</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357</v>
      </c>
      <c r="B26" s="983"/>
      <c r="C26" s="983"/>
      <c r="D26" s="983"/>
      <c r="E26" s="983"/>
      <c r="F26" s="983"/>
      <c r="G26" s="983"/>
      <c r="H26" s="983"/>
      <c r="I26" s="983"/>
      <c r="J26" s="983"/>
      <c r="K26" s="983"/>
      <c r="L26" s="983"/>
      <c r="M26" s="983"/>
      <c r="N26" s="983"/>
      <c r="O26" s="983"/>
      <c r="P26" s="984"/>
      <c r="Q26" s="988" t="s">
        <v>382</v>
      </c>
      <c r="R26" s="989"/>
      <c r="S26" s="989"/>
      <c r="T26" s="989"/>
      <c r="U26" s="990"/>
      <c r="V26" s="988" t="s">
        <v>383</v>
      </c>
      <c r="W26" s="989"/>
      <c r="X26" s="989"/>
      <c r="Y26" s="989"/>
      <c r="Z26" s="990"/>
      <c r="AA26" s="988" t="s">
        <v>384</v>
      </c>
      <c r="AB26" s="989"/>
      <c r="AC26" s="989"/>
      <c r="AD26" s="989"/>
      <c r="AE26" s="989"/>
      <c r="AF26" s="1042" t="s">
        <v>385</v>
      </c>
      <c r="AG26" s="995"/>
      <c r="AH26" s="995"/>
      <c r="AI26" s="995"/>
      <c r="AJ26" s="1043"/>
      <c r="AK26" s="989" t="s">
        <v>386</v>
      </c>
      <c r="AL26" s="989"/>
      <c r="AM26" s="989"/>
      <c r="AN26" s="989"/>
      <c r="AO26" s="990"/>
      <c r="AP26" s="988" t="s">
        <v>387</v>
      </c>
      <c r="AQ26" s="989"/>
      <c r="AR26" s="989"/>
      <c r="AS26" s="989"/>
      <c r="AT26" s="990"/>
      <c r="AU26" s="988" t="s">
        <v>388</v>
      </c>
      <c r="AV26" s="989"/>
      <c r="AW26" s="989"/>
      <c r="AX26" s="989"/>
      <c r="AY26" s="990"/>
      <c r="AZ26" s="988" t="s">
        <v>389</v>
      </c>
      <c r="BA26" s="989"/>
      <c r="BB26" s="989"/>
      <c r="BC26" s="989"/>
      <c r="BD26" s="990"/>
      <c r="BE26" s="988" t="s">
        <v>364</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7">
        <v>1</v>
      </c>
      <c r="B28" s="1034" t="s">
        <v>390</v>
      </c>
      <c r="C28" s="1035"/>
      <c r="D28" s="1035"/>
      <c r="E28" s="1035"/>
      <c r="F28" s="1035"/>
      <c r="G28" s="1035"/>
      <c r="H28" s="1035"/>
      <c r="I28" s="1035"/>
      <c r="J28" s="1035"/>
      <c r="K28" s="1035"/>
      <c r="L28" s="1035"/>
      <c r="M28" s="1035"/>
      <c r="N28" s="1035"/>
      <c r="O28" s="1035"/>
      <c r="P28" s="1036"/>
      <c r="Q28" s="1037">
        <v>2270</v>
      </c>
      <c r="R28" s="1038"/>
      <c r="S28" s="1038"/>
      <c r="T28" s="1038"/>
      <c r="U28" s="1038"/>
      <c r="V28" s="1038">
        <v>1899</v>
      </c>
      <c r="W28" s="1038"/>
      <c r="X28" s="1038"/>
      <c r="Y28" s="1038"/>
      <c r="Z28" s="1038"/>
      <c r="AA28" s="1038">
        <v>371</v>
      </c>
      <c r="AB28" s="1038"/>
      <c r="AC28" s="1038"/>
      <c r="AD28" s="1038"/>
      <c r="AE28" s="1039"/>
      <c r="AF28" s="1040">
        <v>371</v>
      </c>
      <c r="AG28" s="1038"/>
      <c r="AH28" s="1038"/>
      <c r="AI28" s="1038"/>
      <c r="AJ28" s="1041"/>
      <c r="AK28" s="1029">
        <v>135</v>
      </c>
      <c r="AL28" s="1030"/>
      <c r="AM28" s="1030"/>
      <c r="AN28" s="1030"/>
      <c r="AO28" s="1030"/>
      <c r="AP28" s="1030" t="s">
        <v>564</v>
      </c>
      <c r="AQ28" s="1030"/>
      <c r="AR28" s="1030"/>
      <c r="AS28" s="1030"/>
      <c r="AT28" s="1030"/>
      <c r="AU28" s="1030" t="s">
        <v>564</v>
      </c>
      <c r="AV28" s="1030"/>
      <c r="AW28" s="1030"/>
      <c r="AX28" s="1030"/>
      <c r="AY28" s="1030"/>
      <c r="AZ28" s="1031" t="s">
        <v>564</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7">
        <v>2</v>
      </c>
      <c r="B29" s="1017" t="s">
        <v>391</v>
      </c>
      <c r="C29" s="1018"/>
      <c r="D29" s="1018"/>
      <c r="E29" s="1018"/>
      <c r="F29" s="1018"/>
      <c r="G29" s="1018"/>
      <c r="H29" s="1018"/>
      <c r="I29" s="1018"/>
      <c r="J29" s="1018"/>
      <c r="K29" s="1018"/>
      <c r="L29" s="1018"/>
      <c r="M29" s="1018"/>
      <c r="N29" s="1018"/>
      <c r="O29" s="1018"/>
      <c r="P29" s="1019"/>
      <c r="Q29" s="1025">
        <v>454</v>
      </c>
      <c r="R29" s="1026"/>
      <c r="S29" s="1026"/>
      <c r="T29" s="1026"/>
      <c r="U29" s="1026"/>
      <c r="V29" s="1026">
        <v>440</v>
      </c>
      <c r="W29" s="1026"/>
      <c r="X29" s="1026"/>
      <c r="Y29" s="1026"/>
      <c r="Z29" s="1026"/>
      <c r="AA29" s="1026">
        <v>14</v>
      </c>
      <c r="AB29" s="1026"/>
      <c r="AC29" s="1026"/>
      <c r="AD29" s="1026"/>
      <c r="AE29" s="1027"/>
      <c r="AF29" s="1022">
        <v>14</v>
      </c>
      <c r="AG29" s="1023"/>
      <c r="AH29" s="1023"/>
      <c r="AI29" s="1023"/>
      <c r="AJ29" s="1024"/>
      <c r="AK29" s="967">
        <v>53</v>
      </c>
      <c r="AL29" s="958"/>
      <c r="AM29" s="958"/>
      <c r="AN29" s="958"/>
      <c r="AO29" s="958"/>
      <c r="AP29" s="958" t="s">
        <v>564</v>
      </c>
      <c r="AQ29" s="958"/>
      <c r="AR29" s="958"/>
      <c r="AS29" s="958"/>
      <c r="AT29" s="958"/>
      <c r="AU29" s="958" t="s">
        <v>564</v>
      </c>
      <c r="AV29" s="958"/>
      <c r="AW29" s="958"/>
      <c r="AX29" s="958"/>
      <c r="AY29" s="958"/>
      <c r="AZ29" s="1028" t="s">
        <v>564</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7">
        <v>3</v>
      </c>
      <c r="B30" s="1017" t="s">
        <v>392</v>
      </c>
      <c r="C30" s="1018"/>
      <c r="D30" s="1018"/>
      <c r="E30" s="1018"/>
      <c r="F30" s="1018"/>
      <c r="G30" s="1018"/>
      <c r="H30" s="1018"/>
      <c r="I30" s="1018"/>
      <c r="J30" s="1018"/>
      <c r="K30" s="1018"/>
      <c r="L30" s="1018"/>
      <c r="M30" s="1018"/>
      <c r="N30" s="1018"/>
      <c r="O30" s="1018"/>
      <c r="P30" s="1019"/>
      <c r="Q30" s="1025">
        <v>1370</v>
      </c>
      <c r="R30" s="1026"/>
      <c r="S30" s="1026"/>
      <c r="T30" s="1026"/>
      <c r="U30" s="1026"/>
      <c r="V30" s="1026">
        <v>1284</v>
      </c>
      <c r="W30" s="1026"/>
      <c r="X30" s="1026"/>
      <c r="Y30" s="1026"/>
      <c r="Z30" s="1026"/>
      <c r="AA30" s="1026">
        <v>86</v>
      </c>
      <c r="AB30" s="1026"/>
      <c r="AC30" s="1026"/>
      <c r="AD30" s="1026"/>
      <c r="AE30" s="1027"/>
      <c r="AF30" s="1022">
        <v>86</v>
      </c>
      <c r="AG30" s="1023"/>
      <c r="AH30" s="1023"/>
      <c r="AI30" s="1023"/>
      <c r="AJ30" s="1024"/>
      <c r="AK30" s="967">
        <v>234</v>
      </c>
      <c r="AL30" s="958"/>
      <c r="AM30" s="958"/>
      <c r="AN30" s="958"/>
      <c r="AO30" s="958"/>
      <c r="AP30" s="958" t="s">
        <v>564</v>
      </c>
      <c r="AQ30" s="958"/>
      <c r="AR30" s="958"/>
      <c r="AS30" s="958"/>
      <c r="AT30" s="958"/>
      <c r="AU30" s="958" t="s">
        <v>564</v>
      </c>
      <c r="AV30" s="958"/>
      <c r="AW30" s="958"/>
      <c r="AX30" s="958"/>
      <c r="AY30" s="958"/>
      <c r="AZ30" s="1028" t="s">
        <v>564</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7">
        <v>4</v>
      </c>
      <c r="B31" s="1017" t="s">
        <v>393</v>
      </c>
      <c r="C31" s="1018"/>
      <c r="D31" s="1018"/>
      <c r="E31" s="1018"/>
      <c r="F31" s="1018"/>
      <c r="G31" s="1018"/>
      <c r="H31" s="1018"/>
      <c r="I31" s="1018"/>
      <c r="J31" s="1018"/>
      <c r="K31" s="1018"/>
      <c r="L31" s="1018"/>
      <c r="M31" s="1018"/>
      <c r="N31" s="1018"/>
      <c r="O31" s="1018"/>
      <c r="P31" s="1019"/>
      <c r="Q31" s="1025">
        <v>179</v>
      </c>
      <c r="R31" s="1026"/>
      <c r="S31" s="1026"/>
      <c r="T31" s="1026"/>
      <c r="U31" s="1026"/>
      <c r="V31" s="1026">
        <v>176</v>
      </c>
      <c r="W31" s="1026"/>
      <c r="X31" s="1026"/>
      <c r="Y31" s="1026"/>
      <c r="Z31" s="1026"/>
      <c r="AA31" s="1026">
        <v>3</v>
      </c>
      <c r="AB31" s="1026"/>
      <c r="AC31" s="1026"/>
      <c r="AD31" s="1026"/>
      <c r="AE31" s="1027"/>
      <c r="AF31" s="1022">
        <v>3</v>
      </c>
      <c r="AG31" s="1023"/>
      <c r="AH31" s="1023"/>
      <c r="AI31" s="1023"/>
      <c r="AJ31" s="1024"/>
      <c r="AK31" s="967">
        <v>56</v>
      </c>
      <c r="AL31" s="958"/>
      <c r="AM31" s="958"/>
      <c r="AN31" s="958"/>
      <c r="AO31" s="958"/>
      <c r="AP31" s="958" t="s">
        <v>564</v>
      </c>
      <c r="AQ31" s="958"/>
      <c r="AR31" s="958"/>
      <c r="AS31" s="958"/>
      <c r="AT31" s="958"/>
      <c r="AU31" s="958" t="s">
        <v>564</v>
      </c>
      <c r="AV31" s="958"/>
      <c r="AW31" s="958"/>
      <c r="AX31" s="958"/>
      <c r="AY31" s="958"/>
      <c r="AZ31" s="1028" t="s">
        <v>564</v>
      </c>
      <c r="BA31" s="1028"/>
      <c r="BB31" s="1028"/>
      <c r="BC31" s="1028"/>
      <c r="BD31" s="1028"/>
      <c r="BE31" s="959"/>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7">
        <v>5</v>
      </c>
      <c r="B32" s="1017" t="s">
        <v>394</v>
      </c>
      <c r="C32" s="1018"/>
      <c r="D32" s="1018"/>
      <c r="E32" s="1018"/>
      <c r="F32" s="1018"/>
      <c r="G32" s="1018"/>
      <c r="H32" s="1018"/>
      <c r="I32" s="1018"/>
      <c r="J32" s="1018"/>
      <c r="K32" s="1018"/>
      <c r="L32" s="1018"/>
      <c r="M32" s="1018"/>
      <c r="N32" s="1018"/>
      <c r="O32" s="1018"/>
      <c r="P32" s="1019"/>
      <c r="Q32" s="1025">
        <v>4</v>
      </c>
      <c r="R32" s="1026"/>
      <c r="S32" s="1026"/>
      <c r="T32" s="1026"/>
      <c r="U32" s="1026"/>
      <c r="V32" s="1026">
        <v>4</v>
      </c>
      <c r="W32" s="1026"/>
      <c r="X32" s="1026"/>
      <c r="Y32" s="1026"/>
      <c r="Z32" s="1026"/>
      <c r="AA32" s="1026" t="s">
        <v>564</v>
      </c>
      <c r="AB32" s="1026"/>
      <c r="AC32" s="1026"/>
      <c r="AD32" s="1026"/>
      <c r="AE32" s="1027"/>
      <c r="AF32" s="1022" t="s">
        <v>122</v>
      </c>
      <c r="AG32" s="1023"/>
      <c r="AH32" s="1023"/>
      <c r="AI32" s="1023"/>
      <c r="AJ32" s="1024"/>
      <c r="AK32" s="967" t="s">
        <v>564</v>
      </c>
      <c r="AL32" s="958"/>
      <c r="AM32" s="958"/>
      <c r="AN32" s="958"/>
      <c r="AO32" s="958"/>
      <c r="AP32" s="958" t="s">
        <v>564</v>
      </c>
      <c r="AQ32" s="958"/>
      <c r="AR32" s="958"/>
      <c r="AS32" s="958"/>
      <c r="AT32" s="958"/>
      <c r="AU32" s="958" t="s">
        <v>564</v>
      </c>
      <c r="AV32" s="958"/>
      <c r="AW32" s="958"/>
      <c r="AX32" s="958"/>
      <c r="AY32" s="958"/>
      <c r="AZ32" s="1028" t="s">
        <v>564</v>
      </c>
      <c r="BA32" s="1028"/>
      <c r="BB32" s="1028"/>
      <c r="BC32" s="1028"/>
      <c r="BD32" s="1028"/>
      <c r="BE32" s="959"/>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7">
        <v>6</v>
      </c>
      <c r="B33" s="1017" t="s">
        <v>395</v>
      </c>
      <c r="C33" s="1018"/>
      <c r="D33" s="1018"/>
      <c r="E33" s="1018"/>
      <c r="F33" s="1018"/>
      <c r="G33" s="1018"/>
      <c r="H33" s="1018"/>
      <c r="I33" s="1018"/>
      <c r="J33" s="1018"/>
      <c r="K33" s="1018"/>
      <c r="L33" s="1018"/>
      <c r="M33" s="1018"/>
      <c r="N33" s="1018"/>
      <c r="O33" s="1018"/>
      <c r="P33" s="1019"/>
      <c r="Q33" s="1025">
        <v>314</v>
      </c>
      <c r="R33" s="1026"/>
      <c r="S33" s="1026"/>
      <c r="T33" s="1026"/>
      <c r="U33" s="1026"/>
      <c r="V33" s="1026">
        <v>394</v>
      </c>
      <c r="W33" s="1026"/>
      <c r="X33" s="1026"/>
      <c r="Y33" s="1026"/>
      <c r="Z33" s="1026"/>
      <c r="AA33" s="1026">
        <v>-80</v>
      </c>
      <c r="AB33" s="1026"/>
      <c r="AC33" s="1026"/>
      <c r="AD33" s="1026"/>
      <c r="AE33" s="1027"/>
      <c r="AF33" s="1022">
        <v>166</v>
      </c>
      <c r="AG33" s="1023"/>
      <c r="AH33" s="1023"/>
      <c r="AI33" s="1023"/>
      <c r="AJ33" s="1024"/>
      <c r="AK33" s="967">
        <v>56</v>
      </c>
      <c r="AL33" s="958"/>
      <c r="AM33" s="958"/>
      <c r="AN33" s="958"/>
      <c r="AO33" s="958"/>
      <c r="AP33" s="958">
        <v>1509</v>
      </c>
      <c r="AQ33" s="958"/>
      <c r="AR33" s="958"/>
      <c r="AS33" s="958"/>
      <c r="AT33" s="958"/>
      <c r="AU33" s="958">
        <v>754</v>
      </c>
      <c r="AV33" s="958"/>
      <c r="AW33" s="958"/>
      <c r="AX33" s="958"/>
      <c r="AY33" s="958"/>
      <c r="AZ33" s="1028" t="s">
        <v>564</v>
      </c>
      <c r="BA33" s="1028"/>
      <c r="BB33" s="1028"/>
      <c r="BC33" s="1028"/>
      <c r="BD33" s="1028"/>
      <c r="BE33" s="959" t="s">
        <v>396</v>
      </c>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7">
        <v>7</v>
      </c>
      <c r="B34" s="1017" t="s">
        <v>397</v>
      </c>
      <c r="C34" s="1018"/>
      <c r="D34" s="1018"/>
      <c r="E34" s="1018"/>
      <c r="F34" s="1018"/>
      <c r="G34" s="1018"/>
      <c r="H34" s="1018"/>
      <c r="I34" s="1018"/>
      <c r="J34" s="1018"/>
      <c r="K34" s="1018"/>
      <c r="L34" s="1018"/>
      <c r="M34" s="1018"/>
      <c r="N34" s="1018"/>
      <c r="O34" s="1018"/>
      <c r="P34" s="1019"/>
      <c r="Q34" s="1025">
        <v>158</v>
      </c>
      <c r="R34" s="1026"/>
      <c r="S34" s="1026"/>
      <c r="T34" s="1026"/>
      <c r="U34" s="1026"/>
      <c r="V34" s="1026">
        <v>151</v>
      </c>
      <c r="W34" s="1026"/>
      <c r="X34" s="1026"/>
      <c r="Y34" s="1026"/>
      <c r="Z34" s="1026"/>
      <c r="AA34" s="1026">
        <v>7</v>
      </c>
      <c r="AB34" s="1026"/>
      <c r="AC34" s="1026"/>
      <c r="AD34" s="1026"/>
      <c r="AE34" s="1027"/>
      <c r="AF34" s="1022">
        <v>7</v>
      </c>
      <c r="AG34" s="1023"/>
      <c r="AH34" s="1023"/>
      <c r="AI34" s="1023"/>
      <c r="AJ34" s="1024"/>
      <c r="AK34" s="967">
        <v>2</v>
      </c>
      <c r="AL34" s="958"/>
      <c r="AM34" s="958"/>
      <c r="AN34" s="958"/>
      <c r="AO34" s="958"/>
      <c r="AP34" s="958">
        <v>134</v>
      </c>
      <c r="AQ34" s="958"/>
      <c r="AR34" s="958"/>
      <c r="AS34" s="958"/>
      <c r="AT34" s="958"/>
      <c r="AU34" s="958">
        <v>67</v>
      </c>
      <c r="AV34" s="958"/>
      <c r="AW34" s="958"/>
      <c r="AX34" s="958"/>
      <c r="AY34" s="958"/>
      <c r="AZ34" s="1028" t="s">
        <v>564</v>
      </c>
      <c r="BA34" s="1028"/>
      <c r="BB34" s="1028"/>
      <c r="BC34" s="1028"/>
      <c r="BD34" s="1028"/>
      <c r="BE34" s="959" t="s">
        <v>398</v>
      </c>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7">
        <v>8</v>
      </c>
      <c r="B35" s="1017" t="s">
        <v>399</v>
      </c>
      <c r="C35" s="1018"/>
      <c r="D35" s="1018"/>
      <c r="E35" s="1018"/>
      <c r="F35" s="1018"/>
      <c r="G35" s="1018"/>
      <c r="H35" s="1018"/>
      <c r="I35" s="1018"/>
      <c r="J35" s="1018"/>
      <c r="K35" s="1018"/>
      <c r="L35" s="1018"/>
      <c r="M35" s="1018"/>
      <c r="N35" s="1018"/>
      <c r="O35" s="1018"/>
      <c r="P35" s="1019"/>
      <c r="Q35" s="1025">
        <v>9</v>
      </c>
      <c r="R35" s="1026"/>
      <c r="S35" s="1026"/>
      <c r="T35" s="1026"/>
      <c r="U35" s="1026"/>
      <c r="V35" s="1026">
        <v>5</v>
      </c>
      <c r="W35" s="1026"/>
      <c r="X35" s="1026"/>
      <c r="Y35" s="1026"/>
      <c r="Z35" s="1026"/>
      <c r="AA35" s="1026">
        <v>4</v>
      </c>
      <c r="AB35" s="1026"/>
      <c r="AC35" s="1026"/>
      <c r="AD35" s="1026"/>
      <c r="AE35" s="1027"/>
      <c r="AF35" s="1022">
        <v>4</v>
      </c>
      <c r="AG35" s="1023"/>
      <c r="AH35" s="1023"/>
      <c r="AI35" s="1023"/>
      <c r="AJ35" s="1024"/>
      <c r="AK35" s="967" t="s">
        <v>564</v>
      </c>
      <c r="AL35" s="958"/>
      <c r="AM35" s="958"/>
      <c r="AN35" s="958"/>
      <c r="AO35" s="958"/>
      <c r="AP35" s="958" t="s">
        <v>564</v>
      </c>
      <c r="AQ35" s="958"/>
      <c r="AR35" s="958"/>
      <c r="AS35" s="958"/>
      <c r="AT35" s="958"/>
      <c r="AU35" s="958" t="s">
        <v>564</v>
      </c>
      <c r="AV35" s="958"/>
      <c r="AW35" s="958"/>
      <c r="AX35" s="958"/>
      <c r="AY35" s="958"/>
      <c r="AZ35" s="1028" t="s">
        <v>564</v>
      </c>
      <c r="BA35" s="1028"/>
      <c r="BB35" s="1028"/>
      <c r="BC35" s="1028"/>
      <c r="BD35" s="1028"/>
      <c r="BE35" s="959" t="s">
        <v>398</v>
      </c>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7">
        <v>9</v>
      </c>
      <c r="B36" s="1017" t="s">
        <v>400</v>
      </c>
      <c r="C36" s="1018"/>
      <c r="D36" s="1018"/>
      <c r="E36" s="1018"/>
      <c r="F36" s="1018"/>
      <c r="G36" s="1018"/>
      <c r="H36" s="1018"/>
      <c r="I36" s="1018"/>
      <c r="J36" s="1018"/>
      <c r="K36" s="1018"/>
      <c r="L36" s="1018"/>
      <c r="M36" s="1018"/>
      <c r="N36" s="1018"/>
      <c r="O36" s="1018"/>
      <c r="P36" s="1019"/>
      <c r="Q36" s="1025">
        <v>64</v>
      </c>
      <c r="R36" s="1026"/>
      <c r="S36" s="1026"/>
      <c r="T36" s="1026"/>
      <c r="U36" s="1026"/>
      <c r="V36" s="1026">
        <v>60</v>
      </c>
      <c r="W36" s="1026"/>
      <c r="X36" s="1026"/>
      <c r="Y36" s="1026"/>
      <c r="Z36" s="1026"/>
      <c r="AA36" s="1026">
        <v>4</v>
      </c>
      <c r="AB36" s="1026"/>
      <c r="AC36" s="1026"/>
      <c r="AD36" s="1026"/>
      <c r="AE36" s="1027"/>
      <c r="AF36" s="1022">
        <v>4</v>
      </c>
      <c r="AG36" s="1023"/>
      <c r="AH36" s="1023"/>
      <c r="AI36" s="1023"/>
      <c r="AJ36" s="1024"/>
      <c r="AK36" s="967">
        <v>40</v>
      </c>
      <c r="AL36" s="958"/>
      <c r="AM36" s="958"/>
      <c r="AN36" s="958"/>
      <c r="AO36" s="958"/>
      <c r="AP36" s="958">
        <v>61</v>
      </c>
      <c r="AQ36" s="958"/>
      <c r="AR36" s="958"/>
      <c r="AS36" s="958"/>
      <c r="AT36" s="958"/>
      <c r="AU36" s="958">
        <v>61</v>
      </c>
      <c r="AV36" s="958"/>
      <c r="AW36" s="958"/>
      <c r="AX36" s="958"/>
      <c r="AY36" s="958"/>
      <c r="AZ36" s="1028" t="s">
        <v>564</v>
      </c>
      <c r="BA36" s="1028"/>
      <c r="BB36" s="1028"/>
      <c r="BC36" s="1028"/>
      <c r="BD36" s="1028"/>
      <c r="BE36" s="959" t="s">
        <v>398</v>
      </c>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7">
        <v>10</v>
      </c>
      <c r="B37" s="1017" t="s">
        <v>401</v>
      </c>
      <c r="C37" s="1018"/>
      <c r="D37" s="1018"/>
      <c r="E37" s="1018"/>
      <c r="F37" s="1018"/>
      <c r="G37" s="1018"/>
      <c r="H37" s="1018"/>
      <c r="I37" s="1018"/>
      <c r="J37" s="1018"/>
      <c r="K37" s="1018"/>
      <c r="L37" s="1018"/>
      <c r="M37" s="1018"/>
      <c r="N37" s="1018"/>
      <c r="O37" s="1018"/>
      <c r="P37" s="1019"/>
      <c r="Q37" s="1025">
        <v>42</v>
      </c>
      <c r="R37" s="1026"/>
      <c r="S37" s="1026"/>
      <c r="T37" s="1026"/>
      <c r="U37" s="1026"/>
      <c r="V37" s="1026">
        <v>37</v>
      </c>
      <c r="W37" s="1026"/>
      <c r="X37" s="1026"/>
      <c r="Y37" s="1026"/>
      <c r="Z37" s="1026"/>
      <c r="AA37" s="1026">
        <v>5</v>
      </c>
      <c r="AB37" s="1026"/>
      <c r="AC37" s="1026"/>
      <c r="AD37" s="1026"/>
      <c r="AE37" s="1027"/>
      <c r="AF37" s="1022">
        <v>5</v>
      </c>
      <c r="AG37" s="1023"/>
      <c r="AH37" s="1023"/>
      <c r="AI37" s="1023"/>
      <c r="AJ37" s="1024"/>
      <c r="AK37" s="967">
        <v>35</v>
      </c>
      <c r="AL37" s="958"/>
      <c r="AM37" s="958"/>
      <c r="AN37" s="958"/>
      <c r="AO37" s="958"/>
      <c r="AP37" s="958">
        <v>120</v>
      </c>
      <c r="AQ37" s="958"/>
      <c r="AR37" s="958"/>
      <c r="AS37" s="958"/>
      <c r="AT37" s="958"/>
      <c r="AU37" s="958">
        <v>120</v>
      </c>
      <c r="AV37" s="958"/>
      <c r="AW37" s="958"/>
      <c r="AX37" s="958"/>
      <c r="AY37" s="958"/>
      <c r="AZ37" s="1028" t="s">
        <v>564</v>
      </c>
      <c r="BA37" s="1028"/>
      <c r="BB37" s="1028"/>
      <c r="BC37" s="1028"/>
      <c r="BD37" s="1028"/>
      <c r="BE37" s="959" t="s">
        <v>398</v>
      </c>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7">
        <v>11</v>
      </c>
      <c r="B38" s="1017" t="s">
        <v>402</v>
      </c>
      <c r="C38" s="1018"/>
      <c r="D38" s="1018"/>
      <c r="E38" s="1018"/>
      <c r="F38" s="1018"/>
      <c r="G38" s="1018"/>
      <c r="H38" s="1018"/>
      <c r="I38" s="1018"/>
      <c r="J38" s="1018"/>
      <c r="K38" s="1018"/>
      <c r="L38" s="1018"/>
      <c r="M38" s="1018"/>
      <c r="N38" s="1018"/>
      <c r="O38" s="1018"/>
      <c r="P38" s="1019"/>
      <c r="Q38" s="1025">
        <v>178</v>
      </c>
      <c r="R38" s="1026"/>
      <c r="S38" s="1026"/>
      <c r="T38" s="1026"/>
      <c r="U38" s="1026"/>
      <c r="V38" s="1026">
        <v>143</v>
      </c>
      <c r="W38" s="1026"/>
      <c r="X38" s="1026"/>
      <c r="Y38" s="1026"/>
      <c r="Z38" s="1026"/>
      <c r="AA38" s="1026">
        <v>35</v>
      </c>
      <c r="AB38" s="1026"/>
      <c r="AC38" s="1026"/>
      <c r="AD38" s="1026"/>
      <c r="AE38" s="1027"/>
      <c r="AF38" s="1022">
        <v>35</v>
      </c>
      <c r="AG38" s="1023"/>
      <c r="AH38" s="1023"/>
      <c r="AI38" s="1023"/>
      <c r="AJ38" s="1024"/>
      <c r="AK38" s="967" t="s">
        <v>564</v>
      </c>
      <c r="AL38" s="958"/>
      <c r="AM38" s="958"/>
      <c r="AN38" s="958"/>
      <c r="AO38" s="958"/>
      <c r="AP38" s="958" t="s">
        <v>564</v>
      </c>
      <c r="AQ38" s="958"/>
      <c r="AR38" s="958"/>
      <c r="AS38" s="958"/>
      <c r="AT38" s="958"/>
      <c r="AU38" s="958" t="s">
        <v>564</v>
      </c>
      <c r="AV38" s="958"/>
      <c r="AW38" s="958"/>
      <c r="AX38" s="958"/>
      <c r="AY38" s="958"/>
      <c r="AZ38" s="1028" t="s">
        <v>564</v>
      </c>
      <c r="BA38" s="1028"/>
      <c r="BB38" s="1028"/>
      <c r="BC38" s="1028"/>
      <c r="BD38" s="1028"/>
      <c r="BE38" s="959" t="s">
        <v>398</v>
      </c>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403</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5" t="s">
        <v>378</v>
      </c>
      <c r="B63" s="924" t="s">
        <v>404</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695</v>
      </c>
      <c r="AG63" s="946"/>
      <c r="AH63" s="946"/>
      <c r="AI63" s="946"/>
      <c r="AJ63" s="1009"/>
      <c r="AK63" s="1010"/>
      <c r="AL63" s="950"/>
      <c r="AM63" s="950"/>
      <c r="AN63" s="950"/>
      <c r="AO63" s="950"/>
      <c r="AP63" s="946">
        <v>1824</v>
      </c>
      <c r="AQ63" s="946"/>
      <c r="AR63" s="946"/>
      <c r="AS63" s="946"/>
      <c r="AT63" s="946"/>
      <c r="AU63" s="946">
        <v>1002</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405</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406</v>
      </c>
      <c r="B66" s="983"/>
      <c r="C66" s="983"/>
      <c r="D66" s="983"/>
      <c r="E66" s="983"/>
      <c r="F66" s="983"/>
      <c r="G66" s="983"/>
      <c r="H66" s="983"/>
      <c r="I66" s="983"/>
      <c r="J66" s="983"/>
      <c r="K66" s="983"/>
      <c r="L66" s="983"/>
      <c r="M66" s="983"/>
      <c r="N66" s="983"/>
      <c r="O66" s="983"/>
      <c r="P66" s="984"/>
      <c r="Q66" s="988" t="s">
        <v>382</v>
      </c>
      <c r="R66" s="989"/>
      <c r="S66" s="989"/>
      <c r="T66" s="989"/>
      <c r="U66" s="990"/>
      <c r="V66" s="988" t="s">
        <v>383</v>
      </c>
      <c r="W66" s="989"/>
      <c r="X66" s="989"/>
      <c r="Y66" s="989"/>
      <c r="Z66" s="990"/>
      <c r="AA66" s="988" t="s">
        <v>384</v>
      </c>
      <c r="AB66" s="989"/>
      <c r="AC66" s="989"/>
      <c r="AD66" s="989"/>
      <c r="AE66" s="990"/>
      <c r="AF66" s="994" t="s">
        <v>385</v>
      </c>
      <c r="AG66" s="995"/>
      <c r="AH66" s="995"/>
      <c r="AI66" s="995"/>
      <c r="AJ66" s="996"/>
      <c r="AK66" s="988" t="s">
        <v>386</v>
      </c>
      <c r="AL66" s="983"/>
      <c r="AM66" s="983"/>
      <c r="AN66" s="983"/>
      <c r="AO66" s="984"/>
      <c r="AP66" s="988" t="s">
        <v>387</v>
      </c>
      <c r="AQ66" s="989"/>
      <c r="AR66" s="989"/>
      <c r="AS66" s="989"/>
      <c r="AT66" s="990"/>
      <c r="AU66" s="988" t="s">
        <v>407</v>
      </c>
      <c r="AV66" s="989"/>
      <c r="AW66" s="989"/>
      <c r="AX66" s="989"/>
      <c r="AY66" s="990"/>
      <c r="AZ66" s="988" t="s">
        <v>364</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1">
        <v>1</v>
      </c>
      <c r="B68" s="972" t="s">
        <v>565</v>
      </c>
      <c r="C68" s="973"/>
      <c r="D68" s="973"/>
      <c r="E68" s="973"/>
      <c r="F68" s="973"/>
      <c r="G68" s="973"/>
      <c r="H68" s="973"/>
      <c r="I68" s="973"/>
      <c r="J68" s="973"/>
      <c r="K68" s="973"/>
      <c r="L68" s="973"/>
      <c r="M68" s="973"/>
      <c r="N68" s="973"/>
      <c r="O68" s="973"/>
      <c r="P68" s="974"/>
      <c r="Q68" s="975">
        <v>941</v>
      </c>
      <c r="R68" s="969"/>
      <c r="S68" s="969"/>
      <c r="T68" s="969"/>
      <c r="U68" s="969"/>
      <c r="V68" s="969">
        <v>903</v>
      </c>
      <c r="W68" s="969"/>
      <c r="X68" s="969"/>
      <c r="Y68" s="969"/>
      <c r="Z68" s="969"/>
      <c r="AA68" s="969">
        <v>39</v>
      </c>
      <c r="AB68" s="969"/>
      <c r="AC68" s="969"/>
      <c r="AD68" s="969"/>
      <c r="AE68" s="969"/>
      <c r="AF68" s="969">
        <v>39</v>
      </c>
      <c r="AG68" s="969"/>
      <c r="AH68" s="969"/>
      <c r="AI68" s="969"/>
      <c r="AJ68" s="969"/>
      <c r="AK68" s="969" t="s">
        <v>571</v>
      </c>
      <c r="AL68" s="969"/>
      <c r="AM68" s="969"/>
      <c r="AN68" s="969"/>
      <c r="AO68" s="969"/>
      <c r="AP68" s="969">
        <v>42</v>
      </c>
      <c r="AQ68" s="969"/>
      <c r="AR68" s="969"/>
      <c r="AS68" s="969"/>
      <c r="AT68" s="969"/>
      <c r="AU68" s="969">
        <v>6</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3">
        <v>2</v>
      </c>
      <c r="B69" s="961" t="s">
        <v>566</v>
      </c>
      <c r="C69" s="962"/>
      <c r="D69" s="962"/>
      <c r="E69" s="962"/>
      <c r="F69" s="962"/>
      <c r="G69" s="962"/>
      <c r="H69" s="962"/>
      <c r="I69" s="962"/>
      <c r="J69" s="962"/>
      <c r="K69" s="962"/>
      <c r="L69" s="962"/>
      <c r="M69" s="962"/>
      <c r="N69" s="962"/>
      <c r="O69" s="962"/>
      <c r="P69" s="963"/>
      <c r="Q69" s="964">
        <v>766</v>
      </c>
      <c r="R69" s="958"/>
      <c r="S69" s="958"/>
      <c r="T69" s="958"/>
      <c r="U69" s="958"/>
      <c r="V69" s="958">
        <v>758</v>
      </c>
      <c r="W69" s="958"/>
      <c r="X69" s="958"/>
      <c r="Y69" s="958"/>
      <c r="Z69" s="958"/>
      <c r="AA69" s="958">
        <v>8</v>
      </c>
      <c r="AB69" s="958"/>
      <c r="AC69" s="958"/>
      <c r="AD69" s="958"/>
      <c r="AE69" s="958"/>
      <c r="AF69" s="958">
        <v>7</v>
      </c>
      <c r="AG69" s="958"/>
      <c r="AH69" s="958"/>
      <c r="AI69" s="958"/>
      <c r="AJ69" s="958"/>
      <c r="AK69" s="958" t="s">
        <v>571</v>
      </c>
      <c r="AL69" s="958"/>
      <c r="AM69" s="958"/>
      <c r="AN69" s="958"/>
      <c r="AO69" s="958"/>
      <c r="AP69" s="958">
        <v>247</v>
      </c>
      <c r="AQ69" s="958"/>
      <c r="AR69" s="958"/>
      <c r="AS69" s="958"/>
      <c r="AT69" s="958"/>
      <c r="AU69" s="958">
        <v>97</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3">
        <v>3</v>
      </c>
      <c r="B70" s="961" t="s">
        <v>567</v>
      </c>
      <c r="C70" s="962"/>
      <c r="D70" s="962"/>
      <c r="E70" s="962"/>
      <c r="F70" s="962"/>
      <c r="G70" s="962"/>
      <c r="H70" s="962"/>
      <c r="I70" s="962"/>
      <c r="J70" s="962"/>
      <c r="K70" s="962"/>
      <c r="L70" s="962"/>
      <c r="M70" s="962"/>
      <c r="N70" s="962"/>
      <c r="O70" s="962"/>
      <c r="P70" s="963"/>
      <c r="Q70" s="964">
        <v>293727</v>
      </c>
      <c r="R70" s="958"/>
      <c r="S70" s="958"/>
      <c r="T70" s="958"/>
      <c r="U70" s="958"/>
      <c r="V70" s="958">
        <v>290111</v>
      </c>
      <c r="W70" s="958"/>
      <c r="X70" s="958"/>
      <c r="Y70" s="958"/>
      <c r="Z70" s="958"/>
      <c r="AA70" s="958">
        <v>3616</v>
      </c>
      <c r="AB70" s="958"/>
      <c r="AC70" s="958"/>
      <c r="AD70" s="958"/>
      <c r="AE70" s="958"/>
      <c r="AF70" s="958">
        <v>3616</v>
      </c>
      <c r="AG70" s="958"/>
      <c r="AH70" s="958"/>
      <c r="AI70" s="958"/>
      <c r="AJ70" s="958"/>
      <c r="AK70" s="958">
        <v>27</v>
      </c>
      <c r="AL70" s="958"/>
      <c r="AM70" s="958"/>
      <c r="AN70" s="958"/>
      <c r="AO70" s="958"/>
      <c r="AP70" s="958" t="s">
        <v>564</v>
      </c>
      <c r="AQ70" s="958"/>
      <c r="AR70" s="958"/>
      <c r="AS70" s="958"/>
      <c r="AT70" s="958"/>
      <c r="AU70" s="958" t="s">
        <v>564</v>
      </c>
      <c r="AV70" s="958"/>
      <c r="AW70" s="958"/>
      <c r="AX70" s="958"/>
      <c r="AY70" s="958"/>
      <c r="AZ70" s="959" t="s">
        <v>570</v>
      </c>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3">
        <v>4</v>
      </c>
      <c r="B71" s="961" t="s">
        <v>567</v>
      </c>
      <c r="C71" s="962"/>
      <c r="D71" s="962"/>
      <c r="E71" s="962"/>
      <c r="F71" s="962"/>
      <c r="G71" s="962"/>
      <c r="H71" s="962"/>
      <c r="I71" s="962"/>
      <c r="J71" s="962"/>
      <c r="K71" s="962"/>
      <c r="L71" s="962"/>
      <c r="M71" s="962"/>
      <c r="N71" s="962"/>
      <c r="O71" s="962"/>
      <c r="P71" s="963"/>
      <c r="Q71" s="964">
        <v>110</v>
      </c>
      <c r="R71" s="958"/>
      <c r="S71" s="958"/>
      <c r="T71" s="958"/>
      <c r="U71" s="958"/>
      <c r="V71" s="958">
        <v>93</v>
      </c>
      <c r="W71" s="958"/>
      <c r="X71" s="958"/>
      <c r="Y71" s="958"/>
      <c r="Z71" s="958"/>
      <c r="AA71" s="958">
        <v>17</v>
      </c>
      <c r="AB71" s="958"/>
      <c r="AC71" s="958"/>
      <c r="AD71" s="958"/>
      <c r="AE71" s="958"/>
      <c r="AF71" s="958">
        <v>17</v>
      </c>
      <c r="AG71" s="958"/>
      <c r="AH71" s="958"/>
      <c r="AI71" s="958"/>
      <c r="AJ71" s="958"/>
      <c r="AK71" s="958" t="s">
        <v>571</v>
      </c>
      <c r="AL71" s="958"/>
      <c r="AM71" s="958"/>
      <c r="AN71" s="958"/>
      <c r="AO71" s="958"/>
      <c r="AP71" s="958" t="s">
        <v>564</v>
      </c>
      <c r="AQ71" s="958"/>
      <c r="AR71" s="958"/>
      <c r="AS71" s="958"/>
      <c r="AT71" s="958"/>
      <c r="AU71" s="958" t="s">
        <v>564</v>
      </c>
      <c r="AV71" s="958"/>
      <c r="AW71" s="958"/>
      <c r="AX71" s="958"/>
      <c r="AY71" s="958"/>
      <c r="AZ71" s="959" t="s">
        <v>569</v>
      </c>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3">
        <v>5</v>
      </c>
      <c r="B72" s="961" t="s">
        <v>568</v>
      </c>
      <c r="C72" s="962"/>
      <c r="D72" s="962"/>
      <c r="E72" s="962"/>
      <c r="F72" s="962"/>
      <c r="G72" s="962"/>
      <c r="H72" s="962"/>
      <c r="I72" s="962"/>
      <c r="J72" s="962"/>
      <c r="K72" s="962"/>
      <c r="L72" s="962"/>
      <c r="M72" s="962"/>
      <c r="N72" s="962"/>
      <c r="O72" s="962"/>
      <c r="P72" s="963"/>
      <c r="Q72" s="964">
        <v>8593</v>
      </c>
      <c r="R72" s="958"/>
      <c r="S72" s="958"/>
      <c r="T72" s="958"/>
      <c r="U72" s="958"/>
      <c r="V72" s="958">
        <v>7983</v>
      </c>
      <c r="W72" s="958"/>
      <c r="X72" s="958"/>
      <c r="Y72" s="958"/>
      <c r="Z72" s="958"/>
      <c r="AA72" s="958">
        <v>610</v>
      </c>
      <c r="AB72" s="958"/>
      <c r="AC72" s="958"/>
      <c r="AD72" s="958"/>
      <c r="AE72" s="958"/>
      <c r="AF72" s="958">
        <v>610</v>
      </c>
      <c r="AG72" s="958"/>
      <c r="AH72" s="958"/>
      <c r="AI72" s="958"/>
      <c r="AJ72" s="958"/>
      <c r="AK72" s="958">
        <v>58</v>
      </c>
      <c r="AL72" s="958"/>
      <c r="AM72" s="958"/>
      <c r="AN72" s="958"/>
      <c r="AO72" s="958"/>
      <c r="AP72" s="958" t="s">
        <v>564</v>
      </c>
      <c r="AQ72" s="958"/>
      <c r="AR72" s="958"/>
      <c r="AS72" s="958"/>
      <c r="AT72" s="958"/>
      <c r="AU72" s="958" t="s">
        <v>564</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3">
        <v>6</v>
      </c>
      <c r="B73" s="961"/>
      <c r="C73" s="962"/>
      <c r="D73" s="962"/>
      <c r="E73" s="962"/>
      <c r="F73" s="962"/>
      <c r="G73" s="962"/>
      <c r="H73" s="962"/>
      <c r="I73" s="962"/>
      <c r="J73" s="962"/>
      <c r="K73" s="962"/>
      <c r="L73" s="962"/>
      <c r="M73" s="962"/>
      <c r="N73" s="962"/>
      <c r="O73" s="962"/>
      <c r="P73" s="963"/>
      <c r="Q73" s="964"/>
      <c r="R73" s="958"/>
      <c r="S73" s="958"/>
      <c r="T73" s="958"/>
      <c r="U73" s="958"/>
      <c r="V73" s="958"/>
      <c r="W73" s="958"/>
      <c r="X73" s="958"/>
      <c r="Y73" s="958"/>
      <c r="Z73" s="958"/>
      <c r="AA73" s="958"/>
      <c r="AB73" s="958"/>
      <c r="AC73" s="958"/>
      <c r="AD73" s="958"/>
      <c r="AE73" s="958"/>
      <c r="AF73" s="958"/>
      <c r="AG73" s="958"/>
      <c r="AH73" s="958"/>
      <c r="AI73" s="958"/>
      <c r="AJ73" s="958"/>
      <c r="AK73" s="958"/>
      <c r="AL73" s="958"/>
      <c r="AM73" s="958"/>
      <c r="AN73" s="958"/>
      <c r="AO73" s="958"/>
      <c r="AP73" s="958"/>
      <c r="AQ73" s="958"/>
      <c r="AR73" s="958"/>
      <c r="AS73" s="958"/>
      <c r="AT73" s="958"/>
      <c r="AU73" s="958"/>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3">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3">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5" t="s">
        <v>378</v>
      </c>
      <c r="B88" s="924" t="s">
        <v>408</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4289</v>
      </c>
      <c r="AG88" s="946"/>
      <c r="AH88" s="946"/>
      <c r="AI88" s="946"/>
      <c r="AJ88" s="946"/>
      <c r="AK88" s="950"/>
      <c r="AL88" s="950"/>
      <c r="AM88" s="950"/>
      <c r="AN88" s="950"/>
      <c r="AO88" s="950"/>
      <c r="AP88" s="946">
        <v>289</v>
      </c>
      <c r="AQ88" s="946"/>
      <c r="AR88" s="946"/>
      <c r="AS88" s="946"/>
      <c r="AT88" s="946"/>
      <c r="AU88" s="946">
        <v>103</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378</v>
      </c>
      <c r="BR102" s="924" t="s">
        <v>409</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10</v>
      </c>
      <c r="CS102" s="940"/>
      <c r="CT102" s="940"/>
      <c r="CU102" s="940"/>
      <c r="CV102" s="941"/>
      <c r="CW102" s="939">
        <v>1</v>
      </c>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410</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411</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412</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413</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414</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415</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416</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417</v>
      </c>
      <c r="AB109" s="883"/>
      <c r="AC109" s="883"/>
      <c r="AD109" s="883"/>
      <c r="AE109" s="884"/>
      <c r="AF109" s="885" t="s">
        <v>418</v>
      </c>
      <c r="AG109" s="883"/>
      <c r="AH109" s="883"/>
      <c r="AI109" s="883"/>
      <c r="AJ109" s="884"/>
      <c r="AK109" s="885" t="s">
        <v>294</v>
      </c>
      <c r="AL109" s="883"/>
      <c r="AM109" s="883"/>
      <c r="AN109" s="883"/>
      <c r="AO109" s="884"/>
      <c r="AP109" s="885" t="s">
        <v>419</v>
      </c>
      <c r="AQ109" s="883"/>
      <c r="AR109" s="883"/>
      <c r="AS109" s="883"/>
      <c r="AT109" s="916"/>
      <c r="AU109" s="882" t="s">
        <v>416</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417</v>
      </c>
      <c r="BR109" s="883"/>
      <c r="BS109" s="883"/>
      <c r="BT109" s="883"/>
      <c r="BU109" s="884"/>
      <c r="BV109" s="885" t="s">
        <v>418</v>
      </c>
      <c r="BW109" s="883"/>
      <c r="BX109" s="883"/>
      <c r="BY109" s="883"/>
      <c r="BZ109" s="884"/>
      <c r="CA109" s="885" t="s">
        <v>294</v>
      </c>
      <c r="CB109" s="883"/>
      <c r="CC109" s="883"/>
      <c r="CD109" s="883"/>
      <c r="CE109" s="884"/>
      <c r="CF109" s="923" t="s">
        <v>419</v>
      </c>
      <c r="CG109" s="923"/>
      <c r="CH109" s="923"/>
      <c r="CI109" s="923"/>
      <c r="CJ109" s="923"/>
      <c r="CK109" s="885" t="s">
        <v>420</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417</v>
      </c>
      <c r="DH109" s="883"/>
      <c r="DI109" s="883"/>
      <c r="DJ109" s="883"/>
      <c r="DK109" s="884"/>
      <c r="DL109" s="885" t="s">
        <v>418</v>
      </c>
      <c r="DM109" s="883"/>
      <c r="DN109" s="883"/>
      <c r="DO109" s="883"/>
      <c r="DP109" s="884"/>
      <c r="DQ109" s="885" t="s">
        <v>294</v>
      </c>
      <c r="DR109" s="883"/>
      <c r="DS109" s="883"/>
      <c r="DT109" s="883"/>
      <c r="DU109" s="884"/>
      <c r="DV109" s="885" t="s">
        <v>419</v>
      </c>
      <c r="DW109" s="883"/>
      <c r="DX109" s="883"/>
      <c r="DY109" s="883"/>
      <c r="DZ109" s="916"/>
    </row>
    <row r="110" spans="1:131" s="224" customFormat="1" ht="26.25" customHeight="1" x14ac:dyDescent="0.15">
      <c r="A110" s="794" t="s">
        <v>421</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1643731</v>
      </c>
      <c r="AB110" s="876"/>
      <c r="AC110" s="876"/>
      <c r="AD110" s="876"/>
      <c r="AE110" s="877"/>
      <c r="AF110" s="878">
        <v>1559870</v>
      </c>
      <c r="AG110" s="876"/>
      <c r="AH110" s="876"/>
      <c r="AI110" s="876"/>
      <c r="AJ110" s="877"/>
      <c r="AK110" s="878">
        <v>1744407</v>
      </c>
      <c r="AL110" s="876"/>
      <c r="AM110" s="876"/>
      <c r="AN110" s="876"/>
      <c r="AO110" s="877"/>
      <c r="AP110" s="879">
        <v>38.4</v>
      </c>
      <c r="AQ110" s="880"/>
      <c r="AR110" s="880"/>
      <c r="AS110" s="880"/>
      <c r="AT110" s="881"/>
      <c r="AU110" s="917" t="s">
        <v>69</v>
      </c>
      <c r="AV110" s="918"/>
      <c r="AW110" s="918"/>
      <c r="AX110" s="918"/>
      <c r="AY110" s="918"/>
      <c r="AZ110" s="847" t="s">
        <v>422</v>
      </c>
      <c r="BA110" s="795"/>
      <c r="BB110" s="795"/>
      <c r="BC110" s="795"/>
      <c r="BD110" s="795"/>
      <c r="BE110" s="795"/>
      <c r="BF110" s="795"/>
      <c r="BG110" s="795"/>
      <c r="BH110" s="795"/>
      <c r="BI110" s="795"/>
      <c r="BJ110" s="795"/>
      <c r="BK110" s="795"/>
      <c r="BL110" s="795"/>
      <c r="BM110" s="795"/>
      <c r="BN110" s="795"/>
      <c r="BO110" s="795"/>
      <c r="BP110" s="796"/>
      <c r="BQ110" s="848">
        <v>16640775</v>
      </c>
      <c r="BR110" s="829"/>
      <c r="BS110" s="829"/>
      <c r="BT110" s="829"/>
      <c r="BU110" s="829"/>
      <c r="BV110" s="829">
        <v>16408132</v>
      </c>
      <c r="BW110" s="829"/>
      <c r="BX110" s="829"/>
      <c r="BY110" s="829"/>
      <c r="BZ110" s="829"/>
      <c r="CA110" s="829">
        <v>16262182</v>
      </c>
      <c r="CB110" s="829"/>
      <c r="CC110" s="829"/>
      <c r="CD110" s="829"/>
      <c r="CE110" s="829"/>
      <c r="CF110" s="853">
        <v>358.1</v>
      </c>
      <c r="CG110" s="854"/>
      <c r="CH110" s="854"/>
      <c r="CI110" s="854"/>
      <c r="CJ110" s="854"/>
      <c r="CK110" s="913" t="s">
        <v>423</v>
      </c>
      <c r="CL110" s="806"/>
      <c r="CM110" s="847" t="s">
        <v>424</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15">
      <c r="A111" s="761" t="s">
        <v>425</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426</v>
      </c>
      <c r="BA111" s="739"/>
      <c r="BB111" s="739"/>
      <c r="BC111" s="739"/>
      <c r="BD111" s="739"/>
      <c r="BE111" s="739"/>
      <c r="BF111" s="739"/>
      <c r="BG111" s="739"/>
      <c r="BH111" s="739"/>
      <c r="BI111" s="739"/>
      <c r="BJ111" s="739"/>
      <c r="BK111" s="739"/>
      <c r="BL111" s="739"/>
      <c r="BM111" s="739"/>
      <c r="BN111" s="739"/>
      <c r="BO111" s="739"/>
      <c r="BP111" s="740"/>
      <c r="BQ111" s="803" t="s">
        <v>122</v>
      </c>
      <c r="BR111" s="804"/>
      <c r="BS111" s="804"/>
      <c r="BT111" s="804"/>
      <c r="BU111" s="804"/>
      <c r="BV111" s="804" t="s">
        <v>122</v>
      </c>
      <c r="BW111" s="804"/>
      <c r="BX111" s="804"/>
      <c r="BY111" s="804"/>
      <c r="BZ111" s="804"/>
      <c r="CA111" s="804" t="s">
        <v>122</v>
      </c>
      <c r="CB111" s="804"/>
      <c r="CC111" s="804"/>
      <c r="CD111" s="804"/>
      <c r="CE111" s="804"/>
      <c r="CF111" s="862" t="s">
        <v>122</v>
      </c>
      <c r="CG111" s="863"/>
      <c r="CH111" s="863"/>
      <c r="CI111" s="863"/>
      <c r="CJ111" s="863"/>
      <c r="CK111" s="914"/>
      <c r="CL111" s="808"/>
      <c r="CM111" s="802" t="s">
        <v>427</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15">
      <c r="A112" s="899" t="s">
        <v>428</v>
      </c>
      <c r="B112" s="900"/>
      <c r="C112" s="739" t="s">
        <v>429</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430</v>
      </c>
      <c r="BA112" s="739"/>
      <c r="BB112" s="739"/>
      <c r="BC112" s="739"/>
      <c r="BD112" s="739"/>
      <c r="BE112" s="739"/>
      <c r="BF112" s="739"/>
      <c r="BG112" s="739"/>
      <c r="BH112" s="739"/>
      <c r="BI112" s="739"/>
      <c r="BJ112" s="739"/>
      <c r="BK112" s="739"/>
      <c r="BL112" s="739"/>
      <c r="BM112" s="739"/>
      <c r="BN112" s="739"/>
      <c r="BO112" s="739"/>
      <c r="BP112" s="740"/>
      <c r="BQ112" s="803">
        <v>1100102</v>
      </c>
      <c r="BR112" s="804"/>
      <c r="BS112" s="804"/>
      <c r="BT112" s="804"/>
      <c r="BU112" s="804"/>
      <c r="BV112" s="804">
        <v>1070032</v>
      </c>
      <c r="BW112" s="804"/>
      <c r="BX112" s="804"/>
      <c r="BY112" s="804"/>
      <c r="BZ112" s="804"/>
      <c r="CA112" s="804">
        <v>1002314</v>
      </c>
      <c r="CB112" s="804"/>
      <c r="CC112" s="804"/>
      <c r="CD112" s="804"/>
      <c r="CE112" s="804"/>
      <c r="CF112" s="862">
        <v>22.1</v>
      </c>
      <c r="CG112" s="863"/>
      <c r="CH112" s="863"/>
      <c r="CI112" s="863"/>
      <c r="CJ112" s="863"/>
      <c r="CK112" s="914"/>
      <c r="CL112" s="808"/>
      <c r="CM112" s="802" t="s">
        <v>431</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15">
      <c r="A113" s="901"/>
      <c r="B113" s="902"/>
      <c r="C113" s="739" t="s">
        <v>432</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128117</v>
      </c>
      <c r="AB113" s="906"/>
      <c r="AC113" s="906"/>
      <c r="AD113" s="906"/>
      <c r="AE113" s="907"/>
      <c r="AF113" s="908">
        <v>113306</v>
      </c>
      <c r="AG113" s="906"/>
      <c r="AH113" s="906"/>
      <c r="AI113" s="906"/>
      <c r="AJ113" s="907"/>
      <c r="AK113" s="908">
        <v>132170</v>
      </c>
      <c r="AL113" s="906"/>
      <c r="AM113" s="906"/>
      <c r="AN113" s="906"/>
      <c r="AO113" s="907"/>
      <c r="AP113" s="909">
        <v>2.9</v>
      </c>
      <c r="AQ113" s="910"/>
      <c r="AR113" s="910"/>
      <c r="AS113" s="910"/>
      <c r="AT113" s="911"/>
      <c r="AU113" s="919"/>
      <c r="AV113" s="920"/>
      <c r="AW113" s="920"/>
      <c r="AX113" s="920"/>
      <c r="AY113" s="920"/>
      <c r="AZ113" s="802" t="s">
        <v>433</v>
      </c>
      <c r="BA113" s="739"/>
      <c r="BB113" s="739"/>
      <c r="BC113" s="739"/>
      <c r="BD113" s="739"/>
      <c r="BE113" s="739"/>
      <c r="BF113" s="739"/>
      <c r="BG113" s="739"/>
      <c r="BH113" s="739"/>
      <c r="BI113" s="739"/>
      <c r="BJ113" s="739"/>
      <c r="BK113" s="739"/>
      <c r="BL113" s="739"/>
      <c r="BM113" s="739"/>
      <c r="BN113" s="739"/>
      <c r="BO113" s="739"/>
      <c r="BP113" s="740"/>
      <c r="BQ113" s="803">
        <v>75130</v>
      </c>
      <c r="BR113" s="804"/>
      <c r="BS113" s="804"/>
      <c r="BT113" s="804"/>
      <c r="BU113" s="804"/>
      <c r="BV113" s="804">
        <v>54483</v>
      </c>
      <c r="BW113" s="804"/>
      <c r="BX113" s="804"/>
      <c r="BY113" s="804"/>
      <c r="BZ113" s="804"/>
      <c r="CA113" s="804">
        <v>103334</v>
      </c>
      <c r="CB113" s="804"/>
      <c r="CC113" s="804"/>
      <c r="CD113" s="804"/>
      <c r="CE113" s="804"/>
      <c r="CF113" s="862">
        <v>2.2999999999999998</v>
      </c>
      <c r="CG113" s="863"/>
      <c r="CH113" s="863"/>
      <c r="CI113" s="863"/>
      <c r="CJ113" s="863"/>
      <c r="CK113" s="914"/>
      <c r="CL113" s="808"/>
      <c r="CM113" s="802" t="s">
        <v>434</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15">
      <c r="A114" s="901"/>
      <c r="B114" s="902"/>
      <c r="C114" s="739" t="s">
        <v>435</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23378</v>
      </c>
      <c r="AB114" s="767"/>
      <c r="AC114" s="767"/>
      <c r="AD114" s="767"/>
      <c r="AE114" s="768"/>
      <c r="AF114" s="769">
        <v>22278</v>
      </c>
      <c r="AG114" s="767"/>
      <c r="AH114" s="767"/>
      <c r="AI114" s="767"/>
      <c r="AJ114" s="768"/>
      <c r="AK114" s="769">
        <v>12553</v>
      </c>
      <c r="AL114" s="767"/>
      <c r="AM114" s="767"/>
      <c r="AN114" s="767"/>
      <c r="AO114" s="768"/>
      <c r="AP114" s="811">
        <v>0.3</v>
      </c>
      <c r="AQ114" s="812"/>
      <c r="AR114" s="812"/>
      <c r="AS114" s="812"/>
      <c r="AT114" s="813"/>
      <c r="AU114" s="919"/>
      <c r="AV114" s="920"/>
      <c r="AW114" s="920"/>
      <c r="AX114" s="920"/>
      <c r="AY114" s="920"/>
      <c r="AZ114" s="802" t="s">
        <v>436</v>
      </c>
      <c r="BA114" s="739"/>
      <c r="BB114" s="739"/>
      <c r="BC114" s="739"/>
      <c r="BD114" s="739"/>
      <c r="BE114" s="739"/>
      <c r="BF114" s="739"/>
      <c r="BG114" s="739"/>
      <c r="BH114" s="739"/>
      <c r="BI114" s="739"/>
      <c r="BJ114" s="739"/>
      <c r="BK114" s="739"/>
      <c r="BL114" s="739"/>
      <c r="BM114" s="739"/>
      <c r="BN114" s="739"/>
      <c r="BO114" s="739"/>
      <c r="BP114" s="740"/>
      <c r="BQ114" s="803">
        <v>791352</v>
      </c>
      <c r="BR114" s="804"/>
      <c r="BS114" s="804"/>
      <c r="BT114" s="804"/>
      <c r="BU114" s="804"/>
      <c r="BV114" s="804">
        <v>655760</v>
      </c>
      <c r="BW114" s="804"/>
      <c r="BX114" s="804"/>
      <c r="BY114" s="804"/>
      <c r="BZ114" s="804"/>
      <c r="CA114" s="804">
        <v>584474</v>
      </c>
      <c r="CB114" s="804"/>
      <c r="CC114" s="804"/>
      <c r="CD114" s="804"/>
      <c r="CE114" s="804"/>
      <c r="CF114" s="862">
        <v>12.9</v>
      </c>
      <c r="CG114" s="863"/>
      <c r="CH114" s="863"/>
      <c r="CI114" s="863"/>
      <c r="CJ114" s="863"/>
      <c r="CK114" s="914"/>
      <c r="CL114" s="808"/>
      <c r="CM114" s="802" t="s">
        <v>437</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15">
      <c r="A115" s="901"/>
      <c r="B115" s="902"/>
      <c r="C115" s="739" t="s">
        <v>438</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383</v>
      </c>
      <c r="AB115" s="906"/>
      <c r="AC115" s="906"/>
      <c r="AD115" s="906"/>
      <c r="AE115" s="907"/>
      <c r="AF115" s="908">
        <v>306</v>
      </c>
      <c r="AG115" s="906"/>
      <c r="AH115" s="906"/>
      <c r="AI115" s="906"/>
      <c r="AJ115" s="907"/>
      <c r="AK115" s="908">
        <v>238</v>
      </c>
      <c r="AL115" s="906"/>
      <c r="AM115" s="906"/>
      <c r="AN115" s="906"/>
      <c r="AO115" s="907"/>
      <c r="AP115" s="909">
        <v>0</v>
      </c>
      <c r="AQ115" s="910"/>
      <c r="AR115" s="910"/>
      <c r="AS115" s="910"/>
      <c r="AT115" s="911"/>
      <c r="AU115" s="919"/>
      <c r="AV115" s="920"/>
      <c r="AW115" s="920"/>
      <c r="AX115" s="920"/>
      <c r="AY115" s="920"/>
      <c r="AZ115" s="802" t="s">
        <v>439</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440</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15">
      <c r="A116" s="903"/>
      <c r="B116" s="904"/>
      <c r="C116" s="826" t="s">
        <v>441</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442</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443</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15">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444</v>
      </c>
      <c r="Z117" s="884"/>
      <c r="AA117" s="889">
        <v>1795609</v>
      </c>
      <c r="AB117" s="890"/>
      <c r="AC117" s="890"/>
      <c r="AD117" s="890"/>
      <c r="AE117" s="891"/>
      <c r="AF117" s="892">
        <v>1695760</v>
      </c>
      <c r="AG117" s="890"/>
      <c r="AH117" s="890"/>
      <c r="AI117" s="890"/>
      <c r="AJ117" s="891"/>
      <c r="AK117" s="892">
        <v>1889368</v>
      </c>
      <c r="AL117" s="890"/>
      <c r="AM117" s="890"/>
      <c r="AN117" s="890"/>
      <c r="AO117" s="891"/>
      <c r="AP117" s="893"/>
      <c r="AQ117" s="894"/>
      <c r="AR117" s="894"/>
      <c r="AS117" s="894"/>
      <c r="AT117" s="895"/>
      <c r="AU117" s="919"/>
      <c r="AV117" s="920"/>
      <c r="AW117" s="920"/>
      <c r="AX117" s="920"/>
      <c r="AY117" s="920"/>
      <c r="AZ117" s="850" t="s">
        <v>445</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446</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15">
      <c r="A118" s="882" t="s">
        <v>420</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417</v>
      </c>
      <c r="AB118" s="883"/>
      <c r="AC118" s="883"/>
      <c r="AD118" s="883"/>
      <c r="AE118" s="884"/>
      <c r="AF118" s="885" t="s">
        <v>418</v>
      </c>
      <c r="AG118" s="883"/>
      <c r="AH118" s="883"/>
      <c r="AI118" s="883"/>
      <c r="AJ118" s="884"/>
      <c r="AK118" s="885" t="s">
        <v>294</v>
      </c>
      <c r="AL118" s="883"/>
      <c r="AM118" s="883"/>
      <c r="AN118" s="883"/>
      <c r="AO118" s="884"/>
      <c r="AP118" s="886" t="s">
        <v>419</v>
      </c>
      <c r="AQ118" s="887"/>
      <c r="AR118" s="887"/>
      <c r="AS118" s="887"/>
      <c r="AT118" s="888"/>
      <c r="AU118" s="919"/>
      <c r="AV118" s="920"/>
      <c r="AW118" s="920"/>
      <c r="AX118" s="920"/>
      <c r="AY118" s="920"/>
      <c r="AZ118" s="825" t="s">
        <v>447</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448</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15">
      <c r="A119" s="805" t="s">
        <v>423</v>
      </c>
      <c r="B119" s="806"/>
      <c r="C119" s="847" t="s">
        <v>424</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7" t="s">
        <v>177</v>
      </c>
      <c r="BA119" s="247"/>
      <c r="BB119" s="247"/>
      <c r="BC119" s="247"/>
      <c r="BD119" s="247"/>
      <c r="BE119" s="247"/>
      <c r="BF119" s="247"/>
      <c r="BG119" s="247"/>
      <c r="BH119" s="247"/>
      <c r="BI119" s="247"/>
      <c r="BJ119" s="247"/>
      <c r="BK119" s="247"/>
      <c r="BL119" s="247"/>
      <c r="BM119" s="247"/>
      <c r="BN119" s="247"/>
      <c r="BO119" s="864" t="s">
        <v>449</v>
      </c>
      <c r="BP119" s="865"/>
      <c r="BQ119" s="866">
        <v>18607359</v>
      </c>
      <c r="BR119" s="832"/>
      <c r="BS119" s="832"/>
      <c r="BT119" s="832"/>
      <c r="BU119" s="832"/>
      <c r="BV119" s="832">
        <v>18188407</v>
      </c>
      <c r="BW119" s="832"/>
      <c r="BX119" s="832"/>
      <c r="BY119" s="832"/>
      <c r="BZ119" s="832"/>
      <c r="CA119" s="832">
        <v>17952304</v>
      </c>
      <c r="CB119" s="832"/>
      <c r="CC119" s="832"/>
      <c r="CD119" s="832"/>
      <c r="CE119" s="832"/>
      <c r="CF119" s="735"/>
      <c r="CG119" s="736"/>
      <c r="CH119" s="736"/>
      <c r="CI119" s="736"/>
      <c r="CJ119" s="821"/>
      <c r="CK119" s="915"/>
      <c r="CL119" s="810"/>
      <c r="CM119" s="825" t="s">
        <v>450</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15">
      <c r="A120" s="807"/>
      <c r="B120" s="808"/>
      <c r="C120" s="802" t="s">
        <v>427</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451</v>
      </c>
      <c r="AV120" s="868"/>
      <c r="AW120" s="868"/>
      <c r="AX120" s="868"/>
      <c r="AY120" s="869"/>
      <c r="AZ120" s="847" t="s">
        <v>452</v>
      </c>
      <c r="BA120" s="795"/>
      <c r="BB120" s="795"/>
      <c r="BC120" s="795"/>
      <c r="BD120" s="795"/>
      <c r="BE120" s="795"/>
      <c r="BF120" s="795"/>
      <c r="BG120" s="795"/>
      <c r="BH120" s="795"/>
      <c r="BI120" s="795"/>
      <c r="BJ120" s="795"/>
      <c r="BK120" s="795"/>
      <c r="BL120" s="795"/>
      <c r="BM120" s="795"/>
      <c r="BN120" s="795"/>
      <c r="BO120" s="795"/>
      <c r="BP120" s="796"/>
      <c r="BQ120" s="848">
        <v>5450213</v>
      </c>
      <c r="BR120" s="829"/>
      <c r="BS120" s="829"/>
      <c r="BT120" s="829"/>
      <c r="BU120" s="829"/>
      <c r="BV120" s="829">
        <v>6255168</v>
      </c>
      <c r="BW120" s="829"/>
      <c r="BX120" s="829"/>
      <c r="BY120" s="829"/>
      <c r="BZ120" s="829"/>
      <c r="CA120" s="829">
        <v>6836433</v>
      </c>
      <c r="CB120" s="829"/>
      <c r="CC120" s="829"/>
      <c r="CD120" s="829"/>
      <c r="CE120" s="829"/>
      <c r="CF120" s="853">
        <v>150.6</v>
      </c>
      <c r="CG120" s="854"/>
      <c r="CH120" s="854"/>
      <c r="CI120" s="854"/>
      <c r="CJ120" s="854"/>
      <c r="CK120" s="855" t="s">
        <v>453</v>
      </c>
      <c r="CL120" s="839"/>
      <c r="CM120" s="839"/>
      <c r="CN120" s="839"/>
      <c r="CO120" s="840"/>
      <c r="CP120" s="859" t="s">
        <v>395</v>
      </c>
      <c r="CQ120" s="860"/>
      <c r="CR120" s="860"/>
      <c r="CS120" s="860"/>
      <c r="CT120" s="860"/>
      <c r="CU120" s="860"/>
      <c r="CV120" s="860"/>
      <c r="CW120" s="860"/>
      <c r="CX120" s="860"/>
      <c r="CY120" s="860"/>
      <c r="CZ120" s="860"/>
      <c r="DA120" s="860"/>
      <c r="DB120" s="860"/>
      <c r="DC120" s="860"/>
      <c r="DD120" s="860"/>
      <c r="DE120" s="860"/>
      <c r="DF120" s="861"/>
      <c r="DG120" s="848">
        <v>808585</v>
      </c>
      <c r="DH120" s="829"/>
      <c r="DI120" s="829"/>
      <c r="DJ120" s="829"/>
      <c r="DK120" s="829"/>
      <c r="DL120" s="829">
        <v>780254</v>
      </c>
      <c r="DM120" s="829"/>
      <c r="DN120" s="829"/>
      <c r="DO120" s="829"/>
      <c r="DP120" s="829"/>
      <c r="DQ120" s="829">
        <v>754529</v>
      </c>
      <c r="DR120" s="829"/>
      <c r="DS120" s="829"/>
      <c r="DT120" s="829"/>
      <c r="DU120" s="829"/>
      <c r="DV120" s="830">
        <v>16.600000000000001</v>
      </c>
      <c r="DW120" s="830"/>
      <c r="DX120" s="830"/>
      <c r="DY120" s="830"/>
      <c r="DZ120" s="831"/>
    </row>
    <row r="121" spans="1:130" s="224" customFormat="1" ht="26.25" customHeight="1" x14ac:dyDescent="0.15">
      <c r="A121" s="807"/>
      <c r="B121" s="808"/>
      <c r="C121" s="850" t="s">
        <v>454</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455</v>
      </c>
      <c r="BA121" s="739"/>
      <c r="BB121" s="739"/>
      <c r="BC121" s="739"/>
      <c r="BD121" s="739"/>
      <c r="BE121" s="739"/>
      <c r="BF121" s="739"/>
      <c r="BG121" s="739"/>
      <c r="BH121" s="739"/>
      <c r="BI121" s="739"/>
      <c r="BJ121" s="739"/>
      <c r="BK121" s="739"/>
      <c r="BL121" s="739"/>
      <c r="BM121" s="739"/>
      <c r="BN121" s="739"/>
      <c r="BO121" s="739"/>
      <c r="BP121" s="740"/>
      <c r="BQ121" s="803">
        <v>7676</v>
      </c>
      <c r="BR121" s="804"/>
      <c r="BS121" s="804"/>
      <c r="BT121" s="804"/>
      <c r="BU121" s="804"/>
      <c r="BV121" s="804">
        <v>6400</v>
      </c>
      <c r="BW121" s="804"/>
      <c r="BX121" s="804"/>
      <c r="BY121" s="804"/>
      <c r="BZ121" s="804"/>
      <c r="CA121" s="804">
        <v>5100</v>
      </c>
      <c r="CB121" s="804"/>
      <c r="CC121" s="804"/>
      <c r="CD121" s="804"/>
      <c r="CE121" s="804"/>
      <c r="CF121" s="862">
        <v>0.1</v>
      </c>
      <c r="CG121" s="863"/>
      <c r="CH121" s="863"/>
      <c r="CI121" s="863"/>
      <c r="CJ121" s="863"/>
      <c r="CK121" s="856"/>
      <c r="CL121" s="842"/>
      <c r="CM121" s="842"/>
      <c r="CN121" s="842"/>
      <c r="CO121" s="843"/>
      <c r="CP121" s="822" t="s">
        <v>401</v>
      </c>
      <c r="CQ121" s="823"/>
      <c r="CR121" s="823"/>
      <c r="CS121" s="823"/>
      <c r="CT121" s="823"/>
      <c r="CU121" s="823"/>
      <c r="CV121" s="823"/>
      <c r="CW121" s="823"/>
      <c r="CX121" s="823"/>
      <c r="CY121" s="823"/>
      <c r="CZ121" s="823"/>
      <c r="DA121" s="823"/>
      <c r="DB121" s="823"/>
      <c r="DC121" s="823"/>
      <c r="DD121" s="823"/>
      <c r="DE121" s="823"/>
      <c r="DF121" s="824"/>
      <c r="DG121" s="803">
        <v>107158</v>
      </c>
      <c r="DH121" s="804"/>
      <c r="DI121" s="804"/>
      <c r="DJ121" s="804"/>
      <c r="DK121" s="804"/>
      <c r="DL121" s="804">
        <v>130528</v>
      </c>
      <c r="DM121" s="804"/>
      <c r="DN121" s="804"/>
      <c r="DO121" s="804"/>
      <c r="DP121" s="804"/>
      <c r="DQ121" s="804">
        <v>119807</v>
      </c>
      <c r="DR121" s="804"/>
      <c r="DS121" s="804"/>
      <c r="DT121" s="804"/>
      <c r="DU121" s="804"/>
      <c r="DV121" s="781">
        <v>2.6</v>
      </c>
      <c r="DW121" s="781"/>
      <c r="DX121" s="781"/>
      <c r="DY121" s="781"/>
      <c r="DZ121" s="782"/>
    </row>
    <row r="122" spans="1:130" s="224" customFormat="1" ht="26.25" customHeight="1" x14ac:dyDescent="0.15">
      <c r="A122" s="807"/>
      <c r="B122" s="808"/>
      <c r="C122" s="802" t="s">
        <v>437</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456</v>
      </c>
      <c r="BA122" s="826"/>
      <c r="BB122" s="826"/>
      <c r="BC122" s="826"/>
      <c r="BD122" s="826"/>
      <c r="BE122" s="826"/>
      <c r="BF122" s="826"/>
      <c r="BG122" s="826"/>
      <c r="BH122" s="826"/>
      <c r="BI122" s="826"/>
      <c r="BJ122" s="826"/>
      <c r="BK122" s="826"/>
      <c r="BL122" s="826"/>
      <c r="BM122" s="826"/>
      <c r="BN122" s="826"/>
      <c r="BO122" s="826"/>
      <c r="BP122" s="827"/>
      <c r="BQ122" s="866">
        <v>13061478</v>
      </c>
      <c r="BR122" s="832"/>
      <c r="BS122" s="832"/>
      <c r="BT122" s="832"/>
      <c r="BU122" s="832"/>
      <c r="BV122" s="832">
        <v>12785577</v>
      </c>
      <c r="BW122" s="832"/>
      <c r="BX122" s="832"/>
      <c r="BY122" s="832"/>
      <c r="BZ122" s="832"/>
      <c r="CA122" s="832">
        <v>13122201</v>
      </c>
      <c r="CB122" s="832"/>
      <c r="CC122" s="832"/>
      <c r="CD122" s="832"/>
      <c r="CE122" s="832"/>
      <c r="CF122" s="833">
        <v>289</v>
      </c>
      <c r="CG122" s="834"/>
      <c r="CH122" s="834"/>
      <c r="CI122" s="834"/>
      <c r="CJ122" s="834"/>
      <c r="CK122" s="856"/>
      <c r="CL122" s="842"/>
      <c r="CM122" s="842"/>
      <c r="CN122" s="842"/>
      <c r="CO122" s="843"/>
      <c r="CP122" s="822" t="s">
        <v>397</v>
      </c>
      <c r="CQ122" s="823"/>
      <c r="CR122" s="823"/>
      <c r="CS122" s="823"/>
      <c r="CT122" s="823"/>
      <c r="CU122" s="823"/>
      <c r="CV122" s="823"/>
      <c r="CW122" s="823"/>
      <c r="CX122" s="823"/>
      <c r="CY122" s="823"/>
      <c r="CZ122" s="823"/>
      <c r="DA122" s="823"/>
      <c r="DB122" s="823"/>
      <c r="DC122" s="823"/>
      <c r="DD122" s="823"/>
      <c r="DE122" s="823"/>
      <c r="DF122" s="824"/>
      <c r="DG122" s="803">
        <v>36607</v>
      </c>
      <c r="DH122" s="804"/>
      <c r="DI122" s="804"/>
      <c r="DJ122" s="804"/>
      <c r="DK122" s="804"/>
      <c r="DL122" s="804">
        <v>37983</v>
      </c>
      <c r="DM122" s="804"/>
      <c r="DN122" s="804"/>
      <c r="DO122" s="804"/>
      <c r="DP122" s="804"/>
      <c r="DQ122" s="804">
        <v>67227</v>
      </c>
      <c r="DR122" s="804"/>
      <c r="DS122" s="804"/>
      <c r="DT122" s="804"/>
      <c r="DU122" s="804"/>
      <c r="DV122" s="781">
        <v>1.5</v>
      </c>
      <c r="DW122" s="781"/>
      <c r="DX122" s="781"/>
      <c r="DY122" s="781"/>
      <c r="DZ122" s="782"/>
    </row>
    <row r="123" spans="1:130" s="224" customFormat="1" ht="26.25" customHeight="1" x14ac:dyDescent="0.15">
      <c r="A123" s="807"/>
      <c r="B123" s="808"/>
      <c r="C123" s="802" t="s">
        <v>443</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7" t="s">
        <v>177</v>
      </c>
      <c r="BA123" s="247"/>
      <c r="BB123" s="247"/>
      <c r="BC123" s="247"/>
      <c r="BD123" s="247"/>
      <c r="BE123" s="247"/>
      <c r="BF123" s="247"/>
      <c r="BG123" s="247"/>
      <c r="BH123" s="247"/>
      <c r="BI123" s="247"/>
      <c r="BJ123" s="247"/>
      <c r="BK123" s="247"/>
      <c r="BL123" s="247"/>
      <c r="BM123" s="247"/>
      <c r="BN123" s="247"/>
      <c r="BO123" s="864" t="s">
        <v>457</v>
      </c>
      <c r="BP123" s="865"/>
      <c r="BQ123" s="819">
        <v>18519367</v>
      </c>
      <c r="BR123" s="820"/>
      <c r="BS123" s="820"/>
      <c r="BT123" s="820"/>
      <c r="BU123" s="820"/>
      <c r="BV123" s="820">
        <v>19047145</v>
      </c>
      <c r="BW123" s="820"/>
      <c r="BX123" s="820"/>
      <c r="BY123" s="820"/>
      <c r="BZ123" s="820"/>
      <c r="CA123" s="820">
        <v>19963734</v>
      </c>
      <c r="CB123" s="820"/>
      <c r="CC123" s="820"/>
      <c r="CD123" s="820"/>
      <c r="CE123" s="820"/>
      <c r="CF123" s="735"/>
      <c r="CG123" s="736"/>
      <c r="CH123" s="736"/>
      <c r="CI123" s="736"/>
      <c r="CJ123" s="821"/>
      <c r="CK123" s="856"/>
      <c r="CL123" s="842"/>
      <c r="CM123" s="842"/>
      <c r="CN123" s="842"/>
      <c r="CO123" s="843"/>
      <c r="CP123" s="822" t="s">
        <v>400</v>
      </c>
      <c r="CQ123" s="823"/>
      <c r="CR123" s="823"/>
      <c r="CS123" s="823"/>
      <c r="CT123" s="823"/>
      <c r="CU123" s="823"/>
      <c r="CV123" s="823"/>
      <c r="CW123" s="823"/>
      <c r="CX123" s="823"/>
      <c r="CY123" s="823"/>
      <c r="CZ123" s="823"/>
      <c r="DA123" s="823"/>
      <c r="DB123" s="823"/>
      <c r="DC123" s="823"/>
      <c r="DD123" s="823"/>
      <c r="DE123" s="823"/>
      <c r="DF123" s="824"/>
      <c r="DG123" s="766">
        <v>104461</v>
      </c>
      <c r="DH123" s="767"/>
      <c r="DI123" s="767"/>
      <c r="DJ123" s="767"/>
      <c r="DK123" s="768"/>
      <c r="DL123" s="769">
        <v>81167</v>
      </c>
      <c r="DM123" s="767"/>
      <c r="DN123" s="767"/>
      <c r="DO123" s="767"/>
      <c r="DP123" s="768"/>
      <c r="DQ123" s="769">
        <v>60751</v>
      </c>
      <c r="DR123" s="767"/>
      <c r="DS123" s="767"/>
      <c r="DT123" s="767"/>
      <c r="DU123" s="768"/>
      <c r="DV123" s="811">
        <v>1.3</v>
      </c>
      <c r="DW123" s="812"/>
      <c r="DX123" s="812"/>
      <c r="DY123" s="812"/>
      <c r="DZ123" s="813"/>
    </row>
    <row r="124" spans="1:130" s="224" customFormat="1" ht="26.25" customHeight="1" thickBot="1" x14ac:dyDescent="0.2">
      <c r="A124" s="807"/>
      <c r="B124" s="808"/>
      <c r="C124" s="802" t="s">
        <v>446</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458</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1.8</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459</v>
      </c>
      <c r="CQ124" s="823"/>
      <c r="CR124" s="823"/>
      <c r="CS124" s="823"/>
      <c r="CT124" s="823"/>
      <c r="CU124" s="823"/>
      <c r="CV124" s="823"/>
      <c r="CW124" s="823"/>
      <c r="CX124" s="823"/>
      <c r="CY124" s="823"/>
      <c r="CZ124" s="823"/>
      <c r="DA124" s="823"/>
      <c r="DB124" s="823"/>
      <c r="DC124" s="823"/>
      <c r="DD124" s="823"/>
      <c r="DE124" s="823"/>
      <c r="DF124" s="824"/>
      <c r="DG124" s="750">
        <v>43291</v>
      </c>
      <c r="DH124" s="751"/>
      <c r="DI124" s="751"/>
      <c r="DJ124" s="751"/>
      <c r="DK124" s="752"/>
      <c r="DL124" s="753">
        <v>40100</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15">
      <c r="A125" s="807"/>
      <c r="B125" s="808"/>
      <c r="C125" s="802" t="s">
        <v>448</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460</v>
      </c>
      <c r="CL125" s="839"/>
      <c r="CM125" s="839"/>
      <c r="CN125" s="839"/>
      <c r="CO125" s="840"/>
      <c r="CP125" s="847" t="s">
        <v>461</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
      <c r="A126" s="807"/>
      <c r="B126" s="808"/>
      <c r="C126" s="802" t="s">
        <v>450</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v>383</v>
      </c>
      <c r="AB126" s="767"/>
      <c r="AC126" s="767"/>
      <c r="AD126" s="767"/>
      <c r="AE126" s="768"/>
      <c r="AF126" s="769">
        <v>306</v>
      </c>
      <c r="AG126" s="767"/>
      <c r="AH126" s="767"/>
      <c r="AI126" s="767"/>
      <c r="AJ126" s="768"/>
      <c r="AK126" s="769">
        <v>238</v>
      </c>
      <c r="AL126" s="767"/>
      <c r="AM126" s="767"/>
      <c r="AN126" s="767"/>
      <c r="AO126" s="768"/>
      <c r="AP126" s="811">
        <v>0</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462</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15">
      <c r="A127" s="809"/>
      <c r="B127" s="810"/>
      <c r="C127" s="825" t="s">
        <v>463</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464</v>
      </c>
      <c r="AY127" s="799"/>
      <c r="AZ127" s="799"/>
      <c r="BA127" s="799"/>
      <c r="BB127" s="799"/>
      <c r="BC127" s="799"/>
      <c r="BD127" s="799"/>
      <c r="BE127" s="800"/>
      <c r="BF127" s="798" t="s">
        <v>465</v>
      </c>
      <c r="BG127" s="799"/>
      <c r="BH127" s="799"/>
      <c r="BI127" s="799"/>
      <c r="BJ127" s="799"/>
      <c r="BK127" s="799"/>
      <c r="BL127" s="800"/>
      <c r="BM127" s="798" t="s">
        <v>466</v>
      </c>
      <c r="BN127" s="799"/>
      <c r="BO127" s="799"/>
      <c r="BP127" s="799"/>
      <c r="BQ127" s="799"/>
      <c r="BR127" s="799"/>
      <c r="BS127" s="800"/>
      <c r="BT127" s="798" t="s">
        <v>467</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468</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
      <c r="A128" s="783" t="s">
        <v>469</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470</v>
      </c>
      <c r="X128" s="785"/>
      <c r="Y128" s="785"/>
      <c r="Z128" s="786"/>
      <c r="AA128" s="787">
        <v>1417</v>
      </c>
      <c r="AB128" s="788"/>
      <c r="AC128" s="788"/>
      <c r="AD128" s="788"/>
      <c r="AE128" s="789"/>
      <c r="AF128" s="790">
        <v>1550</v>
      </c>
      <c r="AG128" s="788"/>
      <c r="AH128" s="788"/>
      <c r="AI128" s="788"/>
      <c r="AJ128" s="789"/>
      <c r="AK128" s="790">
        <v>1433</v>
      </c>
      <c r="AL128" s="788"/>
      <c r="AM128" s="788"/>
      <c r="AN128" s="788"/>
      <c r="AO128" s="789"/>
      <c r="AP128" s="791"/>
      <c r="AQ128" s="792"/>
      <c r="AR128" s="792"/>
      <c r="AS128" s="792"/>
      <c r="AT128" s="793"/>
      <c r="AU128" s="226"/>
      <c r="AV128" s="226"/>
      <c r="AW128" s="226"/>
      <c r="AX128" s="794" t="s">
        <v>471</v>
      </c>
      <c r="AY128" s="795"/>
      <c r="AZ128" s="795"/>
      <c r="BA128" s="795"/>
      <c r="BB128" s="795"/>
      <c r="BC128" s="795"/>
      <c r="BD128" s="795"/>
      <c r="BE128" s="796"/>
      <c r="BF128" s="773" t="s">
        <v>122</v>
      </c>
      <c r="BG128" s="774"/>
      <c r="BH128" s="774"/>
      <c r="BI128" s="774"/>
      <c r="BJ128" s="774"/>
      <c r="BK128" s="774"/>
      <c r="BL128" s="797"/>
      <c r="BM128" s="773">
        <v>14.46</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472</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15">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473</v>
      </c>
      <c r="X129" s="764"/>
      <c r="Y129" s="764"/>
      <c r="Z129" s="765"/>
      <c r="AA129" s="766">
        <v>6030531</v>
      </c>
      <c r="AB129" s="767"/>
      <c r="AC129" s="767"/>
      <c r="AD129" s="767"/>
      <c r="AE129" s="768"/>
      <c r="AF129" s="769">
        <v>5745489</v>
      </c>
      <c r="AG129" s="767"/>
      <c r="AH129" s="767"/>
      <c r="AI129" s="767"/>
      <c r="AJ129" s="768"/>
      <c r="AK129" s="769">
        <v>5961884</v>
      </c>
      <c r="AL129" s="767"/>
      <c r="AM129" s="767"/>
      <c r="AN129" s="767"/>
      <c r="AO129" s="768"/>
      <c r="AP129" s="770"/>
      <c r="AQ129" s="771"/>
      <c r="AR129" s="771"/>
      <c r="AS129" s="771"/>
      <c r="AT129" s="772"/>
      <c r="AU129" s="227"/>
      <c r="AV129" s="227"/>
      <c r="AW129" s="227"/>
      <c r="AX129" s="738" t="s">
        <v>474</v>
      </c>
      <c r="AY129" s="739"/>
      <c r="AZ129" s="739"/>
      <c r="BA129" s="739"/>
      <c r="BB129" s="739"/>
      <c r="BC129" s="739"/>
      <c r="BD129" s="739"/>
      <c r="BE129" s="740"/>
      <c r="BF129" s="757" t="s">
        <v>122</v>
      </c>
      <c r="BG129" s="758"/>
      <c r="BH129" s="758"/>
      <c r="BI129" s="758"/>
      <c r="BJ129" s="758"/>
      <c r="BK129" s="758"/>
      <c r="BL129" s="759"/>
      <c r="BM129" s="757">
        <v>19.46</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475</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476</v>
      </c>
      <c r="X130" s="764"/>
      <c r="Y130" s="764"/>
      <c r="Z130" s="765"/>
      <c r="AA130" s="766">
        <v>1378014</v>
      </c>
      <c r="AB130" s="767"/>
      <c r="AC130" s="767"/>
      <c r="AD130" s="767"/>
      <c r="AE130" s="768"/>
      <c r="AF130" s="769">
        <v>1294273</v>
      </c>
      <c r="AG130" s="767"/>
      <c r="AH130" s="767"/>
      <c r="AI130" s="767"/>
      <c r="AJ130" s="768"/>
      <c r="AK130" s="769">
        <v>1421157</v>
      </c>
      <c r="AL130" s="767"/>
      <c r="AM130" s="767"/>
      <c r="AN130" s="767"/>
      <c r="AO130" s="768"/>
      <c r="AP130" s="770"/>
      <c r="AQ130" s="771"/>
      <c r="AR130" s="771"/>
      <c r="AS130" s="771"/>
      <c r="AT130" s="772"/>
      <c r="AU130" s="227"/>
      <c r="AV130" s="227"/>
      <c r="AW130" s="227"/>
      <c r="AX130" s="738" t="s">
        <v>477</v>
      </c>
      <c r="AY130" s="739"/>
      <c r="AZ130" s="739"/>
      <c r="BA130" s="739"/>
      <c r="BB130" s="739"/>
      <c r="BC130" s="739"/>
      <c r="BD130" s="739"/>
      <c r="BE130" s="740"/>
      <c r="BF130" s="741">
        <v>9.4</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478</v>
      </c>
      <c r="X131" s="748"/>
      <c r="Y131" s="748"/>
      <c r="Z131" s="749"/>
      <c r="AA131" s="750">
        <v>4652517</v>
      </c>
      <c r="AB131" s="751"/>
      <c r="AC131" s="751"/>
      <c r="AD131" s="751"/>
      <c r="AE131" s="752"/>
      <c r="AF131" s="753">
        <v>4451216</v>
      </c>
      <c r="AG131" s="751"/>
      <c r="AH131" s="751"/>
      <c r="AI131" s="751"/>
      <c r="AJ131" s="752"/>
      <c r="AK131" s="753">
        <v>4540727</v>
      </c>
      <c r="AL131" s="751"/>
      <c r="AM131" s="751"/>
      <c r="AN131" s="751"/>
      <c r="AO131" s="752"/>
      <c r="AP131" s="754"/>
      <c r="AQ131" s="755"/>
      <c r="AR131" s="755"/>
      <c r="AS131" s="755"/>
      <c r="AT131" s="756"/>
      <c r="AU131" s="227"/>
      <c r="AV131" s="227"/>
      <c r="AW131" s="227"/>
      <c r="AX131" s="716" t="s">
        <v>479</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480</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481</v>
      </c>
      <c r="W132" s="729"/>
      <c r="X132" s="729"/>
      <c r="Y132" s="729"/>
      <c r="Z132" s="730"/>
      <c r="AA132" s="731">
        <v>8.9452225540000008</v>
      </c>
      <c r="AB132" s="732"/>
      <c r="AC132" s="732"/>
      <c r="AD132" s="732"/>
      <c r="AE132" s="733"/>
      <c r="AF132" s="734">
        <v>8.9848931170000004</v>
      </c>
      <c r="AG132" s="732"/>
      <c r="AH132" s="732"/>
      <c r="AI132" s="732"/>
      <c r="AJ132" s="733"/>
      <c r="AK132" s="734">
        <v>10.27980762</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482</v>
      </c>
      <c r="W133" s="708"/>
      <c r="X133" s="708"/>
      <c r="Y133" s="708"/>
      <c r="Z133" s="709"/>
      <c r="AA133" s="710">
        <v>8.5</v>
      </c>
      <c r="AB133" s="711"/>
      <c r="AC133" s="711"/>
      <c r="AD133" s="711"/>
      <c r="AE133" s="712"/>
      <c r="AF133" s="710">
        <v>8.6</v>
      </c>
      <c r="AG133" s="711"/>
      <c r="AH133" s="711"/>
      <c r="AI133" s="711"/>
      <c r="AJ133" s="712"/>
      <c r="AK133" s="710">
        <v>9.4</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i/SdHuvqU1B3Amw0kWb8TLMMRD4ikWtd4uQSniL52891LkO74Pqb7A8JEGohT1bC02ochC+VWrfxP0s/5wRo8w==" saltValue="PWQHrFjHg//Wq7yypfMod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483</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BBnAxLTAjOAIXkUzyXMuZSK4TpqXIJEapt//RHdmXj/5XfxN4KqdFCcpCVKJnT50WNnARHaGuls/b8uDmbLFog==" saltValue="a9+NTRxpz4ke3C5J51B3U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4sUJl28jCBckn4COpdLymJspnHn3yzgLj7RX/k/8QGMy0dApev2QqcsWXEa9UpsfySLYEBh1vnIz2cX850Hbgw==" saltValue="uhiYppk9I1pN55s108VfZg==" spinCount="100000" sheet="1" objects="1" scenarios="1"/>
  <dataConsolidate/>
  <phoneticPr fontId="2"/>
  <printOptions horizontalCentered="1" verticalCentered="1"/>
  <pageMargins left="0" right="0" top="0"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484</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485</v>
      </c>
      <c r="AL6" s="260"/>
      <c r="AM6" s="260"/>
      <c r="AN6" s="260"/>
    </row>
    <row r="7" spans="1:46" ht="13.5" customHeight="1" x14ac:dyDescent="0.15">
      <c r="A7" s="259"/>
      <c r="AK7" s="262"/>
      <c r="AL7" s="263"/>
      <c r="AM7" s="263"/>
      <c r="AN7" s="264"/>
      <c r="AO7" s="1105" t="s">
        <v>486</v>
      </c>
      <c r="AP7" s="265"/>
      <c r="AQ7" s="266" t="s">
        <v>487</v>
      </c>
      <c r="AR7" s="267"/>
    </row>
    <row r="8" spans="1:46" x14ac:dyDescent="0.15">
      <c r="A8" s="259"/>
      <c r="AK8" s="268"/>
      <c r="AL8" s="269"/>
      <c r="AM8" s="269"/>
      <c r="AN8" s="270"/>
      <c r="AO8" s="1106"/>
      <c r="AP8" s="271" t="s">
        <v>488</v>
      </c>
      <c r="AQ8" s="272" t="s">
        <v>489</v>
      </c>
      <c r="AR8" s="273" t="s">
        <v>490</v>
      </c>
    </row>
    <row r="9" spans="1:46" x14ac:dyDescent="0.15">
      <c r="A9" s="259"/>
      <c r="AK9" s="1117" t="s">
        <v>491</v>
      </c>
      <c r="AL9" s="1118"/>
      <c r="AM9" s="1118"/>
      <c r="AN9" s="1119"/>
      <c r="AO9" s="274">
        <v>1619914</v>
      </c>
      <c r="AP9" s="274">
        <v>167989</v>
      </c>
      <c r="AQ9" s="275">
        <v>171003</v>
      </c>
      <c r="AR9" s="276">
        <v>-1.8</v>
      </c>
    </row>
    <row r="10" spans="1:46" ht="13.5" customHeight="1" x14ac:dyDescent="0.15">
      <c r="A10" s="259"/>
      <c r="AK10" s="1117" t="s">
        <v>492</v>
      </c>
      <c r="AL10" s="1118"/>
      <c r="AM10" s="1118"/>
      <c r="AN10" s="1119"/>
      <c r="AO10" s="277">
        <v>168993</v>
      </c>
      <c r="AP10" s="277">
        <v>17525</v>
      </c>
      <c r="AQ10" s="278">
        <v>27322</v>
      </c>
      <c r="AR10" s="279">
        <v>-35.9</v>
      </c>
    </row>
    <row r="11" spans="1:46" ht="13.5" customHeight="1" x14ac:dyDescent="0.15">
      <c r="A11" s="259"/>
      <c r="AK11" s="1117" t="s">
        <v>493</v>
      </c>
      <c r="AL11" s="1118"/>
      <c r="AM11" s="1118"/>
      <c r="AN11" s="1119"/>
      <c r="AO11" s="277" t="s">
        <v>494</v>
      </c>
      <c r="AP11" s="277" t="s">
        <v>494</v>
      </c>
      <c r="AQ11" s="278">
        <v>5560</v>
      </c>
      <c r="AR11" s="279" t="s">
        <v>494</v>
      </c>
    </row>
    <row r="12" spans="1:46" ht="13.5" customHeight="1" x14ac:dyDescent="0.15">
      <c r="A12" s="259"/>
      <c r="AK12" s="1117" t="s">
        <v>495</v>
      </c>
      <c r="AL12" s="1118"/>
      <c r="AM12" s="1118"/>
      <c r="AN12" s="1119"/>
      <c r="AO12" s="277" t="s">
        <v>494</v>
      </c>
      <c r="AP12" s="277" t="s">
        <v>494</v>
      </c>
      <c r="AQ12" s="278">
        <v>49</v>
      </c>
      <c r="AR12" s="279" t="s">
        <v>494</v>
      </c>
    </row>
    <row r="13" spans="1:46" ht="13.5" customHeight="1" x14ac:dyDescent="0.15">
      <c r="A13" s="259"/>
      <c r="AK13" s="1117" t="s">
        <v>496</v>
      </c>
      <c r="AL13" s="1118"/>
      <c r="AM13" s="1118"/>
      <c r="AN13" s="1119"/>
      <c r="AO13" s="277">
        <v>36907</v>
      </c>
      <c r="AP13" s="277">
        <v>3827</v>
      </c>
      <c r="AQ13" s="278">
        <v>6397</v>
      </c>
      <c r="AR13" s="279">
        <v>-40.200000000000003</v>
      </c>
    </row>
    <row r="14" spans="1:46" ht="13.5" customHeight="1" x14ac:dyDescent="0.15">
      <c r="A14" s="259"/>
      <c r="AK14" s="1117" t="s">
        <v>497</v>
      </c>
      <c r="AL14" s="1118"/>
      <c r="AM14" s="1118"/>
      <c r="AN14" s="1119"/>
      <c r="AO14" s="277" t="s">
        <v>494</v>
      </c>
      <c r="AP14" s="277" t="s">
        <v>494</v>
      </c>
      <c r="AQ14" s="278">
        <v>3603</v>
      </c>
      <c r="AR14" s="279" t="s">
        <v>494</v>
      </c>
    </row>
    <row r="15" spans="1:46" ht="13.5" customHeight="1" x14ac:dyDescent="0.15">
      <c r="A15" s="259"/>
      <c r="AK15" s="1120" t="s">
        <v>498</v>
      </c>
      <c r="AL15" s="1121"/>
      <c r="AM15" s="1121"/>
      <c r="AN15" s="1122"/>
      <c r="AO15" s="277">
        <v>-86718</v>
      </c>
      <c r="AP15" s="277">
        <v>-8993</v>
      </c>
      <c r="AQ15" s="278">
        <v>-9266</v>
      </c>
      <c r="AR15" s="279">
        <v>-2.9</v>
      </c>
    </row>
    <row r="16" spans="1:46" x14ac:dyDescent="0.15">
      <c r="A16" s="259"/>
      <c r="AK16" s="1120" t="s">
        <v>177</v>
      </c>
      <c r="AL16" s="1121"/>
      <c r="AM16" s="1121"/>
      <c r="AN16" s="1122"/>
      <c r="AO16" s="277">
        <v>1739096</v>
      </c>
      <c r="AP16" s="277">
        <v>180348</v>
      </c>
      <c r="AQ16" s="278">
        <v>204668</v>
      </c>
      <c r="AR16" s="279">
        <v>-11.9</v>
      </c>
    </row>
    <row r="17" spans="1:46" x14ac:dyDescent="0.15">
      <c r="A17" s="259"/>
    </row>
    <row r="18" spans="1:46" x14ac:dyDescent="0.15">
      <c r="A18" s="259"/>
      <c r="AQ18" s="280"/>
      <c r="AR18" s="280"/>
    </row>
    <row r="19" spans="1:46" x14ac:dyDescent="0.15">
      <c r="A19" s="259"/>
      <c r="AK19" s="255" t="s">
        <v>499</v>
      </c>
    </row>
    <row r="20" spans="1:46" x14ac:dyDescent="0.15">
      <c r="A20" s="259"/>
      <c r="AK20" s="281"/>
      <c r="AL20" s="282"/>
      <c r="AM20" s="282"/>
      <c r="AN20" s="283"/>
      <c r="AO20" s="284" t="s">
        <v>500</v>
      </c>
      <c r="AP20" s="285" t="s">
        <v>501</v>
      </c>
      <c r="AQ20" s="286" t="s">
        <v>502</v>
      </c>
      <c r="AR20" s="287"/>
    </row>
    <row r="21" spans="1:46" s="260" customFormat="1" x14ac:dyDescent="0.15">
      <c r="A21" s="288"/>
      <c r="AK21" s="1123" t="s">
        <v>503</v>
      </c>
      <c r="AL21" s="1124"/>
      <c r="AM21" s="1124"/>
      <c r="AN21" s="1125"/>
      <c r="AO21" s="289">
        <v>13.07</v>
      </c>
      <c r="AP21" s="290">
        <v>17.07</v>
      </c>
      <c r="AQ21" s="291">
        <v>-4</v>
      </c>
      <c r="AS21" s="292"/>
      <c r="AT21" s="288"/>
    </row>
    <row r="22" spans="1:46" s="260" customFormat="1" x14ac:dyDescent="0.15">
      <c r="A22" s="288"/>
      <c r="AK22" s="1123" t="s">
        <v>504</v>
      </c>
      <c r="AL22" s="1124"/>
      <c r="AM22" s="1124"/>
      <c r="AN22" s="1125"/>
      <c r="AO22" s="293">
        <v>97.3</v>
      </c>
      <c r="AP22" s="294">
        <v>95.6</v>
      </c>
      <c r="AQ22" s="295">
        <v>1.7</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505</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506</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507</v>
      </c>
      <c r="AL29" s="260"/>
      <c r="AM29" s="260"/>
      <c r="AN29" s="260"/>
      <c r="AS29" s="302"/>
    </row>
    <row r="30" spans="1:46" ht="13.5" customHeight="1" x14ac:dyDescent="0.15">
      <c r="A30" s="259"/>
      <c r="AK30" s="262"/>
      <c r="AL30" s="263"/>
      <c r="AM30" s="263"/>
      <c r="AN30" s="264"/>
      <c r="AO30" s="1105" t="s">
        <v>486</v>
      </c>
      <c r="AP30" s="265"/>
      <c r="AQ30" s="266" t="s">
        <v>487</v>
      </c>
      <c r="AR30" s="267"/>
    </row>
    <row r="31" spans="1:46" x14ac:dyDescent="0.15">
      <c r="A31" s="259"/>
      <c r="AK31" s="268"/>
      <c r="AL31" s="269"/>
      <c r="AM31" s="269"/>
      <c r="AN31" s="270"/>
      <c r="AO31" s="1106"/>
      <c r="AP31" s="271" t="s">
        <v>488</v>
      </c>
      <c r="AQ31" s="272" t="s">
        <v>489</v>
      </c>
      <c r="AR31" s="273" t="s">
        <v>490</v>
      </c>
    </row>
    <row r="32" spans="1:46" ht="27" customHeight="1" x14ac:dyDescent="0.15">
      <c r="A32" s="259"/>
      <c r="AK32" s="1107" t="s">
        <v>508</v>
      </c>
      <c r="AL32" s="1108"/>
      <c r="AM32" s="1108"/>
      <c r="AN32" s="1109"/>
      <c r="AO32" s="303">
        <v>1744407</v>
      </c>
      <c r="AP32" s="303">
        <v>180899</v>
      </c>
      <c r="AQ32" s="304">
        <v>121688</v>
      </c>
      <c r="AR32" s="305">
        <v>48.7</v>
      </c>
    </row>
    <row r="33" spans="1:46" ht="13.5" customHeight="1" x14ac:dyDescent="0.15">
      <c r="A33" s="259"/>
      <c r="AK33" s="1107" t="s">
        <v>509</v>
      </c>
      <c r="AL33" s="1108"/>
      <c r="AM33" s="1108"/>
      <c r="AN33" s="1109"/>
      <c r="AO33" s="303" t="s">
        <v>494</v>
      </c>
      <c r="AP33" s="303" t="s">
        <v>494</v>
      </c>
      <c r="AQ33" s="304">
        <v>42</v>
      </c>
      <c r="AR33" s="305" t="s">
        <v>494</v>
      </c>
    </row>
    <row r="34" spans="1:46" ht="27" customHeight="1" x14ac:dyDescent="0.15">
      <c r="A34" s="259"/>
      <c r="AK34" s="1107" t="s">
        <v>510</v>
      </c>
      <c r="AL34" s="1108"/>
      <c r="AM34" s="1108"/>
      <c r="AN34" s="1109"/>
      <c r="AO34" s="303" t="s">
        <v>494</v>
      </c>
      <c r="AP34" s="303" t="s">
        <v>494</v>
      </c>
      <c r="AQ34" s="304">
        <v>167</v>
      </c>
      <c r="AR34" s="305" t="s">
        <v>494</v>
      </c>
    </row>
    <row r="35" spans="1:46" ht="27" customHeight="1" x14ac:dyDescent="0.15">
      <c r="A35" s="259"/>
      <c r="AK35" s="1107" t="s">
        <v>511</v>
      </c>
      <c r="AL35" s="1108"/>
      <c r="AM35" s="1108"/>
      <c r="AN35" s="1109"/>
      <c r="AO35" s="303">
        <v>132170</v>
      </c>
      <c r="AP35" s="303">
        <v>13706</v>
      </c>
      <c r="AQ35" s="304">
        <v>24481</v>
      </c>
      <c r="AR35" s="305">
        <v>-44</v>
      </c>
    </row>
    <row r="36" spans="1:46" ht="27" customHeight="1" x14ac:dyDescent="0.15">
      <c r="A36" s="259"/>
      <c r="AK36" s="1107" t="s">
        <v>512</v>
      </c>
      <c r="AL36" s="1108"/>
      <c r="AM36" s="1108"/>
      <c r="AN36" s="1109"/>
      <c r="AO36" s="303">
        <v>12553</v>
      </c>
      <c r="AP36" s="303">
        <v>1302</v>
      </c>
      <c r="AQ36" s="304">
        <v>4187</v>
      </c>
      <c r="AR36" s="305">
        <v>-68.900000000000006</v>
      </c>
    </row>
    <row r="37" spans="1:46" ht="13.5" customHeight="1" x14ac:dyDescent="0.15">
      <c r="A37" s="259"/>
      <c r="AK37" s="1107" t="s">
        <v>513</v>
      </c>
      <c r="AL37" s="1108"/>
      <c r="AM37" s="1108"/>
      <c r="AN37" s="1109"/>
      <c r="AO37" s="303">
        <v>238</v>
      </c>
      <c r="AP37" s="303">
        <v>25</v>
      </c>
      <c r="AQ37" s="304">
        <v>813</v>
      </c>
      <c r="AR37" s="305">
        <v>-96.9</v>
      </c>
    </row>
    <row r="38" spans="1:46" ht="27" customHeight="1" x14ac:dyDescent="0.15">
      <c r="A38" s="259"/>
      <c r="AK38" s="1110" t="s">
        <v>514</v>
      </c>
      <c r="AL38" s="1111"/>
      <c r="AM38" s="1111"/>
      <c r="AN38" s="1112"/>
      <c r="AO38" s="306" t="s">
        <v>494</v>
      </c>
      <c r="AP38" s="306" t="s">
        <v>494</v>
      </c>
      <c r="AQ38" s="307">
        <v>19</v>
      </c>
      <c r="AR38" s="295" t="s">
        <v>494</v>
      </c>
      <c r="AS38" s="302"/>
    </row>
    <row r="39" spans="1:46" x14ac:dyDescent="0.15">
      <c r="A39" s="259"/>
      <c r="AK39" s="1110" t="s">
        <v>515</v>
      </c>
      <c r="AL39" s="1111"/>
      <c r="AM39" s="1111"/>
      <c r="AN39" s="1112"/>
      <c r="AO39" s="303">
        <v>-1433</v>
      </c>
      <c r="AP39" s="303">
        <v>-149</v>
      </c>
      <c r="AQ39" s="304">
        <v>-4925</v>
      </c>
      <c r="AR39" s="305">
        <v>-97</v>
      </c>
      <c r="AS39" s="302"/>
    </row>
    <row r="40" spans="1:46" ht="27" customHeight="1" x14ac:dyDescent="0.15">
      <c r="A40" s="259"/>
      <c r="AK40" s="1107" t="s">
        <v>516</v>
      </c>
      <c r="AL40" s="1108"/>
      <c r="AM40" s="1108"/>
      <c r="AN40" s="1109"/>
      <c r="AO40" s="303">
        <v>-1421157</v>
      </c>
      <c r="AP40" s="303">
        <v>-147377</v>
      </c>
      <c r="AQ40" s="304">
        <v>-96916</v>
      </c>
      <c r="AR40" s="305">
        <v>52.1</v>
      </c>
      <c r="AS40" s="302"/>
    </row>
    <row r="41" spans="1:46" x14ac:dyDescent="0.15">
      <c r="A41" s="259"/>
      <c r="AK41" s="1113" t="s">
        <v>287</v>
      </c>
      <c r="AL41" s="1114"/>
      <c r="AM41" s="1114"/>
      <c r="AN41" s="1115"/>
      <c r="AO41" s="303">
        <v>466778</v>
      </c>
      <c r="AP41" s="303">
        <v>48406</v>
      </c>
      <c r="AQ41" s="304">
        <v>49555</v>
      </c>
      <c r="AR41" s="305">
        <v>-2.2999999999999998</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517</v>
      </c>
    </row>
    <row r="48" spans="1:46" x14ac:dyDescent="0.15">
      <c r="A48" s="259"/>
      <c r="AK48" s="313" t="s">
        <v>518</v>
      </c>
      <c r="AL48" s="313"/>
      <c r="AM48" s="313"/>
      <c r="AN48" s="313"/>
      <c r="AO48" s="313"/>
      <c r="AP48" s="313"/>
      <c r="AQ48" s="314"/>
      <c r="AR48" s="313"/>
    </row>
    <row r="49" spans="1:44" ht="13.5" customHeight="1" x14ac:dyDescent="0.15">
      <c r="A49" s="259"/>
      <c r="AK49" s="315"/>
      <c r="AL49" s="316"/>
      <c r="AM49" s="1100" t="s">
        <v>486</v>
      </c>
      <c r="AN49" s="1102" t="s">
        <v>519</v>
      </c>
      <c r="AO49" s="1103"/>
      <c r="AP49" s="1103"/>
      <c r="AQ49" s="1103"/>
      <c r="AR49" s="1104"/>
    </row>
    <row r="50" spans="1:44" x14ac:dyDescent="0.15">
      <c r="A50" s="259"/>
      <c r="AK50" s="317"/>
      <c r="AL50" s="318"/>
      <c r="AM50" s="1101"/>
      <c r="AN50" s="319" t="s">
        <v>520</v>
      </c>
      <c r="AO50" s="320" t="s">
        <v>521</v>
      </c>
      <c r="AP50" s="321" t="s">
        <v>522</v>
      </c>
      <c r="AQ50" s="322" t="s">
        <v>523</v>
      </c>
      <c r="AR50" s="323" t="s">
        <v>524</v>
      </c>
    </row>
    <row r="51" spans="1:44" x14ac:dyDescent="0.15">
      <c r="A51" s="259"/>
      <c r="AK51" s="315" t="s">
        <v>525</v>
      </c>
      <c r="AL51" s="316"/>
      <c r="AM51" s="324">
        <v>3553019</v>
      </c>
      <c r="AN51" s="325">
        <v>342097</v>
      </c>
      <c r="AO51" s="326">
        <v>-7.2</v>
      </c>
      <c r="AP51" s="327">
        <v>118252</v>
      </c>
      <c r="AQ51" s="328">
        <v>2.8</v>
      </c>
      <c r="AR51" s="329">
        <v>-10</v>
      </c>
    </row>
    <row r="52" spans="1:44" x14ac:dyDescent="0.15">
      <c r="A52" s="259"/>
      <c r="AK52" s="330"/>
      <c r="AL52" s="331" t="s">
        <v>526</v>
      </c>
      <c r="AM52" s="332">
        <v>1334952</v>
      </c>
      <c r="AN52" s="333">
        <v>128534</v>
      </c>
      <c r="AO52" s="334">
        <v>-28.8</v>
      </c>
      <c r="AP52" s="335">
        <v>49994</v>
      </c>
      <c r="AQ52" s="336">
        <v>-7.1</v>
      </c>
      <c r="AR52" s="337">
        <v>-21.7</v>
      </c>
    </row>
    <row r="53" spans="1:44" x14ac:dyDescent="0.15">
      <c r="A53" s="259"/>
      <c r="AK53" s="315" t="s">
        <v>527</v>
      </c>
      <c r="AL53" s="316"/>
      <c r="AM53" s="324">
        <v>3394087</v>
      </c>
      <c r="AN53" s="325">
        <v>332135</v>
      </c>
      <c r="AO53" s="326">
        <v>-2.9</v>
      </c>
      <c r="AP53" s="327">
        <v>200194</v>
      </c>
      <c r="AQ53" s="328">
        <v>69.3</v>
      </c>
      <c r="AR53" s="329">
        <v>-72.2</v>
      </c>
    </row>
    <row r="54" spans="1:44" x14ac:dyDescent="0.15">
      <c r="A54" s="259"/>
      <c r="AK54" s="330"/>
      <c r="AL54" s="331" t="s">
        <v>526</v>
      </c>
      <c r="AM54" s="332">
        <v>993634</v>
      </c>
      <c r="AN54" s="333">
        <v>97234</v>
      </c>
      <c r="AO54" s="334">
        <v>-24.4</v>
      </c>
      <c r="AP54" s="335">
        <v>106422</v>
      </c>
      <c r="AQ54" s="336">
        <v>112.9</v>
      </c>
      <c r="AR54" s="337">
        <v>-137.30000000000001</v>
      </c>
    </row>
    <row r="55" spans="1:44" x14ac:dyDescent="0.15">
      <c r="A55" s="259"/>
      <c r="AK55" s="315" t="s">
        <v>528</v>
      </c>
      <c r="AL55" s="316"/>
      <c r="AM55" s="324">
        <v>2282827</v>
      </c>
      <c r="AN55" s="325">
        <v>227895</v>
      </c>
      <c r="AO55" s="326">
        <v>-31.4</v>
      </c>
      <c r="AP55" s="327">
        <v>196914</v>
      </c>
      <c r="AQ55" s="328">
        <v>-1.6</v>
      </c>
      <c r="AR55" s="329">
        <v>-29.8</v>
      </c>
    </row>
    <row r="56" spans="1:44" x14ac:dyDescent="0.15">
      <c r="A56" s="259"/>
      <c r="AK56" s="330"/>
      <c r="AL56" s="331" t="s">
        <v>526</v>
      </c>
      <c r="AM56" s="332">
        <v>756339</v>
      </c>
      <c r="AN56" s="333">
        <v>75506</v>
      </c>
      <c r="AO56" s="334">
        <v>-22.3</v>
      </c>
      <c r="AP56" s="335">
        <v>98966</v>
      </c>
      <c r="AQ56" s="336">
        <v>-7</v>
      </c>
      <c r="AR56" s="337">
        <v>-15.3</v>
      </c>
    </row>
    <row r="57" spans="1:44" x14ac:dyDescent="0.15">
      <c r="A57" s="259"/>
      <c r="AK57" s="315" t="s">
        <v>529</v>
      </c>
      <c r="AL57" s="316"/>
      <c r="AM57" s="324">
        <v>2440782</v>
      </c>
      <c r="AN57" s="325">
        <v>248831</v>
      </c>
      <c r="AO57" s="326">
        <v>9.1999999999999993</v>
      </c>
      <c r="AP57" s="327">
        <v>204757</v>
      </c>
      <c r="AQ57" s="328">
        <v>4</v>
      </c>
      <c r="AR57" s="329">
        <v>5.2</v>
      </c>
    </row>
    <row r="58" spans="1:44" x14ac:dyDescent="0.15">
      <c r="A58" s="259"/>
      <c r="AK58" s="330"/>
      <c r="AL58" s="331" t="s">
        <v>526</v>
      </c>
      <c r="AM58" s="332">
        <v>733442</v>
      </c>
      <c r="AN58" s="333">
        <v>74772</v>
      </c>
      <c r="AO58" s="334">
        <v>-1</v>
      </c>
      <c r="AP58" s="335">
        <v>106071</v>
      </c>
      <c r="AQ58" s="336">
        <v>7.2</v>
      </c>
      <c r="AR58" s="337">
        <v>-8.1999999999999993</v>
      </c>
    </row>
    <row r="59" spans="1:44" x14ac:dyDescent="0.15">
      <c r="A59" s="259"/>
      <c r="AK59" s="315" t="s">
        <v>530</v>
      </c>
      <c r="AL59" s="316"/>
      <c r="AM59" s="324">
        <v>2654792</v>
      </c>
      <c r="AN59" s="325">
        <v>275308</v>
      </c>
      <c r="AO59" s="326">
        <v>10.6</v>
      </c>
      <c r="AP59" s="327">
        <v>194971</v>
      </c>
      <c r="AQ59" s="328">
        <v>-4.8</v>
      </c>
      <c r="AR59" s="329">
        <v>15.4</v>
      </c>
    </row>
    <row r="60" spans="1:44" x14ac:dyDescent="0.15">
      <c r="A60" s="259"/>
      <c r="AK60" s="330"/>
      <c r="AL60" s="331" t="s">
        <v>526</v>
      </c>
      <c r="AM60" s="332">
        <v>1013362</v>
      </c>
      <c r="AN60" s="333">
        <v>105088</v>
      </c>
      <c r="AO60" s="334">
        <v>40.5</v>
      </c>
      <c r="AP60" s="335">
        <v>105966</v>
      </c>
      <c r="AQ60" s="336">
        <v>-0.1</v>
      </c>
      <c r="AR60" s="337">
        <v>40.6</v>
      </c>
    </row>
    <row r="61" spans="1:44" x14ac:dyDescent="0.15">
      <c r="A61" s="259"/>
      <c r="AK61" s="315" t="s">
        <v>531</v>
      </c>
      <c r="AL61" s="338"/>
      <c r="AM61" s="324">
        <v>2865101</v>
      </c>
      <c r="AN61" s="325">
        <v>285253</v>
      </c>
      <c r="AO61" s="326">
        <v>-4.3</v>
      </c>
      <c r="AP61" s="327">
        <v>183018</v>
      </c>
      <c r="AQ61" s="339">
        <v>13.9</v>
      </c>
      <c r="AR61" s="329">
        <v>-18.2</v>
      </c>
    </row>
    <row r="62" spans="1:44" x14ac:dyDescent="0.15">
      <c r="A62" s="259"/>
      <c r="AK62" s="330"/>
      <c r="AL62" s="331" t="s">
        <v>526</v>
      </c>
      <c r="AM62" s="332">
        <v>966346</v>
      </c>
      <c r="AN62" s="333">
        <v>96227</v>
      </c>
      <c r="AO62" s="334">
        <v>-7.2</v>
      </c>
      <c r="AP62" s="335">
        <v>93484</v>
      </c>
      <c r="AQ62" s="336">
        <v>21.2</v>
      </c>
      <c r="AR62" s="337">
        <v>-28.4</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xkUKuL3D7kcqBFSec+27XZXuPbN2UH800yPymnfM0Y3BMWl9wW+09AN8Nhi4PccmEMEKQ7dV2SCUkBCxPMEH/A==" saltValue="O2Gqkq44TFtr/02RSPUvm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483</v>
      </c>
    </row>
    <row r="121" spans="125:125" ht="13.5" hidden="1" customHeight="1" x14ac:dyDescent="0.15">
      <c r="DU121" s="253"/>
    </row>
  </sheetData>
  <sheetProtection algorithmName="SHA-512" hashValue="00R6db9wV0yE8kn5hyUSz5MFXsQgbu9KTOOhFSOo8AJUy+4fGKblLdc5ko96Hm1C+WONvR+Q/Yd0W/doi7MvRg==" saltValue="jmvTrCeuWeTtfSl1P3m7p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483</v>
      </c>
    </row>
  </sheetData>
  <sheetProtection algorithmName="SHA-512" hashValue="xVbWuqESMvHREyURvWgyAL+EiAfyVG+CTtTsllAFFFuE9Yj2F8Zsc0TyDMLei6eAYXxrZn2/Mx2T23YL1g2Fzw==" saltValue="h2pW0fdLoBpddlpTe+QYO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533</v>
      </c>
      <c r="G46" s="8" t="s">
        <v>534</v>
      </c>
      <c r="H46" s="8" t="s">
        <v>535</v>
      </c>
      <c r="I46" s="8" t="s">
        <v>536</v>
      </c>
      <c r="J46" s="9" t="s">
        <v>537</v>
      </c>
    </row>
    <row r="47" spans="2:10" ht="57.75" customHeight="1" x14ac:dyDescent="0.15">
      <c r="B47" s="10"/>
      <c r="C47" s="1126" t="s">
        <v>3</v>
      </c>
      <c r="D47" s="1126"/>
      <c r="E47" s="1127"/>
      <c r="F47" s="11">
        <v>10.71</v>
      </c>
      <c r="G47" s="12">
        <v>8.85</v>
      </c>
      <c r="H47" s="12">
        <v>9.9600000000000009</v>
      </c>
      <c r="I47" s="12">
        <v>10.45</v>
      </c>
      <c r="J47" s="13">
        <v>10.07</v>
      </c>
    </row>
    <row r="48" spans="2:10" ht="57.75" customHeight="1" x14ac:dyDescent="0.15">
      <c r="B48" s="14"/>
      <c r="C48" s="1128" t="s">
        <v>4</v>
      </c>
      <c r="D48" s="1128"/>
      <c r="E48" s="1129"/>
      <c r="F48" s="15">
        <v>4.32</v>
      </c>
      <c r="G48" s="16">
        <v>9.5</v>
      </c>
      <c r="H48" s="16">
        <v>11.75</v>
      </c>
      <c r="I48" s="16">
        <v>12.55</v>
      </c>
      <c r="J48" s="17">
        <v>10.49</v>
      </c>
    </row>
    <row r="49" spans="2:10" ht="57.75" customHeight="1" thickBot="1" x14ac:dyDescent="0.2">
      <c r="B49" s="18"/>
      <c r="C49" s="1130" t="s">
        <v>5</v>
      </c>
      <c r="D49" s="1130"/>
      <c r="E49" s="1131"/>
      <c r="F49" s="19" t="s">
        <v>538</v>
      </c>
      <c r="G49" s="20">
        <v>3.45</v>
      </c>
      <c r="H49" s="20">
        <v>4.5</v>
      </c>
      <c r="I49" s="20">
        <v>0.22</v>
      </c>
      <c r="J49" s="21" t="s">
        <v>539</v>
      </c>
    </row>
    <row r="50" spans="2:10" x14ac:dyDescent="0.15"/>
  </sheetData>
  <sheetProtection algorithmName="SHA-512" hashValue="pLiFmb9Y2JNxozweSJcZInkWDrIhSdgvnuhKwcKzZkHJpfcEJzJy8UCJhLxuBFzvsbivdr+gXzbpd/K/4tYYwA==" saltValue="yzhrzVIOJXJ3Bha68eIeS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533</v>
      </c>
      <c r="G33" s="29" t="s">
        <v>534</v>
      </c>
      <c r="H33" s="29" t="s">
        <v>535</v>
      </c>
      <c r="I33" s="29" t="s">
        <v>536</v>
      </c>
      <c r="J33" s="30" t="s">
        <v>537</v>
      </c>
      <c r="K33" s="22"/>
      <c r="L33" s="22"/>
      <c r="M33" s="22"/>
      <c r="N33" s="22"/>
      <c r="O33" s="22"/>
      <c r="P33" s="22"/>
    </row>
    <row r="34" spans="1:16" ht="39" customHeight="1" x14ac:dyDescent="0.15">
      <c r="A34" s="22"/>
      <c r="B34" s="31"/>
      <c r="C34" s="1136" t="s">
        <v>540</v>
      </c>
      <c r="D34" s="1136"/>
      <c r="E34" s="1137"/>
      <c r="F34" s="32">
        <v>4.24</v>
      </c>
      <c r="G34" s="33">
        <v>9.7799999999999994</v>
      </c>
      <c r="H34" s="33">
        <v>11.61</v>
      </c>
      <c r="I34" s="33">
        <v>12.38</v>
      </c>
      <c r="J34" s="34">
        <v>10.33</v>
      </c>
      <c r="K34" s="22"/>
      <c r="L34" s="22"/>
      <c r="M34" s="22"/>
      <c r="N34" s="22"/>
      <c r="O34" s="22"/>
      <c r="P34" s="22"/>
    </row>
    <row r="35" spans="1:16" ht="39" customHeight="1" x14ac:dyDescent="0.15">
      <c r="A35" s="22"/>
      <c r="B35" s="35"/>
      <c r="C35" s="1132" t="s">
        <v>541</v>
      </c>
      <c r="D35" s="1132"/>
      <c r="E35" s="1133"/>
      <c r="F35" s="36">
        <v>3.52</v>
      </c>
      <c r="G35" s="37">
        <v>3.33</v>
      </c>
      <c r="H35" s="37">
        <v>4.16</v>
      </c>
      <c r="I35" s="37">
        <v>6.18</v>
      </c>
      <c r="J35" s="38">
        <v>6.22</v>
      </c>
      <c r="K35" s="22"/>
      <c r="L35" s="22"/>
      <c r="M35" s="22"/>
      <c r="N35" s="22"/>
      <c r="O35" s="22"/>
      <c r="P35" s="22"/>
    </row>
    <row r="36" spans="1:16" ht="39" customHeight="1" x14ac:dyDescent="0.15">
      <c r="A36" s="22"/>
      <c r="B36" s="35"/>
      <c r="C36" s="1132" t="s">
        <v>542</v>
      </c>
      <c r="D36" s="1132"/>
      <c r="E36" s="1133"/>
      <c r="F36" s="36" t="s">
        <v>494</v>
      </c>
      <c r="G36" s="37">
        <v>2.44</v>
      </c>
      <c r="H36" s="37">
        <v>2.35</v>
      </c>
      <c r="I36" s="37">
        <v>2.69</v>
      </c>
      <c r="J36" s="38">
        <v>2.77</v>
      </c>
      <c r="K36" s="22"/>
      <c r="L36" s="22"/>
      <c r="M36" s="22"/>
      <c r="N36" s="22"/>
      <c r="O36" s="22"/>
      <c r="P36" s="22"/>
    </row>
    <row r="37" spans="1:16" ht="39" customHeight="1" x14ac:dyDescent="0.15">
      <c r="A37" s="22"/>
      <c r="B37" s="35"/>
      <c r="C37" s="1132" t="s">
        <v>543</v>
      </c>
      <c r="D37" s="1132"/>
      <c r="E37" s="1133"/>
      <c r="F37" s="36">
        <v>1</v>
      </c>
      <c r="G37" s="37">
        <v>0.78</v>
      </c>
      <c r="H37" s="37">
        <v>1.17</v>
      </c>
      <c r="I37" s="37">
        <v>1.35</v>
      </c>
      <c r="J37" s="38">
        <v>1.44</v>
      </c>
      <c r="K37" s="22"/>
      <c r="L37" s="22"/>
      <c r="M37" s="22"/>
      <c r="N37" s="22"/>
      <c r="O37" s="22"/>
      <c r="P37" s="22"/>
    </row>
    <row r="38" spans="1:16" ht="39" customHeight="1" x14ac:dyDescent="0.15">
      <c r="A38" s="22"/>
      <c r="B38" s="35"/>
      <c r="C38" s="1132" t="s">
        <v>544</v>
      </c>
      <c r="D38" s="1132"/>
      <c r="E38" s="1133"/>
      <c r="F38" s="36">
        <v>1.48</v>
      </c>
      <c r="G38" s="37">
        <v>1.29</v>
      </c>
      <c r="H38" s="37">
        <v>1.26</v>
      </c>
      <c r="I38" s="37">
        <v>1.42</v>
      </c>
      <c r="J38" s="38">
        <v>0.57999999999999996</v>
      </c>
      <c r="K38" s="22"/>
      <c r="L38" s="22"/>
      <c r="M38" s="22"/>
      <c r="N38" s="22"/>
      <c r="O38" s="22"/>
      <c r="P38" s="22"/>
    </row>
    <row r="39" spans="1:16" ht="39" customHeight="1" x14ac:dyDescent="0.15">
      <c r="A39" s="22"/>
      <c r="B39" s="35"/>
      <c r="C39" s="1132" t="s">
        <v>545</v>
      </c>
      <c r="D39" s="1132"/>
      <c r="E39" s="1133"/>
      <c r="F39" s="36">
        <v>0.06</v>
      </c>
      <c r="G39" s="37">
        <v>0.09</v>
      </c>
      <c r="H39" s="37">
        <v>0.13</v>
      </c>
      <c r="I39" s="37">
        <v>0.35</v>
      </c>
      <c r="J39" s="38">
        <v>0.24</v>
      </c>
      <c r="K39" s="22"/>
      <c r="L39" s="22"/>
      <c r="M39" s="22"/>
      <c r="N39" s="22"/>
      <c r="O39" s="22"/>
      <c r="P39" s="22"/>
    </row>
    <row r="40" spans="1:16" ht="39" customHeight="1" x14ac:dyDescent="0.15">
      <c r="A40" s="22"/>
      <c r="B40" s="35"/>
      <c r="C40" s="1132" t="s">
        <v>546</v>
      </c>
      <c r="D40" s="1132"/>
      <c r="E40" s="1133"/>
      <c r="F40" s="36">
        <v>0.11</v>
      </c>
      <c r="G40" s="37">
        <v>0.05</v>
      </c>
      <c r="H40" s="37">
        <v>0.13</v>
      </c>
      <c r="I40" s="37">
        <v>0.16</v>
      </c>
      <c r="J40" s="38">
        <v>0.12</v>
      </c>
      <c r="K40" s="22"/>
      <c r="L40" s="22"/>
      <c r="M40" s="22"/>
      <c r="N40" s="22"/>
      <c r="O40" s="22"/>
      <c r="P40" s="22"/>
    </row>
    <row r="41" spans="1:16" ht="39" customHeight="1" x14ac:dyDescent="0.15">
      <c r="A41" s="22"/>
      <c r="B41" s="35"/>
      <c r="C41" s="1132" t="s">
        <v>547</v>
      </c>
      <c r="D41" s="1132"/>
      <c r="E41" s="1133"/>
      <c r="F41" s="36">
        <v>2.2400000000000002</v>
      </c>
      <c r="G41" s="37">
        <v>0.04</v>
      </c>
      <c r="H41" s="37">
        <v>0.05</v>
      </c>
      <c r="I41" s="37">
        <v>7.0000000000000007E-2</v>
      </c>
      <c r="J41" s="38">
        <v>0.11</v>
      </c>
      <c r="K41" s="22"/>
      <c r="L41" s="22"/>
      <c r="M41" s="22"/>
      <c r="N41" s="22"/>
      <c r="O41" s="22"/>
      <c r="P41" s="22"/>
    </row>
    <row r="42" spans="1:16" ht="39" customHeight="1" x14ac:dyDescent="0.15">
      <c r="A42" s="22"/>
      <c r="B42" s="39"/>
      <c r="C42" s="1132" t="s">
        <v>548</v>
      </c>
      <c r="D42" s="1132"/>
      <c r="E42" s="1133"/>
      <c r="F42" s="36" t="s">
        <v>549</v>
      </c>
      <c r="G42" s="37" t="s">
        <v>550</v>
      </c>
      <c r="H42" s="37" t="s">
        <v>494</v>
      </c>
      <c r="I42" s="37" t="s">
        <v>494</v>
      </c>
      <c r="J42" s="38" t="s">
        <v>494</v>
      </c>
      <c r="K42" s="22"/>
      <c r="L42" s="22"/>
      <c r="M42" s="22"/>
      <c r="N42" s="22"/>
      <c r="O42" s="22"/>
      <c r="P42" s="22"/>
    </row>
    <row r="43" spans="1:16" ht="39" customHeight="1" thickBot="1" x14ac:dyDescent="0.2">
      <c r="A43" s="22"/>
      <c r="B43" s="40"/>
      <c r="C43" s="1134" t="s">
        <v>551</v>
      </c>
      <c r="D43" s="1134"/>
      <c r="E43" s="1135"/>
      <c r="F43" s="41">
        <v>0.28000000000000003</v>
      </c>
      <c r="G43" s="42">
        <v>0.14000000000000001</v>
      </c>
      <c r="H43" s="42">
        <v>0.15</v>
      </c>
      <c r="I43" s="42">
        <v>0.39</v>
      </c>
      <c r="J43" s="43">
        <v>0.28999999999999998</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rMfpCGr3OOv7XpoKE/Rx/VsLnTACGhRGvNOV3kucZKgZZpJ5Wua2XQguQgzskR5GeCPp8Ki3tITZjh1ATwZ2A==" saltValue="a+VryevUiV9XxMqpDJgLt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533</v>
      </c>
      <c r="L44" s="54" t="s">
        <v>534</v>
      </c>
      <c r="M44" s="54" t="s">
        <v>535</v>
      </c>
      <c r="N44" s="54" t="s">
        <v>536</v>
      </c>
      <c r="O44" s="55" t="s">
        <v>537</v>
      </c>
      <c r="P44" s="46"/>
      <c r="Q44" s="46"/>
      <c r="R44" s="46"/>
      <c r="S44" s="46"/>
      <c r="T44" s="46"/>
      <c r="U44" s="46"/>
    </row>
    <row r="45" spans="1:21" ht="30.75" customHeight="1" x14ac:dyDescent="0.15">
      <c r="A45" s="46"/>
      <c r="B45" s="1161" t="s">
        <v>9</v>
      </c>
      <c r="C45" s="1162"/>
      <c r="D45" s="56"/>
      <c r="E45" s="1167" t="s">
        <v>10</v>
      </c>
      <c r="F45" s="1167"/>
      <c r="G45" s="1167"/>
      <c r="H45" s="1167"/>
      <c r="I45" s="1167"/>
      <c r="J45" s="1168"/>
      <c r="K45" s="57">
        <v>1594</v>
      </c>
      <c r="L45" s="58">
        <v>1514</v>
      </c>
      <c r="M45" s="58">
        <v>1644</v>
      </c>
      <c r="N45" s="58">
        <v>1560</v>
      </c>
      <c r="O45" s="59">
        <v>1744</v>
      </c>
      <c r="P45" s="46"/>
      <c r="Q45" s="46"/>
      <c r="R45" s="46"/>
      <c r="S45" s="46"/>
      <c r="T45" s="46"/>
      <c r="U45" s="46"/>
    </row>
    <row r="46" spans="1:21" ht="30.75" customHeight="1" x14ac:dyDescent="0.15">
      <c r="A46" s="46"/>
      <c r="B46" s="1163"/>
      <c r="C46" s="1164"/>
      <c r="D46" s="60"/>
      <c r="E46" s="1140" t="s">
        <v>11</v>
      </c>
      <c r="F46" s="1140"/>
      <c r="G46" s="1140"/>
      <c r="H46" s="1140"/>
      <c r="I46" s="1140"/>
      <c r="J46" s="1141"/>
      <c r="K46" s="61" t="s">
        <v>494</v>
      </c>
      <c r="L46" s="62" t="s">
        <v>494</v>
      </c>
      <c r="M46" s="62" t="s">
        <v>494</v>
      </c>
      <c r="N46" s="62" t="s">
        <v>494</v>
      </c>
      <c r="O46" s="63" t="s">
        <v>494</v>
      </c>
      <c r="P46" s="46"/>
      <c r="Q46" s="46"/>
      <c r="R46" s="46"/>
      <c r="S46" s="46"/>
      <c r="T46" s="46"/>
      <c r="U46" s="46"/>
    </row>
    <row r="47" spans="1:21" ht="30.75" customHeight="1" x14ac:dyDescent="0.15">
      <c r="A47" s="46"/>
      <c r="B47" s="1163"/>
      <c r="C47" s="1164"/>
      <c r="D47" s="60"/>
      <c r="E47" s="1140" t="s">
        <v>12</v>
      </c>
      <c r="F47" s="1140"/>
      <c r="G47" s="1140"/>
      <c r="H47" s="1140"/>
      <c r="I47" s="1140"/>
      <c r="J47" s="1141"/>
      <c r="K47" s="61" t="s">
        <v>494</v>
      </c>
      <c r="L47" s="62" t="s">
        <v>494</v>
      </c>
      <c r="M47" s="62" t="s">
        <v>494</v>
      </c>
      <c r="N47" s="62" t="s">
        <v>494</v>
      </c>
      <c r="O47" s="63" t="s">
        <v>494</v>
      </c>
      <c r="P47" s="46"/>
      <c r="Q47" s="46"/>
      <c r="R47" s="46"/>
      <c r="S47" s="46"/>
      <c r="T47" s="46"/>
      <c r="U47" s="46"/>
    </row>
    <row r="48" spans="1:21" ht="30.75" customHeight="1" x14ac:dyDescent="0.15">
      <c r="A48" s="46"/>
      <c r="B48" s="1163"/>
      <c r="C48" s="1164"/>
      <c r="D48" s="60"/>
      <c r="E48" s="1140" t="s">
        <v>13</v>
      </c>
      <c r="F48" s="1140"/>
      <c r="G48" s="1140"/>
      <c r="H48" s="1140"/>
      <c r="I48" s="1140"/>
      <c r="J48" s="1141"/>
      <c r="K48" s="61">
        <v>103</v>
      </c>
      <c r="L48" s="62">
        <v>117</v>
      </c>
      <c r="M48" s="62">
        <v>128</v>
      </c>
      <c r="N48" s="62">
        <v>113</v>
      </c>
      <c r="O48" s="63">
        <v>132</v>
      </c>
      <c r="P48" s="46"/>
      <c r="Q48" s="46"/>
      <c r="R48" s="46"/>
      <c r="S48" s="46"/>
      <c r="T48" s="46"/>
      <c r="U48" s="46"/>
    </row>
    <row r="49" spans="1:21" ht="30.75" customHeight="1" x14ac:dyDescent="0.15">
      <c r="A49" s="46"/>
      <c r="B49" s="1163"/>
      <c r="C49" s="1164"/>
      <c r="D49" s="60"/>
      <c r="E49" s="1140" t="s">
        <v>14</v>
      </c>
      <c r="F49" s="1140"/>
      <c r="G49" s="1140"/>
      <c r="H49" s="1140"/>
      <c r="I49" s="1140"/>
      <c r="J49" s="1141"/>
      <c r="K49" s="61">
        <v>24</v>
      </c>
      <c r="L49" s="62">
        <v>21</v>
      </c>
      <c r="M49" s="62">
        <v>23</v>
      </c>
      <c r="N49" s="62">
        <v>22</v>
      </c>
      <c r="O49" s="63">
        <v>13</v>
      </c>
      <c r="P49" s="46"/>
      <c r="Q49" s="46"/>
      <c r="R49" s="46"/>
      <c r="S49" s="46"/>
      <c r="T49" s="46"/>
      <c r="U49" s="46"/>
    </row>
    <row r="50" spans="1:21" ht="30.75" customHeight="1" x14ac:dyDescent="0.15">
      <c r="A50" s="46"/>
      <c r="B50" s="1163"/>
      <c r="C50" s="1164"/>
      <c r="D50" s="60"/>
      <c r="E50" s="1140" t="s">
        <v>15</v>
      </c>
      <c r="F50" s="1140"/>
      <c r="G50" s="1140"/>
      <c r="H50" s="1140"/>
      <c r="I50" s="1140"/>
      <c r="J50" s="1141"/>
      <c r="K50" s="61">
        <v>0</v>
      </c>
      <c r="L50" s="62">
        <v>0</v>
      </c>
      <c r="M50" s="62">
        <v>0</v>
      </c>
      <c r="N50" s="62">
        <v>0</v>
      </c>
      <c r="O50" s="63">
        <v>0</v>
      </c>
      <c r="P50" s="46"/>
      <c r="Q50" s="46"/>
      <c r="R50" s="46"/>
      <c r="S50" s="46"/>
      <c r="T50" s="46"/>
      <c r="U50" s="46"/>
    </row>
    <row r="51" spans="1:21" ht="30.75" customHeight="1" x14ac:dyDescent="0.15">
      <c r="A51" s="46"/>
      <c r="B51" s="1165"/>
      <c r="C51" s="1166"/>
      <c r="D51" s="64"/>
      <c r="E51" s="1140" t="s">
        <v>16</v>
      </c>
      <c r="F51" s="1140"/>
      <c r="G51" s="1140"/>
      <c r="H51" s="1140"/>
      <c r="I51" s="1140"/>
      <c r="J51" s="1141"/>
      <c r="K51" s="61" t="s">
        <v>494</v>
      </c>
      <c r="L51" s="62" t="s">
        <v>494</v>
      </c>
      <c r="M51" s="62" t="s">
        <v>494</v>
      </c>
      <c r="N51" s="62" t="s">
        <v>494</v>
      </c>
      <c r="O51" s="63" t="s">
        <v>494</v>
      </c>
      <c r="P51" s="46"/>
      <c r="Q51" s="46"/>
      <c r="R51" s="46"/>
      <c r="S51" s="46"/>
      <c r="T51" s="46"/>
      <c r="U51" s="46"/>
    </row>
    <row r="52" spans="1:21" ht="30.75" customHeight="1" x14ac:dyDescent="0.15">
      <c r="A52" s="46"/>
      <c r="B52" s="1138" t="s">
        <v>17</v>
      </c>
      <c r="C52" s="1139"/>
      <c r="D52" s="64"/>
      <c r="E52" s="1140" t="s">
        <v>18</v>
      </c>
      <c r="F52" s="1140"/>
      <c r="G52" s="1140"/>
      <c r="H52" s="1140"/>
      <c r="I52" s="1140"/>
      <c r="J52" s="1141"/>
      <c r="K52" s="61">
        <v>1360</v>
      </c>
      <c r="L52" s="62">
        <v>1298</v>
      </c>
      <c r="M52" s="62">
        <v>1379</v>
      </c>
      <c r="N52" s="62">
        <v>1296</v>
      </c>
      <c r="O52" s="63">
        <v>1422</v>
      </c>
      <c r="P52" s="46"/>
      <c r="Q52" s="46"/>
      <c r="R52" s="46"/>
      <c r="S52" s="46"/>
      <c r="T52" s="46"/>
      <c r="U52" s="46"/>
    </row>
    <row r="53" spans="1:21" ht="30.75" customHeight="1" thickBot="1" x14ac:dyDescent="0.2">
      <c r="A53" s="46"/>
      <c r="B53" s="1142" t="s">
        <v>19</v>
      </c>
      <c r="C53" s="1143"/>
      <c r="D53" s="65"/>
      <c r="E53" s="1144" t="s">
        <v>20</v>
      </c>
      <c r="F53" s="1144"/>
      <c r="G53" s="1144"/>
      <c r="H53" s="1144"/>
      <c r="I53" s="1144"/>
      <c r="J53" s="1145"/>
      <c r="K53" s="66">
        <v>361</v>
      </c>
      <c r="L53" s="67">
        <v>354</v>
      </c>
      <c r="M53" s="67">
        <v>416</v>
      </c>
      <c r="N53" s="67">
        <v>399</v>
      </c>
      <c r="O53" s="68">
        <v>467</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552</v>
      </c>
      <c r="L57" s="79" t="s">
        <v>553</v>
      </c>
      <c r="M57" s="79" t="s">
        <v>554</v>
      </c>
      <c r="N57" s="79" t="s">
        <v>555</v>
      </c>
      <c r="O57" s="80" t="s">
        <v>556</v>
      </c>
      <c r="P57" s="46"/>
      <c r="Q57" s="46"/>
      <c r="R57" s="46"/>
      <c r="S57" s="46"/>
      <c r="T57" s="46"/>
      <c r="U57" s="46"/>
    </row>
    <row r="58" spans="1:21" ht="31.5" customHeight="1" x14ac:dyDescent="0.15">
      <c r="B58" s="1146" t="s">
        <v>24</v>
      </c>
      <c r="C58" s="1147"/>
      <c r="D58" s="1152" t="s">
        <v>25</v>
      </c>
      <c r="E58" s="1153"/>
      <c r="F58" s="1153"/>
      <c r="G58" s="1153"/>
      <c r="H58" s="1153"/>
      <c r="I58" s="1153"/>
      <c r="J58" s="1154"/>
      <c r="K58" s="81"/>
      <c r="L58" s="82"/>
      <c r="M58" s="82"/>
      <c r="N58" s="82"/>
      <c r="O58" s="83"/>
    </row>
    <row r="59" spans="1:21" ht="31.5" customHeight="1" x14ac:dyDescent="0.15">
      <c r="B59" s="1148"/>
      <c r="C59" s="1149"/>
      <c r="D59" s="1155" t="s">
        <v>26</v>
      </c>
      <c r="E59" s="1156"/>
      <c r="F59" s="1156"/>
      <c r="G59" s="1156"/>
      <c r="H59" s="1156"/>
      <c r="I59" s="1156"/>
      <c r="J59" s="1157"/>
      <c r="K59" s="84"/>
      <c r="L59" s="85"/>
      <c r="M59" s="85"/>
      <c r="N59" s="85"/>
      <c r="O59" s="86"/>
    </row>
    <row r="60" spans="1:21" ht="31.5" customHeight="1" thickBot="1" x14ac:dyDescent="0.2">
      <c r="B60" s="1150"/>
      <c r="C60" s="1151"/>
      <c r="D60" s="1158" t="s">
        <v>27</v>
      </c>
      <c r="E60" s="1159"/>
      <c r="F60" s="1159"/>
      <c r="G60" s="1159"/>
      <c r="H60" s="1159"/>
      <c r="I60" s="1159"/>
      <c r="J60" s="1160"/>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fGvzt4y/QK7eOlHTFysxwpzr79Tj1Ab1njny/nWSt+aH2fSAN2ILVYQa0EmL8SXEpZF9ubrOZKHlwZ+TurbjCw==" saltValue="N1bQlIJntmoDM1B8Zdbtd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533</v>
      </c>
      <c r="J40" s="101" t="s">
        <v>534</v>
      </c>
      <c r="K40" s="101" t="s">
        <v>535</v>
      </c>
      <c r="L40" s="101" t="s">
        <v>536</v>
      </c>
      <c r="M40" s="102" t="s">
        <v>537</v>
      </c>
    </row>
    <row r="41" spans="2:13" ht="27.75" customHeight="1" x14ac:dyDescent="0.15">
      <c r="B41" s="1181" t="s">
        <v>30</v>
      </c>
      <c r="C41" s="1182"/>
      <c r="D41" s="103"/>
      <c r="E41" s="1183" t="s">
        <v>31</v>
      </c>
      <c r="F41" s="1183"/>
      <c r="G41" s="1183"/>
      <c r="H41" s="1184"/>
      <c r="I41" s="342">
        <v>15954</v>
      </c>
      <c r="J41" s="343">
        <v>16672</v>
      </c>
      <c r="K41" s="343">
        <v>16641</v>
      </c>
      <c r="L41" s="343">
        <v>16408</v>
      </c>
      <c r="M41" s="344">
        <v>16262</v>
      </c>
    </row>
    <row r="42" spans="2:13" ht="27.75" customHeight="1" x14ac:dyDescent="0.15">
      <c r="B42" s="1171"/>
      <c r="C42" s="1172"/>
      <c r="D42" s="104"/>
      <c r="E42" s="1175" t="s">
        <v>32</v>
      </c>
      <c r="F42" s="1175"/>
      <c r="G42" s="1175"/>
      <c r="H42" s="1176"/>
      <c r="I42" s="345" t="s">
        <v>494</v>
      </c>
      <c r="J42" s="346" t="s">
        <v>494</v>
      </c>
      <c r="K42" s="346" t="s">
        <v>494</v>
      </c>
      <c r="L42" s="346" t="s">
        <v>494</v>
      </c>
      <c r="M42" s="347" t="s">
        <v>494</v>
      </c>
    </row>
    <row r="43" spans="2:13" ht="27.75" customHeight="1" x14ac:dyDescent="0.15">
      <c r="B43" s="1171"/>
      <c r="C43" s="1172"/>
      <c r="D43" s="104"/>
      <c r="E43" s="1175" t="s">
        <v>33</v>
      </c>
      <c r="F43" s="1175"/>
      <c r="G43" s="1175"/>
      <c r="H43" s="1176"/>
      <c r="I43" s="345">
        <v>1262</v>
      </c>
      <c r="J43" s="346">
        <v>1174</v>
      </c>
      <c r="K43" s="346">
        <v>1100</v>
      </c>
      <c r="L43" s="346">
        <v>1070</v>
      </c>
      <c r="M43" s="347">
        <v>1002</v>
      </c>
    </row>
    <row r="44" spans="2:13" ht="27.75" customHeight="1" x14ac:dyDescent="0.15">
      <c r="B44" s="1171"/>
      <c r="C44" s="1172"/>
      <c r="D44" s="104"/>
      <c r="E44" s="1175" t="s">
        <v>34</v>
      </c>
      <c r="F44" s="1175"/>
      <c r="G44" s="1175"/>
      <c r="H44" s="1176"/>
      <c r="I44" s="345">
        <v>114</v>
      </c>
      <c r="J44" s="346">
        <v>99</v>
      </c>
      <c r="K44" s="346">
        <v>75</v>
      </c>
      <c r="L44" s="346">
        <v>54</v>
      </c>
      <c r="M44" s="347">
        <v>103</v>
      </c>
    </row>
    <row r="45" spans="2:13" ht="27.75" customHeight="1" x14ac:dyDescent="0.15">
      <c r="B45" s="1171"/>
      <c r="C45" s="1172"/>
      <c r="D45" s="104"/>
      <c r="E45" s="1175" t="s">
        <v>35</v>
      </c>
      <c r="F45" s="1175"/>
      <c r="G45" s="1175"/>
      <c r="H45" s="1176"/>
      <c r="I45" s="345">
        <v>896</v>
      </c>
      <c r="J45" s="346">
        <v>879</v>
      </c>
      <c r="K45" s="346">
        <v>791</v>
      </c>
      <c r="L45" s="346">
        <v>656</v>
      </c>
      <c r="M45" s="347">
        <v>584</v>
      </c>
    </row>
    <row r="46" spans="2:13" ht="27.75" customHeight="1" x14ac:dyDescent="0.15">
      <c r="B46" s="1171"/>
      <c r="C46" s="1172"/>
      <c r="D46" s="105"/>
      <c r="E46" s="1175" t="s">
        <v>36</v>
      </c>
      <c r="F46" s="1175"/>
      <c r="G46" s="1175"/>
      <c r="H46" s="1176"/>
      <c r="I46" s="345" t="s">
        <v>494</v>
      </c>
      <c r="J46" s="346" t="s">
        <v>494</v>
      </c>
      <c r="K46" s="346" t="s">
        <v>494</v>
      </c>
      <c r="L46" s="346" t="s">
        <v>494</v>
      </c>
      <c r="M46" s="347" t="s">
        <v>494</v>
      </c>
    </row>
    <row r="47" spans="2:13" ht="27.75" customHeight="1" x14ac:dyDescent="0.15">
      <c r="B47" s="1171"/>
      <c r="C47" s="1172"/>
      <c r="D47" s="106"/>
      <c r="E47" s="1185" t="s">
        <v>37</v>
      </c>
      <c r="F47" s="1186"/>
      <c r="G47" s="1186"/>
      <c r="H47" s="1187"/>
      <c r="I47" s="345" t="s">
        <v>494</v>
      </c>
      <c r="J47" s="346" t="s">
        <v>494</v>
      </c>
      <c r="K47" s="346" t="s">
        <v>494</v>
      </c>
      <c r="L47" s="346" t="s">
        <v>494</v>
      </c>
      <c r="M47" s="347" t="s">
        <v>494</v>
      </c>
    </row>
    <row r="48" spans="2:13" ht="27.75" customHeight="1" x14ac:dyDescent="0.15">
      <c r="B48" s="1171"/>
      <c r="C48" s="1172"/>
      <c r="D48" s="104"/>
      <c r="E48" s="1175" t="s">
        <v>38</v>
      </c>
      <c r="F48" s="1175"/>
      <c r="G48" s="1175"/>
      <c r="H48" s="1176"/>
      <c r="I48" s="345" t="s">
        <v>494</v>
      </c>
      <c r="J48" s="346" t="s">
        <v>494</v>
      </c>
      <c r="K48" s="346" t="s">
        <v>494</v>
      </c>
      <c r="L48" s="346" t="s">
        <v>494</v>
      </c>
      <c r="M48" s="347" t="s">
        <v>494</v>
      </c>
    </row>
    <row r="49" spans="2:13" ht="27.75" customHeight="1" x14ac:dyDescent="0.15">
      <c r="B49" s="1173"/>
      <c r="C49" s="1174"/>
      <c r="D49" s="104"/>
      <c r="E49" s="1175" t="s">
        <v>39</v>
      </c>
      <c r="F49" s="1175"/>
      <c r="G49" s="1175"/>
      <c r="H49" s="1176"/>
      <c r="I49" s="345" t="s">
        <v>494</v>
      </c>
      <c r="J49" s="346" t="s">
        <v>494</v>
      </c>
      <c r="K49" s="346" t="s">
        <v>494</v>
      </c>
      <c r="L49" s="346" t="s">
        <v>494</v>
      </c>
      <c r="M49" s="347" t="s">
        <v>494</v>
      </c>
    </row>
    <row r="50" spans="2:13" ht="27.75" customHeight="1" x14ac:dyDescent="0.15">
      <c r="B50" s="1169" t="s">
        <v>40</v>
      </c>
      <c r="C50" s="1170"/>
      <c r="D50" s="107"/>
      <c r="E50" s="1175" t="s">
        <v>41</v>
      </c>
      <c r="F50" s="1175"/>
      <c r="G50" s="1175"/>
      <c r="H50" s="1176"/>
      <c r="I50" s="345">
        <v>4524</v>
      </c>
      <c r="J50" s="346">
        <v>4929</v>
      </c>
      <c r="K50" s="346">
        <v>5450</v>
      </c>
      <c r="L50" s="346">
        <v>6255</v>
      </c>
      <c r="M50" s="347">
        <v>6836</v>
      </c>
    </row>
    <row r="51" spans="2:13" ht="27.75" customHeight="1" x14ac:dyDescent="0.15">
      <c r="B51" s="1171"/>
      <c r="C51" s="1172"/>
      <c r="D51" s="104"/>
      <c r="E51" s="1175" t="s">
        <v>42</v>
      </c>
      <c r="F51" s="1175"/>
      <c r="G51" s="1175"/>
      <c r="H51" s="1176"/>
      <c r="I51" s="345">
        <v>7</v>
      </c>
      <c r="J51" s="346">
        <v>5</v>
      </c>
      <c r="K51" s="346">
        <v>8</v>
      </c>
      <c r="L51" s="346">
        <v>6</v>
      </c>
      <c r="M51" s="347">
        <v>5</v>
      </c>
    </row>
    <row r="52" spans="2:13" ht="27.75" customHeight="1" x14ac:dyDescent="0.15">
      <c r="B52" s="1173"/>
      <c r="C52" s="1174"/>
      <c r="D52" s="104"/>
      <c r="E52" s="1175" t="s">
        <v>43</v>
      </c>
      <c r="F52" s="1175"/>
      <c r="G52" s="1175"/>
      <c r="H52" s="1176"/>
      <c r="I52" s="345">
        <v>13015</v>
      </c>
      <c r="J52" s="346">
        <v>13708</v>
      </c>
      <c r="K52" s="346">
        <v>13061</v>
      </c>
      <c r="L52" s="346">
        <v>12786</v>
      </c>
      <c r="M52" s="347">
        <v>13122</v>
      </c>
    </row>
    <row r="53" spans="2:13" ht="27.75" customHeight="1" thickBot="1" x14ac:dyDescent="0.2">
      <c r="B53" s="1177" t="s">
        <v>19</v>
      </c>
      <c r="C53" s="1178"/>
      <c r="D53" s="108"/>
      <c r="E53" s="1179" t="s">
        <v>44</v>
      </c>
      <c r="F53" s="1179"/>
      <c r="G53" s="1179"/>
      <c r="H53" s="1180"/>
      <c r="I53" s="348">
        <v>681</v>
      </c>
      <c r="J53" s="349">
        <v>181</v>
      </c>
      <c r="K53" s="349">
        <v>88</v>
      </c>
      <c r="L53" s="349">
        <v>-859</v>
      </c>
      <c r="M53" s="350">
        <v>-2011</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bksXU2qRTbskYTvJp8PkPYdtqzJfGr2IC6g8TSuhl7UUDttBf6Nv3Ktn6dRRf/Fy8yG+EX5jiSmwHZ+YM4Xj5w==" saltValue="oSsaMymWSIddEr4g7852c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535</v>
      </c>
      <c r="G54" s="117" t="s">
        <v>536</v>
      </c>
      <c r="H54" s="118" t="s">
        <v>537</v>
      </c>
    </row>
    <row r="55" spans="2:8" ht="52.5" customHeight="1" x14ac:dyDescent="0.15">
      <c r="B55" s="119"/>
      <c r="C55" s="1196" t="s">
        <v>46</v>
      </c>
      <c r="D55" s="1196"/>
      <c r="E55" s="1197"/>
      <c r="F55" s="120">
        <v>600</v>
      </c>
      <c r="G55" s="120">
        <v>600</v>
      </c>
      <c r="H55" s="121">
        <v>600</v>
      </c>
    </row>
    <row r="56" spans="2:8" ht="52.5" customHeight="1" x14ac:dyDescent="0.15">
      <c r="B56" s="122"/>
      <c r="C56" s="1198" t="s">
        <v>47</v>
      </c>
      <c r="D56" s="1198"/>
      <c r="E56" s="1199"/>
      <c r="F56" s="123">
        <v>992</v>
      </c>
      <c r="G56" s="123">
        <v>1054</v>
      </c>
      <c r="H56" s="124">
        <v>1069</v>
      </c>
    </row>
    <row r="57" spans="2:8" ht="53.25" customHeight="1" x14ac:dyDescent="0.15">
      <c r="B57" s="122"/>
      <c r="C57" s="1200" t="s">
        <v>48</v>
      </c>
      <c r="D57" s="1200"/>
      <c r="E57" s="1201"/>
      <c r="F57" s="125">
        <v>4258</v>
      </c>
      <c r="G57" s="125">
        <v>4656</v>
      </c>
      <c r="H57" s="126">
        <v>5134</v>
      </c>
    </row>
    <row r="58" spans="2:8" ht="45.75" customHeight="1" x14ac:dyDescent="0.15">
      <c r="B58" s="127"/>
      <c r="C58" s="1188" t="s">
        <v>557</v>
      </c>
      <c r="D58" s="1189"/>
      <c r="E58" s="1190"/>
      <c r="F58" s="128">
        <v>1574</v>
      </c>
      <c r="G58" s="128">
        <v>1700</v>
      </c>
      <c r="H58" s="129">
        <v>1830</v>
      </c>
    </row>
    <row r="59" spans="2:8" ht="45.75" customHeight="1" x14ac:dyDescent="0.15">
      <c r="B59" s="127"/>
      <c r="C59" s="1188" t="s">
        <v>559</v>
      </c>
      <c r="D59" s="1189"/>
      <c r="E59" s="1190"/>
      <c r="F59" s="128">
        <v>400</v>
      </c>
      <c r="G59" s="128">
        <v>700</v>
      </c>
      <c r="H59" s="129">
        <v>1000</v>
      </c>
    </row>
    <row r="60" spans="2:8" ht="45.75" customHeight="1" x14ac:dyDescent="0.15">
      <c r="B60" s="127"/>
      <c r="C60" s="1188" t="s">
        <v>561</v>
      </c>
      <c r="D60" s="1189"/>
      <c r="E60" s="1190"/>
      <c r="F60" s="128">
        <v>1030</v>
      </c>
      <c r="G60" s="128">
        <v>1000</v>
      </c>
      <c r="H60" s="129">
        <v>933</v>
      </c>
    </row>
    <row r="61" spans="2:8" ht="45.75" customHeight="1" x14ac:dyDescent="0.15">
      <c r="B61" s="127"/>
      <c r="C61" s="1188" t="s">
        <v>558</v>
      </c>
      <c r="D61" s="1189"/>
      <c r="E61" s="1190"/>
      <c r="F61" s="128">
        <v>863</v>
      </c>
      <c r="G61" s="128">
        <v>876</v>
      </c>
      <c r="H61" s="129">
        <v>915</v>
      </c>
    </row>
    <row r="62" spans="2:8" ht="45.75" customHeight="1" thickBot="1" x14ac:dyDescent="0.2">
      <c r="B62" s="130"/>
      <c r="C62" s="1191" t="s">
        <v>560</v>
      </c>
      <c r="D62" s="1192"/>
      <c r="E62" s="1193"/>
      <c r="F62" s="131">
        <v>231</v>
      </c>
      <c r="G62" s="131">
        <v>260</v>
      </c>
      <c r="H62" s="132">
        <v>326</v>
      </c>
    </row>
    <row r="63" spans="2:8" ht="52.5" customHeight="1" thickBot="1" x14ac:dyDescent="0.2">
      <c r="B63" s="133"/>
      <c r="C63" s="1194" t="s">
        <v>49</v>
      </c>
      <c r="D63" s="1194"/>
      <c r="E63" s="1195"/>
      <c r="F63" s="134">
        <v>5850</v>
      </c>
      <c r="G63" s="134">
        <v>6310</v>
      </c>
      <c r="H63" s="135">
        <v>6803</v>
      </c>
    </row>
    <row r="64" spans="2:8" x14ac:dyDescent="0.15"/>
  </sheetData>
  <sheetProtection algorithmName="SHA-512" hashValue="FR+pzFNqcnpoqZaAM+a0iXKqJOqwWAom5ugwhQsQF71PInTgxZWJMjADU1YHG75Qv6SaVNsGokp2wmfRDtlpdg==" saltValue="489TSIbJmJhm4qGn796I9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532</v>
      </c>
      <c r="G2" s="149"/>
      <c r="H2" s="150"/>
    </row>
    <row r="3" spans="1:8" x14ac:dyDescent="0.15">
      <c r="A3" s="146" t="s">
        <v>525</v>
      </c>
      <c r="B3" s="151"/>
      <c r="C3" s="152"/>
      <c r="D3" s="153">
        <v>342097</v>
      </c>
      <c r="E3" s="154"/>
      <c r="F3" s="155">
        <v>118252</v>
      </c>
      <c r="G3" s="156"/>
      <c r="H3" s="157"/>
    </row>
    <row r="4" spans="1:8" x14ac:dyDescent="0.15">
      <c r="A4" s="158"/>
      <c r="B4" s="159"/>
      <c r="C4" s="160"/>
      <c r="D4" s="161">
        <v>128534</v>
      </c>
      <c r="E4" s="162"/>
      <c r="F4" s="163">
        <v>49994</v>
      </c>
      <c r="G4" s="164"/>
      <c r="H4" s="165"/>
    </row>
    <row r="5" spans="1:8" x14ac:dyDescent="0.15">
      <c r="A5" s="146" t="s">
        <v>527</v>
      </c>
      <c r="B5" s="151"/>
      <c r="C5" s="152"/>
      <c r="D5" s="153">
        <v>332135</v>
      </c>
      <c r="E5" s="154"/>
      <c r="F5" s="155">
        <v>200194</v>
      </c>
      <c r="G5" s="156"/>
      <c r="H5" s="157"/>
    </row>
    <row r="6" spans="1:8" x14ac:dyDescent="0.15">
      <c r="A6" s="158"/>
      <c r="B6" s="159"/>
      <c r="C6" s="160"/>
      <c r="D6" s="161">
        <v>97234</v>
      </c>
      <c r="E6" s="162"/>
      <c r="F6" s="163">
        <v>106422</v>
      </c>
      <c r="G6" s="164"/>
      <c r="H6" s="165"/>
    </row>
    <row r="7" spans="1:8" x14ac:dyDescent="0.15">
      <c r="A7" s="146" t="s">
        <v>528</v>
      </c>
      <c r="B7" s="151"/>
      <c r="C7" s="152"/>
      <c r="D7" s="153">
        <v>227895</v>
      </c>
      <c r="E7" s="154"/>
      <c r="F7" s="155">
        <v>196914</v>
      </c>
      <c r="G7" s="156"/>
      <c r="H7" s="157"/>
    </row>
    <row r="8" spans="1:8" x14ac:dyDescent="0.15">
      <c r="A8" s="158"/>
      <c r="B8" s="159"/>
      <c r="C8" s="160"/>
      <c r="D8" s="161">
        <v>75506</v>
      </c>
      <c r="E8" s="162"/>
      <c r="F8" s="163">
        <v>98966</v>
      </c>
      <c r="G8" s="164"/>
      <c r="H8" s="165"/>
    </row>
    <row r="9" spans="1:8" x14ac:dyDescent="0.15">
      <c r="A9" s="146" t="s">
        <v>529</v>
      </c>
      <c r="B9" s="151"/>
      <c r="C9" s="152"/>
      <c r="D9" s="153">
        <v>248831</v>
      </c>
      <c r="E9" s="154"/>
      <c r="F9" s="155">
        <v>204757</v>
      </c>
      <c r="G9" s="156"/>
      <c r="H9" s="157"/>
    </row>
    <row r="10" spans="1:8" x14ac:dyDescent="0.15">
      <c r="A10" s="158"/>
      <c r="B10" s="159"/>
      <c r="C10" s="160"/>
      <c r="D10" s="161">
        <v>74772</v>
      </c>
      <c r="E10" s="162"/>
      <c r="F10" s="163">
        <v>106071</v>
      </c>
      <c r="G10" s="164"/>
      <c r="H10" s="165"/>
    </row>
    <row r="11" spans="1:8" x14ac:dyDescent="0.15">
      <c r="A11" s="146" t="s">
        <v>530</v>
      </c>
      <c r="B11" s="151"/>
      <c r="C11" s="152"/>
      <c r="D11" s="153">
        <v>275308</v>
      </c>
      <c r="E11" s="154"/>
      <c r="F11" s="155">
        <v>194971</v>
      </c>
      <c r="G11" s="156"/>
      <c r="H11" s="157"/>
    </row>
    <row r="12" spans="1:8" x14ac:dyDescent="0.15">
      <c r="A12" s="158"/>
      <c r="B12" s="159"/>
      <c r="C12" s="166"/>
      <c r="D12" s="161">
        <v>105088</v>
      </c>
      <c r="E12" s="162"/>
      <c r="F12" s="163">
        <v>105966</v>
      </c>
      <c r="G12" s="164"/>
      <c r="H12" s="165"/>
    </row>
    <row r="13" spans="1:8" x14ac:dyDescent="0.15">
      <c r="A13" s="146"/>
      <c r="B13" s="151"/>
      <c r="C13" s="152"/>
      <c r="D13" s="153">
        <v>285253</v>
      </c>
      <c r="E13" s="154"/>
      <c r="F13" s="155">
        <v>183018</v>
      </c>
      <c r="G13" s="167"/>
      <c r="H13" s="157"/>
    </row>
    <row r="14" spans="1:8" x14ac:dyDescent="0.15">
      <c r="A14" s="158"/>
      <c r="B14" s="159"/>
      <c r="C14" s="160"/>
      <c r="D14" s="161">
        <v>96227</v>
      </c>
      <c r="E14" s="162"/>
      <c r="F14" s="163">
        <v>93484</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4.32</v>
      </c>
      <c r="C19" s="168">
        <f>ROUND(VALUE(SUBSTITUTE(実質収支比率等に係る経年分析!G$48,"▲","-")),2)</f>
        <v>9.5</v>
      </c>
      <c r="D19" s="168">
        <f>ROUND(VALUE(SUBSTITUTE(実質収支比率等に係る経年分析!H$48,"▲","-")),2)</f>
        <v>11.75</v>
      </c>
      <c r="E19" s="168">
        <f>ROUND(VALUE(SUBSTITUTE(実質収支比率等に係る経年分析!I$48,"▲","-")),2)</f>
        <v>12.55</v>
      </c>
      <c r="F19" s="168">
        <f>ROUND(VALUE(SUBSTITUTE(実質収支比率等に係る経年分析!J$48,"▲","-")),2)</f>
        <v>10.49</v>
      </c>
    </row>
    <row r="20" spans="1:11" x14ac:dyDescent="0.15">
      <c r="A20" s="168" t="s">
        <v>53</v>
      </c>
      <c r="B20" s="168">
        <f>ROUND(VALUE(SUBSTITUTE(実質収支比率等に係る経年分析!F$47,"▲","-")),2)</f>
        <v>10.71</v>
      </c>
      <c r="C20" s="168">
        <f>ROUND(VALUE(SUBSTITUTE(実質収支比率等に係る経年分析!G$47,"▲","-")),2)</f>
        <v>8.85</v>
      </c>
      <c r="D20" s="168">
        <f>ROUND(VALUE(SUBSTITUTE(実質収支比率等に係る経年分析!H$47,"▲","-")),2)</f>
        <v>9.9600000000000009</v>
      </c>
      <c r="E20" s="168">
        <f>ROUND(VALUE(SUBSTITUTE(実質収支比率等に係る経年分析!I$47,"▲","-")),2)</f>
        <v>10.45</v>
      </c>
      <c r="F20" s="168">
        <f>ROUND(VALUE(SUBSTITUTE(実質収支比率等に係る経年分析!J$47,"▲","-")),2)</f>
        <v>10.07</v>
      </c>
    </row>
    <row r="21" spans="1:11" x14ac:dyDescent="0.15">
      <c r="A21" s="168" t="s">
        <v>54</v>
      </c>
      <c r="B21" s="168">
        <f>IF(ISNUMBER(VALUE(SUBSTITUTE(実質収支比率等に係る経年分析!F$49,"▲","-"))),ROUND(VALUE(SUBSTITUTE(実質収支比率等に係る経年分析!F$49,"▲","-")),2),NA())</f>
        <v>-10.78</v>
      </c>
      <c r="C21" s="168">
        <f>IF(ISNUMBER(VALUE(SUBSTITUTE(実質収支比率等に係る経年分析!G$49,"▲","-"))),ROUND(VALUE(SUBSTITUTE(実質収支比率等に係る経年分析!G$49,"▲","-")),2),NA())</f>
        <v>3.45</v>
      </c>
      <c r="D21" s="168">
        <f>IF(ISNUMBER(VALUE(SUBSTITUTE(実質収支比率等に係る経年分析!H$49,"▲","-"))),ROUND(VALUE(SUBSTITUTE(実質収支比率等に係る経年分析!H$49,"▲","-")),2),NA())</f>
        <v>4.5</v>
      </c>
      <c r="E21" s="168">
        <f>IF(ISNUMBER(VALUE(SUBSTITUTE(実質収支比率等に係る経年分析!I$49,"▲","-"))),ROUND(VALUE(SUBSTITUTE(実質収支比率等に係る経年分析!I$49,"▲","-")),2),NA())</f>
        <v>0.22</v>
      </c>
      <c r="F21" s="168">
        <f>IF(ISNUMBER(VALUE(SUBSTITUTE(実質収支比率等に係る経年分析!J$49,"▲","-"))),ROUND(VALUE(SUBSTITUTE(実質収支比率等に係る経年分析!J$49,"▲","-")),2),NA())</f>
        <v>-1.61</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0.28000000000000003</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0.14000000000000001</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0.15</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0.39</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0.28999999999999998</v>
      </c>
    </row>
    <row r="28" spans="1:11" x14ac:dyDescent="0.15">
      <c r="A28" s="169" t="str">
        <f>IF(連結実質赤字比率に係る赤字・黒字の構成分析!C$42="",NA(),連結実質赤字比率に係る赤字・黒字の構成分析!C$42)</f>
        <v>その他会計（赤字）</v>
      </c>
      <c r="B28" s="169">
        <f>IF(ROUND(VALUE(SUBSTITUTE(連結実質赤字比率に係る赤字・黒字の構成分析!F$42,"▲", "-")), 2) &lt; 0, ABS(ROUND(VALUE(SUBSTITUTE(連結実質赤字比率に係る赤字・黒字の構成分析!F$42,"▲", "-")), 2)), NA())</f>
        <v>0.1</v>
      </c>
      <c r="C28" s="169" t="e">
        <f>IF(ROUND(VALUE(SUBSTITUTE(連結実質赤字比率に係る赤字・黒字の構成分析!F$42,"▲", "-")), 2) &gt;= 0, ABS(ROUND(VALUE(SUBSTITUTE(連結実質赤字比率に係る赤字・黒字の構成分析!F$42,"▲", "-")), 2)), NA())</f>
        <v>#N/A</v>
      </c>
      <c r="D28" s="169">
        <f>IF(ROUND(VALUE(SUBSTITUTE(連結実質赤字比率に係る赤字・黒字の構成分析!G$42,"▲", "-")), 2) &lt; 0, ABS(ROUND(VALUE(SUBSTITUTE(連結実質赤字比率に係る赤字・黒字の構成分析!G$42,"▲", "-")), 2)), NA())</f>
        <v>0.35</v>
      </c>
      <c r="E28" s="169" t="e">
        <f>IF(ROUND(VALUE(SUBSTITUTE(連結実質赤字比率に係る赤字・黒字の構成分析!G$42,"▲", "-")), 2) &gt;= 0, ABS(ROUND(VALUE(SUBSTITUTE(連結実質赤字比率に係る赤字・黒字の構成分析!G$42,"▲", "-")), 2)), NA())</f>
        <v>#N/A</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簡易水道特別会計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2.2400000000000002</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0.04</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0.05</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7.0000000000000007E-2</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0.11</v>
      </c>
    </row>
    <row r="30" spans="1:11" x14ac:dyDescent="0.15">
      <c r="A30" s="169" t="str">
        <f>IF(連結実質赤字比率に係る赤字・黒字の構成分析!C$40="",NA(),連結実質赤字比率に係る赤字・黒字の構成分析!C$40)</f>
        <v>へき地診療施設特別会計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0.11</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0.05</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0.13</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0.16</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0.12</v>
      </c>
    </row>
    <row r="31" spans="1:11" x14ac:dyDescent="0.15">
      <c r="A31" s="169" t="str">
        <f>IF(連結実質赤字比率に係る赤字・黒字の構成分析!C$39="",NA(),連結実質赤字比率に係る赤字・黒字の構成分析!C$39)</f>
        <v>国民健康保険診療施設特別会計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0.06</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0.09</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0.13</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0.35</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0.24</v>
      </c>
    </row>
    <row r="32" spans="1:11" x14ac:dyDescent="0.15">
      <c r="A32" s="169" t="str">
        <f>IF(連結実質赤字比率に係る赤字・黒字の構成分析!C$38="",NA(),連結実質赤字比率に係る赤字・黒字の構成分析!C$38)</f>
        <v>太陽光発電特別会計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1.48</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1.29</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1.26</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1.42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0.57999999999999996</v>
      </c>
    </row>
    <row r="33" spans="1:16" x14ac:dyDescent="0.15">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0.78</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1.17</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1.35</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1.44</v>
      </c>
    </row>
    <row r="34" spans="1:16" x14ac:dyDescent="0.15">
      <c r="A34" s="169" t="str">
        <f>IF(連結実質赤字比率に係る赤字・黒字の構成分析!C$36="",NA(),連結実質赤字比率に係る赤字・黒字の構成分析!C$36)</f>
        <v>水道事業会計</v>
      </c>
      <c r="B34" s="169" t="e">
        <f>IF(ROUND(VALUE(SUBSTITUTE(連結実質赤字比率に係る赤字・黒字の構成分析!F$36,"▲", "-")), 2) &lt; 0, ABS(ROUND(VALUE(SUBSTITUTE(連結実質赤字比率に係る赤字・黒字の構成分析!F$36,"▲", "-")), 2)), NA())</f>
        <v>#VALUE!</v>
      </c>
      <c r="C34" s="169" t="e">
        <f>IF(ROUND(VALUE(SUBSTITUTE(連結実質赤字比率に係る赤字・黒字の構成分析!F$36,"▲", "-")), 2) &gt;= 0, ABS(ROUND(VALUE(SUBSTITUTE(連結実質赤字比率に係る赤字・黒字の構成分析!F$36,"▲", "-")), 2)), NA())</f>
        <v>#VALUE!</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2.44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2.35</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2.69</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2.77</v>
      </c>
    </row>
    <row r="35" spans="1:16" x14ac:dyDescent="0.15">
      <c r="A35" s="169" t="str">
        <f>IF(連結実質赤字比率に係る赤字・黒字の構成分析!C$35="",NA(),連結実質赤字比率に係る赤字・黒字の構成分析!C$35)</f>
        <v>国民健康保険特別会計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3.52</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3.33</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4.16</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6.18</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6.22</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4.24</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9.7799999999999994</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11.61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12.38</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10.33</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1360</v>
      </c>
      <c r="E42" s="170"/>
      <c r="F42" s="170"/>
      <c r="G42" s="170">
        <f>'実質公債費比率（分子）の構造'!L$52</f>
        <v>1298</v>
      </c>
      <c r="H42" s="170"/>
      <c r="I42" s="170"/>
      <c r="J42" s="170">
        <f>'実質公債費比率（分子）の構造'!M$52</f>
        <v>1379</v>
      </c>
      <c r="K42" s="170"/>
      <c r="L42" s="170"/>
      <c r="M42" s="170">
        <f>'実質公債費比率（分子）の構造'!N$52</f>
        <v>1296</v>
      </c>
      <c r="N42" s="170"/>
      <c r="O42" s="170"/>
      <c r="P42" s="170">
        <f>'実質公債費比率（分子）の構造'!O$52</f>
        <v>1422</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0</v>
      </c>
      <c r="C44" s="170"/>
      <c r="D44" s="170"/>
      <c r="E44" s="170">
        <f>'実質公債費比率（分子）の構造'!L$50</f>
        <v>0</v>
      </c>
      <c r="F44" s="170"/>
      <c r="G44" s="170"/>
      <c r="H44" s="170">
        <f>'実質公債費比率（分子）の構造'!M$50</f>
        <v>0</v>
      </c>
      <c r="I44" s="170"/>
      <c r="J44" s="170"/>
      <c r="K44" s="170">
        <f>'実質公債費比率（分子）の構造'!N$50</f>
        <v>0</v>
      </c>
      <c r="L44" s="170"/>
      <c r="M44" s="170"/>
      <c r="N44" s="170">
        <f>'実質公債費比率（分子）の構造'!O$50</f>
        <v>0</v>
      </c>
      <c r="O44" s="170"/>
      <c r="P44" s="170"/>
    </row>
    <row r="45" spans="1:16" x14ac:dyDescent="0.15">
      <c r="A45" s="170" t="s">
        <v>63</v>
      </c>
      <c r="B45" s="170">
        <f>'実質公債費比率（分子）の構造'!K$49</f>
        <v>24</v>
      </c>
      <c r="C45" s="170"/>
      <c r="D45" s="170"/>
      <c r="E45" s="170">
        <f>'実質公債費比率（分子）の構造'!L$49</f>
        <v>21</v>
      </c>
      <c r="F45" s="170"/>
      <c r="G45" s="170"/>
      <c r="H45" s="170">
        <f>'実質公債費比率（分子）の構造'!M$49</f>
        <v>23</v>
      </c>
      <c r="I45" s="170"/>
      <c r="J45" s="170"/>
      <c r="K45" s="170">
        <f>'実質公債費比率（分子）の構造'!N$49</f>
        <v>22</v>
      </c>
      <c r="L45" s="170"/>
      <c r="M45" s="170"/>
      <c r="N45" s="170">
        <f>'実質公債費比率（分子）の構造'!O$49</f>
        <v>13</v>
      </c>
      <c r="O45" s="170"/>
      <c r="P45" s="170"/>
    </row>
    <row r="46" spans="1:16" x14ac:dyDescent="0.15">
      <c r="A46" s="170" t="s">
        <v>64</v>
      </c>
      <c r="B46" s="170">
        <f>'実質公債費比率（分子）の構造'!K$48</f>
        <v>103</v>
      </c>
      <c r="C46" s="170"/>
      <c r="D46" s="170"/>
      <c r="E46" s="170">
        <f>'実質公債費比率（分子）の構造'!L$48</f>
        <v>117</v>
      </c>
      <c r="F46" s="170"/>
      <c r="G46" s="170"/>
      <c r="H46" s="170">
        <f>'実質公債費比率（分子）の構造'!M$48</f>
        <v>128</v>
      </c>
      <c r="I46" s="170"/>
      <c r="J46" s="170"/>
      <c r="K46" s="170">
        <f>'実質公債費比率（分子）の構造'!N$48</f>
        <v>113</v>
      </c>
      <c r="L46" s="170"/>
      <c r="M46" s="170"/>
      <c r="N46" s="170">
        <f>'実質公債費比率（分子）の構造'!O$48</f>
        <v>132</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1594</v>
      </c>
      <c r="C49" s="170"/>
      <c r="D49" s="170"/>
      <c r="E49" s="170">
        <f>'実質公債費比率（分子）の構造'!L$45</f>
        <v>1514</v>
      </c>
      <c r="F49" s="170"/>
      <c r="G49" s="170"/>
      <c r="H49" s="170">
        <f>'実質公債費比率（分子）の構造'!M$45</f>
        <v>1644</v>
      </c>
      <c r="I49" s="170"/>
      <c r="J49" s="170"/>
      <c r="K49" s="170">
        <f>'実質公債費比率（分子）の構造'!N$45</f>
        <v>1560</v>
      </c>
      <c r="L49" s="170"/>
      <c r="M49" s="170"/>
      <c r="N49" s="170">
        <f>'実質公債費比率（分子）の構造'!O$45</f>
        <v>1744</v>
      </c>
      <c r="O49" s="170"/>
      <c r="P49" s="170"/>
    </row>
    <row r="50" spans="1:16" x14ac:dyDescent="0.15">
      <c r="A50" s="170" t="s">
        <v>67</v>
      </c>
      <c r="B50" s="170" t="e">
        <f>NA()</f>
        <v>#N/A</v>
      </c>
      <c r="C50" s="170">
        <f>IF(ISNUMBER('実質公債費比率（分子）の構造'!K$53),'実質公債費比率（分子）の構造'!K$53,NA())</f>
        <v>361</v>
      </c>
      <c r="D50" s="170" t="e">
        <f>NA()</f>
        <v>#N/A</v>
      </c>
      <c r="E50" s="170" t="e">
        <f>NA()</f>
        <v>#N/A</v>
      </c>
      <c r="F50" s="170">
        <f>IF(ISNUMBER('実質公債費比率（分子）の構造'!L$53),'実質公債費比率（分子）の構造'!L$53,NA())</f>
        <v>354</v>
      </c>
      <c r="G50" s="170" t="e">
        <f>NA()</f>
        <v>#N/A</v>
      </c>
      <c r="H50" s="170" t="e">
        <f>NA()</f>
        <v>#N/A</v>
      </c>
      <c r="I50" s="170">
        <f>IF(ISNUMBER('実質公債費比率（分子）の構造'!M$53),'実質公債費比率（分子）の構造'!M$53,NA())</f>
        <v>416</v>
      </c>
      <c r="J50" s="170" t="e">
        <f>NA()</f>
        <v>#N/A</v>
      </c>
      <c r="K50" s="170" t="e">
        <f>NA()</f>
        <v>#N/A</v>
      </c>
      <c r="L50" s="170">
        <f>IF(ISNUMBER('実質公債費比率（分子）の構造'!N$53),'実質公債費比率（分子）の構造'!N$53,NA())</f>
        <v>399</v>
      </c>
      <c r="M50" s="170" t="e">
        <f>NA()</f>
        <v>#N/A</v>
      </c>
      <c r="N50" s="170" t="e">
        <f>NA()</f>
        <v>#N/A</v>
      </c>
      <c r="O50" s="170">
        <f>IF(ISNUMBER('実質公債費比率（分子）の構造'!O$53),'実質公債費比率（分子）の構造'!O$53,NA())</f>
        <v>467</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13015</v>
      </c>
      <c r="E56" s="169"/>
      <c r="F56" s="169"/>
      <c r="G56" s="169">
        <f>'将来負担比率（分子）の構造'!J$52</f>
        <v>13708</v>
      </c>
      <c r="H56" s="169"/>
      <c r="I56" s="169"/>
      <c r="J56" s="169">
        <f>'将来負担比率（分子）の構造'!K$52</f>
        <v>13061</v>
      </c>
      <c r="K56" s="169"/>
      <c r="L56" s="169"/>
      <c r="M56" s="169">
        <f>'将来負担比率（分子）の構造'!L$52</f>
        <v>12786</v>
      </c>
      <c r="N56" s="169"/>
      <c r="O56" s="169"/>
      <c r="P56" s="169">
        <f>'将来負担比率（分子）の構造'!M$52</f>
        <v>13122</v>
      </c>
    </row>
    <row r="57" spans="1:16" x14ac:dyDescent="0.15">
      <c r="A57" s="169" t="s">
        <v>42</v>
      </c>
      <c r="B57" s="169"/>
      <c r="C57" s="169"/>
      <c r="D57" s="169">
        <f>'将来負担比率（分子）の構造'!I$51</f>
        <v>7</v>
      </c>
      <c r="E57" s="169"/>
      <c r="F57" s="169"/>
      <c r="G57" s="169">
        <f>'将来負担比率（分子）の構造'!J$51</f>
        <v>5</v>
      </c>
      <c r="H57" s="169"/>
      <c r="I57" s="169"/>
      <c r="J57" s="169">
        <f>'将来負担比率（分子）の構造'!K$51</f>
        <v>8</v>
      </c>
      <c r="K57" s="169"/>
      <c r="L57" s="169"/>
      <c r="M57" s="169">
        <f>'将来負担比率（分子）の構造'!L$51</f>
        <v>6</v>
      </c>
      <c r="N57" s="169"/>
      <c r="O57" s="169"/>
      <c r="P57" s="169">
        <f>'将来負担比率（分子）の構造'!M$51</f>
        <v>5</v>
      </c>
    </row>
    <row r="58" spans="1:16" x14ac:dyDescent="0.15">
      <c r="A58" s="169" t="s">
        <v>41</v>
      </c>
      <c r="B58" s="169"/>
      <c r="C58" s="169"/>
      <c r="D58" s="169">
        <f>'将来負担比率（分子）の構造'!I$50</f>
        <v>4524</v>
      </c>
      <c r="E58" s="169"/>
      <c r="F58" s="169"/>
      <c r="G58" s="169">
        <f>'将来負担比率（分子）の構造'!J$50</f>
        <v>4929</v>
      </c>
      <c r="H58" s="169"/>
      <c r="I58" s="169"/>
      <c r="J58" s="169">
        <f>'将来負担比率（分子）の構造'!K$50</f>
        <v>5450</v>
      </c>
      <c r="K58" s="169"/>
      <c r="L58" s="169"/>
      <c r="M58" s="169">
        <f>'将来負担比率（分子）の構造'!L$50</f>
        <v>6255</v>
      </c>
      <c r="N58" s="169"/>
      <c r="O58" s="169"/>
      <c r="P58" s="169">
        <f>'将来負担比率（分子）の構造'!M$50</f>
        <v>6836</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896</v>
      </c>
      <c r="C62" s="169"/>
      <c r="D62" s="169"/>
      <c r="E62" s="169">
        <f>'将来負担比率（分子）の構造'!J$45</f>
        <v>879</v>
      </c>
      <c r="F62" s="169"/>
      <c r="G62" s="169"/>
      <c r="H62" s="169">
        <f>'将来負担比率（分子）の構造'!K$45</f>
        <v>791</v>
      </c>
      <c r="I62" s="169"/>
      <c r="J62" s="169"/>
      <c r="K62" s="169">
        <f>'将来負担比率（分子）の構造'!L$45</f>
        <v>656</v>
      </c>
      <c r="L62" s="169"/>
      <c r="M62" s="169"/>
      <c r="N62" s="169">
        <f>'将来負担比率（分子）の構造'!M$45</f>
        <v>584</v>
      </c>
      <c r="O62" s="169"/>
      <c r="P62" s="169"/>
    </row>
    <row r="63" spans="1:16" x14ac:dyDescent="0.15">
      <c r="A63" s="169" t="s">
        <v>34</v>
      </c>
      <c r="B63" s="169">
        <f>'将来負担比率（分子）の構造'!I$44</f>
        <v>114</v>
      </c>
      <c r="C63" s="169"/>
      <c r="D63" s="169"/>
      <c r="E63" s="169">
        <f>'将来負担比率（分子）の構造'!J$44</f>
        <v>99</v>
      </c>
      <c r="F63" s="169"/>
      <c r="G63" s="169"/>
      <c r="H63" s="169">
        <f>'将来負担比率（分子）の構造'!K$44</f>
        <v>75</v>
      </c>
      <c r="I63" s="169"/>
      <c r="J63" s="169"/>
      <c r="K63" s="169">
        <f>'将来負担比率（分子）の構造'!L$44</f>
        <v>54</v>
      </c>
      <c r="L63" s="169"/>
      <c r="M63" s="169"/>
      <c r="N63" s="169">
        <f>'将来負担比率（分子）の構造'!M$44</f>
        <v>103</v>
      </c>
      <c r="O63" s="169"/>
      <c r="P63" s="169"/>
    </row>
    <row r="64" spans="1:16" x14ac:dyDescent="0.15">
      <c r="A64" s="169" t="s">
        <v>33</v>
      </c>
      <c r="B64" s="169">
        <f>'将来負担比率（分子）の構造'!I$43</f>
        <v>1262</v>
      </c>
      <c r="C64" s="169"/>
      <c r="D64" s="169"/>
      <c r="E64" s="169">
        <f>'将来負担比率（分子）の構造'!J$43</f>
        <v>1174</v>
      </c>
      <c r="F64" s="169"/>
      <c r="G64" s="169"/>
      <c r="H64" s="169">
        <f>'将来負担比率（分子）の構造'!K$43</f>
        <v>1100</v>
      </c>
      <c r="I64" s="169"/>
      <c r="J64" s="169"/>
      <c r="K64" s="169">
        <f>'将来負担比率（分子）の構造'!L$43</f>
        <v>1070</v>
      </c>
      <c r="L64" s="169"/>
      <c r="M64" s="169"/>
      <c r="N64" s="169">
        <f>'将来負担比率（分子）の構造'!M$43</f>
        <v>1002</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15954</v>
      </c>
      <c r="C66" s="169"/>
      <c r="D66" s="169"/>
      <c r="E66" s="169">
        <f>'将来負担比率（分子）の構造'!J$41</f>
        <v>16672</v>
      </c>
      <c r="F66" s="169"/>
      <c r="G66" s="169"/>
      <c r="H66" s="169">
        <f>'将来負担比率（分子）の構造'!K$41</f>
        <v>16641</v>
      </c>
      <c r="I66" s="169"/>
      <c r="J66" s="169"/>
      <c r="K66" s="169">
        <f>'将来負担比率（分子）の構造'!L$41</f>
        <v>16408</v>
      </c>
      <c r="L66" s="169"/>
      <c r="M66" s="169"/>
      <c r="N66" s="169">
        <f>'将来負担比率（分子）の構造'!M$41</f>
        <v>16262</v>
      </c>
      <c r="O66" s="169"/>
      <c r="P66" s="169"/>
    </row>
    <row r="67" spans="1:16" x14ac:dyDescent="0.15">
      <c r="A67" s="169" t="s">
        <v>71</v>
      </c>
      <c r="B67" s="169" t="e">
        <f>NA()</f>
        <v>#N/A</v>
      </c>
      <c r="C67" s="169">
        <f>IF(ISNUMBER('将来負担比率（分子）の構造'!I$53), IF('将来負担比率（分子）の構造'!I$53 &lt; 0, 0, '将来負担比率（分子）の構造'!I$53), NA())</f>
        <v>681</v>
      </c>
      <c r="D67" s="169" t="e">
        <f>NA()</f>
        <v>#N/A</v>
      </c>
      <c r="E67" s="169" t="e">
        <f>NA()</f>
        <v>#N/A</v>
      </c>
      <c r="F67" s="169">
        <f>IF(ISNUMBER('将来負担比率（分子）の構造'!J$53), IF('将来負担比率（分子）の構造'!J$53 &lt; 0, 0, '将来負担比率（分子）の構造'!J$53), NA())</f>
        <v>181</v>
      </c>
      <c r="G67" s="169" t="e">
        <f>NA()</f>
        <v>#N/A</v>
      </c>
      <c r="H67" s="169" t="e">
        <f>NA()</f>
        <v>#N/A</v>
      </c>
      <c r="I67" s="169">
        <f>IF(ISNUMBER('将来負担比率（分子）の構造'!K$53), IF('将来負担比率（分子）の構造'!K$53 &lt; 0, 0, '将来負担比率（分子）の構造'!K$53), NA())</f>
        <v>88</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600</v>
      </c>
      <c r="C72" s="173">
        <f>基金残高に係る経年分析!G55</f>
        <v>600</v>
      </c>
      <c r="D72" s="173">
        <f>基金残高に係る経年分析!H55</f>
        <v>600</v>
      </c>
    </row>
    <row r="73" spans="1:16" x14ac:dyDescent="0.15">
      <c r="A73" s="172" t="s">
        <v>74</v>
      </c>
      <c r="B73" s="173">
        <f>基金残高に係る経年分析!F56</f>
        <v>992</v>
      </c>
      <c r="C73" s="173">
        <f>基金残高に係る経年分析!G56</f>
        <v>1054</v>
      </c>
      <c r="D73" s="173">
        <f>基金残高に係る経年分析!H56</f>
        <v>1069</v>
      </c>
    </row>
    <row r="74" spans="1:16" x14ac:dyDescent="0.15">
      <c r="A74" s="172" t="s">
        <v>75</v>
      </c>
      <c r="B74" s="173">
        <f>基金残高に係る経年分析!F57</f>
        <v>4258</v>
      </c>
      <c r="C74" s="173">
        <f>基金残高に係る経年分析!G57</f>
        <v>4656</v>
      </c>
      <c r="D74" s="173">
        <f>基金残高に係る経年分析!H57</f>
        <v>5134</v>
      </c>
    </row>
  </sheetData>
  <sheetProtection algorithmName="SHA-512" hashValue="ofFqSWMvHV4p+RqDjWkRCpg/Mz9LENjzZlyEoYjwsFoIIZasz4WnA99ADxweXvW5emFTryFCs0pqrf+OGa62YQ==" saltValue="dJK4ah2CIWY/OjVwZ+BDD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2025-03-12T06:06:27Z</cp:lastPrinted>
  <dcterms:created xsi:type="dcterms:W3CDTF">2025-02-19T05:37:50Z</dcterms:created>
  <dcterms:modified xsi:type="dcterms:W3CDTF">2025-03-24T01:24:09Z</dcterms:modified>
  <cp:category/>
</cp:coreProperties>
</file>