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4 普通会計決算統計\42 普通会計決算統計総括\Ｒ６\◎国調査（決算統計関係：コロナ，基金，アンケート）\250321〆 令和５年度財政状況資料集の作成・公表について（依頼）\05 最終版格納（３／２１〆）\"/>
    </mc:Choice>
  </mc:AlternateContent>
  <xr:revisionPtr revIDLastSave="0" documentId="13_ncr:1_{D08737F5-27D7-42B5-AC83-8C122C737E72}" xr6:coauthVersionLast="36" xr6:coauthVersionMax="36" xr10:uidLastSave="{00000000-0000-0000-0000-000000000000}"/>
  <bookViews>
    <workbookView xWindow="0" yWindow="0" windowWidth="28800" windowHeight="14115" tabRatio="704" activeTab="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C36" i="10"/>
  <c r="BE35" i="10"/>
  <c r="C35" i="10"/>
  <c r="CO34" i="10"/>
  <c r="CO35" i="10" s="1"/>
  <c r="BW34" i="10"/>
  <c r="BW35" i="10" s="1"/>
  <c r="BW36" i="10" s="1"/>
  <c r="BW37" i="10" s="1"/>
  <c r="BW38" i="10" s="1"/>
  <c r="C34" i="10"/>
  <c r="U34" i="10" l="1"/>
  <c r="U35" i="10" s="1"/>
  <c r="U36" i="10" s="1"/>
  <c r="AM34" i="10" s="1"/>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<sst xmlns="http://schemas.openxmlformats.org/spreadsheetml/2006/main" count="1083" uniqueCount="568">
  <si>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</si>
  <si>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</si>
  <si>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</si>
  <si>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</si>
  <si>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</si>
  <si>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</si>
  <si>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</si>
  <si>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</si>
  <si>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</si>
  <si>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</si>
  <si>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</si>
  <si>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</si>
  <si>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</si>
  <si>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</si>
  <si>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</si>
  <si>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</si>
  <si>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</si>
  <si>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</si>
  <si>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</si>
  <si>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</si>
  <si>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</si>
  <si>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</si>
  <si>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</si>
  <si>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</si>
  <si>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</si>
  <si>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</si>
  <si>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</si>
  <si>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</si>
  <si>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</si>
  <si>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</si>
  <si>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</si>
  <si>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</si>
  <si>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</si>
  <si>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</si>
  <si>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</si>
  <si>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</si>
  <si>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</si>
  <si>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</si>
  <si>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</si>
  <si>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</si>
  <si>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</si>
  <si>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</si>
  <si>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</si>
  <si>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</si>
  <si>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</si>
  <si>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</si>
  <si>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</si>
  <si>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</si>
  <si>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</si>
  <si>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</si>
  <si>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</si>
  <si>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</si>
  <si>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</si>
  <si>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</si>
  <si>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</si>
  <si>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</si>
  <si>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</si>
  <si>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</si>
  <si>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</si>
  <si>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</si>
  <si>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</si>
  <si>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</si>
  <si>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</si>
  <si>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</si>
  <si>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</si>
  <si>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</si>
  <si>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</si>
  <si>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</si>
  <si>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</si>
  <si>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</si>
  <si>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</si>
  <si>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</si>
  <si>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</si>
  <si>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</si>
  <si>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</si>
  <si>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</si>
  <si>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</si>
  <si>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</si>
  <si>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</si>
  <si>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</si>
  <si>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</si>
  <si>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</si>
  <si>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</si>
  <si>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</si>
  <si>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</si>
  <si>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</si>
  <si>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</si>
  <si>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</si>
  <si>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</si>
  <si>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</si>
  <si>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</si>
  <si>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</si>
  <si>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</si>
  <si>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</si>
  <si>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指宿市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</si>
  <si>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</si>
  <si>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</si>
  <si>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</si>
  <si>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</si>
  <si>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</si>
  <si>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</si>
  <si>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</si>
  <si>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</si>
  <si>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</si>
  <si>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</si>
  <si>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</si>
  <si>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</si>
  <si>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</si>
  <si>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</si>
  <si>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</si>
  <si>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</si>
  <si>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</si>
  <si>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</si>
  <si>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</si>
  <si>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</si>
  <si>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</si>
  <si>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</si>
  <si>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</si>
  <si>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</si>
  <si>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</si>
  <si>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</si>
  <si>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</si>
  <si>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</si>
  <si>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</si>
  <si>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</si>
  <si>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</si>
  <si>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</si>
  <si>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</si>
  <si>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</si>
  <si>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</si>
  <si>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</si>
  <si>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</si>
  <si>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</si>
  <si>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</si>
  <si>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</si>
  <si>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</si>
  <si>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</si>
  <si>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</si>
  <si>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</si>
  <si>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</si>
  <si>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</si>
  <si>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</si>
  <si>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6"/>
  </si>
  <si>
    <t>うち日本人(％)</t>
    <phoneticPr fontId="5"/>
  </si>
  <si>
    <t>-1.8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</si>
  <si>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</si>
  <si>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</si>
  <si>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</si>
  <si>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</si>
  <si>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</si>
  <si>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</si>
  <si>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</si>
  <si>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</si>
  <si>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</si>
  <si>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</si>
  <si>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</si>
  <si>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</si>
  <si>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</si>
  <si>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</si>
  <si>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</si>
  <si>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</si>
  <si>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</si>
  <si>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</si>
  <si>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</si>
  <si>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</si>
  <si>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</si>
  <si>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</si>
  <si>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</si>
  <si>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</si>
  <si>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</si>
  <si>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</si>
  <si>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</si>
  <si>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</si>
  <si>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</si>
  <si>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</si>
  <si>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</si>
  <si>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</si>
  <si>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</si>
  <si>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</si>
  <si>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</si>
  <si>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</si>
  <si>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</si>
  <si>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</si>
  <si>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</si>
  <si>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</si>
  <si>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</si>
  <si>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</si>
  <si>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</si>
  <si>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</si>
  <si>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</si>
  <si>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</si>
  <si>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</si>
  <si>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</si>
  <si>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</si>
  <si>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</si>
  <si>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</si>
  <si>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</si>
  <si>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</si>
  <si>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</si>
  <si>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</si>
  <si>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</si>
  <si>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</si>
  <si>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</si>
  <si>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</si>
  <si>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鹿児島県指宿市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</si>
  <si>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</si>
  <si>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</si>
  <si>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</si>
  <si>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</si>
  <si>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</si>
  <si>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</si>
  <si>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</si>
  <si>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</si>
  <si>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</si>
  <si>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</si>
  <si>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</si>
  <si>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</si>
  <si>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</si>
  <si>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</si>
  <si>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</si>
  <si>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</si>
  <si>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</si>
  <si>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</si>
  <si>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</si>
  <si>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</si>
  <si>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</si>
  <si>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</si>
  <si>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</si>
  <si>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</si>
  <si>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</si>
  <si>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</si>
  <si>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</si>
  <si>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</si>
  <si>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</si>
  <si>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</si>
  <si>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</si>
  <si>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</si>
  <si>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</si>
  <si>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</si>
  <si>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</si>
  <si>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</si>
  <si>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</si>
  <si>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</si>
  <si>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</si>
  <si>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</si>
  <si>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</si>
  <si>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</si>
  <si>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</si>
  <si>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</si>
  <si>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</si>
  <si>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</si>
  <si>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</si>
  <si>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</si>
  <si>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</si>
  <si>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</si>
  <si>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</si>
  <si>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</si>
  <si>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</si>
  <si>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</si>
  <si>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</si>
  <si>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</si>
  <si>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</si>
  <si>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</si>
  <si>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</si>
  <si>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</si>
  <si>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</si>
  <si>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</si>
  <si>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</si>
  <si>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</si>
  <si>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</si>
  <si>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</si>
  <si>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</si>
  <si>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</si>
  <si>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</si>
  <si>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</si>
  <si>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</si>
  <si>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</si>
  <si>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</si>
  <si>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</si>
  <si>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</si>
  <si>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</si>
  <si>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</si>
  <si>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</si>
  <si>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</si>
  <si>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</si>
  <si>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</si>
  <si>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</si>
  <si>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</si>
  <si>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</si>
  <si>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</si>
  <si>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</si>
  <si>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</si>
  <si>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</si>
  <si>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</si>
  <si>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</si>
  <si>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</si>
  <si>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</si>
  <si>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</si>
  <si>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</si>
  <si>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</si>
  <si>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</si>
  <si>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</si>
  <si>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</si>
  <si>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</si>
  <si>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</si>
  <si>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</si>
  <si>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</si>
  <si>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</si>
  <si>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</si>
  <si>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</si>
  <si>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</si>
  <si>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</si>
  <si>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</si>
  <si>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</si>
  <si>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</si>
  <si>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</si>
  <si>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</si>
  <si>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</si>
  <si>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</si>
  <si>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</si>
  <si>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</si>
  <si>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</si>
  <si>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</si>
  <si>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</si>
  <si>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</si>
  <si>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</si>
  <si>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</si>
  <si>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</si>
  <si>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</si>
  <si>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</si>
  <si>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</si>
  <si>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</si>
  <si>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</si>
  <si>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</si>
  <si>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</si>
  <si>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</si>
  <si>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</si>
  <si>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</si>
  <si>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</si>
  <si>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</si>
  <si>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</si>
  <si>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</si>
  <si>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</si>
  <si>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</si>
  <si>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</si>
  <si>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</si>
  <si>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</si>
  <si>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</si>
  <si>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</si>
  <si>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</si>
  <si>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</si>
  <si>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</si>
  <si>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</si>
  <si>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</si>
  <si>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</si>
  <si>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鹿児島県指宿市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</si>
  <si>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</si>
  <si>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</si>
  <si>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</si>
  <si>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</si>
  <si>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</si>
  <si>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</si>
  <si>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</si>
  <si>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</si>
  <si>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</si>
  <si>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</si>
  <si>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</si>
  <si>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</si>
  <si>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</si>
  <si>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</si>
  <si>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</si>
  <si>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</si>
  <si>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</si>
  <si>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</si>
  <si>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</si>
  <si>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</si>
  <si>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</si>
  <si>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</si>
  <si>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</si>
  <si>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</si>
  <si>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</si>
  <si>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</si>
  <si>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</si>
  <si>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</si>
  <si>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</si>
  <si>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</si>
  <si>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</si>
  <si>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</si>
  <si>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</si>
  <si>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指宿市国民健康保険特別会計</t>
    <phoneticPr fontId="5"/>
  </si>
  <si>
    <t>指宿市後期高齢者医療特別会計</t>
    <phoneticPr fontId="5"/>
  </si>
  <si>
    <t>指宿市介護保険特別会計</t>
    <phoneticPr fontId="5"/>
  </si>
  <si>
    <t>指宿市水道事業会計</t>
    <phoneticPr fontId="5"/>
  </si>
  <si>
    <t>法適用企業</t>
    <phoneticPr fontId="5"/>
  </si>
  <si>
    <t>指宿市公共下水道事業会計</t>
    <phoneticPr fontId="5"/>
  </si>
  <si>
    <t>指宿市温泉供給事業会計</t>
    <phoneticPr fontId="5"/>
  </si>
  <si>
    <t>指宿市唐船峡そうめん流し事業特別会計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</si>
  <si>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</si>
  <si>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</si>
  <si>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</si>
  <si>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</si>
  <si>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</si>
  <si>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</si>
  <si>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</si>
  <si>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</si>
  <si>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</si>
  <si>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</si>
  <si>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</si>
  <si>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</si>
  <si>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</si>
  <si>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</si>
  <si>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</si>
  <si>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</si>
  <si>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</si>
  <si>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</si>
  <si>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</si>
  <si>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</si>
  <si>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</si>
  <si>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</si>
  <si>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</si>
  <si>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</si>
  <si>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</si>
  <si>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</si>
  <si>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</si>
  <si>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</si>
  <si>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</si>
  <si>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</si>
  <si>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</si>
  <si>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</si>
  <si>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</si>
  <si>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</si>
  <si>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</si>
  <si>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</si>
  <si>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</si>
  <si>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</si>
  <si>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</si>
  <si>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</si>
  <si>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</si>
  <si>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</si>
  <si>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</si>
  <si>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</si>
  <si>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</si>
  <si>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</si>
  <si>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</si>
  <si>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</si>
  <si>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</si>
  <si>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</si>
  <si>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</si>
  <si>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</si>
  <si>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</si>
  <si>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</si>
  <si>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</si>
  <si>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</si>
  <si>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</si>
  <si>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</si>
  <si>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</si>
  <si>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</si>
  <si>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</si>
  <si>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</si>
  <si>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</si>
  <si>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</si>
  <si>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</si>
  <si>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</si>
  <si>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</si>
  <si>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</si>
  <si>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</si>
  <si>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</si>
  <si>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</si>
  <si>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</si>
  <si>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</si>
  <si>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</si>
  <si>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</si>
  <si>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</si>
  <si>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</si>
  <si>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</si>
  <si>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</si>
  <si>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</si>
  <si>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</si>
  <si>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</si>
  <si>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</si>
  <si>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</si>
  <si>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</si>
  <si>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</si>
  <si>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</si>
  <si>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</si>
  <si>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</si>
  <si>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</si>
  <si>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</si>
  <si>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</si>
  <si>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</si>
  <si>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</si>
  <si>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</si>
  <si>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</si>
  <si>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</si>
  <si>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</si>
  <si>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</si>
  <si>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</si>
  <si>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</si>
  <si>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</si>
  <si>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</si>
  <si>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</si>
  <si>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</si>
  <si>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</si>
  <si>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</si>
  <si>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</si>
  <si>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</si>
  <si>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</si>
  <si>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</si>
  <si>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</si>
  <si>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</si>
  <si>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</si>
  <si>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</si>
  <si>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</si>
  <si>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</si>
  <si>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</si>
  <si>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</si>
  <si>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</si>
  <si>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</si>
  <si>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</si>
  <si>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</si>
  <si>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</si>
  <si>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</si>
  <si>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</si>
  <si>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</si>
  <si>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</si>
  <si>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</si>
  <si>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</si>
  <si>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</si>
  <si>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</si>
  <si>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</si>
  <si>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</si>
  <si>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</si>
  <si>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</si>
  <si>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3.06</t>
  </si>
  <si>
    <t>▲ 4.89</t>
  </si>
  <si>
    <t>▲ 4.36</t>
  </si>
  <si>
    <t>▲ 5.38</t>
  </si>
  <si>
    <t>一般会計</t>
  </si>
  <si>
    <t>指宿市水道事業会計</t>
  </si>
  <si>
    <t>指宿市介護保険特別会計</t>
  </si>
  <si>
    <t>指宿市公共下水道事業会計</t>
  </si>
  <si>
    <t>指宿市国民健康保険特別会計</t>
  </si>
  <si>
    <t>指宿市温泉供給事業会計</t>
  </si>
  <si>
    <t>指宿市唐船峡そうめん流し事業特別会計</t>
  </si>
  <si>
    <t>指宿市後期高齢者医療特別会計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</si>
  <si>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</si>
  <si>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</si>
  <si>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</si>
  <si>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</si>
  <si>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</si>
  <si>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</si>
  <si>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</si>
  <si>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</si>
  <si>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鹿児島県市町村総合事務組合</t>
    <rPh sb="0" eb="4">
      <t>カゴシマケン</t>
    </rPh>
    <rPh sb="4" eb="7">
      <t>シチョウソン</t>
    </rPh>
    <rPh sb="7" eb="9">
      <t>ソウゴウ</t>
    </rPh>
    <rPh sb="9" eb="13">
      <t>ジムクミアイ</t>
    </rPh>
    <phoneticPr fontId="2"/>
  </si>
  <si>
    <t>指宿南九州消防組合</t>
    <rPh sb="0" eb="2">
      <t>イブスキ</t>
    </rPh>
    <rPh sb="2" eb="5">
      <t>ミナミキュウシュウ</t>
    </rPh>
    <rPh sb="5" eb="7">
      <t>ショウボウ</t>
    </rPh>
    <rPh sb="7" eb="9">
      <t>クミアイ</t>
    </rPh>
    <phoneticPr fontId="2"/>
  </si>
  <si>
    <t>指宿広域市町村圏組合</t>
    <rPh sb="0" eb="2">
      <t>イブスキ</t>
    </rPh>
    <rPh sb="2" eb="4">
      <t>コウイキ</t>
    </rPh>
    <rPh sb="4" eb="8">
      <t>シチョウソンケン</t>
    </rPh>
    <rPh sb="8" eb="10">
      <t>クミアイ</t>
    </rPh>
    <phoneticPr fontId="2"/>
  </si>
  <si>
    <t>鹿児島県後期高齢者医療広域連合　一般会計</t>
    <rPh sb="0" eb="4">
      <t>カゴシマケン</t>
    </rPh>
    <rPh sb="4" eb="9">
      <t>コウキコウレイシャ</t>
    </rPh>
    <rPh sb="9" eb="11">
      <t>イリョウ</t>
    </rPh>
    <rPh sb="11" eb="15">
      <t>コウイキレンゴウ</t>
    </rPh>
    <rPh sb="16" eb="20">
      <t>イッパンカイケイ</t>
    </rPh>
    <phoneticPr fontId="2"/>
  </si>
  <si>
    <t>鹿児島県後期高齢者医療広域連合　後期高齢者医療特別会計</t>
    <rPh sb="0" eb="4">
      <t>カゴシマケン</t>
    </rPh>
    <rPh sb="4" eb="9">
      <t>コウキコウレイシャ</t>
    </rPh>
    <rPh sb="9" eb="11">
      <t>イリョウ</t>
    </rPh>
    <rPh sb="11" eb="15">
      <t>コウイキレンゴウ</t>
    </rPh>
    <rPh sb="16" eb="21">
      <t>コウキコウレイシャ</t>
    </rPh>
    <rPh sb="21" eb="23">
      <t>イリョウ</t>
    </rPh>
    <rPh sb="23" eb="27">
      <t>トクベツカイケイ</t>
    </rPh>
    <phoneticPr fontId="2"/>
  </si>
  <si>
    <t>指宿市土地開発公社</t>
    <rPh sb="0" eb="2">
      <t>イブスキ</t>
    </rPh>
    <rPh sb="2" eb="3">
      <t>シ</t>
    </rPh>
    <rPh sb="3" eb="9">
      <t>トチカイハツコウシャ</t>
    </rPh>
    <phoneticPr fontId="2"/>
  </si>
  <si>
    <t>指宿温泉まちづくり公社</t>
    <rPh sb="0" eb="4">
      <t>イブスキオンセン</t>
    </rPh>
    <rPh sb="9" eb="11">
      <t>コウシャ</t>
    </rPh>
    <phoneticPr fontId="2"/>
  </si>
  <si>
    <t>○</t>
    <phoneticPr fontId="2"/>
  </si>
  <si>
    <t>ふるさと応援基金</t>
    <rPh sb="4" eb="8">
      <t>オウエンキキン</t>
    </rPh>
    <phoneticPr fontId="5"/>
  </si>
  <si>
    <t>鹿児島県市町村職員退職手当組合負担金準備基金</t>
    <rPh sb="0" eb="4">
      <t>カゴシマケン</t>
    </rPh>
    <rPh sb="4" eb="7">
      <t>シチョウソン</t>
    </rPh>
    <rPh sb="7" eb="9">
      <t>ショクイン</t>
    </rPh>
    <rPh sb="9" eb="11">
      <t>タイショク</t>
    </rPh>
    <rPh sb="11" eb="13">
      <t>テアテ</t>
    </rPh>
    <rPh sb="13" eb="15">
      <t>クミアイ</t>
    </rPh>
    <rPh sb="15" eb="18">
      <t>フタンキン</t>
    </rPh>
    <rPh sb="18" eb="20">
      <t>ジュンビ</t>
    </rPh>
    <rPh sb="20" eb="22">
      <t>キキン</t>
    </rPh>
    <phoneticPr fontId="2"/>
  </si>
  <si>
    <t>公共施設整備基金</t>
    <rPh sb="0" eb="4">
      <t>コウキョウシセツ</t>
    </rPh>
    <rPh sb="4" eb="8">
      <t>セイビキキン</t>
    </rPh>
    <phoneticPr fontId="2"/>
  </si>
  <si>
    <t>合併まちづくり基金</t>
    <phoneticPr fontId="5"/>
  </si>
  <si>
    <t>ふるさと振興基金</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</si>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</sst>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96469</c:v>
                </c:pt>
                <c:pt idx="3">
                  <c:v>85743</c:v>
                </c:pt>
                <c:pt idx="4">
                  <c:v>92509</c:v>
                </c:pt>
              </c:numCache>
            </c:numRef>
          </c:val>
          <c:smooth val="0"/>
          <c:extLst>
            <c:ext xmlns:c16="http://schemas.microsoft.com/office/drawing/2014/chart" uri="{C3380CC4-5D6E-409C-BE32-E72D297353CC}">
              <c16:uniqueId val="{00000000-DBC9-41BA-AA8B-5879FC2BEE2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119705</c:v>
                </c:pt>
                <c:pt idx="1">
                  <c:v>184568</c:v>
                </c:pt>
                <c:pt idx="2">
                  <c:v>145030</c:v>
                </c:pt>
                <c:pt idx="3">
                  <c:v>103108</c:v>
                </c:pt>
                <c:pt idx="4">
                  <c:v>80024</c:v>
                </c:pt>
              </c:numCache>
            </c:numRef>
          </c:val>
          <c:smooth val="0"/>
          <c:extLst>
            <c:ext xmlns:c16="http://schemas.microsoft.com/office/drawing/2014/chart" uri="{C3380CC4-5D6E-409C-BE32-E72D297353CC}">
              <c16:uniqueId val="{00000001-DBC9-41BA-AA8B-5879FC2BEE2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6.76</c:v>
                </c:pt>
                <c:pt idx="1">
                  <c:v>7.28</c:v>
                </c:pt>
                <c:pt idx="2">
                  <c:v>9.8800000000000008</c:v>
                </c:pt>
                <c:pt idx="3">
                  <c:v>10.65</c:v>
                </c:pt>
                <c:pt idx="4">
                  <c:v>7.16</c:v>
                </c:pt>
              </c:numCache>
            </c:numRef>
          </c:val>
          <c:extLst>
            <c:ext xmlns:c16="http://schemas.microsoft.com/office/drawing/2014/chart" uri="{C3380CC4-5D6E-409C-BE32-E72D297353CC}">
              <c16:uniqueId val="{00000000-CFDB-4A99-9B48-C260648D22E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21.29</c:v>
                </c:pt>
                <c:pt idx="1">
                  <c:v>18.41</c:v>
                </c:pt>
                <c:pt idx="2">
                  <c:v>21.7</c:v>
                </c:pt>
                <c:pt idx="3">
                  <c:v>22</c:v>
                </c:pt>
                <c:pt idx="4">
                  <c:v>25.11</c:v>
                </c:pt>
              </c:numCache>
            </c:numRef>
          </c:val>
          <c:extLst>
            <c:ext xmlns:c16="http://schemas.microsoft.com/office/drawing/2014/chart" uri="{C3380CC4-5D6E-409C-BE32-E72D297353CC}">
              <c16:uniqueId val="{00000001-CFDB-4A99-9B48-C260648D22E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-3.06</c:v>
                </c:pt>
                <c:pt idx="1">
                  <c:v>-4.8899999999999997</c:v>
                </c:pt>
                <c:pt idx="2">
                  <c:v>2.88</c:v>
                </c:pt>
                <c:pt idx="3">
                  <c:v>-4.3600000000000003</c:v>
                </c:pt>
                <c:pt idx="4">
                  <c:v>-5.38</c:v>
                </c:pt>
              </c:numCache>
            </c:numRef>
          </c:val>
          <c:smooth val="0"/>
          <c:extLst>
            <c:ext xmlns:c16="http://schemas.microsoft.com/office/drawing/2014/chart" uri="{C3380CC4-5D6E-409C-BE32-E72D297353CC}">
              <c16:uniqueId val="{00000002-CFDB-4A99-9B48-C260648D22E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0.31</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E0D-4A17-BABC-C83297C5A8A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E0D-4A17-BABC-C83297C5A8A3}"/>
            </c:ext>
          </c:extLst>
        </c:ser>
        <c:ser>
          <c:idx val="2"/>
          <c:order val="2"/>
          <c:tx>
            <c:strRef>
              <c:f>データシート!$A$29</c:f>
              <c:strCache>
                <c:ptCount val="1"/>
                <c:pt idx="0">
                  <c:v>指宿市後期高齢者医療特別会計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0.01</c:v>
                </c:pt>
                <c:pt idx="2">
                  <c:v>#N/A</c:v>
                </c:pt>
                <c:pt idx="3">
                  <c:v>0</c:v>
                </c:pt>
                <c:pt idx="4">
                  <c:v>#N/A</c:v>
                </c:pt>
                <c:pt idx="5">
                  <c:v>0.01</c:v>
                </c:pt>
                <c:pt idx="6">
                  <c:v>#N/A</c:v>
                </c:pt>
                <c:pt idx="7">
                  <c:v>0.02</c:v>
                </c:pt>
                <c:pt idx="8">
                  <c:v>#N/A</c:v>
                </c:pt>
                <c:pt idx="9">
                  <c:v>0.02</c:v>
                </c:pt>
              </c:numCache>
            </c:numRef>
          </c:val>
          <c:extLst>
            <c:ext xmlns:c16="http://schemas.microsoft.com/office/drawing/2014/chart" uri="{C3380CC4-5D6E-409C-BE32-E72D297353CC}">
              <c16:uniqueId val="{00000002-FE0D-4A17-BABC-C83297C5A8A3}"/>
            </c:ext>
          </c:extLst>
        </c:ser>
        <c:ser>
          <c:idx val="3"/>
          <c:order val="3"/>
          <c:tx>
            <c:strRef>
              <c:f>データシート!$A$30</c:f>
              <c:strCache>
                <c:ptCount val="1"/>
                <c:pt idx="0">
                  <c:v>指宿市唐船峡そうめん流し事業特別会計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0.15</c:v>
                </c:pt>
                <c:pt idx="2">
                  <c:v>#N/A</c:v>
                </c:pt>
                <c:pt idx="3">
                  <c:v>0.12</c:v>
                </c:pt>
                <c:pt idx="4">
                  <c:v>#N/A</c:v>
                </c:pt>
                <c:pt idx="5">
                  <c:v>0.1</c:v>
                </c:pt>
                <c:pt idx="6">
                  <c:v>#N/A</c:v>
                </c:pt>
                <c:pt idx="7">
                  <c:v>0.1</c:v>
                </c:pt>
                <c:pt idx="8">
                  <c:v>#N/A</c:v>
                </c:pt>
                <c:pt idx="9">
                  <c:v>0.12</c:v>
                </c:pt>
              </c:numCache>
            </c:numRef>
          </c:val>
          <c:extLst>
            <c:ext xmlns:c16="http://schemas.microsoft.com/office/drawing/2014/chart" uri="{C3380CC4-5D6E-409C-BE32-E72D297353CC}">
              <c16:uniqueId val="{00000003-FE0D-4A17-BABC-C83297C5A8A3}"/>
            </c:ext>
          </c:extLst>
        </c:ser>
        <c:ser>
          <c:idx val="4"/>
          <c:order val="4"/>
          <c:tx>
            <c:strRef>
              <c:f>データシート!$A$31</c:f>
              <c:strCache>
                <c:ptCount val="1"/>
                <c:pt idx="0">
                  <c:v>指宿市温泉供給事業会計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#N/A</c:v>
                </c:pt>
                <c:pt idx="3">
                  <c:v>0.27</c:v>
                </c:pt>
                <c:pt idx="4">
                  <c:v>#N/A</c:v>
                </c:pt>
                <c:pt idx="5">
                  <c:v>0.3</c:v>
                </c:pt>
                <c:pt idx="6">
                  <c:v>#N/A</c:v>
                </c:pt>
                <c:pt idx="7">
                  <c:v>0.36</c:v>
                </c:pt>
                <c:pt idx="8">
                  <c:v>#N/A</c:v>
                </c:pt>
                <c:pt idx="9">
                  <c:v>0.4</c:v>
                </c:pt>
              </c:numCache>
            </c:numRef>
          </c:val>
          <c:extLst>
            <c:ext xmlns:c16="http://schemas.microsoft.com/office/drawing/2014/chart" uri="{C3380CC4-5D6E-409C-BE32-E72D297353CC}">
              <c16:uniqueId val="{00000004-FE0D-4A17-BABC-C83297C5A8A3}"/>
            </c:ext>
          </c:extLst>
        </c:ser>
        <c:ser>
          <c:idx val="5"/>
          <c:order val="5"/>
          <c:tx>
            <c:strRef>
              <c:f>データシート!$A$32</c:f>
              <c:strCache>
                <c:ptCount val="1"/>
                <c:pt idx="0">
                  <c:v>指宿市国民健康保険特別会計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0.85</c:v>
                </c:pt>
                <c:pt idx="2">
                  <c:v>#N/A</c:v>
                </c:pt>
                <c:pt idx="3">
                  <c:v>0.65</c:v>
                </c:pt>
                <c:pt idx="4">
                  <c:v>#N/A</c:v>
                </c:pt>
                <c:pt idx="5">
                  <c:v>1.24</c:v>
                </c:pt>
                <c:pt idx="6">
                  <c:v>#N/A</c:v>
                </c:pt>
                <c:pt idx="7">
                  <c:v>0.72</c:v>
                </c:pt>
                <c:pt idx="8">
                  <c:v>#N/A</c:v>
                </c:pt>
                <c:pt idx="9">
                  <c:v>0.66</c:v>
                </c:pt>
              </c:numCache>
            </c:numRef>
          </c:val>
          <c:extLst>
            <c:ext xmlns:c16="http://schemas.microsoft.com/office/drawing/2014/chart" uri="{C3380CC4-5D6E-409C-BE32-E72D297353CC}">
              <c16:uniqueId val="{00000005-FE0D-4A17-BABC-C83297C5A8A3}"/>
            </c:ext>
          </c:extLst>
        </c:ser>
        <c:ser>
          <c:idx val="6"/>
          <c:order val="6"/>
          <c:tx>
            <c:strRef>
              <c:f>データシート!$A$33</c:f>
              <c:strCache>
                <c:ptCount val="1"/>
                <c:pt idx="0">
                  <c:v>指宿市公共下水道事業会計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1.05</c:v>
                </c:pt>
                <c:pt idx="2">
                  <c:v>#N/A</c:v>
                </c:pt>
                <c:pt idx="3">
                  <c:v>0.19</c:v>
                </c:pt>
                <c:pt idx="4">
                  <c:v>#N/A</c:v>
                </c:pt>
                <c:pt idx="5">
                  <c:v>0.42</c:v>
                </c:pt>
                <c:pt idx="6">
                  <c:v>#N/A</c:v>
                </c:pt>
                <c:pt idx="7">
                  <c:v>0.69</c:v>
                </c:pt>
                <c:pt idx="8">
                  <c:v>#N/A</c:v>
                </c:pt>
                <c:pt idx="9">
                  <c:v>1.4</c:v>
                </c:pt>
              </c:numCache>
            </c:numRef>
          </c:val>
          <c:extLst>
            <c:ext xmlns:c16="http://schemas.microsoft.com/office/drawing/2014/chart" uri="{C3380CC4-5D6E-409C-BE32-E72D297353CC}">
              <c16:uniqueId val="{00000006-FE0D-4A17-BABC-C83297C5A8A3}"/>
            </c:ext>
          </c:extLst>
        </c:ser>
        <c:ser>
          <c:idx val="7"/>
          <c:order val="7"/>
          <c:tx>
            <c:strRef>
              <c:f>データシート!$A$34</c:f>
              <c:strCache>
                <c:ptCount val="1"/>
                <c:pt idx="0">
                  <c:v>指宿市介護保険特別会計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1.68</c:v>
                </c:pt>
                <c:pt idx="2">
                  <c:v>#N/A</c:v>
                </c:pt>
                <c:pt idx="3">
                  <c:v>1.49</c:v>
                </c:pt>
                <c:pt idx="4">
                  <c:v>#N/A</c:v>
                </c:pt>
                <c:pt idx="5">
                  <c:v>2.4</c:v>
                </c:pt>
                <c:pt idx="6">
                  <c:v>#N/A</c:v>
                </c:pt>
                <c:pt idx="7">
                  <c:v>3.14</c:v>
                </c:pt>
                <c:pt idx="8">
                  <c:v>#N/A</c:v>
                </c:pt>
                <c:pt idx="9">
                  <c:v>3.65</c:v>
                </c:pt>
              </c:numCache>
            </c:numRef>
          </c:val>
          <c:extLst>
            <c:ext xmlns:c16="http://schemas.microsoft.com/office/drawing/2014/chart" uri="{C3380CC4-5D6E-409C-BE32-E72D297353CC}">
              <c16:uniqueId val="{00000007-FE0D-4A17-BABC-C83297C5A8A3}"/>
            </c:ext>
          </c:extLst>
        </c:ser>
        <c:ser>
          <c:idx val="8"/>
          <c:order val="8"/>
          <c:tx>
            <c:strRef>
              <c:f>データシート!$A$35</c:f>
              <c:strCache>
                <c:ptCount val="1"/>
                <c:pt idx="0">
                  <c:v>指宿市水道事業会計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3.52</c:v>
                </c:pt>
                <c:pt idx="2">
                  <c:v>#N/A</c:v>
                </c:pt>
                <c:pt idx="3">
                  <c:v>4.16</c:v>
                </c:pt>
                <c:pt idx="4">
                  <c:v>#N/A</c:v>
                </c:pt>
                <c:pt idx="5">
                  <c:v>4.72</c:v>
                </c:pt>
                <c:pt idx="6">
                  <c:v>#N/A</c:v>
                </c:pt>
                <c:pt idx="7">
                  <c:v>4.5999999999999996</c:v>
                </c:pt>
                <c:pt idx="8">
                  <c:v>#N/A</c:v>
                </c:pt>
                <c:pt idx="9">
                  <c:v>4.63</c:v>
                </c:pt>
              </c:numCache>
            </c:numRef>
          </c:val>
          <c:extLst>
            <c:ext xmlns:c16="http://schemas.microsoft.com/office/drawing/2014/chart" uri="{C3380CC4-5D6E-409C-BE32-E72D297353CC}">
              <c16:uniqueId val="{00000008-FE0D-4A17-BABC-C83297C5A8A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6.76</c:v>
                </c:pt>
                <c:pt idx="2">
                  <c:v>#N/A</c:v>
                </c:pt>
                <c:pt idx="3">
                  <c:v>7.27</c:v>
                </c:pt>
                <c:pt idx="4">
                  <c:v>#N/A</c:v>
                </c:pt>
                <c:pt idx="5">
                  <c:v>9.8800000000000008</c:v>
                </c:pt>
                <c:pt idx="6">
                  <c:v>#N/A</c:v>
                </c:pt>
                <c:pt idx="7">
                  <c:v>10.64</c:v>
                </c:pt>
                <c:pt idx="8">
                  <c:v>#N/A</c:v>
                </c:pt>
                <c:pt idx="9">
                  <c:v>7.16</c:v>
                </c:pt>
              </c:numCache>
            </c:numRef>
          </c:val>
          <c:extLst>
            <c:ext xmlns:c16="http://schemas.microsoft.com/office/drawing/2014/chart" uri="{C3380CC4-5D6E-409C-BE32-E72D297353CC}">
              <c16:uniqueId val="{00000009-FE0D-4A17-BABC-C83297C5A8A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2604</c:v>
                </c:pt>
                <c:pt idx="5">
                  <c:v>2621</c:v>
                </c:pt>
                <c:pt idx="8">
                  <c:v>2657</c:v>
                </c:pt>
                <c:pt idx="11">
                  <c:v>2667</c:v>
                </c:pt>
                <c:pt idx="14">
                  <c:v>2748</c:v>
                </c:pt>
              </c:numCache>
            </c:numRef>
          </c:val>
          <c:extLst>
            <c:ext xmlns:c16="http://schemas.microsoft.com/office/drawing/2014/chart" uri="{C3380CC4-5D6E-409C-BE32-E72D297353CC}">
              <c16:uniqueId val="{00000000-8631-49F1-86DE-990FFB89ED0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631-49F1-86DE-990FFB89ED0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5</c:v>
                </c:pt>
                <c:pt idx="3">
                  <c:v>0</c:v>
                </c:pt>
                <c:pt idx="6">
                  <c:v>0</c:v>
                </c:pt>
                <c:pt idx="9">
                  <c:v>0</c:v>
                </c:pt>
                <c:pt idx="12">
                  <c:v>0</c:v>
                </c:pt>
              </c:numCache>
            </c:numRef>
          </c:val>
          <c:extLst>
            <c:ext xmlns:c16="http://schemas.microsoft.com/office/drawing/2014/chart" uri="{C3380CC4-5D6E-409C-BE32-E72D297353CC}">
              <c16:uniqueId val="{00000002-8631-49F1-86DE-990FFB89ED0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388</c:v>
                </c:pt>
                <c:pt idx="3">
                  <c:v>503</c:v>
                </c:pt>
                <c:pt idx="6">
                  <c:v>562</c:v>
                </c:pt>
                <c:pt idx="9">
                  <c:v>569</c:v>
                </c:pt>
                <c:pt idx="12">
                  <c:v>579</c:v>
                </c:pt>
              </c:numCache>
            </c:numRef>
          </c:val>
          <c:extLst>
            <c:ext xmlns:c16="http://schemas.microsoft.com/office/drawing/2014/chart" uri="{C3380CC4-5D6E-409C-BE32-E72D297353CC}">
              <c16:uniqueId val="{00000003-8631-49F1-86DE-990FFB89ED0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238</c:v>
                </c:pt>
                <c:pt idx="3">
                  <c:v>247</c:v>
                </c:pt>
                <c:pt idx="6">
                  <c:v>228</c:v>
                </c:pt>
                <c:pt idx="9">
                  <c:v>265</c:v>
                </c:pt>
                <c:pt idx="12">
                  <c:v>256</c:v>
                </c:pt>
              </c:numCache>
            </c:numRef>
          </c:val>
          <c:extLst>
            <c:ext xmlns:c16="http://schemas.microsoft.com/office/drawing/2014/chart" uri="{C3380CC4-5D6E-409C-BE32-E72D297353CC}">
              <c16:uniqueId val="{00000004-8631-49F1-86DE-990FFB89ED0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631-49F1-86DE-990FFB89ED0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631-49F1-86DE-990FFB89ED0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2934</c:v>
                </c:pt>
                <c:pt idx="3">
                  <c:v>2841</c:v>
                </c:pt>
                <c:pt idx="6">
                  <c:v>2870</c:v>
                </c:pt>
                <c:pt idx="9">
                  <c:v>2796</c:v>
                </c:pt>
                <c:pt idx="12">
                  <c:v>2947</c:v>
                </c:pt>
              </c:numCache>
            </c:numRef>
          </c:val>
          <c:extLst>
            <c:ext xmlns:c16="http://schemas.microsoft.com/office/drawing/2014/chart" uri="{C3380CC4-5D6E-409C-BE32-E72D297353CC}">
              <c16:uniqueId val="{00000007-8631-49F1-86DE-990FFB89ED0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961</c:v>
                </c:pt>
                <c:pt idx="2">
                  <c:v>#N/A</c:v>
                </c:pt>
                <c:pt idx="3">
                  <c:v>#N/A</c:v>
                </c:pt>
                <c:pt idx="4">
                  <c:v>970</c:v>
                </c:pt>
                <c:pt idx="5">
                  <c:v>#N/A</c:v>
                </c:pt>
                <c:pt idx="6">
                  <c:v>#N/A</c:v>
                </c:pt>
                <c:pt idx="7">
                  <c:v>1003</c:v>
                </c:pt>
                <c:pt idx="8">
                  <c:v>#N/A</c:v>
                </c:pt>
                <c:pt idx="9">
                  <c:v>#N/A</c:v>
                </c:pt>
                <c:pt idx="10">
                  <c:v>963</c:v>
                </c:pt>
                <c:pt idx="11">
                  <c:v>#N/A</c:v>
                </c:pt>
                <c:pt idx="12">
                  <c:v>#N/A</c:v>
                </c:pt>
                <c:pt idx="13">
                  <c:v>1034</c:v>
                </c:pt>
                <c:pt idx="14">
                  <c:v>#N/A</c:v>
                </c:pt>
              </c:numCache>
            </c:numRef>
          </c:val>
          <c:smooth val="0"/>
          <c:extLst>
            <c:ext xmlns:c16="http://schemas.microsoft.com/office/drawing/2014/chart" uri="{C3380CC4-5D6E-409C-BE32-E72D297353CC}">
              <c16:uniqueId val="{00000008-8631-49F1-86DE-990FFB89ED0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27200</c:v>
                </c:pt>
                <c:pt idx="5">
                  <c:v>28310</c:v>
                </c:pt>
                <c:pt idx="8">
                  <c:v>27601</c:v>
                </c:pt>
                <c:pt idx="11">
                  <c:v>28255</c:v>
                </c:pt>
                <c:pt idx="14">
                  <c:v>27359</c:v>
                </c:pt>
              </c:numCache>
            </c:numRef>
          </c:val>
          <c:extLst>
            <c:ext xmlns:c16="http://schemas.microsoft.com/office/drawing/2014/chart" uri="{C3380CC4-5D6E-409C-BE32-E72D297353CC}">
              <c16:uniqueId val="{00000000-E0B8-40EC-A80C-636508B912B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892</c:v>
                </c:pt>
                <c:pt idx="5">
                  <c:v>842</c:v>
                </c:pt>
                <c:pt idx="8">
                  <c:v>903</c:v>
                </c:pt>
                <c:pt idx="11">
                  <c:v>836</c:v>
                </c:pt>
                <c:pt idx="14">
                  <c:v>927</c:v>
                </c:pt>
              </c:numCache>
            </c:numRef>
          </c:val>
          <c:extLst>
            <c:ext xmlns:c16="http://schemas.microsoft.com/office/drawing/2014/chart" uri="{C3380CC4-5D6E-409C-BE32-E72D297353CC}">
              <c16:uniqueId val="{00000001-E0B8-40EC-A80C-636508B912B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6866</c:v>
                </c:pt>
                <c:pt idx="5">
                  <c:v>5922</c:v>
                </c:pt>
                <c:pt idx="8">
                  <c:v>6997</c:v>
                </c:pt>
                <c:pt idx="11">
                  <c:v>7517</c:v>
                </c:pt>
                <c:pt idx="14">
                  <c:v>8787</c:v>
                </c:pt>
              </c:numCache>
            </c:numRef>
          </c:val>
          <c:extLst>
            <c:ext xmlns:c16="http://schemas.microsoft.com/office/drawing/2014/chart" uri="{C3380CC4-5D6E-409C-BE32-E72D297353CC}">
              <c16:uniqueId val="{00000002-E0B8-40EC-A80C-636508B912B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0B8-40EC-A80C-636508B912B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0B8-40EC-A80C-636508B912B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370</c:v>
                </c:pt>
                <c:pt idx="3">
                  <c:v>365</c:v>
                </c:pt>
                <c:pt idx="6">
                  <c:v>362</c:v>
                </c:pt>
                <c:pt idx="9">
                  <c:v>357</c:v>
                </c:pt>
                <c:pt idx="12">
                  <c:v>355</c:v>
                </c:pt>
              </c:numCache>
            </c:numRef>
          </c:val>
          <c:extLst>
            <c:ext xmlns:c16="http://schemas.microsoft.com/office/drawing/2014/chart" uri="{C3380CC4-5D6E-409C-BE32-E72D297353CC}">
              <c16:uniqueId val="{00000005-E0B8-40EC-A80C-636508B912B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3051</c:v>
                </c:pt>
                <c:pt idx="3">
                  <c:v>2936</c:v>
                </c:pt>
                <c:pt idx="6">
                  <c:v>2752</c:v>
                </c:pt>
                <c:pt idx="9">
                  <c:v>2710</c:v>
                </c:pt>
                <c:pt idx="12">
                  <c:v>2789</c:v>
                </c:pt>
              </c:numCache>
            </c:numRef>
          </c:val>
          <c:extLst>
            <c:ext xmlns:c16="http://schemas.microsoft.com/office/drawing/2014/chart" uri="{C3380CC4-5D6E-409C-BE32-E72D297353CC}">
              <c16:uniqueId val="{00000006-E0B8-40EC-A80C-636508B912B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4503</c:v>
                </c:pt>
                <c:pt idx="3">
                  <c:v>4145</c:v>
                </c:pt>
                <c:pt idx="6">
                  <c:v>3742</c:v>
                </c:pt>
                <c:pt idx="9">
                  <c:v>3288</c:v>
                </c:pt>
                <c:pt idx="12">
                  <c:v>2869</c:v>
                </c:pt>
              </c:numCache>
            </c:numRef>
          </c:val>
          <c:extLst>
            <c:ext xmlns:c16="http://schemas.microsoft.com/office/drawing/2014/chart" uri="{C3380CC4-5D6E-409C-BE32-E72D297353CC}">
              <c16:uniqueId val="{00000007-E0B8-40EC-A80C-636508B912B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2525</c:v>
                </c:pt>
                <c:pt idx="3">
                  <c:v>2417</c:v>
                </c:pt>
                <c:pt idx="6">
                  <c:v>2156</c:v>
                </c:pt>
                <c:pt idx="9">
                  <c:v>2133</c:v>
                </c:pt>
                <c:pt idx="12">
                  <c:v>2153</c:v>
                </c:pt>
              </c:numCache>
            </c:numRef>
          </c:val>
          <c:extLst>
            <c:ext xmlns:c16="http://schemas.microsoft.com/office/drawing/2014/chart" uri="{C3380CC4-5D6E-409C-BE32-E72D297353CC}">
              <c16:uniqueId val="{00000008-E0B8-40EC-A80C-636508B912B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0B8-40EC-A80C-636508B912B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27804</c:v>
                </c:pt>
                <c:pt idx="3">
                  <c:v>30369</c:v>
                </c:pt>
                <c:pt idx="6">
                  <c:v>31487</c:v>
                </c:pt>
                <c:pt idx="9">
                  <c:v>31539</c:v>
                </c:pt>
                <c:pt idx="12">
                  <c:v>30830</c:v>
                </c:pt>
              </c:numCache>
            </c:numRef>
          </c:val>
          <c:extLst>
            <c:ext xmlns:c16="http://schemas.microsoft.com/office/drawing/2014/chart" uri="{C3380CC4-5D6E-409C-BE32-E72D297353CC}">
              <c16:uniqueId val="{0000000A-E0B8-40EC-A80C-636508B912B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3294</c:v>
                </c:pt>
                <c:pt idx="2">
                  <c:v>#N/A</c:v>
                </c:pt>
                <c:pt idx="3">
                  <c:v>#N/A</c:v>
                </c:pt>
                <c:pt idx="4">
                  <c:v>5159</c:v>
                </c:pt>
                <c:pt idx="5">
                  <c:v>#N/A</c:v>
                </c:pt>
                <c:pt idx="6">
                  <c:v>#N/A</c:v>
                </c:pt>
                <c:pt idx="7">
                  <c:v>4998</c:v>
                </c:pt>
                <c:pt idx="8">
                  <c:v>#N/A</c:v>
                </c:pt>
                <c:pt idx="9">
                  <c:v>#N/A</c:v>
                </c:pt>
                <c:pt idx="10">
                  <c:v>3419</c:v>
                </c:pt>
                <c:pt idx="11">
                  <c:v>#N/A</c:v>
                </c:pt>
                <c:pt idx="12">
                  <c:v>#N/A</c:v>
                </c:pt>
                <c:pt idx="13">
                  <c:v>1923</c:v>
                </c:pt>
                <c:pt idx="14">
                  <c:v>#N/A</c:v>
                </c:pt>
              </c:numCache>
            </c:numRef>
          </c:val>
          <c:smooth val="0"/>
          <c:extLst>
            <c:ext xmlns:c16="http://schemas.microsoft.com/office/drawing/2014/chart" uri="{C3380CC4-5D6E-409C-BE32-E72D297353CC}">
              <c16:uniqueId val="{0000000B-E0B8-40EC-A80C-636508B912B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2879</c:v>
                </c:pt>
                <c:pt idx="1">
                  <c:v>2883</c:v>
                </c:pt>
                <c:pt idx="2">
                  <c:v>3320</c:v>
                </c:pt>
              </c:numCache>
            </c:numRef>
          </c:val>
          <c:extLst>
            <c:ext xmlns:c16="http://schemas.microsoft.com/office/drawing/2014/chart" uri="{C3380CC4-5D6E-409C-BE32-E72D297353CC}">
              <c16:uniqueId val="{00000000-2EB9-4B52-87BE-5A076EAF9C6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1610</c:v>
                </c:pt>
                <c:pt idx="1">
                  <c:v>1719</c:v>
                </c:pt>
                <c:pt idx="2">
                  <c:v>1831</c:v>
                </c:pt>
              </c:numCache>
            </c:numRef>
          </c:val>
          <c:extLst>
            <c:ext xmlns:c16="http://schemas.microsoft.com/office/drawing/2014/chart" uri="{C3380CC4-5D6E-409C-BE32-E72D297353CC}">
              <c16:uniqueId val="{00000001-2EB9-4B52-87BE-5A076EAF9C6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2851</c:v>
                </c:pt>
                <c:pt idx="1">
                  <c:v>2971</c:v>
                </c:pt>
                <c:pt idx="2">
                  <c:v>2904</c:v>
                </c:pt>
              </c:numCache>
            </c:numRef>
          </c:val>
          <c:extLst>
            <c:ext xmlns:c16="http://schemas.microsoft.com/office/drawing/2014/chart" uri="{C3380CC4-5D6E-409C-BE32-E72D297353CC}">
              <c16:uniqueId val="{00000002-2EB9-4B52-87BE-5A076EAF9C6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鹿児島県指宿市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37,920
37,275
148.82
27,508,162
26,475,519
946,755
13,218,753
30,830,167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ポイント低下し，類似団体平均値よりも</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ポイント下回った。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令和３年の財政力指数の分子を構成する標準税収入額内の令和２年度分離譲渡所得に係る精算額において，収入錯誤があったことにより，単年度の財政力指数が</a:t>
          </a:r>
          <a:r>
            <a:rPr kumimoji="1" lang="en-US" altLang="ja-JP" sz="1300">
              <a:latin typeface="ＭＳ Ｐゴシック" panose="020B0600070205080204" pitchFamily="50" charset="-128"/>
              <a:ea typeface="ＭＳ Ｐゴシック" panose="020B0600070205080204" pitchFamily="50" charset="-128"/>
            </a:rPr>
            <a:t>0.30</a:t>
          </a:r>
          <a:r>
            <a:rPr kumimoji="1" lang="ja-JP" altLang="en-US" sz="1300">
              <a:latin typeface="ＭＳ Ｐゴシック" panose="020B0600070205080204" pitchFamily="50" charset="-128"/>
              <a:ea typeface="ＭＳ Ｐゴシック" panose="020B0600070205080204" pitchFamily="50" charset="-128"/>
            </a:rPr>
            <a:t>ポイントとなったことが主な要因である。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事業の精査，公共施設の統廃合，職員の適正配置による人件費抑制や新規地方債の発行を抑えることにより歳出の抑制に努める。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121920</xdr:rowOff>
    </xdr:from>
    <xdr:to>
      <xdr:col>23</xdr:col>
      <xdr:colOff>133350</xdr:colOff>
      <xdr:row>42</xdr:row>
      <xdr:rowOff>170180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32282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63517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92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121920</xdr:rowOff>
    </xdr:from>
    <xdr:to>
      <xdr:col>19</xdr:col>
      <xdr:colOff>133350</xdr:colOff>
      <xdr:row>42</xdr:row>
      <xdr:rowOff>121920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322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49530</xdr:rowOff>
    </xdr:from>
    <xdr:to>
      <xdr:col>15</xdr:col>
      <xdr:colOff>82550</xdr:colOff>
      <xdr:row>42</xdr:row>
      <xdr:rowOff>121920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2504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134637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49530</xdr:rowOff>
    </xdr:from>
    <xdr:to>
      <xdr:col>11</xdr:col>
      <xdr:colOff>31750</xdr:colOff>
      <xdr:row>42</xdr:row>
      <xdr:rowOff>73660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2504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119380</xdr:rowOff>
    </xdr:from>
    <xdr:to>
      <xdr:col>23</xdr:col>
      <xdr:colOff>184150</xdr:colOff>
      <xdr:row>43</xdr:row>
      <xdr:rowOff>49530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91457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29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71120</xdr:rowOff>
    </xdr:from>
    <xdr:to>
      <xdr:col>19</xdr:col>
      <xdr:colOff>184150</xdr:colOff>
      <xdr:row>43</xdr:row>
      <xdr:rowOff>1270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157497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35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71120</xdr:rowOff>
    </xdr:from>
    <xdr:to>
      <xdr:col>15</xdr:col>
      <xdr:colOff>133350</xdr:colOff>
      <xdr:row>43</xdr:row>
      <xdr:rowOff>1270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157497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170180</xdr:rowOff>
    </xdr:from>
    <xdr:to>
      <xdr:col>11</xdr:col>
      <xdr:colOff>82550</xdr:colOff>
      <xdr:row>42</xdr:row>
      <xdr:rowOff>100330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85107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22860</xdr:rowOff>
    </xdr:from>
    <xdr:to>
      <xdr:col>7</xdr:col>
      <xdr:colOff>31750</xdr:colOff>
      <xdr:row>42</xdr:row>
      <xdr:rowOff>124460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109237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経常収支比率は前年度と比較し</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ポイント減少し，類似団体平均と比較し，</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ポイント減少している。</a:t>
          </a:r>
        </a:p>
        <a:p>
          <a:r>
            <a:rPr kumimoji="1" lang="ja-JP" altLang="en-US" sz="1300">
              <a:latin typeface="ＭＳ Ｐゴシック" panose="020B0600070205080204" pitchFamily="50" charset="-128"/>
              <a:ea typeface="ＭＳ Ｐゴシック" panose="020B0600070205080204" pitchFamily="50" charset="-128"/>
            </a:rPr>
            <a:t>　歳出については，会計年度任用職員の昇給に伴う人件費の増加，社会保障の充実に伴う扶助費の増加等により経常経費が増加したが，歳入について，経常収入である普通交付税及び市税の増加により減少した。今後も公共施設の更新・長寿命化に係る費用の増加が見込まれることから，事業の精査，公共施設の統廃合，職員の適正配置による人件費抑制などを実施することにより，財政の健全化を図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56424</xdr:rowOff>
    </xdr:from>
    <xdr:to>
      <xdr:col>23</xdr:col>
      <xdr:colOff>133350</xdr:colOff>
      <xdr:row>60</xdr:row>
      <xdr:rowOff>90896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343424"/>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15620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30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164919</xdr:rowOff>
    </xdr:from>
    <xdr:to>
      <xdr:col>19</xdr:col>
      <xdr:colOff>133350</xdr:colOff>
      <xdr:row>60</xdr:row>
      <xdr:rowOff>90896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109019"/>
          <a:ext cx="889000" cy="26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131190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075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164919</xdr:rowOff>
    </xdr:from>
    <xdr:to>
      <xdr:col>15</xdr:col>
      <xdr:colOff>82550</xdr:colOff>
      <xdr:row>61</xdr:row>
      <xdr:rowOff>95250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109019"/>
          <a:ext cx="889000" cy="44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146249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121920</xdr:rowOff>
    </xdr:from>
    <xdr:to>
      <xdr:col>11</xdr:col>
      <xdr:colOff>31750</xdr:colOff>
      <xdr:row>61</xdr:row>
      <xdr:rowOff>95250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4089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26307</xdr:rowOff>
    </xdr:from>
    <xdr:to>
      <xdr:col>11</xdr:col>
      <xdr:colOff>82550</xdr:colOff>
      <xdr:row>60</xdr:row>
      <xdr:rowOff>127907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138084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67673</xdr:rowOff>
    </xdr:from>
    <xdr:to>
      <xdr:col>7</xdr:col>
      <xdr:colOff>31750</xdr:colOff>
      <xdr:row>60</xdr:row>
      <xdr:rowOff>169273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8000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5624</xdr:rowOff>
    </xdr:from>
    <xdr:to>
      <xdr:col>23</xdr:col>
      <xdr:colOff>184150</xdr:colOff>
      <xdr:row>60</xdr:row>
      <xdr:rowOff>107224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29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22151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13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40096</xdr:rowOff>
    </xdr:from>
    <xdr:to>
      <xdr:col>19</xdr:col>
      <xdr:colOff>184150</xdr:colOff>
      <xdr:row>60</xdr:row>
      <xdr:rowOff>141696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32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126473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413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114119</xdr:rowOff>
    </xdr:from>
    <xdr:to>
      <xdr:col>15</xdr:col>
      <xdr:colOff>133350</xdr:colOff>
      <xdr:row>59</xdr:row>
      <xdr:rowOff>44269</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05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54446</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982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44450</xdr:rowOff>
    </xdr:from>
    <xdr:to>
      <xdr:col>11</xdr:col>
      <xdr:colOff>82550</xdr:colOff>
      <xdr:row>61</xdr:row>
      <xdr:rowOff>146050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130827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71120</xdr:rowOff>
    </xdr:from>
    <xdr:to>
      <xdr:col>7</xdr:col>
      <xdr:colOff>31750</xdr:colOff>
      <xdr:row>61</xdr:row>
      <xdr:rowOff>1270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157497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[197,476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類似団体を</a:t>
          </a:r>
          <a:r>
            <a:rPr kumimoji="1" lang="en-US" altLang="ja-JP" sz="1300">
              <a:latin typeface="ＭＳ Ｐゴシック" panose="020B0600070205080204" pitchFamily="50" charset="-128"/>
              <a:ea typeface="ＭＳ Ｐゴシック" panose="020B0600070205080204" pitchFamily="50" charset="-128"/>
            </a:rPr>
            <a:t>20,820</a:t>
          </a:r>
          <a:r>
            <a:rPr kumimoji="1" lang="ja-JP" altLang="en-US" sz="1300">
              <a:latin typeface="ＭＳ Ｐゴシック" panose="020B0600070205080204" pitchFamily="50" charset="-128"/>
              <a:ea typeface="ＭＳ Ｐゴシック" panose="020B0600070205080204" pitchFamily="50" charset="-128"/>
            </a:rPr>
            <a:t>円下回っているものの，一部事務組合において実施しているごみ処理業務や消防業務に係る人件費・物件費等に対する負担金を加えると，類似団体を上回ると考えられる。</a:t>
          </a:r>
        </a:p>
        <a:p>
          <a:r>
            <a:rPr kumimoji="1" lang="ja-JP" altLang="en-US" sz="1300">
              <a:latin typeface="ＭＳ Ｐゴシック" panose="020B0600070205080204" pitchFamily="50" charset="-128"/>
              <a:ea typeface="ＭＳ Ｐゴシック" panose="020B0600070205080204" pitchFamily="50" charset="-128"/>
            </a:rPr>
            <a:t>　今後は，定員適正化計画に基づき人件費を抑制し，併せて公共施設の統廃合の実施や業務のデジタル化の推進により物件費の抑制に努める。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15573</xdr:rowOff>
    </xdr:from>
    <xdr:to>
      <xdr:col>23</xdr:col>
      <xdr:colOff>133350</xdr:colOff>
      <xdr:row>82</xdr:row>
      <xdr:rowOff>24678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074473"/>
          <a:ext cx="838200" cy="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153291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40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15388</xdr:rowOff>
    </xdr:from>
    <xdr:to>
      <xdr:col>19</xdr:col>
      <xdr:colOff>133350</xdr:colOff>
      <xdr:row>82</xdr:row>
      <xdr:rowOff>15573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074288"/>
          <a:ext cx="889000" cy="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87716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4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156987</xdr:rowOff>
    </xdr:from>
    <xdr:to>
      <xdr:col>15</xdr:col>
      <xdr:colOff>82550</xdr:colOff>
      <xdr:row>82</xdr:row>
      <xdr:rowOff>15388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044437"/>
          <a:ext cx="889000" cy="29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76182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135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140444</xdr:rowOff>
    </xdr:from>
    <xdr:to>
      <xdr:col>11</xdr:col>
      <xdr:colOff>31750</xdr:colOff>
      <xdr:row>81</xdr:row>
      <xdr:rowOff>156987</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027894"/>
          <a:ext cx="889000" cy="1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141128</xdr:rowOff>
    </xdr:from>
    <xdr:to>
      <xdr:col>11</xdr:col>
      <xdr:colOff>82550</xdr:colOff>
      <xdr:row>82</xdr:row>
      <xdr:rowOff>71278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56055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11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113015</xdr:rowOff>
    </xdr:from>
    <xdr:to>
      <xdr:col>7</xdr:col>
      <xdr:colOff>31750</xdr:colOff>
      <xdr:row>82</xdr:row>
      <xdr:rowOff>43165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27942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86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145328</xdr:rowOff>
    </xdr:from>
    <xdr:to>
      <xdr:col>23</xdr:col>
      <xdr:colOff>184150</xdr:colOff>
      <xdr:row>82</xdr:row>
      <xdr:rowOff>75478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03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161855</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877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136223</xdr:rowOff>
    </xdr:from>
    <xdr:to>
      <xdr:col>19</xdr:col>
      <xdr:colOff>184150</xdr:colOff>
      <xdr:row>82</xdr:row>
      <xdr:rowOff>66373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02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76550</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792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136038</xdr:rowOff>
    </xdr:from>
    <xdr:to>
      <xdr:col>15</xdr:col>
      <xdr:colOff>133350</xdr:colOff>
      <xdr:row>82</xdr:row>
      <xdr:rowOff>66188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02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76365</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79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106187</xdr:rowOff>
    </xdr:from>
    <xdr:to>
      <xdr:col>11</xdr:col>
      <xdr:colOff>82550</xdr:colOff>
      <xdr:row>82</xdr:row>
      <xdr:rowOff>36337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99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46514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762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89644</xdr:rowOff>
    </xdr:from>
    <xdr:to>
      <xdr:col>7</xdr:col>
      <xdr:colOff>31750</xdr:colOff>
      <xdr:row>82</xdr:row>
      <xdr:rowOff>19794</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97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29971</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745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ポイント減少したが，類似団体平均値を</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ポイント上回っていることから，職員定員の適正管理や給与体系の見直しに努める。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37395</xdr:rowOff>
    </xdr:from>
    <xdr:to>
      <xdr:col>81</xdr:col>
      <xdr:colOff>44450</xdr:colOff>
      <xdr:row>87</xdr:row>
      <xdr:rowOff>117828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953545"/>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299</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7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91016</xdr:rowOff>
    </xdr:from>
    <xdr:to>
      <xdr:col>77</xdr:col>
      <xdr:colOff>44450</xdr:colOff>
      <xdr:row>87</xdr:row>
      <xdr:rowOff>117828</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5007166"/>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108955</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1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91016</xdr:rowOff>
    </xdr:from>
    <xdr:to>
      <xdr:col>72</xdr:col>
      <xdr:colOff>203200</xdr:colOff>
      <xdr:row>87</xdr:row>
      <xdr:rowOff>104422</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5007166"/>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122361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37395</xdr:rowOff>
    </xdr:from>
    <xdr:to>
      <xdr:col>68</xdr:col>
      <xdr:colOff>152400</xdr:colOff>
      <xdr:row>87</xdr:row>
      <xdr:rowOff>104422</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953545"/>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37395</xdr:rowOff>
    </xdr:from>
    <xdr:to>
      <xdr:col>68</xdr:col>
      <xdr:colOff>203200</xdr:colOff>
      <xdr:row>86</xdr:row>
      <xdr:rowOff>138995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149172</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135766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158045</xdr:rowOff>
    </xdr:from>
    <xdr:to>
      <xdr:col>81</xdr:col>
      <xdr:colOff>95250</xdr:colOff>
      <xdr:row>87</xdr:row>
      <xdr:rowOff>88195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130122</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87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67028</xdr:rowOff>
    </xdr:from>
    <xdr:to>
      <xdr:col>77</xdr:col>
      <xdr:colOff>95250</xdr:colOff>
      <xdr:row>87</xdr:row>
      <xdr:rowOff>168628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9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153405</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06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40216</xdr:rowOff>
    </xdr:from>
    <xdr:to>
      <xdr:col>73</xdr:col>
      <xdr:colOff>44450</xdr:colOff>
      <xdr:row>87</xdr:row>
      <xdr:rowOff>141816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126593</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53622</xdr:rowOff>
    </xdr:from>
    <xdr:to>
      <xdr:col>68</xdr:col>
      <xdr:colOff>203200</xdr:colOff>
      <xdr:row>87</xdr:row>
      <xdr:rowOff>155222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139999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05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158045</xdr:rowOff>
    </xdr:from>
    <xdr:to>
      <xdr:col>64</xdr:col>
      <xdr:colOff>152400</xdr:colOff>
      <xdr:row>87</xdr:row>
      <xdr:rowOff>88195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72972</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98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人口が</a:t>
          </a:r>
          <a:r>
            <a:rPr kumimoji="1" lang="en-US" altLang="ja-JP" sz="1300">
              <a:latin typeface="ＭＳ Ｐゴシック" panose="020B0600070205080204" pitchFamily="50" charset="-128"/>
              <a:ea typeface="ＭＳ Ｐゴシック" panose="020B0600070205080204" pitchFamily="50" charset="-128"/>
            </a:rPr>
            <a:t>567</a:t>
          </a:r>
          <a:r>
            <a:rPr kumimoji="1" lang="ja-JP" altLang="en-US" sz="1300">
              <a:latin typeface="ＭＳ Ｐゴシック" panose="020B0600070205080204" pitchFamily="50" charset="-128"/>
              <a:ea typeface="ＭＳ Ｐゴシック" panose="020B0600070205080204" pitchFamily="50" charset="-128"/>
            </a:rPr>
            <a:t>人減少したことに対し，職員数が</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人増加したことにより，前年度と比較し</a:t>
          </a:r>
          <a:r>
            <a:rPr kumimoji="1" lang="en-US" altLang="ja-JP" sz="1300">
              <a:latin typeface="ＭＳ Ｐゴシック" panose="020B0600070205080204" pitchFamily="50" charset="-128"/>
              <a:ea typeface="ＭＳ Ｐゴシック" panose="020B0600070205080204" pitchFamily="50" charset="-128"/>
            </a:rPr>
            <a:t>0.52</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実施事業の精査，公共施設の統廃合，業務のデジタル化を推進することにより，職員定員の適正管理に努める。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118703</xdr:rowOff>
    </xdr:from>
    <xdr:to>
      <xdr:col>81</xdr:col>
      <xdr:colOff>44450</xdr:colOff>
      <xdr:row>60</xdr:row>
      <xdr:rowOff>160528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405703"/>
          <a:ext cx="838200" cy="4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96283</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83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111464</xdr:rowOff>
    </xdr:from>
    <xdr:to>
      <xdr:col>77</xdr:col>
      <xdr:colOff>44450</xdr:colOff>
      <xdr:row>60</xdr:row>
      <xdr:rowOff>118703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398464"/>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25459</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83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98594</xdr:rowOff>
    </xdr:from>
    <xdr:to>
      <xdr:col>72</xdr:col>
      <xdr:colOff>203200</xdr:colOff>
      <xdr:row>60</xdr:row>
      <xdr:rowOff>111464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385594"/>
          <a:ext cx="889000" cy="1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18221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92964</xdr:rowOff>
    </xdr:from>
    <xdr:to>
      <xdr:col>68</xdr:col>
      <xdr:colOff>152400</xdr:colOff>
      <xdr:row>60</xdr:row>
      <xdr:rowOff>98594</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379964"/>
          <a:ext cx="8890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75946</xdr:rowOff>
    </xdr:from>
    <xdr:to>
      <xdr:col>68</xdr:col>
      <xdr:colOff>203200</xdr:colOff>
      <xdr:row>61</xdr:row>
      <xdr:rowOff>6096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162323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44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69511</xdr:rowOff>
    </xdr:from>
    <xdr:to>
      <xdr:col>64</xdr:col>
      <xdr:colOff>152400</xdr:colOff>
      <xdr:row>60</xdr:row>
      <xdr:rowOff>171111</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155888</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442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109728</xdr:rowOff>
    </xdr:from>
    <xdr:to>
      <xdr:col>81</xdr:col>
      <xdr:colOff>95250</xdr:colOff>
      <xdr:row>61</xdr:row>
      <xdr:rowOff>39878</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126255</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241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67903</xdr:rowOff>
    </xdr:from>
    <xdr:to>
      <xdr:col>77</xdr:col>
      <xdr:colOff>95250</xdr:colOff>
      <xdr:row>60</xdr:row>
      <xdr:rowOff>169503</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35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8230</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123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60664</xdr:rowOff>
    </xdr:from>
    <xdr:to>
      <xdr:col>73</xdr:col>
      <xdr:colOff>44450</xdr:colOff>
      <xdr:row>60</xdr:row>
      <xdr:rowOff>162264</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34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991</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116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47794</xdr:rowOff>
    </xdr:from>
    <xdr:to>
      <xdr:col>68</xdr:col>
      <xdr:colOff>203200</xdr:colOff>
      <xdr:row>60</xdr:row>
      <xdr:rowOff>149394</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33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159571</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10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42164</xdr:rowOff>
    </xdr:from>
    <xdr:to>
      <xdr:col>64</xdr:col>
      <xdr:colOff>152400</xdr:colOff>
      <xdr:row>60</xdr:row>
      <xdr:rowOff>143764</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32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153941</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09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公共施設の新設及び更新に係る大型事業を実施し，その償還が開始されたことにより地方債残高が増加したため，実質公債費比率は昨年度と比較し</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今後は，事業を精査することにより，償還元金の範囲内における起債発行に努め，比率の上昇の抑制に努める。</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22013</xdr:rowOff>
    </xdr:from>
    <xdr:to>
      <xdr:col>81</xdr:col>
      <xdr:colOff>44450</xdr:colOff>
      <xdr:row>37</xdr:row>
      <xdr:rowOff>26035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365663"/>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155169</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155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22013</xdr:rowOff>
    </xdr:from>
    <xdr:to>
      <xdr:col>77</xdr:col>
      <xdr:colOff>44450</xdr:colOff>
      <xdr:row>37</xdr:row>
      <xdr:rowOff>24024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6365663"/>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76958</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077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22013</xdr:rowOff>
    </xdr:from>
    <xdr:to>
      <xdr:col>72</xdr:col>
      <xdr:colOff>203200</xdr:colOff>
      <xdr:row>37</xdr:row>
      <xdr:rowOff>24024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365663"/>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76958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07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22013</xdr:rowOff>
    </xdr:from>
    <xdr:to>
      <xdr:col>68</xdr:col>
      <xdr:colOff>152400</xdr:colOff>
      <xdr:row>37</xdr:row>
      <xdr:rowOff>24024</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365663"/>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142663</xdr:rowOff>
    </xdr:from>
    <xdr:to>
      <xdr:col>68</xdr:col>
      <xdr:colOff>203200</xdr:colOff>
      <xdr:row>37</xdr:row>
      <xdr:rowOff>72813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82990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63623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146685</xdr:rowOff>
    </xdr:from>
    <xdr:to>
      <xdr:col>81</xdr:col>
      <xdr:colOff>95250</xdr:colOff>
      <xdr:row>37</xdr:row>
      <xdr:rowOff>76835</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31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118762</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29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142663</xdr:rowOff>
    </xdr:from>
    <xdr:to>
      <xdr:col>77</xdr:col>
      <xdr:colOff>95250</xdr:colOff>
      <xdr:row>37</xdr:row>
      <xdr:rowOff>72813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31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57590</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401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144674</xdr:rowOff>
    </xdr:from>
    <xdr:to>
      <xdr:col>73</xdr:col>
      <xdr:colOff>44450</xdr:colOff>
      <xdr:row>37</xdr:row>
      <xdr:rowOff>74824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31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59601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403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142663</xdr:rowOff>
    </xdr:from>
    <xdr:to>
      <xdr:col>68</xdr:col>
      <xdr:colOff>203200</xdr:colOff>
      <xdr:row>37</xdr:row>
      <xdr:rowOff>72813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31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57590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40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144674</xdr:rowOff>
    </xdr:from>
    <xdr:to>
      <xdr:col>64</xdr:col>
      <xdr:colOff>152400</xdr:colOff>
      <xdr:row>37</xdr:row>
      <xdr:rowOff>74824</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31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85001</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08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前年度と比較し</a:t>
          </a:r>
          <a:r>
            <a:rPr kumimoji="1" lang="en-US" altLang="ja-JP" sz="1200">
              <a:latin typeface="ＭＳ Ｐゴシック" panose="020B0600070205080204" pitchFamily="50" charset="-128"/>
              <a:ea typeface="ＭＳ Ｐゴシック" panose="020B0600070205080204" pitchFamily="50" charset="-128"/>
            </a:rPr>
            <a:t>14.2</a:t>
          </a:r>
          <a:r>
            <a:rPr kumimoji="1" lang="ja-JP" altLang="en-US" sz="1200">
              <a:latin typeface="ＭＳ Ｐゴシック" panose="020B0600070205080204" pitchFamily="50" charset="-128"/>
              <a:ea typeface="ＭＳ Ｐゴシック" panose="020B0600070205080204" pitchFamily="50" charset="-128"/>
            </a:rPr>
            <a:t>ポイント減少したが，類似団体平均を</a:t>
          </a:r>
          <a:r>
            <a:rPr kumimoji="1" lang="en-US" altLang="ja-JP" sz="1200">
              <a:latin typeface="ＭＳ Ｐゴシック" panose="020B0600070205080204" pitchFamily="50" charset="-128"/>
              <a:ea typeface="ＭＳ Ｐゴシック" panose="020B0600070205080204" pitchFamily="50" charset="-128"/>
            </a:rPr>
            <a:t>7.9</a:t>
          </a:r>
          <a:r>
            <a:rPr kumimoji="1" lang="ja-JP" altLang="en-US" sz="1200">
              <a:latin typeface="ＭＳ Ｐゴシック" panose="020B0600070205080204" pitchFamily="50" charset="-128"/>
              <a:ea typeface="ＭＳ Ｐゴシック" panose="020B0600070205080204" pitchFamily="50" charset="-128"/>
            </a:rPr>
            <a:t>ポイント上回っている。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分母を構成する標準税収入規模及び普通交付税が増加し，分子を構成する充当可能基金が増加したことが要因である。</a:t>
          </a:r>
        </a:p>
        <a:p>
          <a:r>
            <a:rPr kumimoji="1" lang="ja-JP" altLang="en-US" sz="1200">
              <a:latin typeface="ＭＳ Ｐゴシック" panose="020B0600070205080204" pitchFamily="50" charset="-128"/>
              <a:ea typeface="ＭＳ Ｐゴシック" panose="020B0600070205080204" pitchFamily="50" charset="-128"/>
            </a:rPr>
            <a:t>　今後は公共施設の老朽化に伴う更新及び長寿命化事業の実施を見込んでいるが，併せて公共施設の統廃合を実施するとともに，職員の適正配置などによる将来負担額の抑制や基金残高の確保，地方債発行額の抑制に努め，財政の健全化を図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115951</xdr:rowOff>
    </xdr:from>
    <xdr:to>
      <xdr:col>81</xdr:col>
      <xdr:colOff>44450</xdr:colOff>
      <xdr:row>15</xdr:row>
      <xdr:rowOff>58716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516251"/>
          <a:ext cx="838200" cy="11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18136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46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58716</xdr:rowOff>
    </xdr:from>
    <xdr:to>
      <xdr:col>77</xdr:col>
      <xdr:colOff>44450</xdr:colOff>
      <xdr:row>16</xdr:row>
      <xdr:rowOff>1482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630466"/>
          <a:ext cx="889000" cy="11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157624</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1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1482</xdr:rowOff>
    </xdr:from>
    <xdr:to>
      <xdr:col>72</xdr:col>
      <xdr:colOff>203200</xdr:colOff>
      <xdr:row>16</xdr:row>
      <xdr:rowOff>23199</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744682"/>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122259</xdr:rowOff>
    </xdr:from>
    <xdr:to>
      <xdr:col>73</xdr:col>
      <xdr:colOff>44450</xdr:colOff>
      <xdr:row>15</xdr:row>
      <xdr:rowOff>52409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62586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29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59521</xdr:rowOff>
    </xdr:from>
    <xdr:to>
      <xdr:col>68</xdr:col>
      <xdr:colOff>152400</xdr:colOff>
      <xdr:row>16</xdr:row>
      <xdr:rowOff>23199</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2631271"/>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81915</xdr:rowOff>
    </xdr:from>
    <xdr:to>
      <xdr:col>68</xdr:col>
      <xdr:colOff>203200</xdr:colOff>
      <xdr:row>16</xdr:row>
      <xdr:rowOff>12065</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22242</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42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143044</xdr:rowOff>
    </xdr:from>
    <xdr:to>
      <xdr:col>64</xdr:col>
      <xdr:colOff>152400</xdr:colOff>
      <xdr:row>16</xdr:row>
      <xdr:rowOff>73194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71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57971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80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65151</xdr:rowOff>
    </xdr:from>
    <xdr:to>
      <xdr:col>81</xdr:col>
      <xdr:colOff>95250</xdr:colOff>
      <xdr:row>14</xdr:row>
      <xdr:rowOff>166751</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46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37228</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43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7916</xdr:rowOff>
    </xdr:from>
    <xdr:to>
      <xdr:col>77</xdr:col>
      <xdr:colOff>95250</xdr:colOff>
      <xdr:row>15</xdr:row>
      <xdr:rowOff>109516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57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94293</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666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122132</xdr:rowOff>
    </xdr:from>
    <xdr:to>
      <xdr:col>73</xdr:col>
      <xdr:colOff>44450</xdr:colOff>
      <xdr:row>16</xdr:row>
      <xdr:rowOff>52282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69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37059</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780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143849</xdr:rowOff>
    </xdr:from>
    <xdr:to>
      <xdr:col>68</xdr:col>
      <xdr:colOff>203200</xdr:colOff>
      <xdr:row>16</xdr:row>
      <xdr:rowOff>73999</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71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58776</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80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8721</xdr:rowOff>
    </xdr:from>
    <xdr:to>
      <xdr:col>64</xdr:col>
      <xdr:colOff>152400</xdr:colOff>
      <xdr:row>15</xdr:row>
      <xdr:rowOff>110321</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58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120498</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34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鹿児島県指宿市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37,920
37,275
148.82
27,508,162
26,475,519
946,755
13,218,753
30,830,167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ポイント減少した。類似団体平均値と比較し</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ポイント下回っているものの，職員数の増加により人件費の総額は，前年度を上回っていることから，事業内容を精査し，職員数の適正管理などに努める。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157480</xdr:rowOff>
    </xdr:from>
    <xdr:to>
      <xdr:col>24</xdr:col>
      <xdr:colOff>25400</xdr:colOff>
      <xdr:row>37</xdr:row>
      <xdr:rowOff>31750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296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6367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5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161290</xdr:rowOff>
    </xdr:from>
    <xdr:to>
      <xdr:col>19</xdr:col>
      <xdr:colOff>187325</xdr:colOff>
      <xdr:row>37</xdr:row>
      <xdr:rowOff>31750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6204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161290</xdr:rowOff>
    </xdr:from>
    <xdr:to>
      <xdr:col>15</xdr:col>
      <xdr:colOff>98425</xdr:colOff>
      <xdr:row>37</xdr:row>
      <xdr:rowOff>115570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6204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104140</xdr:rowOff>
    </xdr:from>
    <xdr:to>
      <xdr:col>11</xdr:col>
      <xdr:colOff>9525</xdr:colOff>
      <xdr:row>37</xdr:row>
      <xdr:rowOff>115570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763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72390</xdr:rowOff>
    </xdr:from>
    <xdr:to>
      <xdr:col>11</xdr:col>
      <xdr:colOff>60325</xdr:colOff>
      <xdr:row>38</xdr:row>
      <xdr:rowOff>2540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158767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52087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123207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152400</xdr:rowOff>
    </xdr:from>
    <xdr:to>
      <xdr:col>20</xdr:col>
      <xdr:colOff>38100</xdr:colOff>
      <xdr:row>37</xdr:row>
      <xdr:rowOff>82550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92727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9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110490</xdr:rowOff>
    </xdr:from>
    <xdr:to>
      <xdr:col>15</xdr:col>
      <xdr:colOff>149225</xdr:colOff>
      <xdr:row>36</xdr:row>
      <xdr:rowOff>40640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50817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64770</xdr:rowOff>
    </xdr:from>
    <xdr:to>
      <xdr:col>11</xdr:col>
      <xdr:colOff>60325</xdr:colOff>
      <xdr:row>37</xdr:row>
      <xdr:rowOff>166370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5097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前年度と比較し，総額も減少し，比率も</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ポイント減少した。業務に係るシステムや端末の更新が終了したことが主な要因である。</a:t>
          </a:r>
        </a:p>
        <a:p>
          <a:r>
            <a:rPr kumimoji="1" lang="ja-JP" altLang="en-US" sz="1300">
              <a:latin typeface="ＭＳ Ｐゴシック" panose="020B0600070205080204" pitchFamily="50" charset="-128"/>
              <a:ea typeface="ＭＳ Ｐゴシック" panose="020B0600070205080204" pitchFamily="50" charset="-128"/>
            </a:rPr>
            <a:t>　類似団体平均値を下回っている主な要因は，ごみ処理業務や消防業務を一部事務組合で実施していることが挙げられる。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xdr:rowOff>
    </xdr:from>
    <xdr:to>
      <xdr:col>82</xdr:col>
      <xdr:colOff>107950</xdr:colOff>
      <xdr:row>14</xdr:row>
      <xdr:rowOff>134620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41300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81280</xdr:rowOff>
    </xdr:from>
    <xdr:to>
      <xdr:col>78</xdr:col>
      <xdr:colOff>69850</xdr:colOff>
      <xdr:row>14</xdr:row>
      <xdr:rowOff>134620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4815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147337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81280</xdr:rowOff>
    </xdr:from>
    <xdr:to>
      <xdr:col>73</xdr:col>
      <xdr:colOff>180975</xdr:colOff>
      <xdr:row>14</xdr:row>
      <xdr:rowOff>127000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481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63517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127000</xdr:rowOff>
    </xdr:from>
    <xdr:to>
      <xdr:col>69</xdr:col>
      <xdr:colOff>92075</xdr:colOff>
      <xdr:row>15</xdr:row>
      <xdr:rowOff>31750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527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109237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133350</xdr:rowOff>
    </xdr:from>
    <xdr:to>
      <xdr:col>82</xdr:col>
      <xdr:colOff>158750</xdr:colOff>
      <xdr:row>14</xdr:row>
      <xdr:rowOff>63500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149877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83820</xdr:rowOff>
    </xdr:from>
    <xdr:to>
      <xdr:col>78</xdr:col>
      <xdr:colOff>120650</xdr:colOff>
      <xdr:row>15</xdr:row>
      <xdr:rowOff>13970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4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24147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25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30480</xdr:rowOff>
    </xdr:from>
    <xdr:to>
      <xdr:col>74</xdr:col>
      <xdr:colOff>31750</xdr:colOff>
      <xdr:row>14</xdr:row>
      <xdr:rowOff>132080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142257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76200</xdr:rowOff>
    </xdr:from>
    <xdr:to>
      <xdr:col>69</xdr:col>
      <xdr:colOff>142875</xdr:colOff>
      <xdr:row>15</xdr:row>
      <xdr:rowOff>6350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16527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152400</xdr:rowOff>
    </xdr:from>
    <xdr:to>
      <xdr:col>65</xdr:col>
      <xdr:colOff>53975</xdr:colOff>
      <xdr:row>15</xdr:row>
      <xdr:rowOff>82550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92727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前年度と比較し，扶助費の総額も増加し，比率も</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経常的な扶助費のうち最も割合が大きいのは国庫補助事業である保育所等運営事業であり，認定こども園への移行により運営補助が増加したものである。単独事業の助成対象範囲や補助率等を精査し，扶助費の上昇を抑制する必要があ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95250</xdr:rowOff>
    </xdr:from>
    <xdr:to>
      <xdr:col>24</xdr:col>
      <xdr:colOff>25400</xdr:colOff>
      <xdr:row>58</xdr:row>
      <xdr:rowOff>25400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8679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6350</xdr:rowOff>
    </xdr:from>
    <xdr:to>
      <xdr:col>19</xdr:col>
      <xdr:colOff>187325</xdr:colOff>
      <xdr:row>57</xdr:row>
      <xdr:rowOff>95250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779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6350</xdr:rowOff>
    </xdr:from>
    <xdr:to>
      <xdr:col>15</xdr:col>
      <xdr:colOff>98425</xdr:colOff>
      <xdr:row>58</xdr:row>
      <xdr:rowOff>63500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7790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63500</xdr:rowOff>
    </xdr:from>
    <xdr:to>
      <xdr:col>11</xdr:col>
      <xdr:colOff>9525</xdr:colOff>
      <xdr:row>58</xdr:row>
      <xdr:rowOff>76200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10007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82550</xdr:rowOff>
    </xdr:from>
    <xdr:to>
      <xdr:col>6</xdr:col>
      <xdr:colOff>171450</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22877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146050</xdr:rowOff>
    </xdr:from>
    <xdr:to>
      <xdr:col>24</xdr:col>
      <xdr:colOff>76200</xdr:colOff>
      <xdr:row>58</xdr:row>
      <xdr:rowOff>76200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118127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44450</xdr:rowOff>
    </xdr:from>
    <xdr:to>
      <xdr:col>20</xdr:col>
      <xdr:colOff>38100</xdr:colOff>
      <xdr:row>57</xdr:row>
      <xdr:rowOff>146050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130827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127000</xdr:rowOff>
    </xdr:from>
    <xdr:to>
      <xdr:col>15</xdr:col>
      <xdr:colOff>149225</xdr:colOff>
      <xdr:row>57</xdr:row>
      <xdr:rowOff>57150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41927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12700</xdr:rowOff>
    </xdr:from>
    <xdr:to>
      <xdr:col>11</xdr:col>
      <xdr:colOff>60325</xdr:colOff>
      <xdr:row>58</xdr:row>
      <xdr:rowOff>114300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99077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25400</xdr:rowOff>
    </xdr:from>
    <xdr:to>
      <xdr:col>6</xdr:col>
      <xdr:colOff>171450</xdr:colOff>
      <xdr:row>58</xdr:row>
      <xdr:rowOff>127000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前年度と比較し，総額は増加したが，比率は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類似団体平均値を</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ポイント上回っていることから，特別会計の事業内容を精査することにより歳出を抑制し，また保険料の見直し等により歳入を確保し，次年度以降は類似団体平均値と同水準とすることを目指す。</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72572</xdr:rowOff>
    </xdr:from>
    <xdr:to>
      <xdr:col>82</xdr:col>
      <xdr:colOff>107950</xdr:colOff>
      <xdr:row>58</xdr:row>
      <xdr:rowOff>83457</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100166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124278</xdr:rowOff>
    </xdr:from>
    <xdr:to>
      <xdr:col>78</xdr:col>
      <xdr:colOff>69850</xdr:colOff>
      <xdr:row>58</xdr:row>
      <xdr:rowOff>83457</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8969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124278</xdr:rowOff>
    </xdr:from>
    <xdr:to>
      <xdr:col>73</xdr:col>
      <xdr:colOff>180975</xdr:colOff>
      <xdr:row>58</xdr:row>
      <xdr:rowOff>148772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896928"/>
          <a:ext cx="8890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83457</xdr:rowOff>
    </xdr:from>
    <xdr:to>
      <xdr:col>69</xdr:col>
      <xdr:colOff>92075</xdr:colOff>
      <xdr:row>58</xdr:row>
      <xdr:rowOff>148772</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0275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98170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111777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21772</xdr:rowOff>
    </xdr:from>
    <xdr:to>
      <xdr:col>82</xdr:col>
      <xdr:colOff>158750</xdr:colOff>
      <xdr:row>58</xdr:row>
      <xdr:rowOff>123372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165299</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93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32657</xdr:rowOff>
    </xdr:from>
    <xdr:to>
      <xdr:col>78</xdr:col>
      <xdr:colOff>120650</xdr:colOff>
      <xdr:row>58</xdr:row>
      <xdr:rowOff>134257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119034</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063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73478</xdr:rowOff>
    </xdr:from>
    <xdr:to>
      <xdr:col>74</xdr:col>
      <xdr:colOff>31750</xdr:colOff>
      <xdr:row>58</xdr:row>
      <xdr:rowOff>3628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159855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97972</xdr:rowOff>
    </xdr:from>
    <xdr:to>
      <xdr:col>69</xdr:col>
      <xdr:colOff>142875</xdr:colOff>
      <xdr:row>59</xdr:row>
      <xdr:rowOff>28122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12899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12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32657</xdr:rowOff>
    </xdr:from>
    <xdr:to>
      <xdr:col>65</xdr:col>
      <xdr:colOff>53975</xdr:colOff>
      <xdr:row>58</xdr:row>
      <xdr:rowOff>134257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119034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06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前年度と比較し，総額も減少し，比率も</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ポイント減少した。公共下水道事業への雨水処理負担金の減が主な要因である。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一部事務組合に対する負担金が経常的な補助費等のうち</a:t>
          </a:r>
          <a:r>
            <a:rPr kumimoji="1" lang="en-US" altLang="ja-JP" sz="1300">
              <a:latin typeface="ＭＳ Ｐゴシック" panose="020B0600070205080204" pitchFamily="50" charset="-128"/>
              <a:ea typeface="ＭＳ Ｐゴシック" panose="020B0600070205080204" pitchFamily="50" charset="-128"/>
            </a:rPr>
            <a:t>75.5</a:t>
          </a:r>
          <a:r>
            <a:rPr kumimoji="1" lang="ja-JP" altLang="en-US" sz="1300">
              <a:latin typeface="ＭＳ Ｐゴシック" panose="020B0600070205080204" pitchFamily="50" charset="-128"/>
              <a:ea typeface="ＭＳ Ｐゴシック" panose="020B0600070205080204" pitchFamily="50" charset="-128"/>
            </a:rPr>
            <a:t>％を占めており，類似団体平均値を</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ポイント上回っている要因となっている。今後も消防組合の設備更新などにより負担は増加する見込みであることから，その他の補助費についても内容を精査し抑制に努める。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28702</xdr:rowOff>
    </xdr:from>
    <xdr:to>
      <xdr:col>82</xdr:col>
      <xdr:colOff>107950</xdr:colOff>
      <xdr:row>37</xdr:row>
      <xdr:rowOff>51562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37235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145288</xdr:rowOff>
    </xdr:from>
    <xdr:to>
      <xdr:col>78</xdr:col>
      <xdr:colOff>69850</xdr:colOff>
      <xdr:row>37</xdr:row>
      <xdr:rowOff>51562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31748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39387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145288</xdr:rowOff>
    </xdr:from>
    <xdr:to>
      <xdr:col>73</xdr:col>
      <xdr:colOff>180975</xdr:colOff>
      <xdr:row>37</xdr:row>
      <xdr:rowOff>56134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31748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21099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145288</xdr:rowOff>
    </xdr:from>
    <xdr:to>
      <xdr:col>69</xdr:col>
      <xdr:colOff>92075</xdr:colOff>
      <xdr:row>37</xdr:row>
      <xdr:rowOff>56134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31748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149352</xdr:rowOff>
    </xdr:from>
    <xdr:to>
      <xdr:col>82</xdr:col>
      <xdr:colOff>158750</xdr:colOff>
      <xdr:row>37</xdr:row>
      <xdr:rowOff>79502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121429</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762</xdr:rowOff>
    </xdr:from>
    <xdr:to>
      <xdr:col>78</xdr:col>
      <xdr:colOff>120650</xdr:colOff>
      <xdr:row>37</xdr:row>
      <xdr:rowOff>102362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94488</xdr:rowOff>
    </xdr:from>
    <xdr:to>
      <xdr:col>74</xdr:col>
      <xdr:colOff>31750</xdr:colOff>
      <xdr:row>37</xdr:row>
      <xdr:rowOff>24638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9415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5334</xdr:rowOff>
    </xdr:from>
    <xdr:to>
      <xdr:col>69</xdr:col>
      <xdr:colOff>142875</xdr:colOff>
      <xdr:row>37</xdr:row>
      <xdr:rowOff>106934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91711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前年度と比較し公債費の総額も増加し，比率も</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ポイント上昇した。類似団体平均値を</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ポイント上回っており，公共施設の新設及び更新に係る大型事業の地方債に係る償還の開始が主な要因である。</a:t>
          </a:r>
        </a:p>
        <a:p>
          <a:r>
            <a:rPr kumimoji="1" lang="ja-JP" altLang="en-US" sz="1300">
              <a:latin typeface="ＭＳ Ｐゴシック" panose="020B0600070205080204" pitchFamily="50" charset="-128"/>
              <a:ea typeface="ＭＳ Ｐゴシック" panose="020B0600070205080204" pitchFamily="50" charset="-128"/>
            </a:rPr>
            <a:t>　今後も公共施設の老朽化に伴う更新及び長寿命化事業を見込んでいることから，内容を精査し，地方債発行額の抑制に努める。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37465</xdr:rowOff>
    </xdr:from>
    <xdr:to>
      <xdr:col>24</xdr:col>
      <xdr:colOff>25400</xdr:colOff>
      <xdr:row>75</xdr:row>
      <xdr:rowOff>56515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289621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155592</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671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24130</xdr:rowOff>
    </xdr:from>
    <xdr:to>
      <xdr:col>19</xdr:col>
      <xdr:colOff>187325</xdr:colOff>
      <xdr:row>75</xdr:row>
      <xdr:rowOff>37465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288288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85107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24130</xdr:rowOff>
    </xdr:from>
    <xdr:to>
      <xdr:col>15</xdr:col>
      <xdr:colOff>98425</xdr:colOff>
      <xdr:row>75</xdr:row>
      <xdr:rowOff>81280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28828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64152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58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71755</xdr:rowOff>
    </xdr:from>
    <xdr:to>
      <xdr:col>11</xdr:col>
      <xdr:colOff>9525</xdr:colOff>
      <xdr:row>75</xdr:row>
      <xdr:rowOff>81280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293050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135255</xdr:rowOff>
    </xdr:from>
    <xdr:to>
      <xdr:col>11</xdr:col>
      <xdr:colOff>60325</xdr:colOff>
      <xdr:row>75</xdr:row>
      <xdr:rowOff>65405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75582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77487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5715</xdr:rowOff>
    </xdr:from>
    <xdr:to>
      <xdr:col>24</xdr:col>
      <xdr:colOff>76200</xdr:colOff>
      <xdr:row>75</xdr:row>
      <xdr:rowOff>107315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86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149242</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836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158115</xdr:rowOff>
    </xdr:from>
    <xdr:to>
      <xdr:col>20</xdr:col>
      <xdr:colOff>38100</xdr:colOff>
      <xdr:row>75</xdr:row>
      <xdr:rowOff>88265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84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73042</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931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144780</xdr:rowOff>
    </xdr:from>
    <xdr:to>
      <xdr:col>15</xdr:col>
      <xdr:colOff>149225</xdr:colOff>
      <xdr:row>75</xdr:row>
      <xdr:rowOff>74930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59707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91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30480</xdr:rowOff>
    </xdr:from>
    <xdr:to>
      <xdr:col>11</xdr:col>
      <xdr:colOff>60325</xdr:colOff>
      <xdr:row>75</xdr:row>
      <xdr:rowOff>132080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116857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97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20955</xdr:rowOff>
    </xdr:from>
    <xdr:to>
      <xdr:col>6</xdr:col>
      <xdr:colOff>171450</xdr:colOff>
      <xdr:row>75</xdr:row>
      <xdr:rowOff>122555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8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107332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96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前年度と比較し，総額も減少し，利率も</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ポイント減少した。次年度以降も事業の内容を精査し，人件費，扶助費，補助費等の削減に努める。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40132</xdr:rowOff>
    </xdr:from>
    <xdr:to>
      <xdr:col>82</xdr:col>
      <xdr:colOff>107950</xdr:colOff>
      <xdr:row>76</xdr:row>
      <xdr:rowOff>131572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3070332"/>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103140</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133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149860</xdr:rowOff>
    </xdr:from>
    <xdr:to>
      <xdr:col>78</xdr:col>
      <xdr:colOff>69850</xdr:colOff>
      <xdr:row>76</xdr:row>
      <xdr:rowOff>131572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2837160"/>
          <a:ext cx="889000" cy="3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271</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201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149860</xdr:rowOff>
    </xdr:from>
    <xdr:to>
      <xdr:col>73</xdr:col>
      <xdr:colOff>180975</xdr:colOff>
      <xdr:row>77</xdr:row>
      <xdr:rowOff>88137</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2837160"/>
          <a:ext cx="889000" cy="45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48277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90424</xdr:rowOff>
    </xdr:from>
    <xdr:to>
      <xdr:col>69</xdr:col>
      <xdr:colOff>92075</xdr:colOff>
      <xdr:row>77</xdr:row>
      <xdr:rowOff>88137</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120624"/>
          <a:ext cx="889000" cy="16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160782</xdr:rowOff>
    </xdr:from>
    <xdr:to>
      <xdr:col>82</xdr:col>
      <xdr:colOff>158750</xdr:colOff>
      <xdr:row>76</xdr:row>
      <xdr:rowOff>90932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5859</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864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80772</xdr:rowOff>
    </xdr:from>
    <xdr:to>
      <xdr:col>78</xdr:col>
      <xdr:colOff>120650</xdr:colOff>
      <xdr:row>77</xdr:row>
      <xdr:rowOff>10922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21099</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99060</xdr:rowOff>
    </xdr:from>
    <xdr:to>
      <xdr:col>74</xdr:col>
      <xdr:colOff>31750</xdr:colOff>
      <xdr:row>75</xdr:row>
      <xdr:rowOff>29210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39387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37337</xdr:rowOff>
    </xdr:from>
    <xdr:to>
      <xdr:col>69</xdr:col>
      <xdr:colOff>142875</xdr:colOff>
      <xdr:row>77</xdr:row>
      <xdr:rowOff>138937</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123714</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39624</xdr:rowOff>
    </xdr:from>
    <xdr:to>
      <xdr:col>65</xdr:col>
      <xdr:colOff>53975</xdr:colOff>
      <xdr:row>76</xdr:row>
      <xdr:rowOff>141224</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151401</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鹿児島県指宿市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103487</xdr:rowOff>
    </xdr:from>
    <xdr:to>
      <xdr:col>29</xdr:col>
      <xdr:colOff>127000</xdr:colOff>
      <xdr:row>17</xdr:row>
      <xdr:rowOff>7399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894312"/>
          <a:ext cx="647700" cy="75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92266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83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7399</xdr:rowOff>
    </xdr:from>
    <xdr:to>
      <xdr:col>26</xdr:col>
      <xdr:colOff>50800</xdr:colOff>
      <xdr:row>17</xdr:row>
      <xdr:rowOff>24174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969674"/>
          <a:ext cx="698500" cy="16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79410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24174</xdr:rowOff>
    </xdr:from>
    <xdr:to>
      <xdr:col>22</xdr:col>
      <xdr:colOff>114300</xdr:colOff>
      <xdr:row>17</xdr:row>
      <xdr:rowOff>24467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986449"/>
          <a:ext cx="698500" cy="2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91069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5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24467</xdr:rowOff>
    </xdr:from>
    <xdr:to>
      <xdr:col>18</xdr:col>
      <xdr:colOff>177800</xdr:colOff>
      <xdr:row>17</xdr:row>
      <xdr:rowOff>84513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986742"/>
          <a:ext cx="698500" cy="600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49933</xdr:rowOff>
    </xdr:from>
    <xdr:to>
      <xdr:col>19</xdr:col>
      <xdr:colOff>38100</xdr:colOff>
      <xdr:row>17</xdr:row>
      <xdr:rowOff>151533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136310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9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82220</xdr:rowOff>
    </xdr:from>
    <xdr:to>
      <xdr:col>15</xdr:col>
      <xdr:colOff>101600</xdr:colOff>
      <xdr:row>18</xdr:row>
      <xdr:rowOff>12370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168597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3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52687</xdr:rowOff>
    </xdr:from>
    <xdr:to>
      <xdr:col>29</xdr:col>
      <xdr:colOff>177800</xdr:colOff>
      <xdr:row>16</xdr:row>
      <xdr:rowOff>154287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43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69214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688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128049</xdr:rowOff>
    </xdr:from>
    <xdr:to>
      <xdr:col>26</xdr:col>
      <xdr:colOff>101600</xdr:colOff>
      <xdr:row>17</xdr:row>
      <xdr:rowOff>58199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18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68376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687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144824</xdr:rowOff>
    </xdr:from>
    <xdr:to>
      <xdr:col>22</xdr:col>
      <xdr:colOff>165100</xdr:colOff>
      <xdr:row>17</xdr:row>
      <xdr:rowOff>74974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35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85151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04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145117</xdr:rowOff>
    </xdr:from>
    <xdr:to>
      <xdr:col>19</xdr:col>
      <xdr:colOff>38100</xdr:colOff>
      <xdr:row>17</xdr:row>
      <xdr:rowOff>75267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35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85444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0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33713</xdr:rowOff>
    </xdr:from>
    <xdr:to>
      <xdr:col>15</xdr:col>
      <xdr:colOff>101600</xdr:colOff>
      <xdr:row>17</xdr:row>
      <xdr:rowOff>135313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959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145490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6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54286</xdr:rowOff>
    </xdr:from>
    <xdr:to>
      <xdr:col>29</xdr:col>
      <xdr:colOff>127000</xdr:colOff>
      <xdr:row>38</xdr:row>
      <xdr:rowOff>61561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5003800" y="7521886"/>
          <a:ext cx="647700" cy="72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188461</xdr:rowOff>
    </xdr:from>
    <xdr:ext cx="762000" cy="259045"/>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740400" y="73131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59507</xdr:rowOff>
    </xdr:from>
    <xdr:to>
      <xdr:col>26</xdr:col>
      <xdr:colOff>50800</xdr:colOff>
      <xdr:row>38</xdr:row>
      <xdr:rowOff>61561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4305300" y="7527107"/>
          <a:ext cx="698500" cy="20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113313</xdr:rowOff>
    </xdr:from>
    <xdr:ext cx="7366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622800" y="7238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59507</xdr:rowOff>
    </xdr:from>
    <xdr:to>
      <xdr:col>22</xdr:col>
      <xdr:colOff>114300</xdr:colOff>
      <xdr:row>38</xdr:row>
      <xdr:rowOff>63645</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3606800" y="7527107"/>
          <a:ext cx="698500" cy="41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116811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924300" y="724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63645</xdr:rowOff>
    </xdr:from>
    <xdr:to>
      <xdr:col>18</xdr:col>
      <xdr:colOff>177800</xdr:colOff>
      <xdr:row>38</xdr:row>
      <xdr:rowOff>65690</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flipV="1">
          <a:off x="2908300" y="7531245"/>
          <a:ext cx="698500" cy="20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10699</xdr:rowOff>
    </xdr:from>
    <xdr:to>
      <xdr:col>19</xdr:col>
      <xdr:colOff>38100</xdr:colOff>
      <xdr:row>38</xdr:row>
      <xdr:rowOff>112299</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3556000" y="7478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122476</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225800" y="7247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8466</xdr:rowOff>
    </xdr:from>
    <xdr:to>
      <xdr:col>15</xdr:col>
      <xdr:colOff>101600</xdr:colOff>
      <xdr:row>38</xdr:row>
      <xdr:rowOff>110066</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2857500" y="74760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120243</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527300" y="724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3486</xdr:rowOff>
    </xdr:from>
    <xdr:to>
      <xdr:col>29</xdr:col>
      <xdr:colOff>177800</xdr:colOff>
      <xdr:row>38</xdr:row>
      <xdr:rowOff>105086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5600700" y="7471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318463</xdr:rowOff>
    </xdr:from>
    <xdr:ext cx="762000" cy="259045"/>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740400" y="7443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10761</xdr:rowOff>
    </xdr:from>
    <xdr:to>
      <xdr:col>26</xdr:col>
      <xdr:colOff>101600</xdr:colOff>
      <xdr:row>38</xdr:row>
      <xdr:rowOff>112361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953000" y="7478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97138</xdr:rowOff>
    </xdr:from>
    <xdr:ext cx="7366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622800" y="7564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8707</xdr:rowOff>
    </xdr:from>
    <xdr:to>
      <xdr:col>22</xdr:col>
      <xdr:colOff>165100</xdr:colOff>
      <xdr:row>38</xdr:row>
      <xdr:rowOff>110307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254500" y="7476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95084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924300" y="756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12845</xdr:rowOff>
    </xdr:from>
    <xdr:to>
      <xdr:col>19</xdr:col>
      <xdr:colOff>38100</xdr:colOff>
      <xdr:row>38</xdr:row>
      <xdr:rowOff>114445</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3556000" y="7480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99222</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225800" y="756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14890</xdr:rowOff>
    </xdr:from>
    <xdr:to>
      <xdr:col>15</xdr:col>
      <xdr:colOff>101600</xdr:colOff>
      <xdr:row>38</xdr:row>
      <xdr:rowOff>116490</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2857500" y="7482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101267</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527300" y="756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鹿児島県指宿市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37,920
37,275
148.82
27,508,162
26,475,519
946,755
13,218,753
30,830,167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19293</xdr:rowOff>
    </xdr:from>
    <xdr:to>
      <xdr:col>24</xdr:col>
      <xdr:colOff>63500</xdr:colOff>
      <xdr:row>37</xdr:row>
      <xdr:rowOff>44874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62943"/>
          <a:ext cx="838200" cy="2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66971</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67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44874</xdr:rowOff>
    </xdr:from>
    <xdr:to>
      <xdr:col>19</xdr:col>
      <xdr:colOff>177800</xdr:colOff>
      <xdr:row>37</xdr:row>
      <xdr:rowOff>127029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88524"/>
          <a:ext cx="889000" cy="8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15776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01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124678</xdr:rowOff>
    </xdr:from>
    <xdr:to>
      <xdr:col>15</xdr:col>
      <xdr:colOff>50800</xdr:colOff>
      <xdr:row>37</xdr:row>
      <xdr:rowOff>127029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468328"/>
          <a:ext cx="889000" cy="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23330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02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124678</xdr:rowOff>
    </xdr:from>
    <xdr:to>
      <xdr:col>10</xdr:col>
      <xdr:colOff>114300</xdr:colOff>
      <xdr:row>38</xdr:row>
      <xdr:rowOff>32225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468328"/>
          <a:ext cx="889000" cy="7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125073</xdr:rowOff>
    </xdr:from>
    <xdr:to>
      <xdr:col>10</xdr:col>
      <xdr:colOff>165100</xdr:colOff>
      <xdr:row>37</xdr:row>
      <xdr:rowOff>55223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9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71750</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07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57734</xdr:rowOff>
    </xdr:from>
    <xdr:to>
      <xdr:col>6</xdr:col>
      <xdr:colOff>38100</xdr:colOff>
      <xdr:row>37</xdr:row>
      <xdr:rowOff>159334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4411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7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139943</xdr:rowOff>
    </xdr:from>
    <xdr:to>
      <xdr:col>24</xdr:col>
      <xdr:colOff>114300</xdr:colOff>
      <xdr:row>37</xdr:row>
      <xdr:rowOff>70093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1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118370</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9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165524</xdr:rowOff>
    </xdr:from>
    <xdr:to>
      <xdr:col>20</xdr:col>
      <xdr:colOff>38100</xdr:colOff>
      <xdr:row>37</xdr:row>
      <xdr:rowOff>95674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3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86801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3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76229</xdr:rowOff>
    </xdr:from>
    <xdr:to>
      <xdr:col>15</xdr:col>
      <xdr:colOff>101600</xdr:colOff>
      <xdr:row>38</xdr:row>
      <xdr:rowOff>6379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1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168956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51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73878</xdr:rowOff>
    </xdr:from>
    <xdr:to>
      <xdr:col>10</xdr:col>
      <xdr:colOff>165100</xdr:colOff>
      <xdr:row>38</xdr:row>
      <xdr:rowOff>4028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166605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1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152875</xdr:rowOff>
    </xdr:from>
    <xdr:to>
      <xdr:col>6</xdr:col>
      <xdr:colOff>38100</xdr:colOff>
      <xdr:row>38</xdr:row>
      <xdr:rowOff>83025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9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74152</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8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37626</xdr:rowOff>
    </xdr:from>
    <xdr:to>
      <xdr:col>24</xdr:col>
      <xdr:colOff>63500</xdr:colOff>
      <xdr:row>58</xdr:row>
      <xdr:rowOff>38271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981726"/>
          <a:ext cx="838200" cy="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160497</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761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34651</xdr:rowOff>
    </xdr:from>
    <xdr:to>
      <xdr:col>19</xdr:col>
      <xdr:colOff>177800</xdr:colOff>
      <xdr:row>58</xdr:row>
      <xdr:rowOff>38271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908300" y="9978751"/>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87561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68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34651</xdr:rowOff>
    </xdr:from>
    <xdr:to>
      <xdr:col>15</xdr:col>
      <xdr:colOff>50800</xdr:colOff>
      <xdr:row>58</xdr:row>
      <xdr:rowOff>68093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978751"/>
          <a:ext cx="889000" cy="3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98617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65260</xdr:rowOff>
    </xdr:from>
    <xdr:to>
      <xdr:col>10</xdr:col>
      <xdr:colOff>114300</xdr:colOff>
      <xdr:row>58</xdr:row>
      <xdr:rowOff>68093</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1130300" y="10009360"/>
          <a:ext cx="889000" cy="2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163686</xdr:rowOff>
    </xdr:from>
    <xdr:to>
      <xdr:col>10</xdr:col>
      <xdr:colOff>165100</xdr:colOff>
      <xdr:row>58</xdr:row>
      <xdr:rowOff>93836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110363</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971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170125</xdr:rowOff>
    </xdr:from>
    <xdr:to>
      <xdr:col>6</xdr:col>
      <xdr:colOff>38100</xdr:colOff>
      <xdr:row>58</xdr:row>
      <xdr:rowOff>100275</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116802</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971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158276</xdr:rowOff>
    </xdr:from>
    <xdr:to>
      <xdr:col>24</xdr:col>
      <xdr:colOff>114300</xdr:colOff>
      <xdr:row>58</xdr:row>
      <xdr:rowOff>88426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93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116047</xdr:rowOff>
    </xdr:from>
    <xdr:ext cx="534377"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88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158921</xdr:rowOff>
    </xdr:from>
    <xdr:to>
      <xdr:col>20</xdr:col>
      <xdr:colOff>38100</xdr:colOff>
      <xdr:row>58</xdr:row>
      <xdr:rowOff>89071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93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80198</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1002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155301</xdr:rowOff>
    </xdr:from>
    <xdr:to>
      <xdr:col>15</xdr:col>
      <xdr:colOff>101600</xdr:colOff>
      <xdr:row>58</xdr:row>
      <xdr:rowOff>85451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92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76578</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1002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17293</xdr:rowOff>
    </xdr:from>
    <xdr:to>
      <xdr:col>10</xdr:col>
      <xdr:colOff>165100</xdr:colOff>
      <xdr:row>58</xdr:row>
      <xdr:rowOff>118893</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6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110020</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1005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14460</xdr:rowOff>
    </xdr:from>
    <xdr:to>
      <xdr:col>6</xdr:col>
      <xdr:colOff>38100</xdr:colOff>
      <xdr:row>58</xdr:row>
      <xdr:rowOff>116060</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107187</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1005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163988</xdr:rowOff>
    </xdr:from>
    <xdr:to>
      <xdr:col>24</xdr:col>
      <xdr:colOff>63500</xdr:colOff>
      <xdr:row>78</xdr:row>
      <xdr:rowOff>164255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537088"/>
          <a:ext cx="8382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165061</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9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164255</xdr:rowOff>
    </xdr:from>
    <xdr:to>
      <xdr:col>19</xdr:col>
      <xdr:colOff>177800</xdr:colOff>
      <xdr:row>78</xdr:row>
      <xdr:rowOff>167284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537355"/>
          <a:ext cx="889000" cy="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78306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10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167284</xdr:rowOff>
    </xdr:from>
    <xdr:to>
      <xdr:col>15</xdr:col>
      <xdr:colOff>50800</xdr:colOff>
      <xdr:row>79</xdr:row>
      <xdr:rowOff>712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540384"/>
          <a:ext cx="889000" cy="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75506</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10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170847</xdr:rowOff>
    </xdr:from>
    <xdr:to>
      <xdr:col>10</xdr:col>
      <xdr:colOff>114300</xdr:colOff>
      <xdr:row>79</xdr:row>
      <xdr:rowOff>712</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543947"/>
          <a:ext cx="889000" cy="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155823</xdr:rowOff>
    </xdr:from>
    <xdr:to>
      <xdr:col>10</xdr:col>
      <xdr:colOff>165100</xdr:colOff>
      <xdr:row>78</xdr:row>
      <xdr:rowOff>85973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102500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13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37636</xdr:rowOff>
    </xdr:from>
    <xdr:to>
      <xdr:col>6</xdr:col>
      <xdr:colOff>38100</xdr:colOff>
      <xdr:row>78</xdr:row>
      <xdr:rowOff>139236</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155763</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113188</xdr:rowOff>
    </xdr:from>
    <xdr:to>
      <xdr:col>24</xdr:col>
      <xdr:colOff>114300</xdr:colOff>
      <xdr:row>79</xdr:row>
      <xdr:rowOff>43338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28115</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40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113455</xdr:rowOff>
    </xdr:from>
    <xdr:to>
      <xdr:col>20</xdr:col>
      <xdr:colOff>38100</xdr:colOff>
      <xdr:row>79</xdr:row>
      <xdr:rowOff>43605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8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34732</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7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116484</xdr:rowOff>
    </xdr:from>
    <xdr:to>
      <xdr:col>15</xdr:col>
      <xdr:colOff>101600</xdr:colOff>
      <xdr:row>79</xdr:row>
      <xdr:rowOff>46634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8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37761</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82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121362</xdr:rowOff>
    </xdr:from>
    <xdr:to>
      <xdr:col>10</xdr:col>
      <xdr:colOff>165100</xdr:colOff>
      <xdr:row>79</xdr:row>
      <xdr:rowOff>51512</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9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42639</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8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120047</xdr:rowOff>
    </xdr:from>
    <xdr:to>
      <xdr:col>6</xdr:col>
      <xdr:colOff>38100</xdr:colOff>
      <xdr:row>79</xdr:row>
      <xdr:rowOff>50197</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41324</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8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111590</xdr:rowOff>
    </xdr:from>
    <xdr:to>
      <xdr:col>24</xdr:col>
      <xdr:colOff>63500</xdr:colOff>
      <xdr:row>95</xdr:row>
      <xdr:rowOff>79769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227890"/>
          <a:ext cx="838200" cy="13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90896</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378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111109</xdr:rowOff>
    </xdr:from>
    <xdr:to>
      <xdr:col>19</xdr:col>
      <xdr:colOff>177800</xdr:colOff>
      <xdr:row>95</xdr:row>
      <xdr:rowOff>79769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227409"/>
          <a:ext cx="889000" cy="140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103271</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656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111109</xdr:rowOff>
    </xdr:from>
    <xdr:to>
      <xdr:col>15</xdr:col>
      <xdr:colOff>50800</xdr:colOff>
      <xdr:row>95</xdr:row>
      <xdr:rowOff>166979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227409"/>
          <a:ext cx="889000" cy="22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23330</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6482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166979</xdr:rowOff>
    </xdr:from>
    <xdr:to>
      <xdr:col>10</xdr:col>
      <xdr:colOff>114300</xdr:colOff>
      <xdr:row>96</xdr:row>
      <xdr:rowOff>36700</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454729"/>
          <a:ext cx="889000" cy="4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108156</xdr:rowOff>
    </xdr:from>
    <xdr:to>
      <xdr:col>10</xdr:col>
      <xdr:colOff>165100</xdr:colOff>
      <xdr:row>97</xdr:row>
      <xdr:rowOff>38306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29433</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19795" y="1666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107668</xdr:rowOff>
    </xdr:from>
    <xdr:to>
      <xdr:col>6</xdr:col>
      <xdr:colOff>38100</xdr:colOff>
      <xdr:row>97</xdr:row>
      <xdr:rowOff>37818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28945</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30795" y="1665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60790</xdr:rowOff>
    </xdr:from>
    <xdr:to>
      <xdr:col>24</xdr:col>
      <xdr:colOff>114300</xdr:colOff>
      <xdr:row>94</xdr:row>
      <xdr:rowOff>162390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17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83667</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028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28969</xdr:rowOff>
    </xdr:from>
    <xdr:to>
      <xdr:col>20</xdr:col>
      <xdr:colOff>38100</xdr:colOff>
      <xdr:row>95</xdr:row>
      <xdr:rowOff>130569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31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147096</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609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60309</xdr:rowOff>
    </xdr:from>
    <xdr:to>
      <xdr:col>15</xdr:col>
      <xdr:colOff>101600</xdr:colOff>
      <xdr:row>94</xdr:row>
      <xdr:rowOff>161909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17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6986</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5951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116179</xdr:rowOff>
    </xdr:from>
    <xdr:to>
      <xdr:col>10</xdr:col>
      <xdr:colOff>165100</xdr:colOff>
      <xdr:row>96</xdr:row>
      <xdr:rowOff>46329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40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62856</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19795" y="16179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157350</xdr:rowOff>
    </xdr:from>
    <xdr:to>
      <xdr:col>6</xdr:col>
      <xdr:colOff>38100</xdr:colOff>
      <xdr:row>96</xdr:row>
      <xdr:rowOff>87500</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44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104027</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30795" y="16220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34940</xdr:rowOff>
    </xdr:from>
    <xdr:to>
      <xdr:col>55</xdr:col>
      <xdr:colOff>0</xdr:colOff>
      <xdr:row>37</xdr:row>
      <xdr:rowOff>40640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378590"/>
          <a:ext cx="838200" cy="5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128770</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29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34940</xdr:rowOff>
    </xdr:from>
    <xdr:to>
      <xdr:col>50</xdr:col>
      <xdr:colOff>114300</xdr:colOff>
      <xdr:row>37</xdr:row>
      <xdr:rowOff>93145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378590"/>
          <a:ext cx="889000" cy="5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57828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58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60997</xdr:rowOff>
    </xdr:from>
    <xdr:to>
      <xdr:col>45</xdr:col>
      <xdr:colOff>177800</xdr:colOff>
      <xdr:row>37</xdr:row>
      <xdr:rowOff>93145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061747"/>
          <a:ext cx="889000" cy="37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68858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6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60997</xdr:rowOff>
    </xdr:from>
    <xdr:to>
      <xdr:col>41</xdr:col>
      <xdr:colOff>50800</xdr:colOff>
      <xdr:row>37</xdr:row>
      <xdr:rowOff>140531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061747"/>
          <a:ext cx="889000" cy="42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88458</xdr:rowOff>
    </xdr:from>
    <xdr:to>
      <xdr:col>41</xdr:col>
      <xdr:colOff>101600</xdr:colOff>
      <xdr:row>35</xdr:row>
      <xdr:rowOff>18608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35135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69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47032</xdr:rowOff>
    </xdr:from>
    <xdr:to>
      <xdr:col>36</xdr:col>
      <xdr:colOff>165100</xdr:colOff>
      <xdr:row>37</xdr:row>
      <xdr:rowOff>148632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165159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1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161290</xdr:rowOff>
    </xdr:from>
    <xdr:to>
      <xdr:col>55</xdr:col>
      <xdr:colOff>50800</xdr:colOff>
      <xdr:row>37</xdr:row>
      <xdr:rowOff>91440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33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139717</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31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155590</xdr:rowOff>
    </xdr:from>
    <xdr:to>
      <xdr:col>50</xdr:col>
      <xdr:colOff>165100</xdr:colOff>
      <xdr:row>37</xdr:row>
      <xdr:rowOff>85740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32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76867</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42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42345</xdr:rowOff>
    </xdr:from>
    <xdr:to>
      <xdr:col>46</xdr:col>
      <xdr:colOff>38100</xdr:colOff>
      <xdr:row>37</xdr:row>
      <xdr:rowOff>143945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38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135072</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47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10197</xdr:rowOff>
    </xdr:from>
    <xdr:to>
      <xdr:col>41</xdr:col>
      <xdr:colOff>101600</xdr:colOff>
      <xdr:row>35</xdr:row>
      <xdr:rowOff>111797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01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102924</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103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89731</xdr:rowOff>
    </xdr:from>
    <xdr:to>
      <xdr:col>36</xdr:col>
      <xdr:colOff>165100</xdr:colOff>
      <xdr:row>38</xdr:row>
      <xdr:rowOff>19881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3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11008</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52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75445</xdr:rowOff>
    </xdr:from>
    <xdr:to>
      <xdr:col>55</xdr:col>
      <xdr:colOff>0</xdr:colOff>
      <xdr:row>57</xdr:row>
      <xdr:rowOff>128215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848095"/>
          <a:ext cx="838200" cy="5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71752</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6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151061</xdr:rowOff>
    </xdr:from>
    <xdr:to>
      <xdr:col>50</xdr:col>
      <xdr:colOff>114300</xdr:colOff>
      <xdr:row>57</xdr:row>
      <xdr:rowOff>75445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752261"/>
          <a:ext cx="889000" cy="9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157069</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92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60678</xdr:rowOff>
    </xdr:from>
    <xdr:to>
      <xdr:col>45</xdr:col>
      <xdr:colOff>177800</xdr:colOff>
      <xdr:row>56</xdr:row>
      <xdr:rowOff>151061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661878"/>
          <a:ext cx="889000" cy="9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132549</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90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60678</xdr:rowOff>
    </xdr:from>
    <xdr:to>
      <xdr:col>41</xdr:col>
      <xdr:colOff>50800</xdr:colOff>
      <xdr:row>57</xdr:row>
      <xdr:rowOff>37505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661878"/>
          <a:ext cx="889000" cy="148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48593</xdr:rowOff>
    </xdr:from>
    <xdr:to>
      <xdr:col>41</xdr:col>
      <xdr:colOff>101600</xdr:colOff>
      <xdr:row>57</xdr:row>
      <xdr:rowOff>150193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141320</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91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45281</xdr:rowOff>
    </xdr:from>
    <xdr:to>
      <xdr:col>36</xdr:col>
      <xdr:colOff>165100</xdr:colOff>
      <xdr:row>57</xdr:row>
      <xdr:rowOff>146881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1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138008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91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77415</xdr:rowOff>
    </xdr:from>
    <xdr:to>
      <xdr:col>55</xdr:col>
      <xdr:colOff>50800</xdr:colOff>
      <xdr:row>58</xdr:row>
      <xdr:rowOff>7565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85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55842</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82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24645</xdr:rowOff>
    </xdr:from>
    <xdr:to>
      <xdr:col>50</xdr:col>
      <xdr:colOff>165100</xdr:colOff>
      <xdr:row>57</xdr:row>
      <xdr:rowOff>126245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79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142772</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57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100261</xdr:rowOff>
    </xdr:from>
    <xdr:to>
      <xdr:col>46</xdr:col>
      <xdr:colOff>38100</xdr:colOff>
      <xdr:row>57</xdr:row>
      <xdr:rowOff>30411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70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46938</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47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9878</xdr:rowOff>
    </xdr:from>
    <xdr:to>
      <xdr:col>41</xdr:col>
      <xdr:colOff>101600</xdr:colOff>
      <xdr:row>56</xdr:row>
      <xdr:rowOff>111478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61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128005</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38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158155</xdr:rowOff>
    </xdr:from>
    <xdr:to>
      <xdr:col>36</xdr:col>
      <xdr:colOff>165100</xdr:colOff>
      <xdr:row>57</xdr:row>
      <xdr:rowOff>88305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75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104832</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53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115303</xdr:rowOff>
    </xdr:from>
    <xdr:to>
      <xdr:col>55</xdr:col>
      <xdr:colOff>0</xdr:colOff>
      <xdr:row>78</xdr:row>
      <xdr:rowOff>109906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145503"/>
          <a:ext cx="838200" cy="337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117746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147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115303</xdr:rowOff>
    </xdr:from>
    <xdr:to>
      <xdr:col>50</xdr:col>
      <xdr:colOff>114300</xdr:colOff>
      <xdr:row>77</xdr:row>
      <xdr:rowOff>21895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145503"/>
          <a:ext cx="889000" cy="7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22889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39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11799</xdr:rowOff>
    </xdr:from>
    <xdr:to>
      <xdr:col>45</xdr:col>
      <xdr:colOff>177800</xdr:colOff>
      <xdr:row>77</xdr:row>
      <xdr:rowOff>21895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2699099"/>
          <a:ext cx="889000" cy="524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116019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31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11799</xdr:rowOff>
    </xdr:from>
    <xdr:to>
      <xdr:col>41</xdr:col>
      <xdr:colOff>50800</xdr:colOff>
      <xdr:row>75</xdr:row>
      <xdr:rowOff>135230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2699099"/>
          <a:ext cx="889000" cy="29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168123</xdr:rowOff>
    </xdr:from>
    <xdr:to>
      <xdr:col>41</xdr:col>
      <xdr:colOff>101600</xdr:colOff>
      <xdr:row>77</xdr:row>
      <xdr:rowOff>98273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89400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29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6198</xdr:rowOff>
    </xdr:from>
    <xdr:to>
      <xdr:col>36</xdr:col>
      <xdr:colOff>165100</xdr:colOff>
      <xdr:row>77</xdr:row>
      <xdr:rowOff>107798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98925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30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59106</xdr:rowOff>
    </xdr:from>
    <xdr:to>
      <xdr:col>55</xdr:col>
      <xdr:colOff>50800</xdr:colOff>
      <xdr:row>78</xdr:row>
      <xdr:rowOff>160706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43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145483</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34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64503</xdr:rowOff>
    </xdr:from>
    <xdr:to>
      <xdr:col>50</xdr:col>
      <xdr:colOff>165100</xdr:colOff>
      <xdr:row>76</xdr:row>
      <xdr:rowOff>166103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09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11180</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286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142545</xdr:rowOff>
    </xdr:from>
    <xdr:to>
      <xdr:col>46</xdr:col>
      <xdr:colOff>38100</xdr:colOff>
      <xdr:row>77</xdr:row>
      <xdr:rowOff>72695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17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89222</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294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132449</xdr:rowOff>
    </xdr:from>
    <xdr:to>
      <xdr:col>41</xdr:col>
      <xdr:colOff>101600</xdr:colOff>
      <xdr:row>74</xdr:row>
      <xdr:rowOff>62599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264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79126</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242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84430</xdr:rowOff>
    </xdr:from>
    <xdr:to>
      <xdr:col>36</xdr:col>
      <xdr:colOff>165100</xdr:colOff>
      <xdr:row>76</xdr:row>
      <xdr:rowOff>14579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29431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31107</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271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1879</xdr:rowOff>
    </xdr:from>
    <xdr:to>
      <xdr:col>55</xdr:col>
      <xdr:colOff>0</xdr:colOff>
      <xdr:row>98</xdr:row>
      <xdr:rowOff>27721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803979"/>
          <a:ext cx="838200" cy="2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105512</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736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100932</xdr:rowOff>
    </xdr:from>
    <xdr:to>
      <xdr:col>50</xdr:col>
      <xdr:colOff>114300</xdr:colOff>
      <xdr:row>98</xdr:row>
      <xdr:rowOff>27721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731582"/>
          <a:ext cx="889000" cy="9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87037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54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89235</xdr:rowOff>
    </xdr:from>
    <xdr:to>
      <xdr:col>45</xdr:col>
      <xdr:colOff>177800</xdr:colOff>
      <xdr:row>97</xdr:row>
      <xdr:rowOff>100932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719885"/>
          <a:ext cx="889000" cy="1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55396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85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89235</xdr:rowOff>
    </xdr:from>
    <xdr:to>
      <xdr:col>41</xdr:col>
      <xdr:colOff>50800</xdr:colOff>
      <xdr:row>98</xdr:row>
      <xdr:rowOff>24609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719885"/>
          <a:ext cx="889000" cy="106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144157</xdr:rowOff>
    </xdr:from>
    <xdr:to>
      <xdr:col>41</xdr:col>
      <xdr:colOff>101600</xdr:colOff>
      <xdr:row>98</xdr:row>
      <xdr:rowOff>74307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7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65434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86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140466</xdr:rowOff>
    </xdr:from>
    <xdr:to>
      <xdr:col>36</xdr:col>
      <xdr:colOff>165100</xdr:colOff>
      <xdr:row>98</xdr:row>
      <xdr:rowOff>70616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87143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54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122529</xdr:rowOff>
    </xdr:from>
    <xdr:to>
      <xdr:col>55</xdr:col>
      <xdr:colOff>50800</xdr:colOff>
      <xdr:row>98</xdr:row>
      <xdr:rowOff>52679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5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81906</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54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148371</xdr:rowOff>
    </xdr:from>
    <xdr:to>
      <xdr:col>50</xdr:col>
      <xdr:colOff>165100</xdr:colOff>
      <xdr:row>98</xdr:row>
      <xdr:rowOff>78521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7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69648</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87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50132</xdr:rowOff>
    </xdr:from>
    <xdr:to>
      <xdr:col>46</xdr:col>
      <xdr:colOff>38100</xdr:colOff>
      <xdr:row>97</xdr:row>
      <xdr:rowOff>151732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68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168259</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456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38435</xdr:rowOff>
    </xdr:from>
    <xdr:to>
      <xdr:col>41</xdr:col>
      <xdr:colOff>101600</xdr:colOff>
      <xdr:row>97</xdr:row>
      <xdr:rowOff>140035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66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156562</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44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145259</xdr:rowOff>
    </xdr:from>
    <xdr:to>
      <xdr:col>36</xdr:col>
      <xdr:colOff>165100</xdr:colOff>
      <xdr:row>98</xdr:row>
      <xdr:rowOff>75409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7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66536</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86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12789</xdr:rowOff>
    </xdr:from>
    <xdr:to>
      <xdr:col>85</xdr:col>
      <xdr:colOff>127000</xdr:colOff>
      <xdr:row>39</xdr:row>
      <xdr:rowOff>17983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699339"/>
          <a:ext cx="838200" cy="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89095</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32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12789</xdr:rowOff>
    </xdr:from>
    <xdr:to>
      <xdr:col>81</xdr:col>
      <xdr:colOff>50800</xdr:colOff>
      <xdr:row>39</xdr:row>
      <xdr:rowOff>28346</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699339"/>
          <a:ext cx="889000" cy="1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170883</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34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167437</xdr:rowOff>
    </xdr:from>
    <xdr:to>
      <xdr:col>76</xdr:col>
      <xdr:colOff>114300</xdr:colOff>
      <xdr:row>39</xdr:row>
      <xdr:rowOff>28346</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682537"/>
          <a:ext cx="889000" cy="3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155414</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167437</xdr:rowOff>
    </xdr:from>
    <xdr:to>
      <xdr:col>71</xdr:col>
      <xdr:colOff>177800</xdr:colOff>
      <xdr:row>39</xdr:row>
      <xdr:rowOff>17056</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682537"/>
          <a:ext cx="889000" cy="2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48133</xdr:rowOff>
    </xdr:from>
    <xdr:to>
      <xdr:col>72</xdr:col>
      <xdr:colOff>38100</xdr:colOff>
      <xdr:row>38</xdr:row>
      <xdr:rowOff>149733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166260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33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36614</xdr:rowOff>
    </xdr:from>
    <xdr:to>
      <xdr:col>67</xdr:col>
      <xdr:colOff>101600</xdr:colOff>
      <xdr:row>38</xdr:row>
      <xdr:rowOff>138214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154741</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138633</xdr:rowOff>
    </xdr:from>
    <xdr:to>
      <xdr:col>85</xdr:col>
      <xdr:colOff>177800</xdr:colOff>
      <xdr:row>39</xdr:row>
      <xdr:rowOff>68783</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5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53560</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68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133439</xdr:rowOff>
    </xdr:from>
    <xdr:to>
      <xdr:col>81</xdr:col>
      <xdr:colOff>101600</xdr:colOff>
      <xdr:row>39</xdr:row>
      <xdr:rowOff>63589</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4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54716</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741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148996</xdr:rowOff>
    </xdr:from>
    <xdr:to>
      <xdr:col>76</xdr:col>
      <xdr:colOff>165100</xdr:colOff>
      <xdr:row>39</xdr:row>
      <xdr:rowOff>79146</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6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70273</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756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116637</xdr:rowOff>
    </xdr:from>
    <xdr:to>
      <xdr:col>72</xdr:col>
      <xdr:colOff>38100</xdr:colOff>
      <xdr:row>39</xdr:row>
      <xdr:rowOff>46787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3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37914</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724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137706</xdr:rowOff>
    </xdr:from>
    <xdr:to>
      <xdr:col>67</xdr:col>
      <xdr:colOff>101600</xdr:colOff>
      <xdr:row>39</xdr:row>
      <xdr:rowOff>67856</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5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58983</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74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133519</xdr:rowOff>
    </xdr:from>
    <xdr:to>
      <xdr:col>85</xdr:col>
      <xdr:colOff>127000</xdr:colOff>
      <xdr:row>77</xdr:row>
      <xdr:rowOff>145067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335169"/>
          <a:ext cx="838200" cy="11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62009</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263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143504</xdr:rowOff>
    </xdr:from>
    <xdr:to>
      <xdr:col>81</xdr:col>
      <xdr:colOff>50800</xdr:colOff>
      <xdr:row>77</xdr:row>
      <xdr:rowOff>145067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592300" y="13345154"/>
          <a:ext cx="889000" cy="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29740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305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143504</xdr:rowOff>
    </xdr:from>
    <xdr:to>
      <xdr:col>76</xdr:col>
      <xdr:colOff>114300</xdr:colOff>
      <xdr:row>77</xdr:row>
      <xdr:rowOff>147827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345154"/>
          <a:ext cx="889000" cy="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35509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306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144926</xdr:rowOff>
    </xdr:from>
    <xdr:to>
      <xdr:col>71</xdr:col>
      <xdr:colOff>177800</xdr:colOff>
      <xdr:row>77</xdr:row>
      <xdr:rowOff>147827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346576"/>
          <a:ext cx="889000" cy="2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99155</xdr:rowOff>
    </xdr:from>
    <xdr:to>
      <xdr:col>72</xdr:col>
      <xdr:colOff>38100</xdr:colOff>
      <xdr:row>78</xdr:row>
      <xdr:rowOff>29305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3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20432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339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102211</xdr:rowOff>
    </xdr:from>
    <xdr:to>
      <xdr:col>67</xdr:col>
      <xdr:colOff>101600</xdr:colOff>
      <xdr:row>78</xdr:row>
      <xdr:rowOff>32361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30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23488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39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82719</xdr:rowOff>
    </xdr:from>
    <xdr:to>
      <xdr:col>85</xdr:col>
      <xdr:colOff>177800</xdr:colOff>
      <xdr:row>78</xdr:row>
      <xdr:rowOff>12869</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28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42096</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07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94267</xdr:rowOff>
    </xdr:from>
    <xdr:to>
      <xdr:col>81</xdr:col>
      <xdr:colOff>101600</xdr:colOff>
      <xdr:row>78</xdr:row>
      <xdr:rowOff>24417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29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15544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38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92704</xdr:rowOff>
    </xdr:from>
    <xdr:to>
      <xdr:col>76</xdr:col>
      <xdr:colOff>165100</xdr:colOff>
      <xdr:row>78</xdr:row>
      <xdr:rowOff>22854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29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13981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38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97027</xdr:rowOff>
    </xdr:from>
    <xdr:to>
      <xdr:col>72</xdr:col>
      <xdr:colOff>38100</xdr:colOff>
      <xdr:row>78</xdr:row>
      <xdr:rowOff>27177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29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43704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073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94126</xdr:rowOff>
    </xdr:from>
    <xdr:to>
      <xdr:col>67</xdr:col>
      <xdr:colOff>101600</xdr:colOff>
      <xdr:row>78</xdr:row>
      <xdr:rowOff>24276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29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40803</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07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81686</xdr:rowOff>
    </xdr:from>
    <xdr:to>
      <xdr:col>85</xdr:col>
      <xdr:colOff>127000</xdr:colOff>
      <xdr:row>98</xdr:row>
      <xdr:rowOff>85392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883786"/>
          <a:ext cx="838200" cy="3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8996</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39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68808</xdr:rowOff>
    </xdr:from>
    <xdr:to>
      <xdr:col>81</xdr:col>
      <xdr:colOff>50800</xdr:colOff>
      <xdr:row>98</xdr:row>
      <xdr:rowOff>85392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870908"/>
          <a:ext cx="889000" cy="1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106523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56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68808</xdr:rowOff>
    </xdr:from>
    <xdr:to>
      <xdr:col>76</xdr:col>
      <xdr:colOff>114300</xdr:colOff>
      <xdr:row>98</xdr:row>
      <xdr:rowOff>97647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870908"/>
          <a:ext cx="889000" cy="2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95997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5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97647</xdr:rowOff>
    </xdr:from>
    <xdr:to>
      <xdr:col>71</xdr:col>
      <xdr:colOff>177800</xdr:colOff>
      <xdr:row>98</xdr:row>
      <xdr:rowOff>99709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899747"/>
          <a:ext cx="889000" cy="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16365</xdr:rowOff>
    </xdr:from>
    <xdr:to>
      <xdr:col>72</xdr:col>
      <xdr:colOff>38100</xdr:colOff>
      <xdr:row>98</xdr:row>
      <xdr:rowOff>117965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134492</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30578</xdr:rowOff>
    </xdr:from>
    <xdr:to>
      <xdr:col>67</xdr:col>
      <xdr:colOff>101600</xdr:colOff>
      <xdr:row>98</xdr:row>
      <xdr:rowOff>132178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148705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30886</xdr:rowOff>
    </xdr:from>
    <xdr:to>
      <xdr:col>85</xdr:col>
      <xdr:colOff>177800</xdr:colOff>
      <xdr:row>98</xdr:row>
      <xdr:rowOff>132486</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3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135996</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6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34592</xdr:rowOff>
    </xdr:from>
    <xdr:to>
      <xdr:col>81</xdr:col>
      <xdr:colOff>101600</xdr:colOff>
      <xdr:row>98</xdr:row>
      <xdr:rowOff>136192</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3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127319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92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18008</xdr:rowOff>
    </xdr:from>
    <xdr:to>
      <xdr:col>76</xdr:col>
      <xdr:colOff>165100</xdr:colOff>
      <xdr:row>98</xdr:row>
      <xdr:rowOff>119608</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2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110735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1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46847</xdr:rowOff>
    </xdr:from>
    <xdr:to>
      <xdr:col>72</xdr:col>
      <xdr:colOff>38100</xdr:colOff>
      <xdr:row>98</xdr:row>
      <xdr:rowOff>148447</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4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139574</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4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48909</xdr:rowOff>
    </xdr:from>
    <xdr:to>
      <xdr:col>67</xdr:col>
      <xdr:colOff>101600</xdr:colOff>
      <xdr:row>98</xdr:row>
      <xdr:rowOff>150509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5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141636</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4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146062</xdr:rowOff>
    </xdr:from>
    <xdr:to>
      <xdr:col>116</xdr:col>
      <xdr:colOff>63500</xdr:colOff>
      <xdr:row>38</xdr:row>
      <xdr:rowOff>151340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1323300" y="6661162"/>
          <a:ext cx="838200" cy="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101871</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45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151340</xdr:rowOff>
    </xdr:from>
    <xdr:to>
      <xdr:col>111</xdr:col>
      <xdr:colOff>177800</xdr:colOff>
      <xdr:row>39</xdr:row>
      <xdr:rowOff>20104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0434300" y="6666440"/>
          <a:ext cx="889000" cy="4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38511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8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12979</xdr:rowOff>
    </xdr:from>
    <xdr:to>
      <xdr:col>107</xdr:col>
      <xdr:colOff>50800</xdr:colOff>
      <xdr:row>39</xdr:row>
      <xdr:rowOff>20104</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699529"/>
          <a:ext cx="889000" cy="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42644</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8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162160</xdr:rowOff>
    </xdr:from>
    <xdr:to>
      <xdr:col>102</xdr:col>
      <xdr:colOff>114300</xdr:colOff>
      <xdr:row>39</xdr:row>
      <xdr:rowOff>12979</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677260"/>
          <a:ext cx="889000" cy="2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90539</xdr:rowOff>
    </xdr:from>
    <xdr:to>
      <xdr:col>102</xdr:col>
      <xdr:colOff>165100</xdr:colOff>
      <xdr:row>39</xdr:row>
      <xdr:rowOff>20689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0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37215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8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116808</xdr:rowOff>
    </xdr:from>
    <xdr:to>
      <xdr:col>98</xdr:col>
      <xdr:colOff>38100</xdr:colOff>
      <xdr:row>39</xdr:row>
      <xdr:rowOff>46958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38085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72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95262</xdr:rowOff>
    </xdr:from>
    <xdr:to>
      <xdr:col>116</xdr:col>
      <xdr:colOff>114300</xdr:colOff>
      <xdr:row>39</xdr:row>
      <xdr:rowOff>25412</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1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57420</xdr:rowOff>
    </xdr:from>
    <xdr:ext cx="469744"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7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100540</xdr:rowOff>
    </xdr:from>
    <xdr:to>
      <xdr:col>112</xdr:col>
      <xdr:colOff>38100</xdr:colOff>
      <xdr:row>39</xdr:row>
      <xdr:rowOff>30690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1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21817</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708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140754</xdr:rowOff>
    </xdr:from>
    <xdr:to>
      <xdr:col>107</xdr:col>
      <xdr:colOff>101600</xdr:colOff>
      <xdr:row>39</xdr:row>
      <xdr:rowOff>70904</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5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62031</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74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133629</xdr:rowOff>
    </xdr:from>
    <xdr:to>
      <xdr:col>102</xdr:col>
      <xdr:colOff>165100</xdr:colOff>
      <xdr:row>39</xdr:row>
      <xdr:rowOff>63779</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4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54906</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741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111360</xdr:rowOff>
    </xdr:from>
    <xdr:to>
      <xdr:col>98</xdr:col>
      <xdr:colOff>38100</xdr:colOff>
      <xdr:row>39</xdr:row>
      <xdr:rowOff>41510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2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58037</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40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134876</xdr:rowOff>
    </xdr:from>
    <xdr:to>
      <xdr:col>116</xdr:col>
      <xdr:colOff>63500</xdr:colOff>
      <xdr:row>58</xdr:row>
      <xdr:rowOff>134945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1323300" y="10078976"/>
          <a:ext cx="8382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145496</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746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134420</xdr:rowOff>
    </xdr:from>
    <xdr:to>
      <xdr:col>111</xdr:col>
      <xdr:colOff>177800</xdr:colOff>
      <xdr:row>58</xdr:row>
      <xdr:rowOff>134945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0434300" y="10078520"/>
          <a:ext cx="889000" cy="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71719</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133414</xdr:rowOff>
    </xdr:from>
    <xdr:to>
      <xdr:col>107</xdr:col>
      <xdr:colOff>50800</xdr:colOff>
      <xdr:row>58</xdr:row>
      <xdr:rowOff>134420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9545300" y="10077514"/>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78760</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133231</xdr:rowOff>
    </xdr:from>
    <xdr:to>
      <xdr:col>102</xdr:col>
      <xdr:colOff>114300</xdr:colOff>
      <xdr:row>58</xdr:row>
      <xdr:rowOff>133414</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656300" y="10077331"/>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116606</xdr:rowOff>
    </xdr:from>
    <xdr:to>
      <xdr:col>102</xdr:col>
      <xdr:colOff>165100</xdr:colOff>
      <xdr:row>58</xdr:row>
      <xdr:rowOff>46756</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63283</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135192</xdr:rowOff>
    </xdr:from>
    <xdr:to>
      <xdr:col>98</xdr:col>
      <xdr:colOff>38100</xdr:colOff>
      <xdr:row>58</xdr:row>
      <xdr:rowOff>65342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81869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84076</xdr:rowOff>
    </xdr:from>
    <xdr:to>
      <xdr:col>116</xdr:col>
      <xdr:colOff>114300</xdr:colOff>
      <xdr:row>59</xdr:row>
      <xdr:rowOff>14226</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1002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170453</xdr:rowOff>
    </xdr:from>
    <xdr:ext cx="378565"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9943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84145</xdr:rowOff>
    </xdr:from>
    <xdr:to>
      <xdr:col>112</xdr:col>
      <xdr:colOff>38100</xdr:colOff>
      <xdr:row>59</xdr:row>
      <xdr:rowOff>14295</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1002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5422</xdr:rowOff>
    </xdr:from>
    <xdr:ext cx="378565"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4017" y="10120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83620</xdr:rowOff>
    </xdr:from>
    <xdr:to>
      <xdr:col>107</xdr:col>
      <xdr:colOff>101600</xdr:colOff>
      <xdr:row>59</xdr:row>
      <xdr:rowOff>13770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1002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4897</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5017" y="10120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82614</xdr:rowOff>
    </xdr:from>
    <xdr:to>
      <xdr:col>102</xdr:col>
      <xdr:colOff>165100</xdr:colOff>
      <xdr:row>59</xdr:row>
      <xdr:rowOff>12764</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1002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3891</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6017" y="10119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82431</xdr:rowOff>
    </xdr:from>
    <xdr:to>
      <xdr:col>98</xdr:col>
      <xdr:colOff>38100</xdr:colOff>
      <xdr:row>59</xdr:row>
      <xdr:rowOff>12581</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1002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3708</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7017" y="10119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59423</xdr:rowOff>
    </xdr:from>
    <xdr:to>
      <xdr:col>116</xdr:col>
      <xdr:colOff>63500</xdr:colOff>
      <xdr:row>76</xdr:row>
      <xdr:rowOff>86792</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089623"/>
          <a:ext cx="838200" cy="27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137253</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167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78093</xdr:rowOff>
    </xdr:from>
    <xdr:to>
      <xdr:col>111</xdr:col>
      <xdr:colOff>177800</xdr:colOff>
      <xdr:row>76</xdr:row>
      <xdr:rowOff>86792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0434300" y="13108293"/>
          <a:ext cx="889000" cy="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102443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30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78093</xdr:rowOff>
    </xdr:from>
    <xdr:to>
      <xdr:col>107</xdr:col>
      <xdr:colOff>50800</xdr:colOff>
      <xdr:row>76</xdr:row>
      <xdr:rowOff>127164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3108293"/>
          <a:ext cx="889000" cy="4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109123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31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127164</xdr:rowOff>
    </xdr:from>
    <xdr:to>
      <xdr:col>102</xdr:col>
      <xdr:colOff>114300</xdr:colOff>
      <xdr:row>76</xdr:row>
      <xdr:rowOff>142253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3157364"/>
          <a:ext cx="889000" cy="1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40742</xdr:rowOff>
    </xdr:from>
    <xdr:to>
      <xdr:col>102</xdr:col>
      <xdr:colOff>165100</xdr:colOff>
      <xdr:row>77</xdr:row>
      <xdr:rowOff>142342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133469</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33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115596</xdr:rowOff>
    </xdr:from>
    <xdr:to>
      <xdr:col>98</xdr:col>
      <xdr:colOff>38100</xdr:colOff>
      <xdr:row>77</xdr:row>
      <xdr:rowOff>45746</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36873</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323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8623</xdr:rowOff>
    </xdr:from>
    <xdr:to>
      <xdr:col>116</xdr:col>
      <xdr:colOff>114300</xdr:colOff>
      <xdr:row>76</xdr:row>
      <xdr:rowOff>110223</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03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31501</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89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35992</xdr:rowOff>
    </xdr:from>
    <xdr:to>
      <xdr:col>112</xdr:col>
      <xdr:colOff>38100</xdr:colOff>
      <xdr:row>76</xdr:row>
      <xdr:rowOff>137592</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06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154119</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84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27293</xdr:rowOff>
    </xdr:from>
    <xdr:to>
      <xdr:col>107</xdr:col>
      <xdr:colOff>101600</xdr:colOff>
      <xdr:row>76</xdr:row>
      <xdr:rowOff>128893</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05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145419</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83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76364</xdr:rowOff>
    </xdr:from>
    <xdr:to>
      <xdr:col>102</xdr:col>
      <xdr:colOff>165100</xdr:colOff>
      <xdr:row>77</xdr:row>
      <xdr:rowOff>6514</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10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23042</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88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91453</xdr:rowOff>
    </xdr:from>
    <xdr:to>
      <xdr:col>98</xdr:col>
      <xdr:colOff>38100</xdr:colOff>
      <xdr:row>77</xdr:row>
      <xdr:rowOff>21603</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12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38130</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89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39261</xdr:rowOff>
    </xdr:from>
    <xdr:to>
      <xdr:col>102</xdr:col>
      <xdr:colOff>165100</xdr:colOff>
      <xdr:row>99</xdr:row>
      <xdr:rowOff>140861</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157388</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88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37629</xdr:rowOff>
    </xdr:from>
    <xdr:to>
      <xdr:col>98</xdr:col>
      <xdr:colOff>38100</xdr:colOff>
      <xdr:row>99</xdr:row>
      <xdr:rowOff>139229</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155756</xdr:rowOff>
    </xdr:from>
    <xdr:ext cx="313932"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99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r>
            <a:rPr kumimoji="1" lang="ja-JP" altLang="en-US" sz="1300">
              <a:latin typeface="ＭＳ Ｐゴシック" panose="020B0600070205080204" pitchFamily="50" charset="-128"/>
              <a:ea typeface="ＭＳ Ｐゴシック" panose="020B0600070205080204" pitchFamily="50" charset="-128"/>
            </a:rPr>
            <a:t>■人件費は，</a:t>
          </a:r>
          <a:r>
            <a:rPr kumimoji="1" lang="en-US" altLang="ja-JP" sz="1300">
              <a:latin typeface="ＭＳ Ｐゴシック" panose="020B0600070205080204" pitchFamily="50" charset="-128"/>
              <a:ea typeface="ＭＳ Ｐゴシック" panose="020B0600070205080204" pitchFamily="50" charset="-128"/>
            </a:rPr>
            <a:t>2,350</a:t>
          </a:r>
          <a:r>
            <a:rPr kumimoji="1" lang="ja-JP" altLang="en-US" sz="1300">
              <a:latin typeface="ＭＳ Ｐゴシック" panose="020B0600070205080204" pitchFamily="50" charset="-128"/>
              <a:ea typeface="ＭＳ Ｐゴシック" panose="020B0600070205080204" pitchFamily="50" charset="-128"/>
            </a:rPr>
            <a:t>円増加した。職員数の増に伴う職員給の増が主な要因である。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a:t>
          </a:r>
          <a:r>
            <a:rPr kumimoji="1" lang="en-US" altLang="ja-JP" sz="1300">
              <a:latin typeface="ＭＳ Ｐゴシック" panose="020B0600070205080204" pitchFamily="50" charset="-128"/>
              <a:ea typeface="ＭＳ Ｐゴシック" panose="020B0600070205080204" pitchFamily="50" charset="-128"/>
            </a:rPr>
            <a:t>18,324</a:t>
          </a:r>
          <a:r>
            <a:rPr kumimoji="1" lang="ja-JP" altLang="en-US" sz="1300">
              <a:latin typeface="ＭＳ Ｐゴシック" panose="020B0600070205080204" pitchFamily="50" charset="-128"/>
              <a:ea typeface="ＭＳ Ｐゴシック" panose="020B0600070205080204" pitchFamily="50" charset="-128"/>
            </a:rPr>
            <a:t>円増加した。物価高騰に伴う低所得世帯支援事業の増，障害支援費の増，生活保護費の増が主な要因である。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■普通建設事業費（うち新規整備）は，</a:t>
          </a:r>
          <a:r>
            <a:rPr kumimoji="1" lang="en-US" altLang="ja-JP" sz="1300">
              <a:latin typeface="ＭＳ Ｐゴシック" panose="020B0600070205080204" pitchFamily="50" charset="-128"/>
              <a:ea typeface="ＭＳ Ｐゴシック" panose="020B0600070205080204" pitchFamily="50" charset="-128"/>
            </a:rPr>
            <a:t>26,575</a:t>
          </a:r>
          <a:r>
            <a:rPr kumimoji="1" lang="ja-JP" altLang="en-US" sz="1300">
              <a:latin typeface="ＭＳ Ｐゴシック" panose="020B0600070205080204" pitchFamily="50" charset="-128"/>
              <a:ea typeface="ＭＳ Ｐゴシック" panose="020B0600070205080204" pitchFamily="50" charset="-128"/>
            </a:rPr>
            <a:t>円減少した。新市民会館建設事業の終了に伴う減が主な要因である。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■普通建設事業費（うち更新整備）は，</a:t>
          </a:r>
          <a:r>
            <a:rPr kumimoji="1" lang="en-US" altLang="ja-JP" sz="1300">
              <a:latin typeface="ＭＳ Ｐゴシック" panose="020B0600070205080204" pitchFamily="50" charset="-128"/>
              <a:ea typeface="ＭＳ Ｐゴシック" panose="020B0600070205080204" pitchFamily="50" charset="-128"/>
            </a:rPr>
            <a:t>11,304</a:t>
          </a:r>
          <a:r>
            <a:rPr kumimoji="1" lang="ja-JP" altLang="en-US" sz="1300">
              <a:latin typeface="ＭＳ Ｐゴシック" panose="020B0600070205080204" pitchFamily="50" charset="-128"/>
              <a:ea typeface="ＭＳ Ｐゴシック" panose="020B0600070205080204" pitchFamily="50" charset="-128"/>
            </a:rPr>
            <a:t>円増加した。山川砂むし法面等復旧事業（繰越）の増が主な要因である。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a:t>
          </a:r>
          <a:r>
            <a:rPr kumimoji="1" lang="en-US" altLang="ja-JP" sz="1300">
              <a:latin typeface="ＭＳ Ｐゴシック" panose="020B0600070205080204" pitchFamily="50" charset="-128"/>
              <a:ea typeface="ＭＳ Ｐゴシック" panose="020B0600070205080204" pitchFamily="50" charset="-128"/>
            </a:rPr>
            <a:t>5,052</a:t>
          </a:r>
          <a:r>
            <a:rPr kumimoji="1" lang="ja-JP" altLang="en-US" sz="1300">
              <a:latin typeface="ＭＳ Ｐゴシック" panose="020B0600070205080204" pitchFamily="50" charset="-128"/>
              <a:ea typeface="ＭＳ Ｐゴシック" panose="020B0600070205080204" pitchFamily="50" charset="-128"/>
            </a:rPr>
            <a:t>円増加した。新市民会館建設事業，サッカー場建設事業等の元金償還開始に伴う増が主な要因である。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鹿児島県指宿市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37,920
37,275
148.82
27,508,162
26,475,519
946,755
13,218,753
30,830,167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163132</xdr:rowOff>
    </xdr:from>
    <xdr:to>
      <xdr:col>24</xdr:col>
      <xdr:colOff>63500</xdr:colOff>
      <xdr:row>37</xdr:row>
      <xdr:rowOff>7303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35332"/>
          <a:ext cx="8382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89488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18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136461</xdr:rowOff>
    </xdr:from>
    <xdr:to>
      <xdr:col>19</xdr:col>
      <xdr:colOff>177800</xdr:colOff>
      <xdr:row>37</xdr:row>
      <xdr:rowOff>7303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08661"/>
          <a:ext cx="889000" cy="4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36530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6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150940</xdr:rowOff>
    </xdr:from>
    <xdr:to>
      <xdr:col>15</xdr:col>
      <xdr:colOff>50800</xdr:colOff>
      <xdr:row>36</xdr:row>
      <xdr:rowOff>136461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51690"/>
          <a:ext cx="889000" cy="156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47198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7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150940</xdr:rowOff>
    </xdr:from>
    <xdr:to>
      <xdr:col>10</xdr:col>
      <xdr:colOff>114300</xdr:colOff>
      <xdr:row>36</xdr:row>
      <xdr:rowOff>77788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51690"/>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125666</xdr:rowOff>
    </xdr:from>
    <xdr:to>
      <xdr:col>10</xdr:col>
      <xdr:colOff>165100</xdr:colOff>
      <xdr:row>36</xdr:row>
      <xdr:rowOff>55816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46943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86233</xdr:rowOff>
    </xdr:from>
    <xdr:to>
      <xdr:col>6</xdr:col>
      <xdr:colOff>38100</xdr:colOff>
      <xdr:row>36</xdr:row>
      <xdr:rowOff>16383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32910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112332</xdr:rowOff>
    </xdr:from>
    <xdr:to>
      <xdr:col>24</xdr:col>
      <xdr:colOff>114300</xdr:colOff>
      <xdr:row>37</xdr:row>
      <xdr:rowOff>42482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8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90759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6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127953</xdr:rowOff>
    </xdr:from>
    <xdr:to>
      <xdr:col>20</xdr:col>
      <xdr:colOff>38100</xdr:colOff>
      <xdr:row>37</xdr:row>
      <xdr:rowOff>58103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0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49230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92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85661</xdr:rowOff>
    </xdr:from>
    <xdr:to>
      <xdr:col>15</xdr:col>
      <xdr:colOff>101600</xdr:colOff>
      <xdr:row>37</xdr:row>
      <xdr:rowOff>15811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6938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50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100140</xdr:rowOff>
    </xdr:from>
    <xdr:to>
      <xdr:col>10</xdr:col>
      <xdr:colOff>165100</xdr:colOff>
      <xdr:row>36</xdr:row>
      <xdr:rowOff>30290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0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46817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7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26988</xdr:rowOff>
    </xdr:from>
    <xdr:to>
      <xdr:col>6</xdr:col>
      <xdr:colOff>38100</xdr:colOff>
      <xdr:row>36</xdr:row>
      <xdr:rowOff>128588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9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119715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91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139461</xdr:rowOff>
    </xdr:from>
    <xdr:to>
      <xdr:col>24</xdr:col>
      <xdr:colOff>63500</xdr:colOff>
      <xdr:row>58</xdr:row>
      <xdr:rowOff>141337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10083561"/>
          <a:ext cx="838200" cy="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16491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89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107946</xdr:rowOff>
    </xdr:from>
    <xdr:to>
      <xdr:col>19</xdr:col>
      <xdr:colOff>177800</xdr:colOff>
      <xdr:row>58</xdr:row>
      <xdr:rowOff>139461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10052046"/>
          <a:ext cx="889000" cy="3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116209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717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150524</xdr:rowOff>
    </xdr:from>
    <xdr:to>
      <xdr:col>15</xdr:col>
      <xdr:colOff>50800</xdr:colOff>
      <xdr:row>58</xdr:row>
      <xdr:rowOff>107946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923174"/>
          <a:ext cx="889000" cy="12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112703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1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150524</xdr:rowOff>
    </xdr:from>
    <xdr:to>
      <xdr:col>10</xdr:col>
      <xdr:colOff>114300</xdr:colOff>
      <xdr:row>58</xdr:row>
      <xdr:rowOff>119841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23174"/>
          <a:ext cx="889000" cy="14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68942</xdr:rowOff>
    </xdr:from>
    <xdr:to>
      <xdr:col>10</xdr:col>
      <xdr:colOff>165100</xdr:colOff>
      <xdr:row>57</xdr:row>
      <xdr:rowOff>170542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15619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36071</xdr:rowOff>
    </xdr:from>
    <xdr:to>
      <xdr:col>6</xdr:col>
      <xdr:colOff>38100</xdr:colOff>
      <xdr:row>58</xdr:row>
      <xdr:rowOff>137671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154198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90537</xdr:rowOff>
    </xdr:from>
    <xdr:to>
      <xdr:col>24</xdr:col>
      <xdr:colOff>114300</xdr:colOff>
      <xdr:row>59</xdr:row>
      <xdr:rowOff>20687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1003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5464</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4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88661</xdr:rowOff>
    </xdr:from>
    <xdr:to>
      <xdr:col>20</xdr:col>
      <xdr:colOff>38100</xdr:colOff>
      <xdr:row>59</xdr:row>
      <xdr:rowOff>18811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1003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9938</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12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57146</xdr:rowOff>
    </xdr:from>
    <xdr:to>
      <xdr:col>15</xdr:col>
      <xdr:colOff>101600</xdr:colOff>
      <xdr:row>58</xdr:row>
      <xdr:rowOff>158746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1000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149873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93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99724</xdr:rowOff>
    </xdr:from>
    <xdr:to>
      <xdr:col>10</xdr:col>
      <xdr:colOff>165100</xdr:colOff>
      <xdr:row>58</xdr:row>
      <xdr:rowOff>29874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7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21001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96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69041</xdr:rowOff>
    </xdr:from>
    <xdr:to>
      <xdr:col>6</xdr:col>
      <xdr:colOff>38100</xdr:colOff>
      <xdr:row>58</xdr:row>
      <xdr:rowOff>170641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1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161768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10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29666</xdr:rowOff>
    </xdr:from>
    <xdr:to>
      <xdr:col>24</xdr:col>
      <xdr:colOff>63500</xdr:colOff>
      <xdr:row>75</xdr:row>
      <xdr:rowOff>95146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888416"/>
          <a:ext cx="838200" cy="65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32269</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9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27101</xdr:rowOff>
    </xdr:from>
    <xdr:to>
      <xdr:col>19</xdr:col>
      <xdr:colOff>177800</xdr:colOff>
      <xdr:row>75</xdr:row>
      <xdr:rowOff>95146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885851"/>
          <a:ext cx="889000" cy="6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31793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6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27101</xdr:rowOff>
    </xdr:from>
    <xdr:to>
      <xdr:col>15</xdr:col>
      <xdr:colOff>50800</xdr:colOff>
      <xdr:row>76</xdr:row>
      <xdr:rowOff>3285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885851"/>
          <a:ext cx="889000" cy="14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162899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3285</xdr:rowOff>
    </xdr:from>
    <xdr:to>
      <xdr:col>10</xdr:col>
      <xdr:colOff>114300</xdr:colOff>
      <xdr:row>76</xdr:row>
      <xdr:rowOff>33351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033485"/>
          <a:ext cx="889000" cy="3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26127</xdr:rowOff>
    </xdr:from>
    <xdr:to>
      <xdr:col>10</xdr:col>
      <xdr:colOff>165100</xdr:colOff>
      <xdr:row>76</xdr:row>
      <xdr:rowOff>127727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118854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40798</xdr:rowOff>
    </xdr:from>
    <xdr:to>
      <xdr:col>6</xdr:col>
      <xdr:colOff>38100</xdr:colOff>
      <xdr:row>76</xdr:row>
      <xdr:rowOff>142398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133525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150316</xdr:rowOff>
    </xdr:from>
    <xdr:to>
      <xdr:col>24</xdr:col>
      <xdr:colOff>114300</xdr:colOff>
      <xdr:row>75</xdr:row>
      <xdr:rowOff>80466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83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1743</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689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44346</xdr:rowOff>
    </xdr:from>
    <xdr:to>
      <xdr:col>20</xdr:col>
      <xdr:colOff>38100</xdr:colOff>
      <xdr:row>75</xdr:row>
      <xdr:rowOff>145946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90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162473</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678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147751</xdr:rowOff>
    </xdr:from>
    <xdr:to>
      <xdr:col>15</xdr:col>
      <xdr:colOff>101600</xdr:colOff>
      <xdr:row>75</xdr:row>
      <xdr:rowOff>77901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83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94428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610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123935</xdr:rowOff>
    </xdr:from>
    <xdr:to>
      <xdr:col>10</xdr:col>
      <xdr:colOff>165100</xdr:colOff>
      <xdr:row>76</xdr:row>
      <xdr:rowOff>54085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98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70612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75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154001</xdr:rowOff>
    </xdr:from>
    <xdr:to>
      <xdr:col>6</xdr:col>
      <xdr:colOff>38100</xdr:colOff>
      <xdr:row>76</xdr:row>
      <xdr:rowOff>84151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01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100678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787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73214</xdr:rowOff>
    </xdr:from>
    <xdr:to>
      <xdr:col>24</xdr:col>
      <xdr:colOff>63500</xdr:colOff>
      <xdr:row>97</xdr:row>
      <xdr:rowOff>84182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703864"/>
          <a:ext cx="838200" cy="10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144018</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431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84182</xdr:rowOff>
    </xdr:from>
    <xdr:to>
      <xdr:col>19</xdr:col>
      <xdr:colOff>177800</xdr:colOff>
      <xdr:row>97</xdr:row>
      <xdr:rowOff>89430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714832"/>
          <a:ext cx="889000" cy="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77402</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36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89430</xdr:rowOff>
    </xdr:from>
    <xdr:to>
      <xdr:col>15</xdr:col>
      <xdr:colOff>50800</xdr:colOff>
      <xdr:row>97</xdr:row>
      <xdr:rowOff>130287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720080"/>
          <a:ext cx="889000" cy="40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83304</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37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130287</xdr:rowOff>
    </xdr:from>
    <xdr:to>
      <xdr:col>10</xdr:col>
      <xdr:colOff>114300</xdr:colOff>
      <xdr:row>97</xdr:row>
      <xdr:rowOff>146960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760937"/>
          <a:ext cx="889000" cy="1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171165</xdr:rowOff>
    </xdr:from>
    <xdr:to>
      <xdr:col>10</xdr:col>
      <xdr:colOff>165100</xdr:colOff>
      <xdr:row>97</xdr:row>
      <xdr:rowOff>101315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117842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40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5964</xdr:rowOff>
    </xdr:from>
    <xdr:to>
      <xdr:col>6</xdr:col>
      <xdr:colOff>38100</xdr:colOff>
      <xdr:row>97</xdr:row>
      <xdr:rowOff>107564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3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124091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41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22414</xdr:rowOff>
    </xdr:from>
    <xdr:to>
      <xdr:col>24</xdr:col>
      <xdr:colOff>114300</xdr:colOff>
      <xdr:row>97</xdr:row>
      <xdr:rowOff>124014</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6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108791</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56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33382</xdr:rowOff>
    </xdr:from>
    <xdr:to>
      <xdr:col>20</xdr:col>
      <xdr:colOff>38100</xdr:colOff>
      <xdr:row>97</xdr:row>
      <xdr:rowOff>134982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66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126109</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756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38630</xdr:rowOff>
    </xdr:from>
    <xdr:to>
      <xdr:col>15</xdr:col>
      <xdr:colOff>101600</xdr:colOff>
      <xdr:row>97</xdr:row>
      <xdr:rowOff>140230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66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131357</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76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79487</xdr:rowOff>
    </xdr:from>
    <xdr:to>
      <xdr:col>10</xdr:col>
      <xdr:colOff>165100</xdr:colOff>
      <xdr:row>98</xdr:row>
      <xdr:rowOff>9637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71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764</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80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96160</xdr:rowOff>
    </xdr:from>
    <xdr:to>
      <xdr:col>6</xdr:col>
      <xdr:colOff>38100</xdr:colOff>
      <xdr:row>98</xdr:row>
      <xdr:rowOff>26310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72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17437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81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20501</xdr:rowOff>
    </xdr:from>
    <xdr:to>
      <xdr:col>55</xdr:col>
      <xdr:colOff>0</xdr:colOff>
      <xdr:row>39</xdr:row>
      <xdr:rowOff>21808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707051"/>
          <a:ext cx="8382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154884</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27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21808</xdr:rowOff>
    </xdr:from>
    <xdr:to>
      <xdr:col>50</xdr:col>
      <xdr:colOff>114300</xdr:colOff>
      <xdr:row>39</xdr:row>
      <xdr:rowOff>22788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708358"/>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65948</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38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22788</xdr:rowOff>
    </xdr:from>
    <xdr:to>
      <xdr:col>45</xdr:col>
      <xdr:colOff>177800</xdr:colOff>
      <xdr:row>39</xdr:row>
      <xdr:rowOff>24094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709338"/>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79664</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24094</xdr:rowOff>
    </xdr:from>
    <xdr:to>
      <xdr:col>41</xdr:col>
      <xdr:colOff>50800</xdr:colOff>
      <xdr:row>39</xdr:row>
      <xdr:rowOff>33238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7106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158133</xdr:rowOff>
    </xdr:from>
    <xdr:to>
      <xdr:col>41</xdr:col>
      <xdr:colOff>101600</xdr:colOff>
      <xdr:row>38</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104810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154541</xdr:rowOff>
    </xdr:from>
    <xdr:to>
      <xdr:col>36</xdr:col>
      <xdr:colOff>165100</xdr:colOff>
      <xdr:row>38</xdr:row>
      <xdr:rowOff>84691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101218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141151</xdr:rowOff>
    </xdr:from>
    <xdr:to>
      <xdr:col>55</xdr:col>
      <xdr:colOff>50800</xdr:colOff>
      <xdr:row>39</xdr:row>
      <xdr:rowOff>71301</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65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56078</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571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142458</xdr:rowOff>
    </xdr:from>
    <xdr:to>
      <xdr:col>50</xdr:col>
      <xdr:colOff>165100</xdr:colOff>
      <xdr:row>39</xdr:row>
      <xdr:rowOff>72608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6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63735</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750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143438</xdr:rowOff>
    </xdr:from>
    <xdr:to>
      <xdr:col>46</xdr:col>
      <xdr:colOff>38100</xdr:colOff>
      <xdr:row>39</xdr:row>
      <xdr:rowOff>73588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65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64715</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75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144744</xdr:rowOff>
    </xdr:from>
    <xdr:to>
      <xdr:col>41</xdr:col>
      <xdr:colOff>101600</xdr:colOff>
      <xdr:row>39</xdr:row>
      <xdr:rowOff>74894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65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66021</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752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153888</xdr:rowOff>
    </xdr:from>
    <xdr:to>
      <xdr:col>36</xdr:col>
      <xdr:colOff>165100</xdr:colOff>
      <xdr:row>39</xdr:row>
      <xdr:rowOff>84038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66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75165</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7617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147884</xdr:rowOff>
    </xdr:from>
    <xdr:to>
      <xdr:col>55</xdr:col>
      <xdr:colOff>0</xdr:colOff>
      <xdr:row>57</xdr:row>
      <xdr:rowOff>158720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920534"/>
          <a:ext cx="838200" cy="1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47678</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48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139006</xdr:rowOff>
    </xdr:from>
    <xdr:to>
      <xdr:col>50</xdr:col>
      <xdr:colOff>114300</xdr:colOff>
      <xdr:row>57</xdr:row>
      <xdr:rowOff>147884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911656"/>
          <a:ext cx="889000" cy="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159539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58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139006</xdr:rowOff>
    </xdr:from>
    <xdr:to>
      <xdr:col>45</xdr:col>
      <xdr:colOff>177800</xdr:colOff>
      <xdr:row>57</xdr:row>
      <xdr:rowOff>156990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911656"/>
          <a:ext cx="889000" cy="17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156087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58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156990</xdr:rowOff>
    </xdr:from>
    <xdr:to>
      <xdr:col>41</xdr:col>
      <xdr:colOff>50800</xdr:colOff>
      <xdr:row>57</xdr:row>
      <xdr:rowOff>161867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929640"/>
          <a:ext cx="88900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44780</xdr:rowOff>
    </xdr:from>
    <xdr:to>
      <xdr:col>41</xdr:col>
      <xdr:colOff>101600</xdr:colOff>
      <xdr:row>57</xdr:row>
      <xdr:rowOff>146380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162907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59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66947</xdr:rowOff>
    </xdr:from>
    <xdr:to>
      <xdr:col>36</xdr:col>
      <xdr:colOff>165100</xdr:colOff>
      <xdr:row>57</xdr:row>
      <xdr:rowOff>168547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3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13624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61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107920</xdr:rowOff>
    </xdr:from>
    <xdr:to>
      <xdr:col>55</xdr:col>
      <xdr:colOff>50800</xdr:colOff>
      <xdr:row>58</xdr:row>
      <xdr:rowOff>38070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88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86347</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58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97084</xdr:rowOff>
    </xdr:from>
    <xdr:to>
      <xdr:col>50</xdr:col>
      <xdr:colOff>165100</xdr:colOff>
      <xdr:row>58</xdr:row>
      <xdr:rowOff>27234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86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18361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96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88206</xdr:rowOff>
    </xdr:from>
    <xdr:to>
      <xdr:col>46</xdr:col>
      <xdr:colOff>38100</xdr:colOff>
      <xdr:row>58</xdr:row>
      <xdr:rowOff>18356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86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9483</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95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106190</xdr:rowOff>
    </xdr:from>
    <xdr:to>
      <xdr:col>41</xdr:col>
      <xdr:colOff>101600</xdr:colOff>
      <xdr:row>58</xdr:row>
      <xdr:rowOff>36340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87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27467</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97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111067</xdr:rowOff>
    </xdr:from>
    <xdr:to>
      <xdr:col>36</xdr:col>
      <xdr:colOff>165100</xdr:colOff>
      <xdr:row>58</xdr:row>
      <xdr:rowOff>41217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88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32344</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97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83634</xdr:rowOff>
    </xdr:from>
    <xdr:to>
      <xdr:col>55</xdr:col>
      <xdr:colOff>0</xdr:colOff>
      <xdr:row>76</xdr:row>
      <xdr:rowOff>93441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113834"/>
          <a:ext cx="838200" cy="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110921</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312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93441</xdr:rowOff>
    </xdr:from>
    <xdr:to>
      <xdr:col>50</xdr:col>
      <xdr:colOff>114300</xdr:colOff>
      <xdr:row>76</xdr:row>
      <xdr:rowOff>136367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123641"/>
          <a:ext cx="889000" cy="4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44614</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41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136367</xdr:rowOff>
    </xdr:from>
    <xdr:to>
      <xdr:col>45</xdr:col>
      <xdr:colOff>177800</xdr:colOff>
      <xdr:row>76</xdr:row>
      <xdr:rowOff>142329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166567"/>
          <a:ext cx="889000" cy="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40453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41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142329</xdr:rowOff>
    </xdr:from>
    <xdr:to>
      <xdr:col>41</xdr:col>
      <xdr:colOff>50800</xdr:colOff>
      <xdr:row>77</xdr:row>
      <xdr:rowOff>21166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172529"/>
          <a:ext cx="889000" cy="5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112016</xdr:rowOff>
    </xdr:from>
    <xdr:to>
      <xdr:col>41</xdr:col>
      <xdr:colOff>101600</xdr:colOff>
      <xdr:row>78</xdr:row>
      <xdr:rowOff>42166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33293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40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161348</xdr:rowOff>
    </xdr:from>
    <xdr:to>
      <xdr:col>36</xdr:col>
      <xdr:colOff>165100</xdr:colOff>
      <xdr:row>78</xdr:row>
      <xdr:rowOff>91498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82625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4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32834</xdr:rowOff>
    </xdr:from>
    <xdr:to>
      <xdr:col>55</xdr:col>
      <xdr:colOff>50800</xdr:colOff>
      <xdr:row>76</xdr:row>
      <xdr:rowOff>134434</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06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55711</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291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42641</xdr:rowOff>
    </xdr:from>
    <xdr:to>
      <xdr:col>50</xdr:col>
      <xdr:colOff>165100</xdr:colOff>
      <xdr:row>76</xdr:row>
      <xdr:rowOff>144241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07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160768</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284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85567</xdr:rowOff>
    </xdr:from>
    <xdr:to>
      <xdr:col>46</xdr:col>
      <xdr:colOff>38100</xdr:colOff>
      <xdr:row>77</xdr:row>
      <xdr:rowOff>15717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11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32244</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289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91529</xdr:rowOff>
    </xdr:from>
    <xdr:to>
      <xdr:col>41</xdr:col>
      <xdr:colOff>101600</xdr:colOff>
      <xdr:row>77</xdr:row>
      <xdr:rowOff>21679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12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38206</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289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141816</xdr:rowOff>
    </xdr:from>
    <xdr:to>
      <xdr:col>36</xdr:col>
      <xdr:colOff>165100</xdr:colOff>
      <xdr:row>77</xdr:row>
      <xdr:rowOff>71966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17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88493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294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159314</xdr:rowOff>
    </xdr:from>
    <xdr:to>
      <xdr:col>55</xdr:col>
      <xdr:colOff>0</xdr:colOff>
      <xdr:row>96</xdr:row>
      <xdr:rowOff>163923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618514"/>
          <a:ext cx="838200" cy="4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45559</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333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92044</xdr:rowOff>
    </xdr:from>
    <xdr:to>
      <xdr:col>50</xdr:col>
      <xdr:colOff>114300</xdr:colOff>
      <xdr:row>96</xdr:row>
      <xdr:rowOff>163923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551244"/>
          <a:ext cx="889000" cy="7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144170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26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92044</xdr:rowOff>
    </xdr:from>
    <xdr:to>
      <xdr:col>45</xdr:col>
      <xdr:colOff>177800</xdr:colOff>
      <xdr:row>96</xdr:row>
      <xdr:rowOff>112351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551244"/>
          <a:ext cx="889000" cy="2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131535</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24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112351</xdr:rowOff>
    </xdr:from>
    <xdr:to>
      <xdr:col>41</xdr:col>
      <xdr:colOff>50800</xdr:colOff>
      <xdr:row>97</xdr:row>
      <xdr:rowOff>8026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571551"/>
          <a:ext cx="889000" cy="6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53467</xdr:rowOff>
    </xdr:from>
    <xdr:to>
      <xdr:col>41</xdr:col>
      <xdr:colOff>101600</xdr:colOff>
      <xdr:row>96</xdr:row>
      <xdr:rowOff>155067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28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93571</xdr:rowOff>
    </xdr:from>
    <xdr:to>
      <xdr:col>36</xdr:col>
      <xdr:colOff>165100</xdr:colOff>
      <xdr:row>97</xdr:row>
      <xdr:rowOff>23721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40248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108514</xdr:rowOff>
    </xdr:from>
    <xdr:to>
      <xdr:col>55</xdr:col>
      <xdr:colOff>50800</xdr:colOff>
      <xdr:row>97</xdr:row>
      <xdr:rowOff>38664</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56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86941</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54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113123</xdr:rowOff>
    </xdr:from>
    <xdr:to>
      <xdr:col>50</xdr:col>
      <xdr:colOff>165100</xdr:colOff>
      <xdr:row>97</xdr:row>
      <xdr:rowOff>43273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57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34400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66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41244</xdr:rowOff>
    </xdr:from>
    <xdr:to>
      <xdr:col>46</xdr:col>
      <xdr:colOff>38100</xdr:colOff>
      <xdr:row>96</xdr:row>
      <xdr:rowOff>142844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5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133971</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5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61551</xdr:rowOff>
    </xdr:from>
    <xdr:to>
      <xdr:col>41</xdr:col>
      <xdr:colOff>101600</xdr:colOff>
      <xdr:row>96</xdr:row>
      <xdr:rowOff>163151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52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154278</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61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128676</xdr:rowOff>
    </xdr:from>
    <xdr:to>
      <xdr:col>36</xdr:col>
      <xdr:colOff>165100</xdr:colOff>
      <xdr:row>97</xdr:row>
      <xdr:rowOff>58826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58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49953</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68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122921</xdr:rowOff>
    </xdr:from>
    <xdr:to>
      <xdr:col>85</xdr:col>
      <xdr:colOff>126364</xdr:colOff>
      <xdr:row>37</xdr:row>
      <xdr:rowOff>71783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66421"/>
          <a:ext cx="1269" cy="114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75610</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41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71783</xdr:rowOff>
    </xdr:from>
    <xdr:to>
      <xdr:col>86</xdr:col>
      <xdr:colOff>25400</xdr:colOff>
      <xdr:row>37</xdr:row>
      <xdr:rowOff>71783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415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69598</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0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122921</xdr:rowOff>
    </xdr:from>
    <xdr:to>
      <xdr:col>86</xdr:col>
      <xdr:colOff>25400</xdr:colOff>
      <xdr:row>30</xdr:row>
      <xdr:rowOff>122921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6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31161</xdr:rowOff>
    </xdr:from>
    <xdr:to>
      <xdr:col>85</xdr:col>
      <xdr:colOff>127000</xdr:colOff>
      <xdr:row>35</xdr:row>
      <xdr:rowOff>59827</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6031911"/>
          <a:ext cx="838200" cy="28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170413</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5828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147536</xdr:rowOff>
    </xdr:from>
    <xdr:to>
      <xdr:col>85</xdr:col>
      <xdr:colOff>177800</xdr:colOff>
      <xdr:row>35</xdr:row>
      <xdr:rowOff>77686</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597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156708</xdr:rowOff>
    </xdr:from>
    <xdr:to>
      <xdr:col>81</xdr:col>
      <xdr:colOff>50800</xdr:colOff>
      <xdr:row>35</xdr:row>
      <xdr:rowOff>59827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4592300" y="5986008"/>
          <a:ext cx="889000" cy="7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8639</xdr:rowOff>
    </xdr:from>
    <xdr:to>
      <xdr:col>81</xdr:col>
      <xdr:colOff>101600</xdr:colOff>
      <xdr:row>35</xdr:row>
      <xdr:rowOff>110239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00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126766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578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156708</xdr:rowOff>
    </xdr:from>
    <xdr:to>
      <xdr:col>76</xdr:col>
      <xdr:colOff>114300</xdr:colOff>
      <xdr:row>35</xdr:row>
      <xdr:rowOff>104518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5986008"/>
          <a:ext cx="889000" cy="11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159720</xdr:rowOff>
    </xdr:from>
    <xdr:to>
      <xdr:col>76</xdr:col>
      <xdr:colOff>165100</xdr:colOff>
      <xdr:row>35</xdr:row>
      <xdr:rowOff>89870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59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80997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08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104518</xdr:rowOff>
    </xdr:from>
    <xdr:to>
      <xdr:col>71</xdr:col>
      <xdr:colOff>177800</xdr:colOff>
      <xdr:row>35</xdr:row>
      <xdr:rowOff>108473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6105268"/>
          <a:ext cx="889000" cy="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147444</xdr:rowOff>
    </xdr:from>
    <xdr:to>
      <xdr:col>72</xdr:col>
      <xdr:colOff>38100</xdr:colOff>
      <xdr:row>35</xdr:row>
      <xdr:rowOff>77594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597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94121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575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33716</xdr:rowOff>
    </xdr:from>
    <xdr:to>
      <xdr:col>67</xdr:col>
      <xdr:colOff>101600</xdr:colOff>
      <xdr:row>35</xdr:row>
      <xdr:rowOff>135316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034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151843</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580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151811</xdr:rowOff>
    </xdr:from>
    <xdr:to>
      <xdr:col>85</xdr:col>
      <xdr:colOff>177800</xdr:colOff>
      <xdr:row>35</xdr:row>
      <xdr:rowOff>81961</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598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130238</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595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9027</xdr:rowOff>
    </xdr:from>
    <xdr:to>
      <xdr:col>81</xdr:col>
      <xdr:colOff>101600</xdr:colOff>
      <xdr:row>35</xdr:row>
      <xdr:rowOff>110627</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00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101754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10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105908</xdr:rowOff>
    </xdr:from>
    <xdr:to>
      <xdr:col>76</xdr:col>
      <xdr:colOff>165100</xdr:colOff>
      <xdr:row>35</xdr:row>
      <xdr:rowOff>36058</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593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52585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5710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53718</xdr:rowOff>
    </xdr:from>
    <xdr:to>
      <xdr:col>72</xdr:col>
      <xdr:colOff>38100</xdr:colOff>
      <xdr:row>35</xdr:row>
      <xdr:rowOff>155318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05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146445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14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57673</xdr:rowOff>
    </xdr:from>
    <xdr:to>
      <xdr:col>67</xdr:col>
      <xdr:colOff>101600</xdr:colOff>
      <xdr:row>35</xdr:row>
      <xdr:rowOff>159273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05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150400</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15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83748</xdr:rowOff>
    </xdr:from>
    <xdr:to>
      <xdr:col>85</xdr:col>
      <xdr:colOff>127000</xdr:colOff>
      <xdr:row>56</xdr:row>
      <xdr:rowOff>163342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5481300" y="9684948"/>
          <a:ext cx="838200" cy="7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97672</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698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75349</xdr:rowOff>
    </xdr:from>
    <xdr:to>
      <xdr:col>81</xdr:col>
      <xdr:colOff>50800</xdr:colOff>
      <xdr:row>56</xdr:row>
      <xdr:rowOff>83748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4592300" y="9676549"/>
          <a:ext cx="889000" cy="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59221</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83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132659</xdr:rowOff>
    </xdr:from>
    <xdr:to>
      <xdr:col>76</xdr:col>
      <xdr:colOff>114300</xdr:colOff>
      <xdr:row>56</xdr:row>
      <xdr:rowOff>75349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562409"/>
          <a:ext cx="889000" cy="11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52372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82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132659</xdr:rowOff>
    </xdr:from>
    <xdr:to>
      <xdr:col>71</xdr:col>
      <xdr:colOff>177800</xdr:colOff>
      <xdr:row>56</xdr:row>
      <xdr:rowOff>169345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562409"/>
          <a:ext cx="889000" cy="208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108024</xdr:rowOff>
    </xdr:from>
    <xdr:to>
      <xdr:col>72</xdr:col>
      <xdr:colOff>38100</xdr:colOff>
      <xdr:row>57</xdr:row>
      <xdr:rowOff>38174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29301</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80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127117</xdr:rowOff>
    </xdr:from>
    <xdr:to>
      <xdr:col>67</xdr:col>
      <xdr:colOff>101600</xdr:colOff>
      <xdr:row>57</xdr:row>
      <xdr:rowOff>57267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48394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82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112542</xdr:rowOff>
    </xdr:from>
    <xdr:to>
      <xdr:col>85</xdr:col>
      <xdr:colOff>177800</xdr:colOff>
      <xdr:row>57</xdr:row>
      <xdr:rowOff>42692</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71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135419</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56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32948</xdr:rowOff>
    </xdr:from>
    <xdr:to>
      <xdr:col>81</xdr:col>
      <xdr:colOff>101600</xdr:colOff>
      <xdr:row>56</xdr:row>
      <xdr:rowOff>134548</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63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151075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40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24549</xdr:rowOff>
    </xdr:from>
    <xdr:to>
      <xdr:col>76</xdr:col>
      <xdr:colOff>165100</xdr:colOff>
      <xdr:row>56</xdr:row>
      <xdr:rowOff>126149</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62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142676</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40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81859</xdr:rowOff>
    </xdr:from>
    <xdr:to>
      <xdr:col>72</xdr:col>
      <xdr:colOff>38100</xdr:colOff>
      <xdr:row>56</xdr:row>
      <xdr:rowOff>12009</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51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28536</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03795" y="928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118545</xdr:rowOff>
    </xdr:from>
    <xdr:to>
      <xdr:col>67</xdr:col>
      <xdr:colOff>101600</xdr:colOff>
      <xdr:row>57</xdr:row>
      <xdr:rowOff>48695</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71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65222</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49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12788</xdr:rowOff>
    </xdr:from>
    <xdr:to>
      <xdr:col>85</xdr:col>
      <xdr:colOff>127000</xdr:colOff>
      <xdr:row>79</xdr:row>
      <xdr:rowOff>17983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557338"/>
          <a:ext cx="838200" cy="5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89095</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290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12788</xdr:rowOff>
    </xdr:from>
    <xdr:to>
      <xdr:col>81</xdr:col>
      <xdr:colOff>50800</xdr:colOff>
      <xdr:row>79</xdr:row>
      <xdr:rowOff>28347</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4592300" y="13557338"/>
          <a:ext cx="889000" cy="1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170870</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20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167436</xdr:rowOff>
    </xdr:from>
    <xdr:to>
      <xdr:col>76</xdr:col>
      <xdr:colOff>114300</xdr:colOff>
      <xdr:row>79</xdr:row>
      <xdr:rowOff>28347</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540536"/>
          <a:ext cx="889000" cy="3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155415</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1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167436</xdr:rowOff>
    </xdr:from>
    <xdr:to>
      <xdr:col>71</xdr:col>
      <xdr:colOff>177800</xdr:colOff>
      <xdr:row>79</xdr:row>
      <xdr:rowOff>17056</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2814300" y="13540536"/>
          <a:ext cx="889000" cy="2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48133</xdr:rowOff>
    </xdr:from>
    <xdr:to>
      <xdr:col>72</xdr:col>
      <xdr:colOff>38100</xdr:colOff>
      <xdr:row>78</xdr:row>
      <xdr:rowOff>149733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166260</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428" y="1319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36615</xdr:rowOff>
    </xdr:from>
    <xdr:to>
      <xdr:col>67</xdr:col>
      <xdr:colOff>101600</xdr:colOff>
      <xdr:row>78</xdr:row>
      <xdr:rowOff>138215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154742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138633</xdr:rowOff>
    </xdr:from>
    <xdr:to>
      <xdr:col>85</xdr:col>
      <xdr:colOff>177800</xdr:colOff>
      <xdr:row>79</xdr:row>
      <xdr:rowOff>68783</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1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53560</xdr:rowOff>
    </xdr:from>
    <xdr:ext cx="469744"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26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133438</xdr:rowOff>
    </xdr:from>
    <xdr:to>
      <xdr:col>81</xdr:col>
      <xdr:colOff>101600</xdr:colOff>
      <xdr:row>79</xdr:row>
      <xdr:rowOff>63588</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0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54715</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599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148997</xdr:rowOff>
    </xdr:from>
    <xdr:to>
      <xdr:col>76</xdr:col>
      <xdr:colOff>165100</xdr:colOff>
      <xdr:row>79</xdr:row>
      <xdr:rowOff>79147</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2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70274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61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116636</xdr:rowOff>
    </xdr:from>
    <xdr:to>
      <xdr:col>72</xdr:col>
      <xdr:colOff>38100</xdr:colOff>
      <xdr:row>79</xdr:row>
      <xdr:rowOff>46786</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48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37913</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582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137706</xdr:rowOff>
    </xdr:from>
    <xdr:to>
      <xdr:col>67</xdr:col>
      <xdr:colOff>101600</xdr:colOff>
      <xdr:row>79</xdr:row>
      <xdr:rowOff>67856</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1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58983</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603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133519</xdr:rowOff>
    </xdr:from>
    <xdr:to>
      <xdr:col>85</xdr:col>
      <xdr:colOff>127000</xdr:colOff>
      <xdr:row>97</xdr:row>
      <xdr:rowOff>145067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5481300" y="16764169"/>
          <a:ext cx="838200" cy="11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62005</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692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143504</xdr:rowOff>
    </xdr:from>
    <xdr:to>
      <xdr:col>81</xdr:col>
      <xdr:colOff>50800</xdr:colOff>
      <xdr:row>97</xdr:row>
      <xdr:rowOff>145067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4592300" y="16774154"/>
          <a:ext cx="889000" cy="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29732</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14111" y="1648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143504</xdr:rowOff>
    </xdr:from>
    <xdr:to>
      <xdr:col>76</xdr:col>
      <xdr:colOff>114300</xdr:colOff>
      <xdr:row>97</xdr:row>
      <xdr:rowOff>147827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3703300" y="16774154"/>
          <a:ext cx="889000" cy="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35501</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49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144926</xdr:rowOff>
    </xdr:from>
    <xdr:to>
      <xdr:col>71</xdr:col>
      <xdr:colOff>177800</xdr:colOff>
      <xdr:row>97</xdr:row>
      <xdr:rowOff>147827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814300" y="16775576"/>
          <a:ext cx="889000" cy="2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99146</xdr:rowOff>
    </xdr:from>
    <xdr:to>
      <xdr:col>72</xdr:col>
      <xdr:colOff>38100</xdr:colOff>
      <xdr:row>98</xdr:row>
      <xdr:rowOff>29296</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7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20423</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82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102206</xdr:rowOff>
    </xdr:from>
    <xdr:to>
      <xdr:col>67</xdr:col>
      <xdr:colOff>101600</xdr:colOff>
      <xdr:row>98</xdr:row>
      <xdr:rowOff>32356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73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23483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8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82719</xdr:rowOff>
    </xdr:from>
    <xdr:to>
      <xdr:col>85</xdr:col>
      <xdr:colOff>177800</xdr:colOff>
      <xdr:row>98</xdr:row>
      <xdr:rowOff>12869</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71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42096</xdr:rowOff>
    </xdr:from>
    <xdr:ext cx="534377"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50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94267</xdr:rowOff>
    </xdr:from>
    <xdr:to>
      <xdr:col>81</xdr:col>
      <xdr:colOff>101600</xdr:colOff>
      <xdr:row>98</xdr:row>
      <xdr:rowOff>24417</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72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15544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81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92704</xdr:rowOff>
    </xdr:from>
    <xdr:to>
      <xdr:col>76</xdr:col>
      <xdr:colOff>165100</xdr:colOff>
      <xdr:row>98</xdr:row>
      <xdr:rowOff>22854</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72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13981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81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97027</xdr:rowOff>
    </xdr:from>
    <xdr:to>
      <xdr:col>72</xdr:col>
      <xdr:colOff>38100</xdr:colOff>
      <xdr:row>98</xdr:row>
      <xdr:rowOff>27177</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72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43704</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50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94126</xdr:rowOff>
    </xdr:from>
    <xdr:to>
      <xdr:col>67</xdr:col>
      <xdr:colOff>101600</xdr:colOff>
      <xdr:row>98</xdr:row>
      <xdr:rowOff>24276</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72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40803</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500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165371</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509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94124</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43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104030</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77333" y="64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94632</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438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120921</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636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39261</xdr:rowOff>
    </xdr:from>
    <xdr:to>
      <xdr:col>102</xdr:col>
      <xdr:colOff>165100</xdr:colOff>
      <xdr:row>59</xdr:row>
      <xdr:rowOff>140861</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157388</xdr:rowOff>
    </xdr:from>
    <xdr:ext cx="313932"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88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37628</xdr:rowOff>
    </xdr:from>
    <xdr:to>
      <xdr:col>98</xdr:col>
      <xdr:colOff>38100</xdr:colOff>
      <xdr:row>59</xdr:row>
      <xdr:rowOff>139228</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155755</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99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r>
            <a:rPr kumimoji="1" lang="ja-JP" altLang="en-US" sz="1300">
              <a:latin typeface="ＭＳ Ｐゴシック" panose="020B0600070205080204" pitchFamily="50" charset="-128"/>
              <a:ea typeface="ＭＳ Ｐゴシック" panose="020B0600070205080204" pitchFamily="50" charset="-128"/>
            </a:rPr>
            <a:t>■民生費は，</a:t>
          </a:r>
          <a:r>
            <a:rPr kumimoji="1" lang="en-US" altLang="ja-JP" sz="1300">
              <a:latin typeface="ＭＳ Ｐゴシック" panose="020B0600070205080204" pitchFamily="50" charset="-128"/>
              <a:ea typeface="ＭＳ Ｐゴシック" panose="020B0600070205080204" pitchFamily="50" charset="-128"/>
            </a:rPr>
            <a:t>14,322</a:t>
          </a:r>
          <a:r>
            <a:rPr kumimoji="1" lang="ja-JP" altLang="en-US" sz="1300">
              <a:latin typeface="ＭＳ Ｐゴシック" panose="020B0600070205080204" pitchFamily="50" charset="-128"/>
              <a:ea typeface="ＭＳ Ｐゴシック" panose="020B0600070205080204" pitchFamily="50" charset="-128"/>
            </a:rPr>
            <a:t>円増加した。物価高騰に伴う低所得世帯支援事業の増，障害支援費の増，生活保護費の増が主な要因である。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a:t>
          </a:r>
          <a:r>
            <a:rPr kumimoji="1" lang="en-US" altLang="ja-JP" sz="1300">
              <a:latin typeface="ＭＳ Ｐゴシック" panose="020B0600070205080204" pitchFamily="50" charset="-128"/>
              <a:ea typeface="ＭＳ Ｐゴシック" panose="020B0600070205080204" pitchFamily="50" charset="-128"/>
            </a:rPr>
            <a:t>2,399</a:t>
          </a:r>
          <a:r>
            <a:rPr kumimoji="1" lang="ja-JP" altLang="en-US" sz="1300">
              <a:latin typeface="ＭＳ Ｐゴシック" panose="020B0600070205080204" pitchFamily="50" charset="-128"/>
              <a:ea typeface="ＭＳ Ｐゴシック" panose="020B0600070205080204" pitchFamily="50" charset="-128"/>
            </a:rPr>
            <a:t>円増加した。子ども医療費助成費の増，指宿広域市町村圏組合負担金の増が主な要因である。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a:t>
          </a:r>
          <a:r>
            <a:rPr kumimoji="1" lang="en-US" altLang="ja-JP" sz="1300">
              <a:latin typeface="ＭＳ Ｐゴシック" panose="020B0600070205080204" pitchFamily="50" charset="-128"/>
              <a:ea typeface="ＭＳ Ｐゴシック" panose="020B0600070205080204" pitchFamily="50" charset="-128"/>
            </a:rPr>
            <a:t>2,145</a:t>
          </a:r>
          <a:r>
            <a:rPr kumimoji="1" lang="ja-JP" altLang="en-US" sz="1300">
              <a:latin typeface="ＭＳ Ｐゴシック" panose="020B0600070205080204" pitchFamily="50" charset="-128"/>
              <a:ea typeface="ＭＳ Ｐゴシック" panose="020B0600070205080204" pitchFamily="50" charset="-128"/>
            </a:rPr>
            <a:t>円増加した。工場等設置奨励補助金の増，山川砂むし法面等復旧事業（繰越）の増が主な要因である。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a:t>
          </a:r>
          <a:r>
            <a:rPr kumimoji="1" lang="en-US" altLang="ja-JP" sz="1300">
              <a:latin typeface="ＭＳ Ｐゴシック" panose="020B0600070205080204" pitchFamily="50" charset="-128"/>
              <a:ea typeface="ＭＳ Ｐゴシック" panose="020B0600070205080204" pitchFamily="50" charset="-128"/>
            </a:rPr>
            <a:t>17,409</a:t>
          </a:r>
          <a:r>
            <a:rPr kumimoji="1" lang="ja-JP" altLang="en-US" sz="1300">
              <a:latin typeface="ＭＳ Ｐゴシック" panose="020B0600070205080204" pitchFamily="50" charset="-128"/>
              <a:ea typeface="ＭＳ Ｐゴシック" panose="020B0600070205080204" pitchFamily="50" charset="-128"/>
            </a:rPr>
            <a:t>円減少した。新市民会館建設事業の終了に伴う減が主な要因である。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a:t>
          </a:r>
          <a:r>
            <a:rPr kumimoji="1" lang="en-US" altLang="ja-JP" sz="1300">
              <a:latin typeface="ＭＳ Ｐゴシック" panose="020B0600070205080204" pitchFamily="50" charset="-128"/>
              <a:ea typeface="ＭＳ Ｐゴシック" panose="020B0600070205080204" pitchFamily="50" charset="-128"/>
            </a:rPr>
            <a:t>5,052</a:t>
          </a:r>
          <a:r>
            <a:rPr kumimoji="1" lang="ja-JP" altLang="en-US" sz="1300">
              <a:latin typeface="ＭＳ Ｐゴシック" panose="020B0600070205080204" pitchFamily="50" charset="-128"/>
              <a:ea typeface="ＭＳ Ｐゴシック" panose="020B0600070205080204" pitchFamily="50" charset="-128"/>
            </a:rPr>
            <a:t>円増加した。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新市民会館建設事業，サッカー場建設事業等の元金償還開始に伴う増が主な要因である。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鹿児島県指宿市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は，令和２年度において普通交付税が減少したことから取崩額が増加したが，令和３年度における普通交付税の増加や大型事業の収束により取崩額が減少した。令和５年度においては普通交付税の増及び積立金の増により残高が増加した。</a:t>
          </a:r>
        </a:p>
        <a:p>
          <a:r>
            <a:rPr kumimoji="1" lang="ja-JP" altLang="en-US" sz="1400">
              <a:latin typeface="ＭＳ ゴシック" pitchFamily="49" charset="-128"/>
              <a:ea typeface="ＭＳ ゴシック" pitchFamily="49" charset="-128"/>
            </a:rPr>
            <a:t>■令和５年度においては歳入の減少を見込み財政調整基金を取崩したため実質単年度収支は赤字となった。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鹿児島県指宿市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令和５年度においても，いずれの会計も赤字は発生していない。</a:t>
          </a:r>
        </a:p>
        <a:p>
          <a:r>
            <a:rPr kumimoji="1" lang="ja-JP" altLang="en-US" sz="1400">
              <a:latin typeface="ＭＳ ゴシック" pitchFamily="49" charset="-128"/>
              <a:ea typeface="ＭＳ ゴシック" pitchFamily="49" charset="-128"/>
            </a:rPr>
            <a:t>  公共下水道事業会計においては，令和４年度において，浄水苑の電気・機械設備の更新に際し，国庫支出金を活用し整備した既存電気・機械設備を売却したことにより，売却収入の約１</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２を特別損失として国へ返還したことにより，黒字額が減少していた。令和５年度においては，同様の事業がなかったため，黒字額が前年度と比較し，増額したことにより，標準財政規模比が，</a:t>
          </a:r>
          <a:r>
            <a:rPr kumimoji="1" lang="en-US" altLang="ja-JP" sz="1400">
              <a:latin typeface="ＭＳ ゴシック" pitchFamily="49" charset="-128"/>
              <a:ea typeface="ＭＳ ゴシック" pitchFamily="49" charset="-128"/>
            </a:rPr>
            <a:t>0.71</a:t>
          </a:r>
          <a:r>
            <a:rPr kumimoji="1" lang="ja-JP" altLang="en-US" sz="1400">
              <a:latin typeface="ＭＳ ゴシック" pitchFamily="49" charset="-128"/>
              <a:ea typeface="ＭＳ ゴシック" pitchFamily="49" charset="-128"/>
            </a:rPr>
            <a:t>ポイント増加した。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介護保険特別会計においては，コロナ禍以降も介護サービス利用や施設入所の減少が見られ，施設サービス給付費が見込額を下回ったため，実質収支が昨年度と比較し</a:t>
          </a:r>
          <a:r>
            <a:rPr kumimoji="1" lang="en-US" altLang="ja-JP" sz="1400">
              <a:latin typeface="ＭＳ ゴシック" pitchFamily="49" charset="-128"/>
              <a:ea typeface="ＭＳ ゴシック" pitchFamily="49" charset="-128"/>
            </a:rPr>
            <a:t>72</a:t>
          </a:r>
          <a:r>
            <a:rPr kumimoji="1" lang="ja-JP" altLang="en-US" sz="1400">
              <a:latin typeface="ＭＳ ゴシック" pitchFamily="49" charset="-128"/>
              <a:ea typeface="ＭＳ ゴシック" pitchFamily="49" charset="-128"/>
            </a:rPr>
            <a:t>百万円増加した。今後，国においては在宅で高齢者を支える仕組みを推進しており，当市でも看護小規模多機能型居宅介護の開設を予定している。本施設が開設された場合に，サービス給付費の増加が見込まれることから，適正な保険税率を維持し，財政調整基金の確保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鹿児島県指宿市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latin typeface="ＭＳ ゴシック" pitchFamily="49" charset="-128"/>
              <a:ea typeface="ＭＳ ゴシック" pitchFamily="49" charset="-128"/>
            </a:rPr>
            <a:t>　新市民会館建設事業，サッカー場建設事業等の元金償還開始に伴い，元利償還金が前年度と比較し，</a:t>
          </a:r>
          <a:r>
            <a:rPr kumimoji="1" lang="en-US" altLang="ja-JP" sz="1400">
              <a:latin typeface="ＭＳ ゴシック" pitchFamily="49" charset="-128"/>
              <a:ea typeface="ＭＳ ゴシック" pitchFamily="49" charset="-128"/>
            </a:rPr>
            <a:t>151</a:t>
          </a:r>
          <a:r>
            <a:rPr kumimoji="1" lang="ja-JP" altLang="en-US" sz="1400">
              <a:latin typeface="ＭＳ ゴシック" pitchFamily="49" charset="-128"/>
              <a:ea typeface="ＭＳ ゴシック" pitchFamily="49" charset="-128"/>
            </a:rPr>
            <a:t>百万円増加した。連結団体である指宿広域市町村圏組合が整備した新ごみ処理施設整備に係る地方債の償還に対する負担金の増により，元利償還金等が前年度と比較し，</a:t>
          </a:r>
          <a:r>
            <a:rPr kumimoji="1" lang="en-US" altLang="ja-JP" sz="1400">
              <a:latin typeface="ＭＳ ゴシック" pitchFamily="49" charset="-128"/>
              <a:ea typeface="ＭＳ ゴシック" pitchFamily="49" charset="-128"/>
            </a:rPr>
            <a:t>152</a:t>
          </a:r>
          <a:r>
            <a:rPr kumimoji="1" lang="ja-JP" altLang="en-US" sz="1400">
              <a:latin typeface="ＭＳ ゴシック" pitchFamily="49" charset="-128"/>
              <a:ea typeface="ＭＳ ゴシック" pitchFamily="49" charset="-128"/>
            </a:rPr>
            <a:t>百万円増加した。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今後は，新規の地方債については償還元金の範囲内における発行を原則とし，分子の増加の抑制に努める。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鹿児島県指宿市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latin typeface="ＭＳ ゴシック" pitchFamily="49" charset="-128"/>
              <a:ea typeface="ＭＳ ゴシック" pitchFamily="49" charset="-128"/>
            </a:rPr>
            <a:t>　公共施設の新設及び更新に係る大型事業の実施に際し地方債を発行したことから，地方債現在高は年々増加傾向であったが，令和５年度においては，新規の地方債を抑えたため，地方債の現在高は減少した。しかし，依然として充当可能財源等が将来負担額を超え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公共施設の老朽化に伴う更新及び長寿命化に係る地方債の発行や，公営企業における設備更新及び長寿命化に係る公債費に対する繰出金の増加が見込まれるが，新規の地方債については償還元金の範囲内における発行を原則とし，さらには充当可能基金への積立額の増加を図ることにより，将来負担比率の上昇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鹿児島県指宿市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においては，歳入の減少を見込み，財政調整基金の取崩を増額したが，決算剰余金の積立てや，ふるさと応援基金の積立額の増加，債券運用による利息等の増加により基金残高が増加した。令和５年度においても，決算剰余金の積立てや，ふるさと応援基金の積立額の増加，債券運用による利息等の増加により，令和４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後を維持するよう努める。増大する見込みである公債費への備えとして減債基金への積立額を増加したいことから，ふるさと応援基金の活用により財政調整基金の取崩しを抑制し，また債券運用についても継続実施し，積立額の増加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ふるさと応援基金：将来都市像（食料供給，健康産業，保養観光，生活充実，国際共栄）を実現する事業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ふるさと振興基金：指宿市ふるさと市町村圏の振興整備に資する事業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合併まちづくり基金：合併に伴う住民の一体感の醸成並びに個性ある地域の活性化及び均衡ある発展に資する事業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鹿児島県市町村職員退職手当組合負担金準備基金：指宿市職員の退職手当の支払いに要する費用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公共施設整備基金：公共又は公用施設の準備費用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ふるさと納税の推進により，ふるさと応援基金の積立額が増加した。また，債券の運用により利息等の積立額が増加した。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ふるさと応援基金：基金の創生目的である将来都市像を実現するため，ふるさと納税の推進により基金の増額を図る。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これまで公共施設整備に活用したことにより，残高が減少したため，近年においては取崩を実施していない。今後，公共施設の老朽化に伴う更新及び長寿命化事業の実施を見込んでいることから，その財源として活用できるよう，当面の間は取崩を実施しない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令和５年度においては，歳入の減少を見込んだ取崩しを前年度より減額し，決算剰余金の積立てが前年度より増額となったことにより，令和４年度と比較し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公共施設の老朽化に伴う更新及び長寿命化事業に係る地方債発行を見込んでいることから，財政調整基金については現在高を維持し，減債基金の確保に努める。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新設及び更新に係る大型事業や，今後実施を見込んでいる公共施設の老朽化に伴う更新及び長寿命化事業に係る公債費の増加に備え，減債基金を確保する必要があることから，取崩しを実施し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公債費の増加を見据え，取崩しは当面実施せず，基金残高の増加を図る。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27508162</v>
      </c>
      <c r="BO4" s="449"/>
      <c r="BP4" s="449"/>
      <c r="BQ4" s="449"/>
      <c r="BR4" s="449"/>
      <c r="BS4" s="449"/>
      <c r="BT4" s="449"/>
      <c r="BU4" s="450"/>
      <c r="BV4" s="448">
        <v>28123852</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7.2</v>
      </c>
      <c r="CU4" s="589"/>
      <c r="CV4" s="589"/>
      <c r="CW4" s="589"/>
      <c r="CX4" s="589"/>
      <c r="CY4" s="589"/>
      <c r="CZ4" s="589"/>
      <c r="DA4" s="590"/>
      <c r="DB4" s="588">
        <v>10.6</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26475519</v>
      </c>
      <c r="BO5" s="420"/>
      <c r="BP5" s="420"/>
      <c r="BQ5" s="420"/>
      <c r="BR5" s="420"/>
      <c r="BS5" s="420"/>
      <c r="BT5" s="420"/>
      <c r="BU5" s="421"/>
      <c r="BV5" s="419">
        <v>26673393</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91.9</v>
      </c>
      <c r="CU5" s="417"/>
      <c r="CV5" s="417"/>
      <c r="CW5" s="417"/>
      <c r="CX5" s="417"/>
      <c r="CY5" s="417"/>
      <c r="CZ5" s="417"/>
      <c r="DA5" s="418"/>
      <c r="DB5" s="416">
        <v>92.9</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1032643</v>
      </c>
      <c r="BO6" s="420"/>
      <c r="BP6" s="420"/>
      <c r="BQ6" s="420"/>
      <c r="BR6" s="420"/>
      <c r="BS6" s="420"/>
      <c r="BT6" s="420"/>
      <c r="BU6" s="421"/>
      <c r="BV6" s="419">
        <v>1450459</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92.4</v>
      </c>
      <c r="CU6" s="563"/>
      <c r="CV6" s="563"/>
      <c r="CW6" s="563"/>
      <c r="CX6" s="563"/>
      <c r="CY6" s="563"/>
      <c r="CZ6" s="563"/>
      <c r="DA6" s="564"/>
      <c r="DB6" s="562">
        <v>94.1</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85888</v>
      </c>
      <c r="BO7" s="420"/>
      <c r="BP7" s="420"/>
      <c r="BQ7" s="420"/>
      <c r="BR7" s="420"/>
      <c r="BS7" s="420"/>
      <c r="BT7" s="420"/>
      <c r="BU7" s="421"/>
      <c r="BV7" s="419">
        <v>55248</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13218753</v>
      </c>
      <c r="CU7" s="420"/>
      <c r="CV7" s="420"/>
      <c r="CW7" s="420"/>
      <c r="CX7" s="420"/>
      <c r="CY7" s="420"/>
      <c r="CZ7" s="420"/>
      <c r="DA7" s="421"/>
      <c r="DB7" s="419">
        <v>13104317</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946755</v>
      </c>
      <c r="BO8" s="420"/>
      <c r="BP8" s="420"/>
      <c r="BQ8" s="420"/>
      <c r="BR8" s="420"/>
      <c r="BS8" s="420"/>
      <c r="BT8" s="420"/>
      <c r="BU8" s="421"/>
      <c r="BV8" s="419">
        <v>1395211</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0.34</v>
      </c>
      <c r="CU8" s="523"/>
      <c r="CV8" s="523"/>
      <c r="CW8" s="523"/>
      <c r="CX8" s="523"/>
      <c r="CY8" s="523"/>
      <c r="CZ8" s="523"/>
      <c r="DA8" s="524"/>
      <c r="DB8" s="522">
        <v>0.36</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39011</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-448456</v>
      </c>
      <c r="BO9" s="420"/>
      <c r="BP9" s="420"/>
      <c r="BQ9" s="420"/>
      <c r="BR9" s="420"/>
      <c r="BS9" s="420"/>
      <c r="BT9" s="420"/>
      <c r="BU9" s="421"/>
      <c r="BV9" s="419">
        <v>84438</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17.2</v>
      </c>
      <c r="CU9" s="417"/>
      <c r="CV9" s="417"/>
      <c r="CW9" s="417"/>
      <c r="CX9" s="417"/>
      <c r="CY9" s="417"/>
      <c r="CZ9" s="417"/>
      <c r="DA9" s="418"/>
      <c r="DB9" s="416">
        <v>16.600000000000001</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41831</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34294</v>
      </c>
      <c r="BO10" s="420"/>
      <c r="BP10" s="420"/>
      <c r="BQ10" s="420"/>
      <c r="BR10" s="420"/>
      <c r="BS10" s="420"/>
      <c r="BT10" s="420"/>
      <c r="BU10" s="421"/>
      <c r="BV10" s="419">
        <v>6591</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37920</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297408</v>
      </c>
      <c r="BO12" s="420"/>
      <c r="BP12" s="420"/>
      <c r="BQ12" s="420"/>
      <c r="BR12" s="420"/>
      <c r="BS12" s="420"/>
      <c r="BT12" s="420"/>
      <c r="BU12" s="421"/>
      <c r="BV12" s="419">
        <v>662692</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37275</v>
      </c>
      <c r="S13" s="507"/>
      <c r="T13" s="507"/>
      <c r="U13" s="507"/>
      <c r="V13" s="508"/>
      <c r="W13" s="509" t="s">
        <v>131</v>
      </c>
      <c r="X13" s="405"/>
      <c r="Y13" s="405"/>
      <c r="Z13" s="405"/>
      <c r="AA13" s="405"/>
      <c r="AB13" s="406"/>
      <c r="AC13" s="372">
        <v>3934</v>
      </c>
      <c r="AD13" s="373"/>
      <c r="AE13" s="373"/>
      <c r="AF13" s="373"/>
      <c r="AG13" s="374"/>
      <c r="AH13" s="372">
        <v>4608</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-711570</v>
      </c>
      <c r="BO13" s="420"/>
      <c r="BP13" s="420"/>
      <c r="BQ13" s="420"/>
      <c r="BR13" s="420"/>
      <c r="BS13" s="420"/>
      <c r="BT13" s="420"/>
      <c r="BU13" s="421"/>
      <c r="BV13" s="419">
        <v>-571663</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9.4</v>
      </c>
      <c r="CU13" s="417"/>
      <c r="CV13" s="417"/>
      <c r="CW13" s="417"/>
      <c r="CX13" s="417"/>
      <c r="CY13" s="417"/>
      <c r="CZ13" s="417"/>
      <c r="DA13" s="418"/>
      <c r="DB13" s="416">
        <v>9.1999999999999993</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38487</v>
      </c>
      <c r="S14" s="507"/>
      <c r="T14" s="507"/>
      <c r="U14" s="507"/>
      <c r="V14" s="508"/>
      <c r="W14" s="510"/>
      <c r="X14" s="408"/>
      <c r="Y14" s="408"/>
      <c r="Z14" s="408"/>
      <c r="AA14" s="408"/>
      <c r="AB14" s="409"/>
      <c r="AC14" s="499">
        <v>21.1</v>
      </c>
      <c r="AD14" s="500"/>
      <c r="AE14" s="500"/>
      <c r="AF14" s="500"/>
      <c r="AG14" s="501"/>
      <c r="AH14" s="499">
        <v>22.8</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18.100000000000001</v>
      </c>
      <c r="CU14" s="517"/>
      <c r="CV14" s="517"/>
      <c r="CW14" s="517"/>
      <c r="CX14" s="517"/>
      <c r="CY14" s="517"/>
      <c r="CZ14" s="517"/>
      <c r="DA14" s="518"/>
      <c r="DB14" s="516">
        <v>32.299999999999997</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37971</v>
      </c>
      <c r="S15" s="507"/>
      <c r="T15" s="507"/>
      <c r="U15" s="507"/>
      <c r="V15" s="508"/>
      <c r="W15" s="509" t="s">
        <v>137</v>
      </c>
      <c r="X15" s="405"/>
      <c r="Y15" s="405"/>
      <c r="Z15" s="405"/>
      <c r="AA15" s="405"/>
      <c r="AB15" s="406"/>
      <c r="AC15" s="372">
        <v>2496</v>
      </c>
      <c r="AD15" s="373"/>
      <c r="AE15" s="373"/>
      <c r="AF15" s="373"/>
      <c r="AG15" s="374"/>
      <c r="AH15" s="372">
        <v>2614</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4309957</v>
      </c>
      <c r="BO15" s="449"/>
      <c r="BP15" s="449"/>
      <c r="BQ15" s="449"/>
      <c r="BR15" s="449"/>
      <c r="BS15" s="449"/>
      <c r="BT15" s="449"/>
      <c r="BU15" s="450"/>
      <c r="BV15" s="448">
        <v>4219828</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13.4</v>
      </c>
      <c r="AD16" s="500"/>
      <c r="AE16" s="500"/>
      <c r="AF16" s="500"/>
      <c r="AG16" s="501"/>
      <c r="AH16" s="499">
        <v>13</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12059086</v>
      </c>
      <c r="BO16" s="420"/>
      <c r="BP16" s="420"/>
      <c r="BQ16" s="420"/>
      <c r="BR16" s="420"/>
      <c r="BS16" s="420"/>
      <c r="BT16" s="420"/>
      <c r="BU16" s="421"/>
      <c r="BV16" s="419">
        <v>11847416</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12192</v>
      </c>
      <c r="AD17" s="373"/>
      <c r="AE17" s="373"/>
      <c r="AF17" s="373"/>
      <c r="AG17" s="374"/>
      <c r="AH17" s="372">
        <v>12958</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5396898</v>
      </c>
      <c r="BO17" s="420"/>
      <c r="BP17" s="420"/>
      <c r="BQ17" s="420"/>
      <c r="BR17" s="420"/>
      <c r="BS17" s="420"/>
      <c r="BT17" s="420"/>
      <c r="BU17" s="421"/>
      <c r="BV17" s="419">
        <v>5290585</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148.82</v>
      </c>
      <c r="M18" s="472"/>
      <c r="N18" s="472"/>
      <c r="O18" s="472"/>
      <c r="P18" s="472"/>
      <c r="Q18" s="472"/>
      <c r="R18" s="473"/>
      <c r="S18" s="473"/>
      <c r="T18" s="473"/>
      <c r="U18" s="473"/>
      <c r="V18" s="474"/>
      <c r="W18" s="490"/>
      <c r="X18" s="491"/>
      <c r="Y18" s="491"/>
      <c r="Z18" s="491"/>
      <c r="AA18" s="491"/>
      <c r="AB18" s="515"/>
      <c r="AC18" s="389">
        <v>65.5</v>
      </c>
      <c r="AD18" s="390"/>
      <c r="AE18" s="390"/>
      <c r="AF18" s="390"/>
      <c r="AG18" s="475"/>
      <c r="AH18" s="389">
        <v>64.2</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12321128</v>
      </c>
      <c r="BO18" s="420"/>
      <c r="BP18" s="420"/>
      <c r="BQ18" s="420"/>
      <c r="BR18" s="420"/>
      <c r="BS18" s="420"/>
      <c r="BT18" s="420"/>
      <c r="BU18" s="421"/>
      <c r="BV18" s="419">
        <v>12305719</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262</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16649174</v>
      </c>
      <c r="BO19" s="420"/>
      <c r="BP19" s="420"/>
      <c r="BQ19" s="420"/>
      <c r="BR19" s="420"/>
      <c r="BS19" s="420"/>
      <c r="BT19" s="420"/>
      <c r="BU19" s="421"/>
      <c r="BV19" s="419">
        <v>16246598</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17790</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30830167</v>
      </c>
      <c r="BO22" s="449"/>
      <c r="BP22" s="449"/>
      <c r="BQ22" s="449"/>
      <c r="BR22" s="449"/>
      <c r="BS22" s="449"/>
      <c r="BT22" s="449"/>
      <c r="BU22" s="450"/>
      <c r="BV22" s="448">
        <v>31538742</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20801779</v>
      </c>
      <c r="BO23" s="420"/>
      <c r="BP23" s="420"/>
      <c r="BQ23" s="420"/>
      <c r="BR23" s="420"/>
      <c r="BS23" s="420"/>
      <c r="BT23" s="420"/>
      <c r="BU23" s="421"/>
      <c r="BV23" s="419">
        <v>21003527</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8120</v>
      </c>
      <c r="R24" s="373"/>
      <c r="S24" s="373"/>
      <c r="T24" s="373"/>
      <c r="U24" s="373"/>
      <c r="V24" s="374"/>
      <c r="W24" s="462"/>
      <c r="X24" s="399"/>
      <c r="Y24" s="400"/>
      <c r="Z24" s="375" t="s">
        <v>162</v>
      </c>
      <c r="AA24" s="376"/>
      <c r="AB24" s="376"/>
      <c r="AC24" s="376"/>
      <c r="AD24" s="376"/>
      <c r="AE24" s="376"/>
      <c r="AF24" s="376"/>
      <c r="AG24" s="377"/>
      <c r="AH24" s="372">
        <v>364</v>
      </c>
      <c r="AI24" s="373"/>
      <c r="AJ24" s="373"/>
      <c r="AK24" s="373"/>
      <c r="AL24" s="374"/>
      <c r="AM24" s="372">
        <v>1105468</v>
      </c>
      <c r="AN24" s="373"/>
      <c r="AO24" s="373"/>
      <c r="AP24" s="373"/>
      <c r="AQ24" s="373"/>
      <c r="AR24" s="374"/>
      <c r="AS24" s="372">
        <v>3037</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24802233</v>
      </c>
      <c r="BO24" s="420"/>
      <c r="BP24" s="420"/>
      <c r="BQ24" s="420"/>
      <c r="BR24" s="420"/>
      <c r="BS24" s="420"/>
      <c r="BT24" s="420"/>
      <c r="BU24" s="421"/>
      <c r="BV24" s="419">
        <v>24946561</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2</v>
      </c>
      <c r="M25" s="373"/>
      <c r="N25" s="373"/>
      <c r="O25" s="373"/>
      <c r="P25" s="374"/>
      <c r="Q25" s="372">
        <v>6350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850439</v>
      </c>
      <c r="BO25" s="449"/>
      <c r="BP25" s="449"/>
      <c r="BQ25" s="449"/>
      <c r="BR25" s="449"/>
      <c r="BS25" s="449"/>
      <c r="BT25" s="449"/>
      <c r="BU25" s="450"/>
      <c r="BV25" s="448">
        <v>1259941</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5950</v>
      </c>
      <c r="R26" s="373"/>
      <c r="S26" s="373"/>
      <c r="T26" s="373"/>
      <c r="U26" s="373"/>
      <c r="V26" s="374"/>
      <c r="W26" s="462"/>
      <c r="X26" s="399"/>
      <c r="Y26" s="400"/>
      <c r="Z26" s="375" t="s">
        <v>168</v>
      </c>
      <c r="AA26" s="430"/>
      <c r="AB26" s="430"/>
      <c r="AC26" s="430"/>
      <c r="AD26" s="430"/>
      <c r="AE26" s="430"/>
      <c r="AF26" s="430"/>
      <c r="AG26" s="431"/>
      <c r="AH26" s="372">
        <v>3</v>
      </c>
      <c r="AI26" s="373"/>
      <c r="AJ26" s="373"/>
      <c r="AK26" s="373"/>
      <c r="AL26" s="374"/>
      <c r="AM26" s="372">
        <v>10404</v>
      </c>
      <c r="AN26" s="373"/>
      <c r="AO26" s="373"/>
      <c r="AP26" s="373"/>
      <c r="AQ26" s="373"/>
      <c r="AR26" s="374"/>
      <c r="AS26" s="372">
        <v>3468</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3880</v>
      </c>
      <c r="R27" s="373"/>
      <c r="S27" s="373"/>
      <c r="T27" s="373"/>
      <c r="U27" s="373"/>
      <c r="V27" s="374"/>
      <c r="W27" s="462"/>
      <c r="X27" s="399"/>
      <c r="Y27" s="400"/>
      <c r="Z27" s="375" t="s">
        <v>171</v>
      </c>
      <c r="AA27" s="376"/>
      <c r="AB27" s="376"/>
      <c r="AC27" s="376"/>
      <c r="AD27" s="376"/>
      <c r="AE27" s="376"/>
      <c r="AF27" s="376"/>
      <c r="AG27" s="377"/>
      <c r="AH27" s="372">
        <v>39</v>
      </c>
      <c r="AI27" s="373"/>
      <c r="AJ27" s="373"/>
      <c r="AK27" s="373"/>
      <c r="AL27" s="374"/>
      <c r="AM27" s="372">
        <v>149321</v>
      </c>
      <c r="AN27" s="373"/>
      <c r="AO27" s="373"/>
      <c r="AP27" s="373"/>
      <c r="AQ27" s="373"/>
      <c r="AR27" s="374"/>
      <c r="AS27" s="372">
        <v>3829</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92162</v>
      </c>
      <c r="BO27" s="454"/>
      <c r="BP27" s="454"/>
      <c r="BQ27" s="454"/>
      <c r="BR27" s="454"/>
      <c r="BS27" s="454"/>
      <c r="BT27" s="454"/>
      <c r="BU27" s="455"/>
      <c r="BV27" s="453">
        <v>91524</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3100</v>
      </c>
      <c r="R28" s="373"/>
      <c r="S28" s="373"/>
      <c r="T28" s="373"/>
      <c r="U28" s="373"/>
      <c r="V28" s="374"/>
      <c r="W28" s="462"/>
      <c r="X28" s="399"/>
      <c r="Y28" s="400"/>
      <c r="Z28" s="375" t="s">
        <v>174</v>
      </c>
      <c r="AA28" s="376"/>
      <c r="AB28" s="376"/>
      <c r="AC28" s="376"/>
      <c r="AD28" s="376"/>
      <c r="AE28" s="376"/>
      <c r="AF28" s="376"/>
      <c r="AG28" s="377"/>
      <c r="AH28" s="372">
        <v>2</v>
      </c>
      <c r="AI28" s="373"/>
      <c r="AJ28" s="373"/>
      <c r="AK28" s="373"/>
      <c r="AL28" s="374"/>
      <c r="AM28" s="372" t="s">
        <v>175</v>
      </c>
      <c r="AN28" s="373"/>
      <c r="AO28" s="373"/>
      <c r="AP28" s="373"/>
      <c r="AQ28" s="373"/>
      <c r="AR28" s="374"/>
      <c r="AS28" s="372" t="s">
        <v>175</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3319619</v>
      </c>
      <c r="BO28" s="449"/>
      <c r="BP28" s="449"/>
      <c r="BQ28" s="449"/>
      <c r="BR28" s="449"/>
      <c r="BS28" s="449"/>
      <c r="BT28" s="449"/>
      <c r="BU28" s="450"/>
      <c r="BV28" s="448">
        <v>2882733</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177</v>
      </c>
      <c r="F29" s="376"/>
      <c r="G29" s="376"/>
      <c r="H29" s="376"/>
      <c r="I29" s="376"/>
      <c r="J29" s="376"/>
      <c r="K29" s="377"/>
      <c r="L29" s="372">
        <v>18</v>
      </c>
      <c r="M29" s="373"/>
      <c r="N29" s="373"/>
      <c r="O29" s="373"/>
      <c r="P29" s="374"/>
      <c r="Q29" s="372">
        <v>2860</v>
      </c>
      <c r="R29" s="373"/>
      <c r="S29" s="373"/>
      <c r="T29" s="373"/>
      <c r="U29" s="373"/>
      <c r="V29" s="374"/>
      <c r="W29" s="463"/>
      <c r="X29" s="464"/>
      <c r="Y29" s="465"/>
      <c r="Z29" s="375" t="s">
        <v>178</v>
      </c>
      <c r="AA29" s="376"/>
      <c r="AB29" s="376"/>
      <c r="AC29" s="376"/>
      <c r="AD29" s="376"/>
      <c r="AE29" s="376"/>
      <c r="AF29" s="376"/>
      <c r="AG29" s="377"/>
      <c r="AH29" s="372">
        <v>405</v>
      </c>
      <c r="AI29" s="373"/>
      <c r="AJ29" s="373"/>
      <c r="AK29" s="373"/>
      <c r="AL29" s="374"/>
      <c r="AM29" s="372">
        <v>1258379</v>
      </c>
      <c r="AN29" s="373"/>
      <c r="AO29" s="373"/>
      <c r="AP29" s="373"/>
      <c r="AQ29" s="373"/>
      <c r="AR29" s="374"/>
      <c r="AS29" s="372">
        <v>3107</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1830682</v>
      </c>
      <c r="BO29" s="420"/>
      <c r="BP29" s="420"/>
      <c r="BQ29" s="420"/>
      <c r="BR29" s="420"/>
      <c r="BS29" s="420"/>
      <c r="BT29" s="420"/>
      <c r="BU29" s="421"/>
      <c r="BV29" s="419">
        <v>1718715</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98.6</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2904176</v>
      </c>
      <c r="BO30" s="454"/>
      <c r="BP30" s="454"/>
      <c r="BQ30" s="454"/>
      <c r="BR30" s="454"/>
      <c r="BS30" s="454"/>
      <c r="BT30" s="454"/>
      <c r="BU30" s="455"/>
      <c r="BV30" s="453">
        <v>2970860</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指宿市国民健康保険特別会計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指宿市水道事業会計</v>
      </c>
      <c r="AP34" s="368"/>
      <c r="AQ34" s="368"/>
      <c r="AR34" s="368"/>
      <c r="AS34" s="368"/>
      <c r="AT34" s="368"/>
      <c r="AU34" s="368"/>
      <c r="AV34" s="368"/>
      <c r="AW34" s="368"/>
      <c r="AX34" s="368"/>
      <c r="AY34" s="368"/>
      <c r="AZ34" s="368"/>
      <c r="BA34" s="368"/>
      <c r="BB34" s="368"/>
      <c r="BC34" s="368"/>
      <c r="BD34" s="181"/>
      <c r="BE34" s="367">
        <f>IF(BG34="","",MAX(C34:D43,U34:V43,AM34:AN43)+1)</f>
        <v>8</v>
      </c>
      <c r="BF34" s="367"/>
      <c r="BG34" s="368" t="str">
        <f>IF('各会計、関係団体の財政状況及び健全化判断比率'!B34="","",'各会計、関係団体の財政状況及び健全化判断比率'!B34)</f>
        <v>指宿市唐船峡そうめん流し事業特別会計</v>
      </c>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鹿児島県市町村総合事務組合</v>
      </c>
      <c r="BZ34" s="368"/>
      <c r="CA34" s="368"/>
      <c r="CB34" s="368"/>
      <c r="CC34" s="368"/>
      <c r="CD34" s="368"/>
      <c r="CE34" s="368"/>
      <c r="CF34" s="368"/>
      <c r="CG34" s="368"/>
      <c r="CH34" s="368"/>
      <c r="CI34" s="368"/>
      <c r="CJ34" s="368"/>
      <c r="CK34" s="368"/>
      <c r="CL34" s="368"/>
      <c r="CM34" s="368"/>
      <c r="CN34" s="181"/>
      <c r="CO34" s="367">
        <f>IF(CQ34="","",MAX(C34:D43,U34:V43,AM34:AN43,BE34:BF43,BW34:BX43)+1)</f>
        <v>14</v>
      </c>
      <c r="CP34" s="367"/>
      <c r="CQ34" s="368" t="str">
        <f>IF('各会計、関係団体の財政状況及び健全化判断比率'!BS7="","",'各会計、関係団体の財政状況及び健全化判断比率'!BS7)</f>
        <v>指宿市土地開発公社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指宿市後期高齢者医療特別会計</v>
      </c>
      <c r="X35" s="368"/>
      <c r="Y35" s="368"/>
      <c r="Z35" s="368"/>
      <c r="AA35" s="368"/>
      <c r="AB35" s="368"/>
      <c r="AC35" s="368"/>
      <c r="AD35" s="368"/>
      <c r="AE35" s="368"/>
      <c r="AF35" s="368"/>
      <c r="AG35" s="368"/>
      <c r="AH35" s="368"/>
      <c r="AI35" s="368"/>
      <c r="AJ35" s="368"/>
      <c r="AK35" s="368"/>
      <c r="AL35" s="181"/>
      <c r="AM35" s="367">
        <f t="shared" ref="AM35:AM43" si="0">IF(AO35="","",AM34+1)</f>
        <v>6</v>
      </c>
      <c r="AN35" s="367"/>
      <c r="AO35" s="368" t="str">
        <f>IF('各会計、関係団体の財政状況及び健全化判断比率'!B32="","",'各会計、関係団体の財政状況及び健全化判断比率'!B32)</f>
        <v>指宿市公共下水道事業会計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指宿南九州消防組合</v>
      </c>
      <c r="BZ35" s="368"/>
      <c r="CA35" s="368"/>
      <c r="CB35" s="368"/>
      <c r="CC35" s="368"/>
      <c r="CD35" s="368"/>
      <c r="CE35" s="368"/>
      <c r="CF35" s="368"/>
      <c r="CG35" s="368"/>
      <c r="CH35" s="368"/>
      <c r="CI35" s="368"/>
      <c r="CJ35" s="368"/>
      <c r="CK35" s="368"/>
      <c r="CL35" s="368"/>
      <c r="CM35" s="368"/>
      <c r="CN35" s="181"/>
      <c r="CO35" s="367">
        <f t="shared" ref="CO35:CO43" si="3">IF(CQ35="","",CO34+1)</f>
        <v>15</v>
      </c>
      <c r="CP35" s="367"/>
      <c r="CQ35" s="368" t="str">
        <f>IF('各会計、関係団体の財政状況及び健全化判断比率'!BS8="","",'各会計、関係団体の財政状況及び健全化判断比率'!BS8)</f>
        <v>指宿温泉まちづくり公社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指宿市介護保険特別会計</v>
      </c>
      <c r="X36" s="368"/>
      <c r="Y36" s="368"/>
      <c r="Z36" s="368"/>
      <c r="AA36" s="368"/>
      <c r="AB36" s="368"/>
      <c r="AC36" s="368"/>
      <c r="AD36" s="368"/>
      <c r="AE36" s="368"/>
      <c r="AF36" s="368"/>
      <c r="AG36" s="368"/>
      <c r="AH36" s="368"/>
      <c r="AI36" s="368"/>
      <c r="AJ36" s="368"/>
      <c r="AK36" s="368"/>
      <c r="AL36" s="181"/>
      <c r="AM36" s="367">
        <f t="shared" si="0"/>
        <v>7</v>
      </c>
      <c r="AN36" s="367"/>
      <c r="AO36" s="368" t="str">
        <f>IF('各会計、関係団体の財政状況及び健全化判断比率'!B33="","",'各会計、関係団体の財政状況及び健全化判断比率'!B33)</f>
        <v>指宿市温泉供給事業会計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指宿広域市町村圏組合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鹿児島県後期高齢者医療広域連合　一般会計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13</v>
      </c>
      <c r="BX38" s="367"/>
      <c r="BY38" s="368" t="str">
        <f>IF('各会計、関係団体の財政状況及び健全化判断比率'!B72="","",'各会計、関係団体の財政状況及び健全化判断比率'!B72)</f>
        <v>鹿児島県後期高齢者医療広域連合　後期高齢者医療特別会計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hdYXYi3uxuFVwymQt+EMul0DWi2hAx1lnfy+RswlSAYpdYSKOHmHBa9+zKwYf6SxaRFIhf66sYvS75CMn14N1Q==" saltValue="r+tTvNvYOmVWtsQSlKWih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208</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209</v>
      </c>
      <c r="S4" s="674"/>
      <c r="T4" s="674"/>
      <c r="U4" s="674"/>
      <c r="V4" s="674"/>
      <c r="W4" s="674"/>
      <c r="X4" s="674"/>
      <c r="Y4" s="675"/>
      <c r="Z4" s="673" t="s">
        <v>210</v>
      </c>
      <c r="AA4" s="674"/>
      <c r="AB4" s="674"/>
      <c r="AC4" s="675"/>
      <c r="AD4" s="673" t="s">
        <v>211</v>
      </c>
      <c r="AE4" s="674"/>
      <c r="AF4" s="674"/>
      <c r="AG4" s="674"/>
      <c r="AH4" s="674"/>
      <c r="AI4" s="674"/>
      <c r="AJ4" s="674"/>
      <c r="AK4" s="675"/>
      <c r="AL4" s="673" t="s">
        <v>210</v>
      </c>
      <c r="AM4" s="674"/>
      <c r="AN4" s="674"/>
      <c r="AO4" s="675"/>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3" t="s">
        <v>215</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216</v>
      </c>
      <c r="C5" s="680"/>
      <c r="D5" s="680"/>
      <c r="E5" s="680"/>
      <c r="F5" s="680"/>
      <c r="G5" s="680"/>
      <c r="H5" s="680"/>
      <c r="I5" s="680"/>
      <c r="J5" s="680"/>
      <c r="K5" s="680"/>
      <c r="L5" s="680"/>
      <c r="M5" s="680"/>
      <c r="N5" s="680"/>
      <c r="O5" s="680"/>
      <c r="P5" s="680"/>
      <c r="Q5" s="681"/>
      <c r="R5" s="676">
        <v>4307265</v>
      </c>
      <c r="S5" s="677"/>
      <c r="T5" s="677"/>
      <c r="U5" s="677"/>
      <c r="V5" s="677"/>
      <c r="W5" s="677"/>
      <c r="X5" s="677"/>
      <c r="Y5" s="702"/>
      <c r="Z5" s="715">
        <v>15.7</v>
      </c>
      <c r="AA5" s="715"/>
      <c r="AB5" s="715"/>
      <c r="AC5" s="715"/>
      <c r="AD5" s="716">
        <v>4250296</v>
      </c>
      <c r="AE5" s="716"/>
      <c r="AF5" s="716"/>
      <c r="AG5" s="716"/>
      <c r="AH5" s="716"/>
      <c r="AI5" s="716"/>
      <c r="AJ5" s="716"/>
      <c r="AK5" s="716"/>
      <c r="AL5" s="703">
        <v>31.9</v>
      </c>
      <c r="AM5" s="685"/>
      <c r="AN5" s="685"/>
      <c r="AO5" s="704"/>
      <c r="AP5" s="679" t="s">
        <v>217</v>
      </c>
      <c r="AQ5" s="680"/>
      <c r="AR5" s="680"/>
      <c r="AS5" s="680"/>
      <c r="AT5" s="680"/>
      <c r="AU5" s="680"/>
      <c r="AV5" s="680"/>
      <c r="AW5" s="680"/>
      <c r="AX5" s="680"/>
      <c r="AY5" s="680"/>
      <c r="AZ5" s="680"/>
      <c r="BA5" s="680"/>
      <c r="BB5" s="680"/>
      <c r="BC5" s="680"/>
      <c r="BD5" s="680"/>
      <c r="BE5" s="680"/>
      <c r="BF5" s="681"/>
      <c r="BG5" s="621">
        <v>4188804</v>
      </c>
      <c r="BH5" s="622"/>
      <c r="BI5" s="622"/>
      <c r="BJ5" s="622"/>
      <c r="BK5" s="622"/>
      <c r="BL5" s="622"/>
      <c r="BM5" s="622"/>
      <c r="BN5" s="623"/>
      <c r="BO5" s="659">
        <v>97.2</v>
      </c>
      <c r="BP5" s="659"/>
      <c r="BQ5" s="659"/>
      <c r="BR5" s="659"/>
      <c r="BS5" s="660">
        <v>23670</v>
      </c>
      <c r="BT5" s="660"/>
      <c r="BU5" s="660"/>
      <c r="BV5" s="660"/>
      <c r="BW5" s="660"/>
      <c r="BX5" s="660"/>
      <c r="BY5" s="660"/>
      <c r="BZ5" s="660"/>
      <c r="CA5" s="660"/>
      <c r="CB5" s="700"/>
      <c r="CD5" s="673" t="s">
        <v>212</v>
      </c>
      <c r="CE5" s="674"/>
      <c r="CF5" s="674"/>
      <c r="CG5" s="674"/>
      <c r="CH5" s="674"/>
      <c r="CI5" s="674"/>
      <c r="CJ5" s="674"/>
      <c r="CK5" s="674"/>
      <c r="CL5" s="674"/>
      <c r="CM5" s="674"/>
      <c r="CN5" s="674"/>
      <c r="CO5" s="674"/>
      <c r="CP5" s="674"/>
      <c r="CQ5" s="675"/>
      <c r="CR5" s="673" t="s">
        <v>218</v>
      </c>
      <c r="CS5" s="674"/>
      <c r="CT5" s="674"/>
      <c r="CU5" s="674"/>
      <c r="CV5" s="674"/>
      <c r="CW5" s="674"/>
      <c r="CX5" s="674"/>
      <c r="CY5" s="675"/>
      <c r="CZ5" s="673" t="s">
        <v>210</v>
      </c>
      <c r="DA5" s="674"/>
      <c r="DB5" s="674"/>
      <c r="DC5" s="675"/>
      <c r="DD5" s="673" t="s">
        <v>219</v>
      </c>
      <c r="DE5" s="674"/>
      <c r="DF5" s="674"/>
      <c r="DG5" s="674"/>
      <c r="DH5" s="674"/>
      <c r="DI5" s="674"/>
      <c r="DJ5" s="674"/>
      <c r="DK5" s="674"/>
      <c r="DL5" s="674"/>
      <c r="DM5" s="674"/>
      <c r="DN5" s="674"/>
      <c r="DO5" s="674"/>
      <c r="DP5" s="675"/>
      <c r="DQ5" s="673" t="s">
        <v>220</v>
      </c>
      <c r="DR5" s="674"/>
      <c r="DS5" s="674"/>
      <c r="DT5" s="674"/>
      <c r="DU5" s="674"/>
      <c r="DV5" s="674"/>
      <c r="DW5" s="674"/>
      <c r="DX5" s="674"/>
      <c r="DY5" s="674"/>
      <c r="DZ5" s="674"/>
      <c r="EA5" s="674"/>
      <c r="EB5" s="674"/>
      <c r="EC5" s="675"/>
    </row>
    <row r="6" spans="2:143" ht="11.25" customHeight="1" x14ac:dyDescent="0.15">
      <c r="B6" s="618" t="s">
        <v>221</v>
      </c>
      <c r="C6" s="619"/>
      <c r="D6" s="619"/>
      <c r="E6" s="619"/>
      <c r="F6" s="619"/>
      <c r="G6" s="619"/>
      <c r="H6" s="619"/>
      <c r="I6" s="619"/>
      <c r="J6" s="619"/>
      <c r="K6" s="619"/>
      <c r="L6" s="619"/>
      <c r="M6" s="619"/>
      <c r="N6" s="619"/>
      <c r="O6" s="619"/>
      <c r="P6" s="619"/>
      <c r="Q6" s="620"/>
      <c r="R6" s="621">
        <v>204823</v>
      </c>
      <c r="S6" s="622"/>
      <c r="T6" s="622"/>
      <c r="U6" s="622"/>
      <c r="V6" s="622"/>
      <c r="W6" s="622"/>
      <c r="X6" s="622"/>
      <c r="Y6" s="623"/>
      <c r="Z6" s="659">
        <v>0.7</v>
      </c>
      <c r="AA6" s="659"/>
      <c r="AB6" s="659"/>
      <c r="AC6" s="659"/>
      <c r="AD6" s="660">
        <v>204823</v>
      </c>
      <c r="AE6" s="660"/>
      <c r="AF6" s="660"/>
      <c r="AG6" s="660"/>
      <c r="AH6" s="660"/>
      <c r="AI6" s="660"/>
      <c r="AJ6" s="660"/>
      <c r="AK6" s="660"/>
      <c r="AL6" s="624">
        <v>1.5</v>
      </c>
      <c r="AM6" s="625"/>
      <c r="AN6" s="625"/>
      <c r="AO6" s="661"/>
      <c r="AP6" s="618" t="s">
        <v>222</v>
      </c>
      <c r="AQ6" s="619"/>
      <c r="AR6" s="619"/>
      <c r="AS6" s="619"/>
      <c r="AT6" s="619"/>
      <c r="AU6" s="619"/>
      <c r="AV6" s="619"/>
      <c r="AW6" s="619"/>
      <c r="AX6" s="619"/>
      <c r="AY6" s="619"/>
      <c r="AZ6" s="619"/>
      <c r="BA6" s="619"/>
      <c r="BB6" s="619"/>
      <c r="BC6" s="619"/>
      <c r="BD6" s="619"/>
      <c r="BE6" s="619"/>
      <c r="BF6" s="620"/>
      <c r="BG6" s="621">
        <v>4188804</v>
      </c>
      <c r="BH6" s="622"/>
      <c r="BI6" s="622"/>
      <c r="BJ6" s="622"/>
      <c r="BK6" s="622"/>
      <c r="BL6" s="622"/>
      <c r="BM6" s="622"/>
      <c r="BN6" s="623"/>
      <c r="BO6" s="659">
        <v>97.2</v>
      </c>
      <c r="BP6" s="659"/>
      <c r="BQ6" s="659"/>
      <c r="BR6" s="659"/>
      <c r="BS6" s="660">
        <v>23670</v>
      </c>
      <c r="BT6" s="660"/>
      <c r="BU6" s="660"/>
      <c r="BV6" s="660"/>
      <c r="BW6" s="660"/>
      <c r="BX6" s="660"/>
      <c r="BY6" s="660"/>
      <c r="BZ6" s="660"/>
      <c r="CA6" s="660"/>
      <c r="CB6" s="700"/>
      <c r="CD6" s="679" t="s">
        <v>223</v>
      </c>
      <c r="CE6" s="680"/>
      <c r="CF6" s="680"/>
      <c r="CG6" s="680"/>
      <c r="CH6" s="680"/>
      <c r="CI6" s="680"/>
      <c r="CJ6" s="680"/>
      <c r="CK6" s="680"/>
      <c r="CL6" s="680"/>
      <c r="CM6" s="680"/>
      <c r="CN6" s="680"/>
      <c r="CO6" s="680"/>
      <c r="CP6" s="680"/>
      <c r="CQ6" s="681"/>
      <c r="CR6" s="621">
        <v>154599</v>
      </c>
      <c r="CS6" s="622"/>
      <c r="CT6" s="622"/>
      <c r="CU6" s="622"/>
      <c r="CV6" s="622"/>
      <c r="CW6" s="622"/>
      <c r="CX6" s="622"/>
      <c r="CY6" s="623"/>
      <c r="CZ6" s="703">
        <v>0.6</v>
      </c>
      <c r="DA6" s="685"/>
      <c r="DB6" s="685"/>
      <c r="DC6" s="705"/>
      <c r="DD6" s="627" t="s">
        <v>122</v>
      </c>
      <c r="DE6" s="622"/>
      <c r="DF6" s="622"/>
      <c r="DG6" s="622"/>
      <c r="DH6" s="622"/>
      <c r="DI6" s="622"/>
      <c r="DJ6" s="622"/>
      <c r="DK6" s="622"/>
      <c r="DL6" s="622"/>
      <c r="DM6" s="622"/>
      <c r="DN6" s="622"/>
      <c r="DO6" s="622"/>
      <c r="DP6" s="623"/>
      <c r="DQ6" s="627">
        <v>154599</v>
      </c>
      <c r="DR6" s="622"/>
      <c r="DS6" s="622"/>
      <c r="DT6" s="622"/>
      <c r="DU6" s="622"/>
      <c r="DV6" s="622"/>
      <c r="DW6" s="622"/>
      <c r="DX6" s="622"/>
      <c r="DY6" s="622"/>
      <c r="DZ6" s="622"/>
      <c r="EA6" s="622"/>
      <c r="EB6" s="622"/>
      <c r="EC6" s="658"/>
    </row>
    <row r="7" spans="2:143" ht="11.25" customHeight="1" x14ac:dyDescent="0.15">
      <c r="B7" s="618" t="s">
        <v>224</v>
      </c>
      <c r="C7" s="619"/>
      <c r="D7" s="619"/>
      <c r="E7" s="619"/>
      <c r="F7" s="619"/>
      <c r="G7" s="619"/>
      <c r="H7" s="619"/>
      <c r="I7" s="619"/>
      <c r="J7" s="619"/>
      <c r="K7" s="619"/>
      <c r="L7" s="619"/>
      <c r="M7" s="619"/>
      <c r="N7" s="619"/>
      <c r="O7" s="619"/>
      <c r="P7" s="619"/>
      <c r="Q7" s="620"/>
      <c r="R7" s="621">
        <v>1043</v>
      </c>
      <c r="S7" s="622"/>
      <c r="T7" s="622"/>
      <c r="U7" s="622"/>
      <c r="V7" s="622"/>
      <c r="W7" s="622"/>
      <c r="X7" s="622"/>
      <c r="Y7" s="623"/>
      <c r="Z7" s="659">
        <v>0</v>
      </c>
      <c r="AA7" s="659"/>
      <c r="AB7" s="659"/>
      <c r="AC7" s="659"/>
      <c r="AD7" s="660">
        <v>1043</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1494607</v>
      </c>
      <c r="BH7" s="622"/>
      <c r="BI7" s="622"/>
      <c r="BJ7" s="622"/>
      <c r="BK7" s="622"/>
      <c r="BL7" s="622"/>
      <c r="BM7" s="622"/>
      <c r="BN7" s="623"/>
      <c r="BO7" s="659">
        <v>34.700000000000003</v>
      </c>
      <c r="BP7" s="659"/>
      <c r="BQ7" s="659"/>
      <c r="BR7" s="659"/>
      <c r="BS7" s="660">
        <v>23670</v>
      </c>
      <c r="BT7" s="660"/>
      <c r="BU7" s="660"/>
      <c r="BV7" s="660"/>
      <c r="BW7" s="660"/>
      <c r="BX7" s="660"/>
      <c r="BY7" s="660"/>
      <c r="BZ7" s="660"/>
      <c r="CA7" s="660"/>
      <c r="CB7" s="700"/>
      <c r="CD7" s="618" t="s">
        <v>226</v>
      </c>
      <c r="CE7" s="619"/>
      <c r="CF7" s="619"/>
      <c r="CG7" s="619"/>
      <c r="CH7" s="619"/>
      <c r="CI7" s="619"/>
      <c r="CJ7" s="619"/>
      <c r="CK7" s="619"/>
      <c r="CL7" s="619"/>
      <c r="CM7" s="619"/>
      <c r="CN7" s="619"/>
      <c r="CO7" s="619"/>
      <c r="CP7" s="619"/>
      <c r="CQ7" s="620"/>
      <c r="CR7" s="621">
        <v>2226318</v>
      </c>
      <c r="CS7" s="622"/>
      <c r="CT7" s="622"/>
      <c r="CU7" s="622"/>
      <c r="CV7" s="622"/>
      <c r="CW7" s="622"/>
      <c r="CX7" s="622"/>
      <c r="CY7" s="623"/>
      <c r="CZ7" s="659">
        <v>8.4</v>
      </c>
      <c r="DA7" s="659"/>
      <c r="DB7" s="659"/>
      <c r="DC7" s="659"/>
      <c r="DD7" s="627">
        <v>107343</v>
      </c>
      <c r="DE7" s="622"/>
      <c r="DF7" s="622"/>
      <c r="DG7" s="622"/>
      <c r="DH7" s="622"/>
      <c r="DI7" s="622"/>
      <c r="DJ7" s="622"/>
      <c r="DK7" s="622"/>
      <c r="DL7" s="622"/>
      <c r="DM7" s="622"/>
      <c r="DN7" s="622"/>
      <c r="DO7" s="622"/>
      <c r="DP7" s="623"/>
      <c r="DQ7" s="627">
        <v>1847901</v>
      </c>
      <c r="DR7" s="622"/>
      <c r="DS7" s="622"/>
      <c r="DT7" s="622"/>
      <c r="DU7" s="622"/>
      <c r="DV7" s="622"/>
      <c r="DW7" s="622"/>
      <c r="DX7" s="622"/>
      <c r="DY7" s="622"/>
      <c r="DZ7" s="622"/>
      <c r="EA7" s="622"/>
      <c r="EB7" s="622"/>
      <c r="EC7" s="658"/>
    </row>
    <row r="8" spans="2:143" ht="11.25" customHeight="1" x14ac:dyDescent="0.15">
      <c r="B8" s="618" t="s">
        <v>227</v>
      </c>
      <c r="C8" s="619"/>
      <c r="D8" s="619"/>
      <c r="E8" s="619"/>
      <c r="F8" s="619"/>
      <c r="G8" s="619"/>
      <c r="H8" s="619"/>
      <c r="I8" s="619"/>
      <c r="J8" s="619"/>
      <c r="K8" s="619"/>
      <c r="L8" s="619"/>
      <c r="M8" s="619"/>
      <c r="N8" s="619"/>
      <c r="O8" s="619"/>
      <c r="P8" s="619"/>
      <c r="Q8" s="620"/>
      <c r="R8" s="621">
        <v>12076</v>
      </c>
      <c r="S8" s="622"/>
      <c r="T8" s="622"/>
      <c r="U8" s="622"/>
      <c r="V8" s="622"/>
      <c r="W8" s="622"/>
      <c r="X8" s="622"/>
      <c r="Y8" s="623"/>
      <c r="Z8" s="659">
        <v>0</v>
      </c>
      <c r="AA8" s="659"/>
      <c r="AB8" s="659"/>
      <c r="AC8" s="659"/>
      <c r="AD8" s="660">
        <v>12076</v>
      </c>
      <c r="AE8" s="660"/>
      <c r="AF8" s="660"/>
      <c r="AG8" s="660"/>
      <c r="AH8" s="660"/>
      <c r="AI8" s="660"/>
      <c r="AJ8" s="660"/>
      <c r="AK8" s="660"/>
      <c r="AL8" s="624">
        <v>0.1</v>
      </c>
      <c r="AM8" s="625"/>
      <c r="AN8" s="625"/>
      <c r="AO8" s="661"/>
      <c r="AP8" s="618" t="s">
        <v>228</v>
      </c>
      <c r="AQ8" s="619"/>
      <c r="AR8" s="619"/>
      <c r="AS8" s="619"/>
      <c r="AT8" s="619"/>
      <c r="AU8" s="619"/>
      <c r="AV8" s="619"/>
      <c r="AW8" s="619"/>
      <c r="AX8" s="619"/>
      <c r="AY8" s="619"/>
      <c r="AZ8" s="619"/>
      <c r="BA8" s="619"/>
      <c r="BB8" s="619"/>
      <c r="BC8" s="619"/>
      <c r="BD8" s="619"/>
      <c r="BE8" s="619"/>
      <c r="BF8" s="620"/>
      <c r="BG8" s="621">
        <v>62890</v>
      </c>
      <c r="BH8" s="622"/>
      <c r="BI8" s="622"/>
      <c r="BJ8" s="622"/>
      <c r="BK8" s="622"/>
      <c r="BL8" s="622"/>
      <c r="BM8" s="622"/>
      <c r="BN8" s="623"/>
      <c r="BO8" s="659">
        <v>1.5</v>
      </c>
      <c r="BP8" s="659"/>
      <c r="BQ8" s="659"/>
      <c r="BR8" s="659"/>
      <c r="BS8" s="660" t="s">
        <v>122</v>
      </c>
      <c r="BT8" s="660"/>
      <c r="BU8" s="660"/>
      <c r="BV8" s="660"/>
      <c r="BW8" s="660"/>
      <c r="BX8" s="660"/>
      <c r="BY8" s="660"/>
      <c r="BZ8" s="660"/>
      <c r="CA8" s="660"/>
      <c r="CB8" s="700"/>
      <c r="CD8" s="618" t="s">
        <v>229</v>
      </c>
      <c r="CE8" s="619"/>
      <c r="CF8" s="619"/>
      <c r="CG8" s="619"/>
      <c r="CH8" s="619"/>
      <c r="CI8" s="619"/>
      <c r="CJ8" s="619"/>
      <c r="CK8" s="619"/>
      <c r="CL8" s="619"/>
      <c r="CM8" s="619"/>
      <c r="CN8" s="619"/>
      <c r="CO8" s="619"/>
      <c r="CP8" s="619"/>
      <c r="CQ8" s="620"/>
      <c r="CR8" s="621">
        <v>8970632</v>
      </c>
      <c r="CS8" s="622"/>
      <c r="CT8" s="622"/>
      <c r="CU8" s="622"/>
      <c r="CV8" s="622"/>
      <c r="CW8" s="622"/>
      <c r="CX8" s="622"/>
      <c r="CY8" s="623"/>
      <c r="CZ8" s="659">
        <v>33.9</v>
      </c>
      <c r="DA8" s="659"/>
      <c r="DB8" s="659"/>
      <c r="DC8" s="659"/>
      <c r="DD8" s="627">
        <v>39776</v>
      </c>
      <c r="DE8" s="622"/>
      <c r="DF8" s="622"/>
      <c r="DG8" s="622"/>
      <c r="DH8" s="622"/>
      <c r="DI8" s="622"/>
      <c r="DJ8" s="622"/>
      <c r="DK8" s="622"/>
      <c r="DL8" s="622"/>
      <c r="DM8" s="622"/>
      <c r="DN8" s="622"/>
      <c r="DO8" s="622"/>
      <c r="DP8" s="623"/>
      <c r="DQ8" s="627">
        <v>4770777</v>
      </c>
      <c r="DR8" s="622"/>
      <c r="DS8" s="622"/>
      <c r="DT8" s="622"/>
      <c r="DU8" s="622"/>
      <c r="DV8" s="622"/>
      <c r="DW8" s="622"/>
      <c r="DX8" s="622"/>
      <c r="DY8" s="622"/>
      <c r="DZ8" s="622"/>
      <c r="EA8" s="622"/>
      <c r="EB8" s="622"/>
      <c r="EC8" s="658"/>
    </row>
    <row r="9" spans="2:143" ht="11.25" customHeight="1" x14ac:dyDescent="0.15">
      <c r="B9" s="618" t="s">
        <v>230</v>
      </c>
      <c r="C9" s="619"/>
      <c r="D9" s="619"/>
      <c r="E9" s="619"/>
      <c r="F9" s="619"/>
      <c r="G9" s="619"/>
      <c r="H9" s="619"/>
      <c r="I9" s="619"/>
      <c r="J9" s="619"/>
      <c r="K9" s="619"/>
      <c r="L9" s="619"/>
      <c r="M9" s="619"/>
      <c r="N9" s="619"/>
      <c r="O9" s="619"/>
      <c r="P9" s="619"/>
      <c r="Q9" s="620"/>
      <c r="R9" s="621">
        <v>14615</v>
      </c>
      <c r="S9" s="622"/>
      <c r="T9" s="622"/>
      <c r="U9" s="622"/>
      <c r="V9" s="622"/>
      <c r="W9" s="622"/>
      <c r="X9" s="622"/>
      <c r="Y9" s="623"/>
      <c r="Z9" s="659">
        <v>0.1</v>
      </c>
      <c r="AA9" s="659"/>
      <c r="AB9" s="659"/>
      <c r="AC9" s="659"/>
      <c r="AD9" s="660">
        <v>14615</v>
      </c>
      <c r="AE9" s="660"/>
      <c r="AF9" s="660"/>
      <c r="AG9" s="660"/>
      <c r="AH9" s="660"/>
      <c r="AI9" s="660"/>
      <c r="AJ9" s="660"/>
      <c r="AK9" s="660"/>
      <c r="AL9" s="624">
        <v>0.1</v>
      </c>
      <c r="AM9" s="625"/>
      <c r="AN9" s="625"/>
      <c r="AO9" s="661"/>
      <c r="AP9" s="618" t="s">
        <v>231</v>
      </c>
      <c r="AQ9" s="619"/>
      <c r="AR9" s="619"/>
      <c r="AS9" s="619"/>
      <c r="AT9" s="619"/>
      <c r="AU9" s="619"/>
      <c r="AV9" s="619"/>
      <c r="AW9" s="619"/>
      <c r="AX9" s="619"/>
      <c r="AY9" s="619"/>
      <c r="AZ9" s="619"/>
      <c r="BA9" s="619"/>
      <c r="BB9" s="619"/>
      <c r="BC9" s="619"/>
      <c r="BD9" s="619"/>
      <c r="BE9" s="619"/>
      <c r="BF9" s="620"/>
      <c r="BG9" s="621">
        <v>1267931</v>
      </c>
      <c r="BH9" s="622"/>
      <c r="BI9" s="622"/>
      <c r="BJ9" s="622"/>
      <c r="BK9" s="622"/>
      <c r="BL9" s="622"/>
      <c r="BM9" s="622"/>
      <c r="BN9" s="623"/>
      <c r="BO9" s="659">
        <v>29.4</v>
      </c>
      <c r="BP9" s="659"/>
      <c r="BQ9" s="659"/>
      <c r="BR9" s="659"/>
      <c r="BS9" s="660" t="s">
        <v>122</v>
      </c>
      <c r="BT9" s="660"/>
      <c r="BU9" s="660"/>
      <c r="BV9" s="660"/>
      <c r="BW9" s="660"/>
      <c r="BX9" s="660"/>
      <c r="BY9" s="660"/>
      <c r="BZ9" s="660"/>
      <c r="CA9" s="660"/>
      <c r="CB9" s="700"/>
      <c r="CD9" s="618" t="s">
        <v>232</v>
      </c>
      <c r="CE9" s="619"/>
      <c r="CF9" s="619"/>
      <c r="CG9" s="619"/>
      <c r="CH9" s="619"/>
      <c r="CI9" s="619"/>
      <c r="CJ9" s="619"/>
      <c r="CK9" s="619"/>
      <c r="CL9" s="619"/>
      <c r="CM9" s="619"/>
      <c r="CN9" s="619"/>
      <c r="CO9" s="619"/>
      <c r="CP9" s="619"/>
      <c r="CQ9" s="620"/>
      <c r="CR9" s="621">
        <v>1973451</v>
      </c>
      <c r="CS9" s="622"/>
      <c r="CT9" s="622"/>
      <c r="CU9" s="622"/>
      <c r="CV9" s="622"/>
      <c r="CW9" s="622"/>
      <c r="CX9" s="622"/>
      <c r="CY9" s="623"/>
      <c r="CZ9" s="659">
        <v>7.5</v>
      </c>
      <c r="DA9" s="659"/>
      <c r="DB9" s="659"/>
      <c r="DC9" s="659"/>
      <c r="DD9" s="627">
        <v>75480</v>
      </c>
      <c r="DE9" s="622"/>
      <c r="DF9" s="622"/>
      <c r="DG9" s="622"/>
      <c r="DH9" s="622"/>
      <c r="DI9" s="622"/>
      <c r="DJ9" s="622"/>
      <c r="DK9" s="622"/>
      <c r="DL9" s="622"/>
      <c r="DM9" s="622"/>
      <c r="DN9" s="622"/>
      <c r="DO9" s="622"/>
      <c r="DP9" s="623"/>
      <c r="DQ9" s="627">
        <v>1409095</v>
      </c>
      <c r="DR9" s="622"/>
      <c r="DS9" s="622"/>
      <c r="DT9" s="622"/>
      <c r="DU9" s="622"/>
      <c r="DV9" s="622"/>
      <c r="DW9" s="622"/>
      <c r="DX9" s="622"/>
      <c r="DY9" s="622"/>
      <c r="DZ9" s="622"/>
      <c r="EA9" s="622"/>
      <c r="EB9" s="622"/>
      <c r="EC9" s="658"/>
    </row>
    <row r="10" spans="2:143" ht="11.25" customHeight="1" x14ac:dyDescent="0.15">
      <c r="B10" s="618" t="s">
        <v>233</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80940</v>
      </c>
      <c r="BH10" s="622"/>
      <c r="BI10" s="622"/>
      <c r="BJ10" s="622"/>
      <c r="BK10" s="622"/>
      <c r="BL10" s="622"/>
      <c r="BM10" s="622"/>
      <c r="BN10" s="623"/>
      <c r="BO10" s="659">
        <v>1.9</v>
      </c>
      <c r="BP10" s="659"/>
      <c r="BQ10" s="659"/>
      <c r="BR10" s="659"/>
      <c r="BS10" s="660" t="s">
        <v>122</v>
      </c>
      <c r="BT10" s="660"/>
      <c r="BU10" s="660"/>
      <c r="BV10" s="660"/>
      <c r="BW10" s="660"/>
      <c r="BX10" s="660"/>
      <c r="BY10" s="660"/>
      <c r="BZ10" s="660"/>
      <c r="CA10" s="660"/>
      <c r="CB10" s="700"/>
      <c r="CD10" s="618" t="s">
        <v>235</v>
      </c>
      <c r="CE10" s="619"/>
      <c r="CF10" s="619"/>
      <c r="CG10" s="619"/>
      <c r="CH10" s="619"/>
      <c r="CI10" s="619"/>
      <c r="CJ10" s="619"/>
      <c r="CK10" s="619"/>
      <c r="CL10" s="619"/>
      <c r="CM10" s="619"/>
      <c r="CN10" s="619"/>
      <c r="CO10" s="619"/>
      <c r="CP10" s="619"/>
      <c r="CQ10" s="620"/>
      <c r="CR10" s="621">
        <v>9100</v>
      </c>
      <c r="CS10" s="622"/>
      <c r="CT10" s="622"/>
      <c r="CU10" s="622"/>
      <c r="CV10" s="622"/>
      <c r="CW10" s="622"/>
      <c r="CX10" s="622"/>
      <c r="CY10" s="623"/>
      <c r="CZ10" s="659">
        <v>0</v>
      </c>
      <c r="DA10" s="659"/>
      <c r="DB10" s="659"/>
      <c r="DC10" s="659"/>
      <c r="DD10" s="627" t="s">
        <v>122</v>
      </c>
      <c r="DE10" s="622"/>
      <c r="DF10" s="622"/>
      <c r="DG10" s="622"/>
      <c r="DH10" s="622"/>
      <c r="DI10" s="622"/>
      <c r="DJ10" s="622"/>
      <c r="DK10" s="622"/>
      <c r="DL10" s="622"/>
      <c r="DM10" s="622"/>
      <c r="DN10" s="622"/>
      <c r="DO10" s="622"/>
      <c r="DP10" s="623"/>
      <c r="DQ10" s="627">
        <v>2100</v>
      </c>
      <c r="DR10" s="622"/>
      <c r="DS10" s="622"/>
      <c r="DT10" s="622"/>
      <c r="DU10" s="622"/>
      <c r="DV10" s="622"/>
      <c r="DW10" s="622"/>
      <c r="DX10" s="622"/>
      <c r="DY10" s="622"/>
      <c r="DZ10" s="622"/>
      <c r="EA10" s="622"/>
      <c r="EB10" s="622"/>
      <c r="EC10" s="658"/>
    </row>
    <row r="11" spans="2:143" ht="11.25" customHeight="1" x14ac:dyDescent="0.15">
      <c r="B11" s="618" t="s">
        <v>236</v>
      </c>
      <c r="C11" s="619"/>
      <c r="D11" s="619"/>
      <c r="E11" s="619"/>
      <c r="F11" s="619"/>
      <c r="G11" s="619"/>
      <c r="H11" s="619"/>
      <c r="I11" s="619"/>
      <c r="J11" s="619"/>
      <c r="K11" s="619"/>
      <c r="L11" s="619"/>
      <c r="M11" s="619"/>
      <c r="N11" s="619"/>
      <c r="O11" s="619"/>
      <c r="P11" s="619"/>
      <c r="Q11" s="620"/>
      <c r="R11" s="621">
        <v>958871</v>
      </c>
      <c r="S11" s="622"/>
      <c r="T11" s="622"/>
      <c r="U11" s="622"/>
      <c r="V11" s="622"/>
      <c r="W11" s="622"/>
      <c r="X11" s="622"/>
      <c r="Y11" s="623"/>
      <c r="Z11" s="624">
        <v>3.5</v>
      </c>
      <c r="AA11" s="625"/>
      <c r="AB11" s="625"/>
      <c r="AC11" s="626"/>
      <c r="AD11" s="627">
        <v>958871</v>
      </c>
      <c r="AE11" s="622"/>
      <c r="AF11" s="622"/>
      <c r="AG11" s="622"/>
      <c r="AH11" s="622"/>
      <c r="AI11" s="622"/>
      <c r="AJ11" s="622"/>
      <c r="AK11" s="623"/>
      <c r="AL11" s="624">
        <v>7.2</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82846</v>
      </c>
      <c r="BH11" s="622"/>
      <c r="BI11" s="622"/>
      <c r="BJ11" s="622"/>
      <c r="BK11" s="622"/>
      <c r="BL11" s="622"/>
      <c r="BM11" s="622"/>
      <c r="BN11" s="623"/>
      <c r="BO11" s="659">
        <v>1.9</v>
      </c>
      <c r="BP11" s="659"/>
      <c r="BQ11" s="659"/>
      <c r="BR11" s="659"/>
      <c r="BS11" s="660">
        <v>23670</v>
      </c>
      <c r="BT11" s="660"/>
      <c r="BU11" s="660"/>
      <c r="BV11" s="660"/>
      <c r="BW11" s="660"/>
      <c r="BX11" s="660"/>
      <c r="BY11" s="660"/>
      <c r="BZ11" s="660"/>
      <c r="CA11" s="660"/>
      <c r="CB11" s="700"/>
      <c r="CD11" s="618" t="s">
        <v>238</v>
      </c>
      <c r="CE11" s="619"/>
      <c r="CF11" s="619"/>
      <c r="CG11" s="619"/>
      <c r="CH11" s="619"/>
      <c r="CI11" s="619"/>
      <c r="CJ11" s="619"/>
      <c r="CK11" s="619"/>
      <c r="CL11" s="619"/>
      <c r="CM11" s="619"/>
      <c r="CN11" s="619"/>
      <c r="CO11" s="619"/>
      <c r="CP11" s="619"/>
      <c r="CQ11" s="620"/>
      <c r="CR11" s="621">
        <v>1137737</v>
      </c>
      <c r="CS11" s="622"/>
      <c r="CT11" s="622"/>
      <c r="CU11" s="622"/>
      <c r="CV11" s="622"/>
      <c r="CW11" s="622"/>
      <c r="CX11" s="622"/>
      <c r="CY11" s="623"/>
      <c r="CZ11" s="659">
        <v>4.3</v>
      </c>
      <c r="DA11" s="659"/>
      <c r="DB11" s="659"/>
      <c r="DC11" s="659"/>
      <c r="DD11" s="627">
        <v>399441</v>
      </c>
      <c r="DE11" s="622"/>
      <c r="DF11" s="622"/>
      <c r="DG11" s="622"/>
      <c r="DH11" s="622"/>
      <c r="DI11" s="622"/>
      <c r="DJ11" s="622"/>
      <c r="DK11" s="622"/>
      <c r="DL11" s="622"/>
      <c r="DM11" s="622"/>
      <c r="DN11" s="622"/>
      <c r="DO11" s="622"/>
      <c r="DP11" s="623"/>
      <c r="DQ11" s="627">
        <v>532533</v>
      </c>
      <c r="DR11" s="622"/>
      <c r="DS11" s="622"/>
      <c r="DT11" s="622"/>
      <c r="DU11" s="622"/>
      <c r="DV11" s="622"/>
      <c r="DW11" s="622"/>
      <c r="DX11" s="622"/>
      <c r="DY11" s="622"/>
      <c r="DZ11" s="622"/>
      <c r="EA11" s="622"/>
      <c r="EB11" s="622"/>
      <c r="EC11" s="658"/>
    </row>
    <row r="12" spans="2:143" ht="11.25" customHeight="1" x14ac:dyDescent="0.15">
      <c r="B12" s="618" t="s">
        <v>239</v>
      </c>
      <c r="C12" s="619"/>
      <c r="D12" s="619"/>
      <c r="E12" s="619"/>
      <c r="F12" s="619"/>
      <c r="G12" s="619"/>
      <c r="H12" s="619"/>
      <c r="I12" s="619"/>
      <c r="J12" s="619"/>
      <c r="K12" s="619"/>
      <c r="L12" s="619"/>
      <c r="M12" s="619"/>
      <c r="N12" s="619"/>
      <c r="O12" s="619"/>
      <c r="P12" s="619"/>
      <c r="Q12" s="620"/>
      <c r="R12" s="621">
        <v>5206</v>
      </c>
      <c r="S12" s="622"/>
      <c r="T12" s="622"/>
      <c r="U12" s="622"/>
      <c r="V12" s="622"/>
      <c r="W12" s="622"/>
      <c r="X12" s="622"/>
      <c r="Y12" s="623"/>
      <c r="Z12" s="659">
        <v>0</v>
      </c>
      <c r="AA12" s="659"/>
      <c r="AB12" s="659"/>
      <c r="AC12" s="659"/>
      <c r="AD12" s="660">
        <v>5206</v>
      </c>
      <c r="AE12" s="660"/>
      <c r="AF12" s="660"/>
      <c r="AG12" s="660"/>
      <c r="AH12" s="660"/>
      <c r="AI12" s="660"/>
      <c r="AJ12" s="660"/>
      <c r="AK12" s="660"/>
      <c r="AL12" s="624">
        <v>0</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2235209</v>
      </c>
      <c r="BH12" s="622"/>
      <c r="BI12" s="622"/>
      <c r="BJ12" s="622"/>
      <c r="BK12" s="622"/>
      <c r="BL12" s="622"/>
      <c r="BM12" s="622"/>
      <c r="BN12" s="623"/>
      <c r="BO12" s="659">
        <v>51.9</v>
      </c>
      <c r="BP12" s="659"/>
      <c r="BQ12" s="659"/>
      <c r="BR12" s="659"/>
      <c r="BS12" s="660" t="s">
        <v>122</v>
      </c>
      <c r="BT12" s="660"/>
      <c r="BU12" s="660"/>
      <c r="BV12" s="660"/>
      <c r="BW12" s="660"/>
      <c r="BX12" s="660"/>
      <c r="BY12" s="660"/>
      <c r="BZ12" s="660"/>
      <c r="CA12" s="660"/>
      <c r="CB12" s="700"/>
      <c r="CD12" s="618" t="s">
        <v>241</v>
      </c>
      <c r="CE12" s="619"/>
      <c r="CF12" s="619"/>
      <c r="CG12" s="619"/>
      <c r="CH12" s="619"/>
      <c r="CI12" s="619"/>
      <c r="CJ12" s="619"/>
      <c r="CK12" s="619"/>
      <c r="CL12" s="619"/>
      <c r="CM12" s="619"/>
      <c r="CN12" s="619"/>
      <c r="CO12" s="619"/>
      <c r="CP12" s="619"/>
      <c r="CQ12" s="620"/>
      <c r="CR12" s="621">
        <v>3308997</v>
      </c>
      <c r="CS12" s="622"/>
      <c r="CT12" s="622"/>
      <c r="CU12" s="622"/>
      <c r="CV12" s="622"/>
      <c r="CW12" s="622"/>
      <c r="CX12" s="622"/>
      <c r="CY12" s="623"/>
      <c r="CZ12" s="659">
        <v>12.5</v>
      </c>
      <c r="DA12" s="659"/>
      <c r="DB12" s="659"/>
      <c r="DC12" s="659"/>
      <c r="DD12" s="627">
        <v>334810</v>
      </c>
      <c r="DE12" s="622"/>
      <c r="DF12" s="622"/>
      <c r="DG12" s="622"/>
      <c r="DH12" s="622"/>
      <c r="DI12" s="622"/>
      <c r="DJ12" s="622"/>
      <c r="DK12" s="622"/>
      <c r="DL12" s="622"/>
      <c r="DM12" s="622"/>
      <c r="DN12" s="622"/>
      <c r="DO12" s="622"/>
      <c r="DP12" s="623"/>
      <c r="DQ12" s="627">
        <v>905509</v>
      </c>
      <c r="DR12" s="622"/>
      <c r="DS12" s="622"/>
      <c r="DT12" s="622"/>
      <c r="DU12" s="622"/>
      <c r="DV12" s="622"/>
      <c r="DW12" s="622"/>
      <c r="DX12" s="622"/>
      <c r="DY12" s="622"/>
      <c r="DZ12" s="622"/>
      <c r="EA12" s="622"/>
      <c r="EB12" s="622"/>
      <c r="EC12" s="658"/>
    </row>
    <row r="13" spans="2:143" ht="11.25" customHeight="1" x14ac:dyDescent="0.15">
      <c r="B13" s="618" t="s">
        <v>242</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2214068</v>
      </c>
      <c r="BH13" s="622"/>
      <c r="BI13" s="622"/>
      <c r="BJ13" s="622"/>
      <c r="BK13" s="622"/>
      <c r="BL13" s="622"/>
      <c r="BM13" s="622"/>
      <c r="BN13" s="623"/>
      <c r="BO13" s="659">
        <v>51.4</v>
      </c>
      <c r="BP13" s="659"/>
      <c r="BQ13" s="659"/>
      <c r="BR13" s="659"/>
      <c r="BS13" s="660" t="s">
        <v>122</v>
      </c>
      <c r="BT13" s="660"/>
      <c r="BU13" s="660"/>
      <c r="BV13" s="660"/>
      <c r="BW13" s="660"/>
      <c r="BX13" s="660"/>
      <c r="BY13" s="660"/>
      <c r="BZ13" s="660"/>
      <c r="CA13" s="660"/>
      <c r="CB13" s="700"/>
      <c r="CD13" s="618" t="s">
        <v>244</v>
      </c>
      <c r="CE13" s="619"/>
      <c r="CF13" s="619"/>
      <c r="CG13" s="619"/>
      <c r="CH13" s="619"/>
      <c r="CI13" s="619"/>
      <c r="CJ13" s="619"/>
      <c r="CK13" s="619"/>
      <c r="CL13" s="619"/>
      <c r="CM13" s="619"/>
      <c r="CN13" s="619"/>
      <c r="CO13" s="619"/>
      <c r="CP13" s="619"/>
      <c r="CQ13" s="620"/>
      <c r="CR13" s="621">
        <v>1988001</v>
      </c>
      <c r="CS13" s="622"/>
      <c r="CT13" s="622"/>
      <c r="CU13" s="622"/>
      <c r="CV13" s="622"/>
      <c r="CW13" s="622"/>
      <c r="CX13" s="622"/>
      <c r="CY13" s="623"/>
      <c r="CZ13" s="659">
        <v>7.5</v>
      </c>
      <c r="DA13" s="659"/>
      <c r="DB13" s="659"/>
      <c r="DC13" s="659"/>
      <c r="DD13" s="627">
        <v>1194061</v>
      </c>
      <c r="DE13" s="622"/>
      <c r="DF13" s="622"/>
      <c r="DG13" s="622"/>
      <c r="DH13" s="622"/>
      <c r="DI13" s="622"/>
      <c r="DJ13" s="622"/>
      <c r="DK13" s="622"/>
      <c r="DL13" s="622"/>
      <c r="DM13" s="622"/>
      <c r="DN13" s="622"/>
      <c r="DO13" s="622"/>
      <c r="DP13" s="623"/>
      <c r="DQ13" s="627">
        <v>682174</v>
      </c>
      <c r="DR13" s="622"/>
      <c r="DS13" s="622"/>
      <c r="DT13" s="622"/>
      <c r="DU13" s="622"/>
      <c r="DV13" s="622"/>
      <c r="DW13" s="622"/>
      <c r="DX13" s="622"/>
      <c r="DY13" s="622"/>
      <c r="DZ13" s="622"/>
      <c r="EA13" s="622"/>
      <c r="EB13" s="622"/>
      <c r="EC13" s="658"/>
    </row>
    <row r="14" spans="2:143" ht="11.25" customHeight="1" x14ac:dyDescent="0.15">
      <c r="B14" s="618" t="s">
        <v>245</v>
      </c>
      <c r="C14" s="619"/>
      <c r="D14" s="619"/>
      <c r="E14" s="619"/>
      <c r="F14" s="619"/>
      <c r="G14" s="619"/>
      <c r="H14" s="619"/>
      <c r="I14" s="619"/>
      <c r="J14" s="619"/>
      <c r="K14" s="619"/>
      <c r="L14" s="619"/>
      <c r="M14" s="619"/>
      <c r="N14" s="619"/>
      <c r="O14" s="619"/>
      <c r="P14" s="619"/>
      <c r="Q14" s="620"/>
      <c r="R14" s="621">
        <v>1133</v>
      </c>
      <c r="S14" s="622"/>
      <c r="T14" s="622"/>
      <c r="U14" s="622"/>
      <c r="V14" s="622"/>
      <c r="W14" s="622"/>
      <c r="X14" s="622"/>
      <c r="Y14" s="623"/>
      <c r="Z14" s="659">
        <v>0</v>
      </c>
      <c r="AA14" s="659"/>
      <c r="AB14" s="659"/>
      <c r="AC14" s="659"/>
      <c r="AD14" s="660">
        <v>1133</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181064</v>
      </c>
      <c r="BH14" s="622"/>
      <c r="BI14" s="622"/>
      <c r="BJ14" s="622"/>
      <c r="BK14" s="622"/>
      <c r="BL14" s="622"/>
      <c r="BM14" s="622"/>
      <c r="BN14" s="623"/>
      <c r="BO14" s="659">
        <v>4.2</v>
      </c>
      <c r="BP14" s="659"/>
      <c r="BQ14" s="659"/>
      <c r="BR14" s="659"/>
      <c r="BS14" s="660" t="s">
        <v>122</v>
      </c>
      <c r="BT14" s="660"/>
      <c r="BU14" s="660"/>
      <c r="BV14" s="660"/>
      <c r="BW14" s="660"/>
      <c r="BX14" s="660"/>
      <c r="BY14" s="660"/>
      <c r="BZ14" s="660"/>
      <c r="CA14" s="660"/>
      <c r="CB14" s="700"/>
      <c r="CD14" s="618" t="s">
        <v>247</v>
      </c>
      <c r="CE14" s="619"/>
      <c r="CF14" s="619"/>
      <c r="CG14" s="619"/>
      <c r="CH14" s="619"/>
      <c r="CI14" s="619"/>
      <c r="CJ14" s="619"/>
      <c r="CK14" s="619"/>
      <c r="CL14" s="619"/>
      <c r="CM14" s="619"/>
      <c r="CN14" s="619"/>
      <c r="CO14" s="619"/>
      <c r="CP14" s="619"/>
      <c r="CQ14" s="620"/>
      <c r="CR14" s="621">
        <v>1033229</v>
      </c>
      <c r="CS14" s="622"/>
      <c r="CT14" s="622"/>
      <c r="CU14" s="622"/>
      <c r="CV14" s="622"/>
      <c r="CW14" s="622"/>
      <c r="CX14" s="622"/>
      <c r="CY14" s="623"/>
      <c r="CZ14" s="659">
        <v>3.9</v>
      </c>
      <c r="DA14" s="659"/>
      <c r="DB14" s="659"/>
      <c r="DC14" s="659"/>
      <c r="DD14" s="627">
        <v>131342</v>
      </c>
      <c r="DE14" s="622"/>
      <c r="DF14" s="622"/>
      <c r="DG14" s="622"/>
      <c r="DH14" s="622"/>
      <c r="DI14" s="622"/>
      <c r="DJ14" s="622"/>
      <c r="DK14" s="622"/>
      <c r="DL14" s="622"/>
      <c r="DM14" s="622"/>
      <c r="DN14" s="622"/>
      <c r="DO14" s="622"/>
      <c r="DP14" s="623"/>
      <c r="DQ14" s="627">
        <v>828304</v>
      </c>
      <c r="DR14" s="622"/>
      <c r="DS14" s="622"/>
      <c r="DT14" s="622"/>
      <c r="DU14" s="622"/>
      <c r="DV14" s="622"/>
      <c r="DW14" s="622"/>
      <c r="DX14" s="622"/>
      <c r="DY14" s="622"/>
      <c r="DZ14" s="622"/>
      <c r="EA14" s="622"/>
      <c r="EB14" s="622"/>
      <c r="EC14" s="658"/>
    </row>
    <row r="15" spans="2:143" ht="11.25" customHeight="1" x14ac:dyDescent="0.15">
      <c r="B15" s="618" t="s">
        <v>248</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277924</v>
      </c>
      <c r="BH15" s="622"/>
      <c r="BI15" s="622"/>
      <c r="BJ15" s="622"/>
      <c r="BK15" s="622"/>
      <c r="BL15" s="622"/>
      <c r="BM15" s="622"/>
      <c r="BN15" s="623"/>
      <c r="BO15" s="659">
        <v>6.5</v>
      </c>
      <c r="BP15" s="659"/>
      <c r="BQ15" s="659"/>
      <c r="BR15" s="659"/>
      <c r="BS15" s="660" t="s">
        <v>122</v>
      </c>
      <c r="BT15" s="660"/>
      <c r="BU15" s="660"/>
      <c r="BV15" s="660"/>
      <c r="BW15" s="660"/>
      <c r="BX15" s="660"/>
      <c r="BY15" s="660"/>
      <c r="BZ15" s="660"/>
      <c r="CA15" s="660"/>
      <c r="CB15" s="700"/>
      <c r="CD15" s="618" t="s">
        <v>250</v>
      </c>
      <c r="CE15" s="619"/>
      <c r="CF15" s="619"/>
      <c r="CG15" s="619"/>
      <c r="CH15" s="619"/>
      <c r="CI15" s="619"/>
      <c r="CJ15" s="619"/>
      <c r="CK15" s="619"/>
      <c r="CL15" s="619"/>
      <c r="CM15" s="619"/>
      <c r="CN15" s="619"/>
      <c r="CO15" s="619"/>
      <c r="CP15" s="619"/>
      <c r="CQ15" s="620"/>
      <c r="CR15" s="621">
        <v>2647919</v>
      </c>
      <c r="CS15" s="622"/>
      <c r="CT15" s="622"/>
      <c r="CU15" s="622"/>
      <c r="CV15" s="622"/>
      <c r="CW15" s="622"/>
      <c r="CX15" s="622"/>
      <c r="CY15" s="623"/>
      <c r="CZ15" s="659">
        <v>10</v>
      </c>
      <c r="DA15" s="659"/>
      <c r="DB15" s="659"/>
      <c r="DC15" s="659"/>
      <c r="DD15" s="627">
        <v>752276</v>
      </c>
      <c r="DE15" s="622"/>
      <c r="DF15" s="622"/>
      <c r="DG15" s="622"/>
      <c r="DH15" s="622"/>
      <c r="DI15" s="622"/>
      <c r="DJ15" s="622"/>
      <c r="DK15" s="622"/>
      <c r="DL15" s="622"/>
      <c r="DM15" s="622"/>
      <c r="DN15" s="622"/>
      <c r="DO15" s="622"/>
      <c r="DP15" s="623"/>
      <c r="DQ15" s="627">
        <v>1555428</v>
      </c>
      <c r="DR15" s="622"/>
      <c r="DS15" s="622"/>
      <c r="DT15" s="622"/>
      <c r="DU15" s="622"/>
      <c r="DV15" s="622"/>
      <c r="DW15" s="622"/>
      <c r="DX15" s="622"/>
      <c r="DY15" s="622"/>
      <c r="DZ15" s="622"/>
      <c r="EA15" s="622"/>
      <c r="EB15" s="622"/>
      <c r="EC15" s="658"/>
    </row>
    <row r="16" spans="2:143" ht="11.25" customHeight="1" x14ac:dyDescent="0.15">
      <c r="B16" s="618" t="s">
        <v>251</v>
      </c>
      <c r="C16" s="619"/>
      <c r="D16" s="619"/>
      <c r="E16" s="619"/>
      <c r="F16" s="619"/>
      <c r="G16" s="619"/>
      <c r="H16" s="619"/>
      <c r="I16" s="619"/>
      <c r="J16" s="619"/>
      <c r="K16" s="619"/>
      <c r="L16" s="619"/>
      <c r="M16" s="619"/>
      <c r="N16" s="619"/>
      <c r="O16" s="619"/>
      <c r="P16" s="619"/>
      <c r="Q16" s="620"/>
      <c r="R16" s="621">
        <v>12649</v>
      </c>
      <c r="S16" s="622"/>
      <c r="T16" s="622"/>
      <c r="U16" s="622"/>
      <c r="V16" s="622"/>
      <c r="W16" s="622"/>
      <c r="X16" s="622"/>
      <c r="Y16" s="623"/>
      <c r="Z16" s="659">
        <v>0</v>
      </c>
      <c r="AA16" s="659"/>
      <c r="AB16" s="659"/>
      <c r="AC16" s="659"/>
      <c r="AD16" s="660">
        <v>12649</v>
      </c>
      <c r="AE16" s="660"/>
      <c r="AF16" s="660"/>
      <c r="AG16" s="660"/>
      <c r="AH16" s="660"/>
      <c r="AI16" s="660"/>
      <c r="AJ16" s="660"/>
      <c r="AK16" s="660"/>
      <c r="AL16" s="624">
        <v>0.1</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253</v>
      </c>
      <c r="CE16" s="619"/>
      <c r="CF16" s="619"/>
      <c r="CG16" s="619"/>
      <c r="CH16" s="619"/>
      <c r="CI16" s="619"/>
      <c r="CJ16" s="619"/>
      <c r="CK16" s="619"/>
      <c r="CL16" s="619"/>
      <c r="CM16" s="619"/>
      <c r="CN16" s="619"/>
      <c r="CO16" s="619"/>
      <c r="CP16" s="619"/>
      <c r="CQ16" s="620"/>
      <c r="CR16" s="621">
        <v>79007</v>
      </c>
      <c r="CS16" s="622"/>
      <c r="CT16" s="622"/>
      <c r="CU16" s="622"/>
      <c r="CV16" s="622"/>
      <c r="CW16" s="622"/>
      <c r="CX16" s="622"/>
      <c r="CY16" s="623"/>
      <c r="CZ16" s="659">
        <v>0.3</v>
      </c>
      <c r="DA16" s="659"/>
      <c r="DB16" s="659"/>
      <c r="DC16" s="659"/>
      <c r="DD16" s="627" t="s">
        <v>122</v>
      </c>
      <c r="DE16" s="622"/>
      <c r="DF16" s="622"/>
      <c r="DG16" s="622"/>
      <c r="DH16" s="622"/>
      <c r="DI16" s="622"/>
      <c r="DJ16" s="622"/>
      <c r="DK16" s="622"/>
      <c r="DL16" s="622"/>
      <c r="DM16" s="622"/>
      <c r="DN16" s="622"/>
      <c r="DO16" s="622"/>
      <c r="DP16" s="623"/>
      <c r="DQ16" s="627">
        <v>68814</v>
      </c>
      <c r="DR16" s="622"/>
      <c r="DS16" s="622"/>
      <c r="DT16" s="622"/>
      <c r="DU16" s="622"/>
      <c r="DV16" s="622"/>
      <c r="DW16" s="622"/>
      <c r="DX16" s="622"/>
      <c r="DY16" s="622"/>
      <c r="DZ16" s="622"/>
      <c r="EA16" s="622"/>
      <c r="EB16" s="622"/>
      <c r="EC16" s="658"/>
    </row>
    <row r="17" spans="2:133" ht="11.25" customHeight="1" x14ac:dyDescent="0.15">
      <c r="B17" s="618" t="s">
        <v>254</v>
      </c>
      <c r="C17" s="619"/>
      <c r="D17" s="619"/>
      <c r="E17" s="619"/>
      <c r="F17" s="619"/>
      <c r="G17" s="619"/>
      <c r="H17" s="619"/>
      <c r="I17" s="619"/>
      <c r="J17" s="619"/>
      <c r="K17" s="619"/>
      <c r="L17" s="619"/>
      <c r="M17" s="619"/>
      <c r="N17" s="619"/>
      <c r="O17" s="619"/>
      <c r="P17" s="619"/>
      <c r="Q17" s="620"/>
      <c r="R17" s="621">
        <v>58342</v>
      </c>
      <c r="S17" s="622"/>
      <c r="T17" s="622"/>
      <c r="U17" s="622"/>
      <c r="V17" s="622"/>
      <c r="W17" s="622"/>
      <c r="X17" s="622"/>
      <c r="Y17" s="623"/>
      <c r="Z17" s="659">
        <v>0.2</v>
      </c>
      <c r="AA17" s="659"/>
      <c r="AB17" s="659"/>
      <c r="AC17" s="659"/>
      <c r="AD17" s="660">
        <v>58342</v>
      </c>
      <c r="AE17" s="660"/>
      <c r="AF17" s="660"/>
      <c r="AG17" s="660"/>
      <c r="AH17" s="660"/>
      <c r="AI17" s="660"/>
      <c r="AJ17" s="660"/>
      <c r="AK17" s="660"/>
      <c r="AL17" s="624">
        <v>0.4</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256</v>
      </c>
      <c r="CE17" s="619"/>
      <c r="CF17" s="619"/>
      <c r="CG17" s="619"/>
      <c r="CH17" s="619"/>
      <c r="CI17" s="619"/>
      <c r="CJ17" s="619"/>
      <c r="CK17" s="619"/>
      <c r="CL17" s="619"/>
      <c r="CM17" s="619"/>
      <c r="CN17" s="619"/>
      <c r="CO17" s="619"/>
      <c r="CP17" s="619"/>
      <c r="CQ17" s="620"/>
      <c r="CR17" s="621">
        <v>2946529</v>
      </c>
      <c r="CS17" s="622"/>
      <c r="CT17" s="622"/>
      <c r="CU17" s="622"/>
      <c r="CV17" s="622"/>
      <c r="CW17" s="622"/>
      <c r="CX17" s="622"/>
      <c r="CY17" s="623"/>
      <c r="CZ17" s="659">
        <v>11.1</v>
      </c>
      <c r="DA17" s="659"/>
      <c r="DB17" s="659"/>
      <c r="DC17" s="659"/>
      <c r="DD17" s="627" t="s">
        <v>122</v>
      </c>
      <c r="DE17" s="622"/>
      <c r="DF17" s="622"/>
      <c r="DG17" s="622"/>
      <c r="DH17" s="622"/>
      <c r="DI17" s="622"/>
      <c r="DJ17" s="622"/>
      <c r="DK17" s="622"/>
      <c r="DL17" s="622"/>
      <c r="DM17" s="622"/>
      <c r="DN17" s="622"/>
      <c r="DO17" s="622"/>
      <c r="DP17" s="623"/>
      <c r="DQ17" s="627">
        <v>2859297</v>
      </c>
      <c r="DR17" s="622"/>
      <c r="DS17" s="622"/>
      <c r="DT17" s="622"/>
      <c r="DU17" s="622"/>
      <c r="DV17" s="622"/>
      <c r="DW17" s="622"/>
      <c r="DX17" s="622"/>
      <c r="DY17" s="622"/>
      <c r="DZ17" s="622"/>
      <c r="EA17" s="622"/>
      <c r="EB17" s="622"/>
      <c r="EC17" s="658"/>
    </row>
    <row r="18" spans="2:133" ht="11.25" customHeight="1" x14ac:dyDescent="0.15">
      <c r="B18" s="618" t="s">
        <v>257</v>
      </c>
      <c r="C18" s="619"/>
      <c r="D18" s="619"/>
      <c r="E18" s="619"/>
      <c r="F18" s="619"/>
      <c r="G18" s="619"/>
      <c r="H18" s="619"/>
      <c r="I18" s="619"/>
      <c r="J18" s="619"/>
      <c r="K18" s="619"/>
      <c r="L18" s="619"/>
      <c r="M18" s="619"/>
      <c r="N18" s="619"/>
      <c r="O18" s="619"/>
      <c r="P18" s="619"/>
      <c r="Q18" s="620"/>
      <c r="R18" s="621">
        <v>29727</v>
      </c>
      <c r="S18" s="622"/>
      <c r="T18" s="622"/>
      <c r="U18" s="622"/>
      <c r="V18" s="622"/>
      <c r="W18" s="622"/>
      <c r="X18" s="622"/>
      <c r="Y18" s="623"/>
      <c r="Z18" s="659">
        <v>0.1</v>
      </c>
      <c r="AA18" s="659"/>
      <c r="AB18" s="659"/>
      <c r="AC18" s="659"/>
      <c r="AD18" s="660">
        <v>29727</v>
      </c>
      <c r="AE18" s="660"/>
      <c r="AF18" s="660"/>
      <c r="AG18" s="660"/>
      <c r="AH18" s="660"/>
      <c r="AI18" s="660"/>
      <c r="AJ18" s="660"/>
      <c r="AK18" s="660"/>
      <c r="AL18" s="624">
        <v>0.2</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259</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260</v>
      </c>
      <c r="C19" s="619"/>
      <c r="D19" s="619"/>
      <c r="E19" s="619"/>
      <c r="F19" s="619"/>
      <c r="G19" s="619"/>
      <c r="H19" s="619"/>
      <c r="I19" s="619"/>
      <c r="J19" s="619"/>
      <c r="K19" s="619"/>
      <c r="L19" s="619"/>
      <c r="M19" s="619"/>
      <c r="N19" s="619"/>
      <c r="O19" s="619"/>
      <c r="P19" s="619"/>
      <c r="Q19" s="620"/>
      <c r="R19" s="621">
        <v>29727</v>
      </c>
      <c r="S19" s="622"/>
      <c r="T19" s="622"/>
      <c r="U19" s="622"/>
      <c r="V19" s="622"/>
      <c r="W19" s="622"/>
      <c r="X19" s="622"/>
      <c r="Y19" s="623"/>
      <c r="Z19" s="659">
        <v>0.1</v>
      </c>
      <c r="AA19" s="659"/>
      <c r="AB19" s="659"/>
      <c r="AC19" s="659"/>
      <c r="AD19" s="660">
        <v>29727</v>
      </c>
      <c r="AE19" s="660"/>
      <c r="AF19" s="660"/>
      <c r="AG19" s="660"/>
      <c r="AH19" s="660"/>
      <c r="AI19" s="660"/>
      <c r="AJ19" s="660"/>
      <c r="AK19" s="660"/>
      <c r="AL19" s="624">
        <v>0.2</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v>118461</v>
      </c>
      <c r="BH19" s="622"/>
      <c r="BI19" s="622"/>
      <c r="BJ19" s="622"/>
      <c r="BK19" s="622"/>
      <c r="BL19" s="622"/>
      <c r="BM19" s="622"/>
      <c r="BN19" s="623"/>
      <c r="BO19" s="659">
        <v>2.8</v>
      </c>
      <c r="BP19" s="659"/>
      <c r="BQ19" s="659"/>
      <c r="BR19" s="659"/>
      <c r="BS19" s="660" t="s">
        <v>122</v>
      </c>
      <c r="BT19" s="660"/>
      <c r="BU19" s="660"/>
      <c r="BV19" s="660"/>
      <c r="BW19" s="660"/>
      <c r="BX19" s="660"/>
      <c r="BY19" s="660"/>
      <c r="BZ19" s="660"/>
      <c r="CA19" s="660"/>
      <c r="CB19" s="700"/>
      <c r="CD19" s="618" t="s">
        <v>262</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263</v>
      </c>
      <c r="C20" s="689"/>
      <c r="D20" s="689"/>
      <c r="E20" s="689"/>
      <c r="F20" s="689"/>
      <c r="G20" s="689"/>
      <c r="H20" s="689"/>
      <c r="I20" s="689"/>
      <c r="J20" s="689"/>
      <c r="K20" s="689"/>
      <c r="L20" s="689"/>
      <c r="M20" s="689"/>
      <c r="N20" s="689"/>
      <c r="O20" s="689"/>
      <c r="P20" s="689"/>
      <c r="Q20" s="690"/>
      <c r="R20" s="621" t="s">
        <v>122</v>
      </c>
      <c r="S20" s="622"/>
      <c r="T20" s="622"/>
      <c r="U20" s="622"/>
      <c r="V20" s="622"/>
      <c r="W20" s="622"/>
      <c r="X20" s="622"/>
      <c r="Y20" s="623"/>
      <c r="Z20" s="659" t="s">
        <v>122</v>
      </c>
      <c r="AA20" s="659"/>
      <c r="AB20" s="659"/>
      <c r="AC20" s="659"/>
      <c r="AD20" s="660" t="s">
        <v>122</v>
      </c>
      <c r="AE20" s="660"/>
      <c r="AF20" s="660"/>
      <c r="AG20" s="660"/>
      <c r="AH20" s="660"/>
      <c r="AI20" s="660"/>
      <c r="AJ20" s="660"/>
      <c r="AK20" s="660"/>
      <c r="AL20" s="624" t="s">
        <v>122</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v>118461</v>
      </c>
      <c r="BH20" s="622"/>
      <c r="BI20" s="622"/>
      <c r="BJ20" s="622"/>
      <c r="BK20" s="622"/>
      <c r="BL20" s="622"/>
      <c r="BM20" s="622"/>
      <c r="BN20" s="623"/>
      <c r="BO20" s="659">
        <v>2.8</v>
      </c>
      <c r="BP20" s="659"/>
      <c r="BQ20" s="659"/>
      <c r="BR20" s="659"/>
      <c r="BS20" s="660" t="s">
        <v>122</v>
      </c>
      <c r="BT20" s="660"/>
      <c r="BU20" s="660"/>
      <c r="BV20" s="660"/>
      <c r="BW20" s="660"/>
      <c r="BX20" s="660"/>
      <c r="BY20" s="660"/>
      <c r="BZ20" s="660"/>
      <c r="CA20" s="660"/>
      <c r="CB20" s="700"/>
      <c r="CD20" s="618" t="s">
        <v>265</v>
      </c>
      <c r="CE20" s="619"/>
      <c r="CF20" s="619"/>
      <c r="CG20" s="619"/>
      <c r="CH20" s="619"/>
      <c r="CI20" s="619"/>
      <c r="CJ20" s="619"/>
      <c r="CK20" s="619"/>
      <c r="CL20" s="619"/>
      <c r="CM20" s="619"/>
      <c r="CN20" s="619"/>
      <c r="CO20" s="619"/>
      <c r="CP20" s="619"/>
      <c r="CQ20" s="620"/>
      <c r="CR20" s="621">
        <v>26475519</v>
      </c>
      <c r="CS20" s="622"/>
      <c r="CT20" s="622"/>
      <c r="CU20" s="622"/>
      <c r="CV20" s="622"/>
      <c r="CW20" s="622"/>
      <c r="CX20" s="622"/>
      <c r="CY20" s="623"/>
      <c r="CZ20" s="659">
        <v>100</v>
      </c>
      <c r="DA20" s="659"/>
      <c r="DB20" s="659"/>
      <c r="DC20" s="659"/>
      <c r="DD20" s="627">
        <v>3034529</v>
      </c>
      <c r="DE20" s="622"/>
      <c r="DF20" s="622"/>
      <c r="DG20" s="622"/>
      <c r="DH20" s="622"/>
      <c r="DI20" s="622"/>
      <c r="DJ20" s="622"/>
      <c r="DK20" s="622"/>
      <c r="DL20" s="622"/>
      <c r="DM20" s="622"/>
      <c r="DN20" s="622"/>
      <c r="DO20" s="622"/>
      <c r="DP20" s="623"/>
      <c r="DQ20" s="627">
        <v>15616531</v>
      </c>
      <c r="DR20" s="622"/>
      <c r="DS20" s="622"/>
      <c r="DT20" s="622"/>
      <c r="DU20" s="622"/>
      <c r="DV20" s="622"/>
      <c r="DW20" s="622"/>
      <c r="DX20" s="622"/>
      <c r="DY20" s="622"/>
      <c r="DZ20" s="622"/>
      <c r="EA20" s="622"/>
      <c r="EB20" s="622"/>
      <c r="EC20" s="658"/>
    </row>
    <row r="21" spans="2:133" ht="11.25" customHeight="1" x14ac:dyDescent="0.15">
      <c r="B21" s="618" t="s">
        <v>266</v>
      </c>
      <c r="C21" s="619"/>
      <c r="D21" s="619"/>
      <c r="E21" s="619"/>
      <c r="F21" s="619"/>
      <c r="G21" s="619"/>
      <c r="H21" s="619"/>
      <c r="I21" s="619"/>
      <c r="J21" s="619"/>
      <c r="K21" s="619"/>
      <c r="L21" s="619"/>
      <c r="M21" s="619"/>
      <c r="N21" s="619"/>
      <c r="O21" s="619"/>
      <c r="P21" s="619"/>
      <c r="Q21" s="620"/>
      <c r="R21" s="621">
        <v>8559152</v>
      </c>
      <c r="S21" s="622"/>
      <c r="T21" s="622"/>
      <c r="U21" s="622"/>
      <c r="V21" s="622"/>
      <c r="W21" s="622"/>
      <c r="X21" s="622"/>
      <c r="Y21" s="623"/>
      <c r="Z21" s="659">
        <v>31.1</v>
      </c>
      <c r="AA21" s="659"/>
      <c r="AB21" s="659"/>
      <c r="AC21" s="659"/>
      <c r="AD21" s="660">
        <v>7749129</v>
      </c>
      <c r="AE21" s="660"/>
      <c r="AF21" s="660"/>
      <c r="AG21" s="660"/>
      <c r="AH21" s="660"/>
      <c r="AI21" s="660"/>
      <c r="AJ21" s="660"/>
      <c r="AK21" s="660"/>
      <c r="AL21" s="624">
        <v>58.1</v>
      </c>
      <c r="AM21" s="625"/>
      <c r="AN21" s="625"/>
      <c r="AO21" s="661"/>
      <c r="AP21" s="618" t="s">
        <v>267</v>
      </c>
      <c r="AQ21" s="698"/>
      <c r="AR21" s="698"/>
      <c r="AS21" s="698"/>
      <c r="AT21" s="698"/>
      <c r="AU21" s="698"/>
      <c r="AV21" s="698"/>
      <c r="AW21" s="698"/>
      <c r="AX21" s="698"/>
      <c r="AY21" s="698"/>
      <c r="AZ21" s="698"/>
      <c r="BA21" s="698"/>
      <c r="BB21" s="698"/>
      <c r="BC21" s="698"/>
      <c r="BD21" s="698"/>
      <c r="BE21" s="698"/>
      <c r="BF21" s="699"/>
      <c r="BG21" s="621">
        <v>61492</v>
      </c>
      <c r="BH21" s="622"/>
      <c r="BI21" s="622"/>
      <c r="BJ21" s="622"/>
      <c r="BK21" s="622"/>
      <c r="BL21" s="622"/>
      <c r="BM21" s="622"/>
      <c r="BN21" s="623"/>
      <c r="BO21" s="659">
        <v>1.4</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268</v>
      </c>
      <c r="C22" s="619"/>
      <c r="D22" s="619"/>
      <c r="E22" s="619"/>
      <c r="F22" s="619"/>
      <c r="G22" s="619"/>
      <c r="H22" s="619"/>
      <c r="I22" s="619"/>
      <c r="J22" s="619"/>
      <c r="K22" s="619"/>
      <c r="L22" s="619"/>
      <c r="M22" s="619"/>
      <c r="N22" s="619"/>
      <c r="O22" s="619"/>
      <c r="P22" s="619"/>
      <c r="Q22" s="620"/>
      <c r="R22" s="621">
        <v>7749129</v>
      </c>
      <c r="S22" s="622"/>
      <c r="T22" s="622"/>
      <c r="U22" s="622"/>
      <c r="V22" s="622"/>
      <c r="W22" s="622"/>
      <c r="X22" s="622"/>
      <c r="Y22" s="623"/>
      <c r="Z22" s="659">
        <v>28.2</v>
      </c>
      <c r="AA22" s="659"/>
      <c r="AB22" s="659"/>
      <c r="AC22" s="659"/>
      <c r="AD22" s="660">
        <v>7749129</v>
      </c>
      <c r="AE22" s="660"/>
      <c r="AF22" s="660"/>
      <c r="AG22" s="660"/>
      <c r="AH22" s="660"/>
      <c r="AI22" s="660"/>
      <c r="AJ22" s="660"/>
      <c r="AK22" s="660"/>
      <c r="AL22" s="624">
        <v>58.1</v>
      </c>
      <c r="AM22" s="625"/>
      <c r="AN22" s="625"/>
      <c r="AO22" s="661"/>
      <c r="AP22" s="618" t="s">
        <v>269</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270</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271</v>
      </c>
      <c r="C23" s="619"/>
      <c r="D23" s="619"/>
      <c r="E23" s="619"/>
      <c r="F23" s="619"/>
      <c r="G23" s="619"/>
      <c r="H23" s="619"/>
      <c r="I23" s="619"/>
      <c r="J23" s="619"/>
      <c r="K23" s="619"/>
      <c r="L23" s="619"/>
      <c r="M23" s="619"/>
      <c r="N23" s="619"/>
      <c r="O23" s="619"/>
      <c r="P23" s="619"/>
      <c r="Q23" s="620"/>
      <c r="R23" s="621">
        <v>810023</v>
      </c>
      <c r="S23" s="622"/>
      <c r="T23" s="622"/>
      <c r="U23" s="622"/>
      <c r="V23" s="622"/>
      <c r="W23" s="622"/>
      <c r="X23" s="622"/>
      <c r="Y23" s="623"/>
      <c r="Z23" s="659">
        <v>2.9</v>
      </c>
      <c r="AA23" s="659"/>
      <c r="AB23" s="659"/>
      <c r="AC23" s="659"/>
      <c r="AD23" s="660" t="s">
        <v>122</v>
      </c>
      <c r="AE23" s="660"/>
      <c r="AF23" s="660"/>
      <c r="AG23" s="660"/>
      <c r="AH23" s="660"/>
      <c r="AI23" s="660"/>
      <c r="AJ23" s="660"/>
      <c r="AK23" s="660"/>
      <c r="AL23" s="624" t="s">
        <v>122</v>
      </c>
      <c r="AM23" s="625"/>
      <c r="AN23" s="625"/>
      <c r="AO23" s="661"/>
      <c r="AP23" s="618" t="s">
        <v>272</v>
      </c>
      <c r="AQ23" s="698"/>
      <c r="AR23" s="698"/>
      <c r="AS23" s="698"/>
      <c r="AT23" s="698"/>
      <c r="AU23" s="698"/>
      <c r="AV23" s="698"/>
      <c r="AW23" s="698"/>
      <c r="AX23" s="698"/>
      <c r="AY23" s="698"/>
      <c r="AZ23" s="698"/>
      <c r="BA23" s="698"/>
      <c r="BB23" s="698"/>
      <c r="BC23" s="698"/>
      <c r="BD23" s="698"/>
      <c r="BE23" s="698"/>
      <c r="BF23" s="699"/>
      <c r="BG23" s="621">
        <v>56969</v>
      </c>
      <c r="BH23" s="622"/>
      <c r="BI23" s="622"/>
      <c r="BJ23" s="622"/>
      <c r="BK23" s="622"/>
      <c r="BL23" s="622"/>
      <c r="BM23" s="622"/>
      <c r="BN23" s="623"/>
      <c r="BO23" s="659">
        <v>1.3</v>
      </c>
      <c r="BP23" s="659"/>
      <c r="BQ23" s="659"/>
      <c r="BR23" s="659"/>
      <c r="BS23" s="660" t="s">
        <v>122</v>
      </c>
      <c r="BT23" s="660"/>
      <c r="BU23" s="660"/>
      <c r="BV23" s="660"/>
      <c r="BW23" s="660"/>
      <c r="BX23" s="660"/>
      <c r="BY23" s="660"/>
      <c r="BZ23" s="660"/>
      <c r="CA23" s="660"/>
      <c r="CB23" s="700"/>
      <c r="CD23" s="673" t="s">
        <v>212</v>
      </c>
      <c r="CE23" s="674"/>
      <c r="CF23" s="674"/>
      <c r="CG23" s="674"/>
      <c r="CH23" s="674"/>
      <c r="CI23" s="674"/>
      <c r="CJ23" s="674"/>
      <c r="CK23" s="674"/>
      <c r="CL23" s="674"/>
      <c r="CM23" s="674"/>
      <c r="CN23" s="674"/>
      <c r="CO23" s="674"/>
      <c r="CP23" s="674"/>
      <c r="CQ23" s="675"/>
      <c r="CR23" s="673" t="s">
        <v>273</v>
      </c>
      <c r="CS23" s="674"/>
      <c r="CT23" s="674"/>
      <c r="CU23" s="674"/>
      <c r="CV23" s="674"/>
      <c r="CW23" s="674"/>
      <c r="CX23" s="674"/>
      <c r="CY23" s="675"/>
      <c r="CZ23" s="673" t="s">
        <v>274</v>
      </c>
      <c r="DA23" s="674"/>
      <c r="DB23" s="674"/>
      <c r="DC23" s="675"/>
      <c r="DD23" s="673" t="s">
        <v>275</v>
      </c>
      <c r="DE23" s="674"/>
      <c r="DF23" s="674"/>
      <c r="DG23" s="674"/>
      <c r="DH23" s="674"/>
      <c r="DI23" s="674"/>
      <c r="DJ23" s="674"/>
      <c r="DK23" s="675"/>
      <c r="DL23" s="711" t="s">
        <v>276</v>
      </c>
      <c r="DM23" s="712"/>
      <c r="DN23" s="712"/>
      <c r="DO23" s="712"/>
      <c r="DP23" s="712"/>
      <c r="DQ23" s="712"/>
      <c r="DR23" s="712"/>
      <c r="DS23" s="712"/>
      <c r="DT23" s="712"/>
      <c r="DU23" s="712"/>
      <c r="DV23" s="713"/>
      <c r="DW23" s="673" t="s">
        <v>277</v>
      </c>
      <c r="DX23" s="674"/>
      <c r="DY23" s="674"/>
      <c r="DZ23" s="674"/>
      <c r="EA23" s="674"/>
      <c r="EB23" s="674"/>
      <c r="EC23" s="675"/>
    </row>
    <row r="24" spans="2:133" ht="11.25" customHeight="1" x14ac:dyDescent="0.15">
      <c r="B24" s="618" t="s">
        <v>278</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279</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280</v>
      </c>
      <c r="CE24" s="680"/>
      <c r="CF24" s="680"/>
      <c r="CG24" s="680"/>
      <c r="CH24" s="680"/>
      <c r="CI24" s="680"/>
      <c r="CJ24" s="680"/>
      <c r="CK24" s="680"/>
      <c r="CL24" s="680"/>
      <c r="CM24" s="680"/>
      <c r="CN24" s="680"/>
      <c r="CO24" s="680"/>
      <c r="CP24" s="680"/>
      <c r="CQ24" s="681"/>
      <c r="CR24" s="676">
        <v>12521335</v>
      </c>
      <c r="CS24" s="677"/>
      <c r="CT24" s="677"/>
      <c r="CU24" s="677"/>
      <c r="CV24" s="677"/>
      <c r="CW24" s="677"/>
      <c r="CX24" s="677"/>
      <c r="CY24" s="702"/>
      <c r="CZ24" s="703">
        <v>47.3</v>
      </c>
      <c r="DA24" s="685"/>
      <c r="DB24" s="685"/>
      <c r="DC24" s="705"/>
      <c r="DD24" s="701">
        <v>8481079</v>
      </c>
      <c r="DE24" s="677"/>
      <c r="DF24" s="677"/>
      <c r="DG24" s="677"/>
      <c r="DH24" s="677"/>
      <c r="DI24" s="677"/>
      <c r="DJ24" s="677"/>
      <c r="DK24" s="702"/>
      <c r="DL24" s="701">
        <v>7399580</v>
      </c>
      <c r="DM24" s="677"/>
      <c r="DN24" s="677"/>
      <c r="DO24" s="677"/>
      <c r="DP24" s="677"/>
      <c r="DQ24" s="677"/>
      <c r="DR24" s="677"/>
      <c r="DS24" s="677"/>
      <c r="DT24" s="677"/>
      <c r="DU24" s="677"/>
      <c r="DV24" s="702"/>
      <c r="DW24" s="703">
        <v>55.2</v>
      </c>
      <c r="DX24" s="685"/>
      <c r="DY24" s="685"/>
      <c r="DZ24" s="685"/>
      <c r="EA24" s="685"/>
      <c r="EB24" s="685"/>
      <c r="EC24" s="704"/>
    </row>
    <row r="25" spans="2:133" ht="11.25" customHeight="1" x14ac:dyDescent="0.15">
      <c r="B25" s="618" t="s">
        <v>281</v>
      </c>
      <c r="C25" s="619"/>
      <c r="D25" s="619"/>
      <c r="E25" s="619"/>
      <c r="F25" s="619"/>
      <c r="G25" s="619"/>
      <c r="H25" s="619"/>
      <c r="I25" s="619"/>
      <c r="J25" s="619"/>
      <c r="K25" s="619"/>
      <c r="L25" s="619"/>
      <c r="M25" s="619"/>
      <c r="N25" s="619"/>
      <c r="O25" s="619"/>
      <c r="P25" s="619"/>
      <c r="Q25" s="620"/>
      <c r="R25" s="621">
        <v>14164902</v>
      </c>
      <c r="S25" s="622"/>
      <c r="T25" s="622"/>
      <c r="U25" s="622"/>
      <c r="V25" s="622"/>
      <c r="W25" s="622"/>
      <c r="X25" s="622"/>
      <c r="Y25" s="623"/>
      <c r="Z25" s="659">
        <v>51.5</v>
      </c>
      <c r="AA25" s="659"/>
      <c r="AB25" s="659"/>
      <c r="AC25" s="659"/>
      <c r="AD25" s="660">
        <v>13297910</v>
      </c>
      <c r="AE25" s="660"/>
      <c r="AF25" s="660"/>
      <c r="AG25" s="660"/>
      <c r="AH25" s="660"/>
      <c r="AI25" s="660"/>
      <c r="AJ25" s="660"/>
      <c r="AK25" s="660"/>
      <c r="AL25" s="624">
        <v>99.8</v>
      </c>
      <c r="AM25" s="625"/>
      <c r="AN25" s="625"/>
      <c r="AO25" s="661"/>
      <c r="AP25" s="618" t="s">
        <v>282</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283</v>
      </c>
      <c r="CE25" s="619"/>
      <c r="CF25" s="619"/>
      <c r="CG25" s="619"/>
      <c r="CH25" s="619"/>
      <c r="CI25" s="619"/>
      <c r="CJ25" s="619"/>
      <c r="CK25" s="619"/>
      <c r="CL25" s="619"/>
      <c r="CM25" s="619"/>
      <c r="CN25" s="619"/>
      <c r="CO25" s="619"/>
      <c r="CP25" s="619"/>
      <c r="CQ25" s="620"/>
      <c r="CR25" s="621">
        <v>3746925</v>
      </c>
      <c r="CS25" s="634"/>
      <c r="CT25" s="634"/>
      <c r="CU25" s="634"/>
      <c r="CV25" s="634"/>
      <c r="CW25" s="634"/>
      <c r="CX25" s="634"/>
      <c r="CY25" s="635"/>
      <c r="CZ25" s="624">
        <v>14.2</v>
      </c>
      <c r="DA25" s="636"/>
      <c r="DB25" s="636"/>
      <c r="DC25" s="637"/>
      <c r="DD25" s="627">
        <v>3330292</v>
      </c>
      <c r="DE25" s="634"/>
      <c r="DF25" s="634"/>
      <c r="DG25" s="634"/>
      <c r="DH25" s="634"/>
      <c r="DI25" s="634"/>
      <c r="DJ25" s="634"/>
      <c r="DK25" s="635"/>
      <c r="DL25" s="627">
        <v>3198163</v>
      </c>
      <c r="DM25" s="634"/>
      <c r="DN25" s="634"/>
      <c r="DO25" s="634"/>
      <c r="DP25" s="634"/>
      <c r="DQ25" s="634"/>
      <c r="DR25" s="634"/>
      <c r="DS25" s="634"/>
      <c r="DT25" s="634"/>
      <c r="DU25" s="634"/>
      <c r="DV25" s="635"/>
      <c r="DW25" s="624">
        <v>23.9</v>
      </c>
      <c r="DX25" s="636"/>
      <c r="DY25" s="636"/>
      <c r="DZ25" s="636"/>
      <c r="EA25" s="636"/>
      <c r="EB25" s="636"/>
      <c r="EC25" s="648"/>
    </row>
    <row r="26" spans="2:133" ht="11.25" customHeight="1" x14ac:dyDescent="0.15">
      <c r="B26" s="618" t="s">
        <v>284</v>
      </c>
      <c r="C26" s="619"/>
      <c r="D26" s="619"/>
      <c r="E26" s="619"/>
      <c r="F26" s="619"/>
      <c r="G26" s="619"/>
      <c r="H26" s="619"/>
      <c r="I26" s="619"/>
      <c r="J26" s="619"/>
      <c r="K26" s="619"/>
      <c r="L26" s="619"/>
      <c r="M26" s="619"/>
      <c r="N26" s="619"/>
      <c r="O26" s="619"/>
      <c r="P26" s="619"/>
      <c r="Q26" s="620"/>
      <c r="R26" s="621">
        <v>3381</v>
      </c>
      <c r="S26" s="622"/>
      <c r="T26" s="622"/>
      <c r="U26" s="622"/>
      <c r="V26" s="622"/>
      <c r="W26" s="622"/>
      <c r="X26" s="622"/>
      <c r="Y26" s="623"/>
      <c r="Z26" s="659">
        <v>0</v>
      </c>
      <c r="AA26" s="659"/>
      <c r="AB26" s="659"/>
      <c r="AC26" s="659"/>
      <c r="AD26" s="660">
        <v>3381</v>
      </c>
      <c r="AE26" s="660"/>
      <c r="AF26" s="660"/>
      <c r="AG26" s="660"/>
      <c r="AH26" s="660"/>
      <c r="AI26" s="660"/>
      <c r="AJ26" s="660"/>
      <c r="AK26" s="660"/>
      <c r="AL26" s="624">
        <v>0</v>
      </c>
      <c r="AM26" s="625"/>
      <c r="AN26" s="625"/>
      <c r="AO26" s="661"/>
      <c r="AP26" s="618" t="s">
        <v>285</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286</v>
      </c>
      <c r="CE26" s="619"/>
      <c r="CF26" s="619"/>
      <c r="CG26" s="619"/>
      <c r="CH26" s="619"/>
      <c r="CI26" s="619"/>
      <c r="CJ26" s="619"/>
      <c r="CK26" s="619"/>
      <c r="CL26" s="619"/>
      <c r="CM26" s="619"/>
      <c r="CN26" s="619"/>
      <c r="CO26" s="619"/>
      <c r="CP26" s="619"/>
      <c r="CQ26" s="620"/>
      <c r="CR26" s="621">
        <v>2214647</v>
      </c>
      <c r="CS26" s="622"/>
      <c r="CT26" s="622"/>
      <c r="CU26" s="622"/>
      <c r="CV26" s="622"/>
      <c r="CW26" s="622"/>
      <c r="CX26" s="622"/>
      <c r="CY26" s="623"/>
      <c r="CZ26" s="624">
        <v>8.4</v>
      </c>
      <c r="DA26" s="636"/>
      <c r="DB26" s="636"/>
      <c r="DC26" s="637"/>
      <c r="DD26" s="627">
        <v>2138542</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287</v>
      </c>
      <c r="C27" s="619"/>
      <c r="D27" s="619"/>
      <c r="E27" s="619"/>
      <c r="F27" s="619"/>
      <c r="G27" s="619"/>
      <c r="H27" s="619"/>
      <c r="I27" s="619"/>
      <c r="J27" s="619"/>
      <c r="K27" s="619"/>
      <c r="L27" s="619"/>
      <c r="M27" s="619"/>
      <c r="N27" s="619"/>
      <c r="O27" s="619"/>
      <c r="P27" s="619"/>
      <c r="Q27" s="620"/>
      <c r="R27" s="621">
        <v>82516</v>
      </c>
      <c r="S27" s="622"/>
      <c r="T27" s="622"/>
      <c r="U27" s="622"/>
      <c r="V27" s="622"/>
      <c r="W27" s="622"/>
      <c r="X27" s="622"/>
      <c r="Y27" s="623"/>
      <c r="Z27" s="659">
        <v>0.3</v>
      </c>
      <c r="AA27" s="659"/>
      <c r="AB27" s="659"/>
      <c r="AC27" s="659"/>
      <c r="AD27" s="660" t="s">
        <v>122</v>
      </c>
      <c r="AE27" s="660"/>
      <c r="AF27" s="660"/>
      <c r="AG27" s="660"/>
      <c r="AH27" s="660"/>
      <c r="AI27" s="660"/>
      <c r="AJ27" s="660"/>
      <c r="AK27" s="660"/>
      <c r="AL27" s="624" t="s">
        <v>122</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4307265</v>
      </c>
      <c r="BH27" s="622"/>
      <c r="BI27" s="622"/>
      <c r="BJ27" s="622"/>
      <c r="BK27" s="622"/>
      <c r="BL27" s="622"/>
      <c r="BM27" s="622"/>
      <c r="BN27" s="623"/>
      <c r="BO27" s="659">
        <v>100</v>
      </c>
      <c r="BP27" s="659"/>
      <c r="BQ27" s="659"/>
      <c r="BR27" s="659"/>
      <c r="BS27" s="660">
        <v>23670</v>
      </c>
      <c r="BT27" s="660"/>
      <c r="BU27" s="660"/>
      <c r="BV27" s="660"/>
      <c r="BW27" s="660"/>
      <c r="BX27" s="660"/>
      <c r="BY27" s="660"/>
      <c r="BZ27" s="660"/>
      <c r="CA27" s="660"/>
      <c r="CB27" s="700"/>
      <c r="CD27" s="618" t="s">
        <v>289</v>
      </c>
      <c r="CE27" s="619"/>
      <c r="CF27" s="619"/>
      <c r="CG27" s="619"/>
      <c r="CH27" s="619"/>
      <c r="CI27" s="619"/>
      <c r="CJ27" s="619"/>
      <c r="CK27" s="619"/>
      <c r="CL27" s="619"/>
      <c r="CM27" s="619"/>
      <c r="CN27" s="619"/>
      <c r="CO27" s="619"/>
      <c r="CP27" s="619"/>
      <c r="CQ27" s="620"/>
      <c r="CR27" s="621">
        <v>5827881</v>
      </c>
      <c r="CS27" s="634"/>
      <c r="CT27" s="634"/>
      <c r="CU27" s="634"/>
      <c r="CV27" s="634"/>
      <c r="CW27" s="634"/>
      <c r="CX27" s="634"/>
      <c r="CY27" s="635"/>
      <c r="CZ27" s="624">
        <v>22</v>
      </c>
      <c r="DA27" s="636"/>
      <c r="DB27" s="636"/>
      <c r="DC27" s="637"/>
      <c r="DD27" s="627">
        <v>2291490</v>
      </c>
      <c r="DE27" s="634"/>
      <c r="DF27" s="634"/>
      <c r="DG27" s="634"/>
      <c r="DH27" s="634"/>
      <c r="DI27" s="634"/>
      <c r="DJ27" s="634"/>
      <c r="DK27" s="635"/>
      <c r="DL27" s="627">
        <v>1342120</v>
      </c>
      <c r="DM27" s="634"/>
      <c r="DN27" s="634"/>
      <c r="DO27" s="634"/>
      <c r="DP27" s="634"/>
      <c r="DQ27" s="634"/>
      <c r="DR27" s="634"/>
      <c r="DS27" s="634"/>
      <c r="DT27" s="634"/>
      <c r="DU27" s="634"/>
      <c r="DV27" s="635"/>
      <c r="DW27" s="624">
        <v>10</v>
      </c>
      <c r="DX27" s="636"/>
      <c r="DY27" s="636"/>
      <c r="DZ27" s="636"/>
      <c r="EA27" s="636"/>
      <c r="EB27" s="636"/>
      <c r="EC27" s="648"/>
    </row>
    <row r="28" spans="2:133" ht="11.25" customHeight="1" x14ac:dyDescent="0.15">
      <c r="B28" s="618" t="s">
        <v>290</v>
      </c>
      <c r="C28" s="619"/>
      <c r="D28" s="619"/>
      <c r="E28" s="619"/>
      <c r="F28" s="619"/>
      <c r="G28" s="619"/>
      <c r="H28" s="619"/>
      <c r="I28" s="619"/>
      <c r="J28" s="619"/>
      <c r="K28" s="619"/>
      <c r="L28" s="619"/>
      <c r="M28" s="619"/>
      <c r="N28" s="619"/>
      <c r="O28" s="619"/>
      <c r="P28" s="619"/>
      <c r="Q28" s="620"/>
      <c r="R28" s="621">
        <v>575842</v>
      </c>
      <c r="S28" s="622"/>
      <c r="T28" s="622"/>
      <c r="U28" s="622"/>
      <c r="V28" s="622"/>
      <c r="W28" s="622"/>
      <c r="X28" s="622"/>
      <c r="Y28" s="623"/>
      <c r="Z28" s="659">
        <v>2.1</v>
      </c>
      <c r="AA28" s="659"/>
      <c r="AB28" s="659"/>
      <c r="AC28" s="659"/>
      <c r="AD28" s="660">
        <v>19868</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2946529</v>
      </c>
      <c r="CS28" s="622"/>
      <c r="CT28" s="622"/>
      <c r="CU28" s="622"/>
      <c r="CV28" s="622"/>
      <c r="CW28" s="622"/>
      <c r="CX28" s="622"/>
      <c r="CY28" s="623"/>
      <c r="CZ28" s="624">
        <v>11.1</v>
      </c>
      <c r="DA28" s="636"/>
      <c r="DB28" s="636"/>
      <c r="DC28" s="637"/>
      <c r="DD28" s="627">
        <v>2859297</v>
      </c>
      <c r="DE28" s="622"/>
      <c r="DF28" s="622"/>
      <c r="DG28" s="622"/>
      <c r="DH28" s="622"/>
      <c r="DI28" s="622"/>
      <c r="DJ28" s="622"/>
      <c r="DK28" s="623"/>
      <c r="DL28" s="627">
        <v>2859297</v>
      </c>
      <c r="DM28" s="622"/>
      <c r="DN28" s="622"/>
      <c r="DO28" s="622"/>
      <c r="DP28" s="622"/>
      <c r="DQ28" s="622"/>
      <c r="DR28" s="622"/>
      <c r="DS28" s="622"/>
      <c r="DT28" s="622"/>
      <c r="DU28" s="622"/>
      <c r="DV28" s="623"/>
      <c r="DW28" s="624">
        <v>21.3</v>
      </c>
      <c r="DX28" s="636"/>
      <c r="DY28" s="636"/>
      <c r="DZ28" s="636"/>
      <c r="EA28" s="636"/>
      <c r="EB28" s="636"/>
      <c r="EC28" s="648"/>
    </row>
    <row r="29" spans="2:133" ht="11.25" customHeight="1" x14ac:dyDescent="0.15">
      <c r="B29" s="618" t="s">
        <v>292</v>
      </c>
      <c r="C29" s="619"/>
      <c r="D29" s="619"/>
      <c r="E29" s="619"/>
      <c r="F29" s="619"/>
      <c r="G29" s="619"/>
      <c r="H29" s="619"/>
      <c r="I29" s="619"/>
      <c r="J29" s="619"/>
      <c r="K29" s="619"/>
      <c r="L29" s="619"/>
      <c r="M29" s="619"/>
      <c r="N29" s="619"/>
      <c r="O29" s="619"/>
      <c r="P29" s="619"/>
      <c r="Q29" s="620"/>
      <c r="R29" s="621">
        <v>29696</v>
      </c>
      <c r="S29" s="622"/>
      <c r="T29" s="622"/>
      <c r="U29" s="622"/>
      <c r="V29" s="622"/>
      <c r="W29" s="622"/>
      <c r="X29" s="622"/>
      <c r="Y29" s="623"/>
      <c r="Z29" s="659">
        <v>0.1</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293</v>
      </c>
      <c r="CE29" s="641"/>
      <c r="CF29" s="618" t="s">
        <v>66</v>
      </c>
      <c r="CG29" s="619"/>
      <c r="CH29" s="619"/>
      <c r="CI29" s="619"/>
      <c r="CJ29" s="619"/>
      <c r="CK29" s="619"/>
      <c r="CL29" s="619"/>
      <c r="CM29" s="619"/>
      <c r="CN29" s="619"/>
      <c r="CO29" s="619"/>
      <c r="CP29" s="619"/>
      <c r="CQ29" s="620"/>
      <c r="CR29" s="621">
        <v>2946529</v>
      </c>
      <c r="CS29" s="634"/>
      <c r="CT29" s="634"/>
      <c r="CU29" s="634"/>
      <c r="CV29" s="634"/>
      <c r="CW29" s="634"/>
      <c r="CX29" s="634"/>
      <c r="CY29" s="635"/>
      <c r="CZ29" s="624">
        <v>11.1</v>
      </c>
      <c r="DA29" s="636"/>
      <c r="DB29" s="636"/>
      <c r="DC29" s="637"/>
      <c r="DD29" s="627">
        <v>2859297</v>
      </c>
      <c r="DE29" s="634"/>
      <c r="DF29" s="634"/>
      <c r="DG29" s="634"/>
      <c r="DH29" s="634"/>
      <c r="DI29" s="634"/>
      <c r="DJ29" s="634"/>
      <c r="DK29" s="635"/>
      <c r="DL29" s="627">
        <v>2859297</v>
      </c>
      <c r="DM29" s="634"/>
      <c r="DN29" s="634"/>
      <c r="DO29" s="634"/>
      <c r="DP29" s="634"/>
      <c r="DQ29" s="634"/>
      <c r="DR29" s="634"/>
      <c r="DS29" s="634"/>
      <c r="DT29" s="634"/>
      <c r="DU29" s="634"/>
      <c r="DV29" s="635"/>
      <c r="DW29" s="624">
        <v>21.3</v>
      </c>
      <c r="DX29" s="636"/>
      <c r="DY29" s="636"/>
      <c r="DZ29" s="636"/>
      <c r="EA29" s="636"/>
      <c r="EB29" s="636"/>
      <c r="EC29" s="648"/>
    </row>
    <row r="30" spans="2:133" ht="11.25" customHeight="1" x14ac:dyDescent="0.15">
      <c r="B30" s="618" t="s">
        <v>294</v>
      </c>
      <c r="C30" s="619"/>
      <c r="D30" s="619"/>
      <c r="E30" s="619"/>
      <c r="F30" s="619"/>
      <c r="G30" s="619"/>
      <c r="H30" s="619"/>
      <c r="I30" s="619"/>
      <c r="J30" s="619"/>
      <c r="K30" s="619"/>
      <c r="L30" s="619"/>
      <c r="M30" s="619"/>
      <c r="N30" s="619"/>
      <c r="O30" s="619"/>
      <c r="P30" s="619"/>
      <c r="Q30" s="620"/>
      <c r="R30" s="621">
        <v>4407661</v>
      </c>
      <c r="S30" s="622"/>
      <c r="T30" s="622"/>
      <c r="U30" s="622"/>
      <c r="V30" s="622"/>
      <c r="W30" s="622"/>
      <c r="X30" s="622"/>
      <c r="Y30" s="623"/>
      <c r="Z30" s="659">
        <v>16</v>
      </c>
      <c r="AA30" s="659"/>
      <c r="AB30" s="659"/>
      <c r="AC30" s="659"/>
      <c r="AD30" s="660" t="s">
        <v>122</v>
      </c>
      <c r="AE30" s="660"/>
      <c r="AF30" s="660"/>
      <c r="AG30" s="660"/>
      <c r="AH30" s="660"/>
      <c r="AI30" s="660"/>
      <c r="AJ30" s="660"/>
      <c r="AK30" s="660"/>
      <c r="AL30" s="624" t="s">
        <v>122</v>
      </c>
      <c r="AM30" s="625"/>
      <c r="AN30" s="625"/>
      <c r="AO30" s="661"/>
      <c r="AP30" s="673" t="s">
        <v>212</v>
      </c>
      <c r="AQ30" s="674"/>
      <c r="AR30" s="674"/>
      <c r="AS30" s="674"/>
      <c r="AT30" s="674"/>
      <c r="AU30" s="674"/>
      <c r="AV30" s="674"/>
      <c r="AW30" s="674"/>
      <c r="AX30" s="674"/>
      <c r="AY30" s="674"/>
      <c r="AZ30" s="674"/>
      <c r="BA30" s="674"/>
      <c r="BB30" s="674"/>
      <c r="BC30" s="674"/>
      <c r="BD30" s="674"/>
      <c r="BE30" s="674"/>
      <c r="BF30" s="675"/>
      <c r="BG30" s="673" t="s">
        <v>295</v>
      </c>
      <c r="BH30" s="691"/>
      <c r="BI30" s="691"/>
      <c r="BJ30" s="691"/>
      <c r="BK30" s="691"/>
      <c r="BL30" s="691"/>
      <c r="BM30" s="691"/>
      <c r="BN30" s="691"/>
      <c r="BO30" s="691"/>
      <c r="BP30" s="691"/>
      <c r="BQ30" s="692"/>
      <c r="BR30" s="673" t="s">
        <v>296</v>
      </c>
      <c r="BS30" s="691"/>
      <c r="BT30" s="691"/>
      <c r="BU30" s="691"/>
      <c r="BV30" s="691"/>
      <c r="BW30" s="691"/>
      <c r="BX30" s="691"/>
      <c r="BY30" s="691"/>
      <c r="BZ30" s="691"/>
      <c r="CA30" s="691"/>
      <c r="CB30" s="692"/>
      <c r="CD30" s="642"/>
      <c r="CE30" s="643"/>
      <c r="CF30" s="618" t="s">
        <v>297</v>
      </c>
      <c r="CG30" s="619"/>
      <c r="CH30" s="619"/>
      <c r="CI30" s="619"/>
      <c r="CJ30" s="619"/>
      <c r="CK30" s="619"/>
      <c r="CL30" s="619"/>
      <c r="CM30" s="619"/>
      <c r="CN30" s="619"/>
      <c r="CO30" s="619"/>
      <c r="CP30" s="619"/>
      <c r="CQ30" s="620"/>
      <c r="CR30" s="621">
        <v>2866301</v>
      </c>
      <c r="CS30" s="622"/>
      <c r="CT30" s="622"/>
      <c r="CU30" s="622"/>
      <c r="CV30" s="622"/>
      <c r="CW30" s="622"/>
      <c r="CX30" s="622"/>
      <c r="CY30" s="623"/>
      <c r="CZ30" s="624">
        <v>10.8</v>
      </c>
      <c r="DA30" s="636"/>
      <c r="DB30" s="636"/>
      <c r="DC30" s="637"/>
      <c r="DD30" s="627">
        <v>2779069</v>
      </c>
      <c r="DE30" s="622"/>
      <c r="DF30" s="622"/>
      <c r="DG30" s="622"/>
      <c r="DH30" s="622"/>
      <c r="DI30" s="622"/>
      <c r="DJ30" s="622"/>
      <c r="DK30" s="623"/>
      <c r="DL30" s="627">
        <v>2779069</v>
      </c>
      <c r="DM30" s="622"/>
      <c r="DN30" s="622"/>
      <c r="DO30" s="622"/>
      <c r="DP30" s="622"/>
      <c r="DQ30" s="622"/>
      <c r="DR30" s="622"/>
      <c r="DS30" s="622"/>
      <c r="DT30" s="622"/>
      <c r="DU30" s="622"/>
      <c r="DV30" s="623"/>
      <c r="DW30" s="624">
        <v>20.7</v>
      </c>
      <c r="DX30" s="636"/>
      <c r="DY30" s="636"/>
      <c r="DZ30" s="636"/>
      <c r="EA30" s="636"/>
      <c r="EB30" s="636"/>
      <c r="EC30" s="648"/>
    </row>
    <row r="31" spans="2:133" ht="11.25" customHeight="1" x14ac:dyDescent="0.15">
      <c r="B31" s="688" t="s">
        <v>298</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3" t="s">
        <v>299</v>
      </c>
      <c r="AQ31" s="694"/>
      <c r="AR31" s="694"/>
      <c r="AS31" s="694"/>
      <c r="AT31" s="695" t="s">
        <v>300</v>
      </c>
      <c r="AU31" s="218"/>
      <c r="AV31" s="218"/>
      <c r="AW31" s="218"/>
      <c r="AX31" s="679" t="s">
        <v>178</v>
      </c>
      <c r="AY31" s="680"/>
      <c r="AZ31" s="680"/>
      <c r="BA31" s="680"/>
      <c r="BB31" s="680"/>
      <c r="BC31" s="680"/>
      <c r="BD31" s="680"/>
      <c r="BE31" s="680"/>
      <c r="BF31" s="681"/>
      <c r="BG31" s="683">
        <v>99.4</v>
      </c>
      <c r="BH31" s="684"/>
      <c r="BI31" s="684"/>
      <c r="BJ31" s="684"/>
      <c r="BK31" s="684"/>
      <c r="BL31" s="684"/>
      <c r="BM31" s="685">
        <v>96.5</v>
      </c>
      <c r="BN31" s="684"/>
      <c r="BO31" s="684"/>
      <c r="BP31" s="684"/>
      <c r="BQ31" s="686"/>
      <c r="BR31" s="683">
        <v>97.7</v>
      </c>
      <c r="BS31" s="684"/>
      <c r="BT31" s="684"/>
      <c r="BU31" s="684"/>
      <c r="BV31" s="684"/>
      <c r="BW31" s="684"/>
      <c r="BX31" s="685">
        <v>94.5</v>
      </c>
      <c r="BY31" s="684"/>
      <c r="BZ31" s="684"/>
      <c r="CA31" s="684"/>
      <c r="CB31" s="686"/>
      <c r="CD31" s="642"/>
      <c r="CE31" s="643"/>
      <c r="CF31" s="618" t="s">
        <v>301</v>
      </c>
      <c r="CG31" s="619"/>
      <c r="CH31" s="619"/>
      <c r="CI31" s="619"/>
      <c r="CJ31" s="619"/>
      <c r="CK31" s="619"/>
      <c r="CL31" s="619"/>
      <c r="CM31" s="619"/>
      <c r="CN31" s="619"/>
      <c r="CO31" s="619"/>
      <c r="CP31" s="619"/>
      <c r="CQ31" s="620"/>
      <c r="CR31" s="621">
        <v>80228</v>
      </c>
      <c r="CS31" s="634"/>
      <c r="CT31" s="634"/>
      <c r="CU31" s="634"/>
      <c r="CV31" s="634"/>
      <c r="CW31" s="634"/>
      <c r="CX31" s="634"/>
      <c r="CY31" s="635"/>
      <c r="CZ31" s="624">
        <v>0.3</v>
      </c>
      <c r="DA31" s="636"/>
      <c r="DB31" s="636"/>
      <c r="DC31" s="637"/>
      <c r="DD31" s="627">
        <v>80228</v>
      </c>
      <c r="DE31" s="634"/>
      <c r="DF31" s="634"/>
      <c r="DG31" s="634"/>
      <c r="DH31" s="634"/>
      <c r="DI31" s="634"/>
      <c r="DJ31" s="634"/>
      <c r="DK31" s="635"/>
      <c r="DL31" s="627">
        <v>80228</v>
      </c>
      <c r="DM31" s="634"/>
      <c r="DN31" s="634"/>
      <c r="DO31" s="634"/>
      <c r="DP31" s="634"/>
      <c r="DQ31" s="634"/>
      <c r="DR31" s="634"/>
      <c r="DS31" s="634"/>
      <c r="DT31" s="634"/>
      <c r="DU31" s="634"/>
      <c r="DV31" s="635"/>
      <c r="DW31" s="624">
        <v>0.6</v>
      </c>
      <c r="DX31" s="636"/>
      <c r="DY31" s="636"/>
      <c r="DZ31" s="636"/>
      <c r="EA31" s="636"/>
      <c r="EB31" s="636"/>
      <c r="EC31" s="648"/>
    </row>
    <row r="32" spans="2:133" ht="11.25" customHeight="1" x14ac:dyDescent="0.15">
      <c r="B32" s="618" t="s">
        <v>302</v>
      </c>
      <c r="C32" s="619"/>
      <c r="D32" s="619"/>
      <c r="E32" s="619"/>
      <c r="F32" s="619"/>
      <c r="G32" s="619"/>
      <c r="H32" s="619"/>
      <c r="I32" s="619"/>
      <c r="J32" s="619"/>
      <c r="K32" s="619"/>
      <c r="L32" s="619"/>
      <c r="M32" s="619"/>
      <c r="N32" s="619"/>
      <c r="O32" s="619"/>
      <c r="P32" s="619"/>
      <c r="Q32" s="620"/>
      <c r="R32" s="621">
        <v>2035952</v>
      </c>
      <c r="S32" s="622"/>
      <c r="T32" s="622"/>
      <c r="U32" s="622"/>
      <c r="V32" s="622"/>
      <c r="W32" s="622"/>
      <c r="X32" s="622"/>
      <c r="Y32" s="623"/>
      <c r="Z32" s="659">
        <v>7.4</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6"/>
      <c r="AU32" s="214" t="s">
        <v>303</v>
      </c>
      <c r="AX32" s="618" t="s">
        <v>304</v>
      </c>
      <c r="AY32" s="619"/>
      <c r="AZ32" s="619"/>
      <c r="BA32" s="619"/>
      <c r="BB32" s="619"/>
      <c r="BC32" s="619"/>
      <c r="BD32" s="619"/>
      <c r="BE32" s="619"/>
      <c r="BF32" s="620"/>
      <c r="BG32" s="687">
        <v>99.5</v>
      </c>
      <c r="BH32" s="634"/>
      <c r="BI32" s="634"/>
      <c r="BJ32" s="634"/>
      <c r="BK32" s="634"/>
      <c r="BL32" s="634"/>
      <c r="BM32" s="625">
        <v>98.3</v>
      </c>
      <c r="BN32" s="634"/>
      <c r="BO32" s="634"/>
      <c r="BP32" s="634"/>
      <c r="BQ32" s="657"/>
      <c r="BR32" s="687">
        <v>99.4</v>
      </c>
      <c r="BS32" s="634"/>
      <c r="BT32" s="634"/>
      <c r="BU32" s="634"/>
      <c r="BV32" s="634"/>
      <c r="BW32" s="634"/>
      <c r="BX32" s="625">
        <v>96.9</v>
      </c>
      <c r="BY32" s="634"/>
      <c r="BZ32" s="634"/>
      <c r="CA32" s="634"/>
      <c r="CB32" s="657"/>
      <c r="CD32" s="644"/>
      <c r="CE32" s="645"/>
      <c r="CF32" s="618" t="s">
        <v>305</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306</v>
      </c>
      <c r="C33" s="619"/>
      <c r="D33" s="619"/>
      <c r="E33" s="619"/>
      <c r="F33" s="619"/>
      <c r="G33" s="619"/>
      <c r="H33" s="619"/>
      <c r="I33" s="619"/>
      <c r="J33" s="619"/>
      <c r="K33" s="619"/>
      <c r="L33" s="619"/>
      <c r="M33" s="619"/>
      <c r="N33" s="619"/>
      <c r="O33" s="619"/>
      <c r="P33" s="619"/>
      <c r="Q33" s="620"/>
      <c r="R33" s="621">
        <v>124238</v>
      </c>
      <c r="S33" s="622"/>
      <c r="T33" s="622"/>
      <c r="U33" s="622"/>
      <c r="V33" s="622"/>
      <c r="W33" s="622"/>
      <c r="X33" s="622"/>
      <c r="Y33" s="623"/>
      <c r="Z33" s="659">
        <v>0.5</v>
      </c>
      <c r="AA33" s="659"/>
      <c r="AB33" s="659"/>
      <c r="AC33" s="659"/>
      <c r="AD33" s="660">
        <v>8582</v>
      </c>
      <c r="AE33" s="660"/>
      <c r="AF33" s="660"/>
      <c r="AG33" s="660"/>
      <c r="AH33" s="660"/>
      <c r="AI33" s="660"/>
      <c r="AJ33" s="660"/>
      <c r="AK33" s="660"/>
      <c r="AL33" s="624">
        <v>0.1</v>
      </c>
      <c r="AM33" s="625"/>
      <c r="AN33" s="625"/>
      <c r="AO33" s="661"/>
      <c r="AP33" s="664"/>
      <c r="AQ33" s="665"/>
      <c r="AR33" s="665"/>
      <c r="AS33" s="665"/>
      <c r="AT33" s="697"/>
      <c r="AU33" s="219"/>
      <c r="AV33" s="219"/>
      <c r="AW33" s="219"/>
      <c r="AX33" s="602" t="s">
        <v>307</v>
      </c>
      <c r="AY33" s="603"/>
      <c r="AZ33" s="603"/>
      <c r="BA33" s="603"/>
      <c r="BB33" s="603"/>
      <c r="BC33" s="603"/>
      <c r="BD33" s="603"/>
      <c r="BE33" s="603"/>
      <c r="BF33" s="604"/>
      <c r="BG33" s="682">
        <v>99.3</v>
      </c>
      <c r="BH33" s="606"/>
      <c r="BI33" s="606"/>
      <c r="BJ33" s="606"/>
      <c r="BK33" s="606"/>
      <c r="BL33" s="606"/>
      <c r="BM33" s="652">
        <v>94.7</v>
      </c>
      <c r="BN33" s="606"/>
      <c r="BO33" s="606"/>
      <c r="BP33" s="606"/>
      <c r="BQ33" s="669"/>
      <c r="BR33" s="682">
        <v>96.1</v>
      </c>
      <c r="BS33" s="606"/>
      <c r="BT33" s="606"/>
      <c r="BU33" s="606"/>
      <c r="BV33" s="606"/>
      <c r="BW33" s="606"/>
      <c r="BX33" s="652">
        <v>91.8</v>
      </c>
      <c r="BY33" s="606"/>
      <c r="BZ33" s="606"/>
      <c r="CA33" s="606"/>
      <c r="CB33" s="669"/>
      <c r="CD33" s="618" t="s">
        <v>308</v>
      </c>
      <c r="CE33" s="619"/>
      <c r="CF33" s="619"/>
      <c r="CG33" s="619"/>
      <c r="CH33" s="619"/>
      <c r="CI33" s="619"/>
      <c r="CJ33" s="619"/>
      <c r="CK33" s="619"/>
      <c r="CL33" s="619"/>
      <c r="CM33" s="619"/>
      <c r="CN33" s="619"/>
      <c r="CO33" s="619"/>
      <c r="CP33" s="619"/>
      <c r="CQ33" s="620"/>
      <c r="CR33" s="621">
        <v>10840648</v>
      </c>
      <c r="CS33" s="634"/>
      <c r="CT33" s="634"/>
      <c r="CU33" s="634"/>
      <c r="CV33" s="634"/>
      <c r="CW33" s="634"/>
      <c r="CX33" s="634"/>
      <c r="CY33" s="635"/>
      <c r="CZ33" s="624">
        <v>40.9</v>
      </c>
      <c r="DA33" s="636"/>
      <c r="DB33" s="636"/>
      <c r="DC33" s="637"/>
      <c r="DD33" s="627">
        <v>6453893</v>
      </c>
      <c r="DE33" s="634"/>
      <c r="DF33" s="634"/>
      <c r="DG33" s="634"/>
      <c r="DH33" s="634"/>
      <c r="DI33" s="634"/>
      <c r="DJ33" s="634"/>
      <c r="DK33" s="635"/>
      <c r="DL33" s="627">
        <v>4921548</v>
      </c>
      <c r="DM33" s="634"/>
      <c r="DN33" s="634"/>
      <c r="DO33" s="634"/>
      <c r="DP33" s="634"/>
      <c r="DQ33" s="634"/>
      <c r="DR33" s="634"/>
      <c r="DS33" s="634"/>
      <c r="DT33" s="634"/>
      <c r="DU33" s="634"/>
      <c r="DV33" s="635"/>
      <c r="DW33" s="624">
        <v>36.700000000000003</v>
      </c>
      <c r="DX33" s="636"/>
      <c r="DY33" s="636"/>
      <c r="DZ33" s="636"/>
      <c r="EA33" s="636"/>
      <c r="EB33" s="636"/>
      <c r="EC33" s="648"/>
    </row>
    <row r="34" spans="2:133" ht="11.25" customHeight="1" x14ac:dyDescent="0.15">
      <c r="B34" s="618" t="s">
        <v>309</v>
      </c>
      <c r="C34" s="619"/>
      <c r="D34" s="619"/>
      <c r="E34" s="619"/>
      <c r="F34" s="619"/>
      <c r="G34" s="619"/>
      <c r="H34" s="619"/>
      <c r="I34" s="619"/>
      <c r="J34" s="619"/>
      <c r="K34" s="619"/>
      <c r="L34" s="619"/>
      <c r="M34" s="619"/>
      <c r="N34" s="619"/>
      <c r="O34" s="619"/>
      <c r="P34" s="619"/>
      <c r="Q34" s="620"/>
      <c r="R34" s="621">
        <v>1690844</v>
      </c>
      <c r="S34" s="622"/>
      <c r="T34" s="622"/>
      <c r="U34" s="622"/>
      <c r="V34" s="622"/>
      <c r="W34" s="622"/>
      <c r="X34" s="622"/>
      <c r="Y34" s="623"/>
      <c r="Z34" s="659">
        <v>6.1</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3548627</v>
      </c>
      <c r="CS34" s="622"/>
      <c r="CT34" s="622"/>
      <c r="CU34" s="622"/>
      <c r="CV34" s="622"/>
      <c r="CW34" s="622"/>
      <c r="CX34" s="622"/>
      <c r="CY34" s="623"/>
      <c r="CZ34" s="624">
        <v>13.4</v>
      </c>
      <c r="DA34" s="636"/>
      <c r="DB34" s="636"/>
      <c r="DC34" s="637"/>
      <c r="DD34" s="627">
        <v>1358412</v>
      </c>
      <c r="DE34" s="622"/>
      <c r="DF34" s="622"/>
      <c r="DG34" s="622"/>
      <c r="DH34" s="622"/>
      <c r="DI34" s="622"/>
      <c r="DJ34" s="622"/>
      <c r="DK34" s="623"/>
      <c r="DL34" s="627">
        <v>1003431</v>
      </c>
      <c r="DM34" s="622"/>
      <c r="DN34" s="622"/>
      <c r="DO34" s="622"/>
      <c r="DP34" s="622"/>
      <c r="DQ34" s="622"/>
      <c r="DR34" s="622"/>
      <c r="DS34" s="622"/>
      <c r="DT34" s="622"/>
      <c r="DU34" s="622"/>
      <c r="DV34" s="623"/>
      <c r="DW34" s="624">
        <v>7.5</v>
      </c>
      <c r="DX34" s="636"/>
      <c r="DY34" s="636"/>
      <c r="DZ34" s="636"/>
      <c r="EA34" s="636"/>
      <c r="EB34" s="636"/>
      <c r="EC34" s="648"/>
    </row>
    <row r="35" spans="2:133" ht="11.25" customHeight="1" x14ac:dyDescent="0.15">
      <c r="B35" s="618" t="s">
        <v>311</v>
      </c>
      <c r="C35" s="619"/>
      <c r="D35" s="619"/>
      <c r="E35" s="619"/>
      <c r="F35" s="619"/>
      <c r="G35" s="619"/>
      <c r="H35" s="619"/>
      <c r="I35" s="619"/>
      <c r="J35" s="619"/>
      <c r="K35" s="619"/>
      <c r="L35" s="619"/>
      <c r="M35" s="619"/>
      <c r="N35" s="619"/>
      <c r="O35" s="619"/>
      <c r="P35" s="619"/>
      <c r="Q35" s="620"/>
      <c r="R35" s="621">
        <v>1244716</v>
      </c>
      <c r="S35" s="622"/>
      <c r="T35" s="622"/>
      <c r="U35" s="622"/>
      <c r="V35" s="622"/>
      <c r="W35" s="622"/>
      <c r="X35" s="622"/>
      <c r="Y35" s="623"/>
      <c r="Z35" s="659">
        <v>4.5</v>
      </c>
      <c r="AA35" s="659"/>
      <c r="AB35" s="659"/>
      <c r="AC35" s="659"/>
      <c r="AD35" s="660" t="s">
        <v>122</v>
      </c>
      <c r="AE35" s="660"/>
      <c r="AF35" s="660"/>
      <c r="AG35" s="660"/>
      <c r="AH35" s="660"/>
      <c r="AI35" s="660"/>
      <c r="AJ35" s="660"/>
      <c r="AK35" s="660"/>
      <c r="AL35" s="624" t="s">
        <v>122</v>
      </c>
      <c r="AM35" s="625"/>
      <c r="AN35" s="625"/>
      <c r="AO35" s="661"/>
      <c r="AP35" s="222"/>
      <c r="AQ35" s="673" t="s">
        <v>312</v>
      </c>
      <c r="AR35" s="674"/>
      <c r="AS35" s="674"/>
      <c r="AT35" s="674"/>
      <c r="AU35" s="674"/>
      <c r="AV35" s="674"/>
      <c r="AW35" s="674"/>
      <c r="AX35" s="674"/>
      <c r="AY35" s="674"/>
      <c r="AZ35" s="674"/>
      <c r="BA35" s="674"/>
      <c r="BB35" s="674"/>
      <c r="BC35" s="674"/>
      <c r="BD35" s="674"/>
      <c r="BE35" s="674"/>
      <c r="BF35" s="675"/>
      <c r="BG35" s="673" t="s">
        <v>313</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314</v>
      </c>
      <c r="CE35" s="619"/>
      <c r="CF35" s="619"/>
      <c r="CG35" s="619"/>
      <c r="CH35" s="619"/>
      <c r="CI35" s="619"/>
      <c r="CJ35" s="619"/>
      <c r="CK35" s="619"/>
      <c r="CL35" s="619"/>
      <c r="CM35" s="619"/>
      <c r="CN35" s="619"/>
      <c r="CO35" s="619"/>
      <c r="CP35" s="619"/>
      <c r="CQ35" s="620"/>
      <c r="CR35" s="621">
        <v>103347</v>
      </c>
      <c r="CS35" s="634"/>
      <c r="CT35" s="634"/>
      <c r="CU35" s="634"/>
      <c r="CV35" s="634"/>
      <c r="CW35" s="634"/>
      <c r="CX35" s="634"/>
      <c r="CY35" s="635"/>
      <c r="CZ35" s="624">
        <v>0.4</v>
      </c>
      <c r="DA35" s="636"/>
      <c r="DB35" s="636"/>
      <c r="DC35" s="637"/>
      <c r="DD35" s="627">
        <v>83331</v>
      </c>
      <c r="DE35" s="634"/>
      <c r="DF35" s="634"/>
      <c r="DG35" s="634"/>
      <c r="DH35" s="634"/>
      <c r="DI35" s="634"/>
      <c r="DJ35" s="634"/>
      <c r="DK35" s="635"/>
      <c r="DL35" s="627">
        <v>80891</v>
      </c>
      <c r="DM35" s="634"/>
      <c r="DN35" s="634"/>
      <c r="DO35" s="634"/>
      <c r="DP35" s="634"/>
      <c r="DQ35" s="634"/>
      <c r="DR35" s="634"/>
      <c r="DS35" s="634"/>
      <c r="DT35" s="634"/>
      <c r="DU35" s="634"/>
      <c r="DV35" s="635"/>
      <c r="DW35" s="624">
        <v>0.6</v>
      </c>
      <c r="DX35" s="636"/>
      <c r="DY35" s="636"/>
      <c r="DZ35" s="636"/>
      <c r="EA35" s="636"/>
      <c r="EB35" s="636"/>
      <c r="EC35" s="648"/>
    </row>
    <row r="36" spans="2:133" ht="11.25" customHeight="1" x14ac:dyDescent="0.15">
      <c r="B36" s="618" t="s">
        <v>315</v>
      </c>
      <c r="C36" s="619"/>
      <c r="D36" s="619"/>
      <c r="E36" s="619"/>
      <c r="F36" s="619"/>
      <c r="G36" s="619"/>
      <c r="H36" s="619"/>
      <c r="I36" s="619"/>
      <c r="J36" s="619"/>
      <c r="K36" s="619"/>
      <c r="L36" s="619"/>
      <c r="M36" s="619"/>
      <c r="N36" s="619"/>
      <c r="O36" s="619"/>
      <c r="P36" s="619"/>
      <c r="Q36" s="620"/>
      <c r="R36" s="621">
        <v>750459</v>
      </c>
      <c r="S36" s="622"/>
      <c r="T36" s="622"/>
      <c r="U36" s="622"/>
      <c r="V36" s="622"/>
      <c r="W36" s="622"/>
      <c r="X36" s="622"/>
      <c r="Y36" s="623"/>
      <c r="Z36" s="659">
        <v>2.7</v>
      </c>
      <c r="AA36" s="659"/>
      <c r="AB36" s="659"/>
      <c r="AC36" s="659"/>
      <c r="AD36" s="660" t="s">
        <v>122</v>
      </c>
      <c r="AE36" s="660"/>
      <c r="AF36" s="660"/>
      <c r="AG36" s="660"/>
      <c r="AH36" s="660"/>
      <c r="AI36" s="660"/>
      <c r="AJ36" s="660"/>
      <c r="AK36" s="660"/>
      <c r="AL36" s="624" t="s">
        <v>122</v>
      </c>
      <c r="AM36" s="625"/>
      <c r="AN36" s="625"/>
      <c r="AO36" s="661"/>
      <c r="AP36" s="222"/>
      <c r="AQ36" s="670" t="s">
        <v>316</v>
      </c>
      <c r="AR36" s="671"/>
      <c r="AS36" s="671"/>
      <c r="AT36" s="671"/>
      <c r="AU36" s="671"/>
      <c r="AV36" s="671"/>
      <c r="AW36" s="671"/>
      <c r="AX36" s="671"/>
      <c r="AY36" s="672"/>
      <c r="AZ36" s="676">
        <v>3071657</v>
      </c>
      <c r="BA36" s="677"/>
      <c r="BB36" s="677"/>
      <c r="BC36" s="677"/>
      <c r="BD36" s="677"/>
      <c r="BE36" s="677"/>
      <c r="BF36" s="678"/>
      <c r="BG36" s="679" t="s">
        <v>317</v>
      </c>
      <c r="BH36" s="680"/>
      <c r="BI36" s="680"/>
      <c r="BJ36" s="680"/>
      <c r="BK36" s="680"/>
      <c r="BL36" s="680"/>
      <c r="BM36" s="680"/>
      <c r="BN36" s="680"/>
      <c r="BO36" s="680"/>
      <c r="BP36" s="680"/>
      <c r="BQ36" s="680"/>
      <c r="BR36" s="680"/>
      <c r="BS36" s="680"/>
      <c r="BT36" s="680"/>
      <c r="BU36" s="681"/>
      <c r="BV36" s="676">
        <v>88250</v>
      </c>
      <c r="BW36" s="677"/>
      <c r="BX36" s="677"/>
      <c r="BY36" s="677"/>
      <c r="BZ36" s="677"/>
      <c r="CA36" s="677"/>
      <c r="CB36" s="678"/>
      <c r="CD36" s="618" t="s">
        <v>318</v>
      </c>
      <c r="CE36" s="619"/>
      <c r="CF36" s="619"/>
      <c r="CG36" s="619"/>
      <c r="CH36" s="619"/>
      <c r="CI36" s="619"/>
      <c r="CJ36" s="619"/>
      <c r="CK36" s="619"/>
      <c r="CL36" s="619"/>
      <c r="CM36" s="619"/>
      <c r="CN36" s="619"/>
      <c r="CO36" s="619"/>
      <c r="CP36" s="619"/>
      <c r="CQ36" s="620"/>
      <c r="CR36" s="621">
        <v>3450708</v>
      </c>
      <c r="CS36" s="622"/>
      <c r="CT36" s="622"/>
      <c r="CU36" s="622"/>
      <c r="CV36" s="622"/>
      <c r="CW36" s="622"/>
      <c r="CX36" s="622"/>
      <c r="CY36" s="623"/>
      <c r="CZ36" s="624">
        <v>13</v>
      </c>
      <c r="DA36" s="636"/>
      <c r="DB36" s="636"/>
      <c r="DC36" s="637"/>
      <c r="DD36" s="627">
        <v>2666346</v>
      </c>
      <c r="DE36" s="622"/>
      <c r="DF36" s="622"/>
      <c r="DG36" s="622"/>
      <c r="DH36" s="622"/>
      <c r="DI36" s="622"/>
      <c r="DJ36" s="622"/>
      <c r="DK36" s="623"/>
      <c r="DL36" s="627">
        <v>1888393</v>
      </c>
      <c r="DM36" s="622"/>
      <c r="DN36" s="622"/>
      <c r="DO36" s="622"/>
      <c r="DP36" s="622"/>
      <c r="DQ36" s="622"/>
      <c r="DR36" s="622"/>
      <c r="DS36" s="622"/>
      <c r="DT36" s="622"/>
      <c r="DU36" s="622"/>
      <c r="DV36" s="623"/>
      <c r="DW36" s="624">
        <v>14.1</v>
      </c>
      <c r="DX36" s="636"/>
      <c r="DY36" s="636"/>
      <c r="DZ36" s="636"/>
      <c r="EA36" s="636"/>
      <c r="EB36" s="636"/>
      <c r="EC36" s="648"/>
    </row>
    <row r="37" spans="2:133" ht="11.25" customHeight="1" x14ac:dyDescent="0.15">
      <c r="B37" s="618" t="s">
        <v>319</v>
      </c>
      <c r="C37" s="619"/>
      <c r="D37" s="619"/>
      <c r="E37" s="619"/>
      <c r="F37" s="619"/>
      <c r="G37" s="619"/>
      <c r="H37" s="619"/>
      <c r="I37" s="619"/>
      <c r="J37" s="619"/>
      <c r="K37" s="619"/>
      <c r="L37" s="619"/>
      <c r="M37" s="619"/>
      <c r="N37" s="619"/>
      <c r="O37" s="619"/>
      <c r="P37" s="619"/>
      <c r="Q37" s="620"/>
      <c r="R37" s="621">
        <v>240229</v>
      </c>
      <c r="S37" s="622"/>
      <c r="T37" s="622"/>
      <c r="U37" s="622"/>
      <c r="V37" s="622"/>
      <c r="W37" s="622"/>
      <c r="X37" s="622"/>
      <c r="Y37" s="623"/>
      <c r="Z37" s="659">
        <v>0.9</v>
      </c>
      <c r="AA37" s="659"/>
      <c r="AB37" s="659"/>
      <c r="AC37" s="659"/>
      <c r="AD37" s="660">
        <v>8</v>
      </c>
      <c r="AE37" s="660"/>
      <c r="AF37" s="660"/>
      <c r="AG37" s="660"/>
      <c r="AH37" s="660"/>
      <c r="AI37" s="660"/>
      <c r="AJ37" s="660"/>
      <c r="AK37" s="660"/>
      <c r="AL37" s="624">
        <v>0</v>
      </c>
      <c r="AM37" s="625"/>
      <c r="AN37" s="625"/>
      <c r="AO37" s="661"/>
      <c r="AQ37" s="654" t="s">
        <v>320</v>
      </c>
      <c r="AR37" s="655"/>
      <c r="AS37" s="655"/>
      <c r="AT37" s="655"/>
      <c r="AU37" s="655"/>
      <c r="AV37" s="655"/>
      <c r="AW37" s="655"/>
      <c r="AX37" s="655"/>
      <c r="AY37" s="656"/>
      <c r="AZ37" s="621">
        <v>439000</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-25488</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1695340</v>
      </c>
      <c r="CS37" s="634"/>
      <c r="CT37" s="634"/>
      <c r="CU37" s="634"/>
      <c r="CV37" s="634"/>
      <c r="CW37" s="634"/>
      <c r="CX37" s="634"/>
      <c r="CY37" s="635"/>
      <c r="CZ37" s="624">
        <v>6.4</v>
      </c>
      <c r="DA37" s="636"/>
      <c r="DB37" s="636"/>
      <c r="DC37" s="637"/>
      <c r="DD37" s="627">
        <v>1691740</v>
      </c>
      <c r="DE37" s="634"/>
      <c r="DF37" s="634"/>
      <c r="DG37" s="634"/>
      <c r="DH37" s="634"/>
      <c r="DI37" s="634"/>
      <c r="DJ37" s="634"/>
      <c r="DK37" s="635"/>
      <c r="DL37" s="627">
        <v>1674852</v>
      </c>
      <c r="DM37" s="634"/>
      <c r="DN37" s="634"/>
      <c r="DO37" s="634"/>
      <c r="DP37" s="634"/>
      <c r="DQ37" s="634"/>
      <c r="DR37" s="634"/>
      <c r="DS37" s="634"/>
      <c r="DT37" s="634"/>
      <c r="DU37" s="634"/>
      <c r="DV37" s="635"/>
      <c r="DW37" s="624">
        <v>12.5</v>
      </c>
      <c r="DX37" s="636"/>
      <c r="DY37" s="636"/>
      <c r="DZ37" s="636"/>
      <c r="EA37" s="636"/>
      <c r="EB37" s="636"/>
      <c r="EC37" s="648"/>
    </row>
    <row r="38" spans="2:133" ht="11.25" customHeight="1" x14ac:dyDescent="0.15">
      <c r="B38" s="618" t="s">
        <v>323</v>
      </c>
      <c r="C38" s="619"/>
      <c r="D38" s="619"/>
      <c r="E38" s="619"/>
      <c r="F38" s="619"/>
      <c r="G38" s="619"/>
      <c r="H38" s="619"/>
      <c r="I38" s="619"/>
      <c r="J38" s="619"/>
      <c r="K38" s="619"/>
      <c r="L38" s="619"/>
      <c r="M38" s="619"/>
      <c r="N38" s="619"/>
      <c r="O38" s="619"/>
      <c r="P38" s="619"/>
      <c r="Q38" s="620"/>
      <c r="R38" s="621">
        <v>2157726</v>
      </c>
      <c r="S38" s="622"/>
      <c r="T38" s="622"/>
      <c r="U38" s="622"/>
      <c r="V38" s="622"/>
      <c r="W38" s="622"/>
      <c r="X38" s="622"/>
      <c r="Y38" s="623"/>
      <c r="Z38" s="659">
        <v>7.8</v>
      </c>
      <c r="AA38" s="659"/>
      <c r="AB38" s="659"/>
      <c r="AC38" s="659"/>
      <c r="AD38" s="660" t="s">
        <v>122</v>
      </c>
      <c r="AE38" s="660"/>
      <c r="AF38" s="660"/>
      <c r="AG38" s="660"/>
      <c r="AH38" s="660"/>
      <c r="AI38" s="660"/>
      <c r="AJ38" s="660"/>
      <c r="AK38" s="660"/>
      <c r="AL38" s="624" t="s">
        <v>122</v>
      </c>
      <c r="AM38" s="625"/>
      <c r="AN38" s="625"/>
      <c r="AO38" s="661"/>
      <c r="AQ38" s="654" t="s">
        <v>324</v>
      </c>
      <c r="AR38" s="655"/>
      <c r="AS38" s="655"/>
      <c r="AT38" s="655"/>
      <c r="AU38" s="655"/>
      <c r="AV38" s="655"/>
      <c r="AW38" s="655"/>
      <c r="AX38" s="655"/>
      <c r="AY38" s="656"/>
      <c r="AZ38" s="621">
        <v>4020</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6762</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2628637</v>
      </c>
      <c r="CS38" s="622"/>
      <c r="CT38" s="622"/>
      <c r="CU38" s="622"/>
      <c r="CV38" s="622"/>
      <c r="CW38" s="622"/>
      <c r="CX38" s="622"/>
      <c r="CY38" s="623"/>
      <c r="CZ38" s="624">
        <v>9.9</v>
      </c>
      <c r="DA38" s="636"/>
      <c r="DB38" s="636"/>
      <c r="DC38" s="637"/>
      <c r="DD38" s="627">
        <v>2089823</v>
      </c>
      <c r="DE38" s="622"/>
      <c r="DF38" s="622"/>
      <c r="DG38" s="622"/>
      <c r="DH38" s="622"/>
      <c r="DI38" s="622"/>
      <c r="DJ38" s="622"/>
      <c r="DK38" s="623"/>
      <c r="DL38" s="627">
        <v>1948833</v>
      </c>
      <c r="DM38" s="622"/>
      <c r="DN38" s="622"/>
      <c r="DO38" s="622"/>
      <c r="DP38" s="622"/>
      <c r="DQ38" s="622"/>
      <c r="DR38" s="622"/>
      <c r="DS38" s="622"/>
      <c r="DT38" s="622"/>
      <c r="DU38" s="622"/>
      <c r="DV38" s="623"/>
      <c r="DW38" s="624">
        <v>14.5</v>
      </c>
      <c r="DX38" s="636"/>
      <c r="DY38" s="636"/>
      <c r="DZ38" s="636"/>
      <c r="EA38" s="636"/>
      <c r="EB38" s="636"/>
      <c r="EC38" s="648"/>
    </row>
    <row r="39" spans="2:133" ht="11.25" customHeight="1" x14ac:dyDescent="0.15">
      <c r="B39" s="618" t="s">
        <v>327</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328</v>
      </c>
      <c r="AR39" s="655"/>
      <c r="AS39" s="655"/>
      <c r="AT39" s="655"/>
      <c r="AU39" s="655"/>
      <c r="AV39" s="655"/>
      <c r="AW39" s="655"/>
      <c r="AX39" s="655"/>
      <c r="AY39" s="656"/>
      <c r="AZ39" s="621" t="s">
        <v>122</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10596</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962329</v>
      </c>
      <c r="CS39" s="634"/>
      <c r="CT39" s="634"/>
      <c r="CU39" s="634"/>
      <c r="CV39" s="634"/>
      <c r="CW39" s="634"/>
      <c r="CX39" s="634"/>
      <c r="CY39" s="635"/>
      <c r="CZ39" s="624">
        <v>3.6</v>
      </c>
      <c r="DA39" s="636"/>
      <c r="DB39" s="636"/>
      <c r="DC39" s="637"/>
      <c r="DD39" s="627">
        <v>116981</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331</v>
      </c>
      <c r="C40" s="619"/>
      <c r="D40" s="619"/>
      <c r="E40" s="619"/>
      <c r="F40" s="619"/>
      <c r="G40" s="619"/>
      <c r="H40" s="619"/>
      <c r="I40" s="619"/>
      <c r="J40" s="619"/>
      <c r="K40" s="619"/>
      <c r="L40" s="619"/>
      <c r="M40" s="619"/>
      <c r="N40" s="619"/>
      <c r="O40" s="619"/>
      <c r="P40" s="619"/>
      <c r="Q40" s="620"/>
      <c r="R40" s="621">
        <v>72726</v>
      </c>
      <c r="S40" s="622"/>
      <c r="T40" s="622"/>
      <c r="U40" s="622"/>
      <c r="V40" s="622"/>
      <c r="W40" s="622"/>
      <c r="X40" s="622"/>
      <c r="Y40" s="623"/>
      <c r="Z40" s="659">
        <v>0.3</v>
      </c>
      <c r="AA40" s="659"/>
      <c r="AB40" s="659"/>
      <c r="AC40" s="659"/>
      <c r="AD40" s="660" t="s">
        <v>122</v>
      </c>
      <c r="AE40" s="660"/>
      <c r="AF40" s="660"/>
      <c r="AG40" s="660"/>
      <c r="AH40" s="660"/>
      <c r="AI40" s="660"/>
      <c r="AJ40" s="660"/>
      <c r="AK40" s="660"/>
      <c r="AL40" s="624" t="s">
        <v>122</v>
      </c>
      <c r="AM40" s="625"/>
      <c r="AN40" s="625"/>
      <c r="AO40" s="661"/>
      <c r="AQ40" s="654" t="s">
        <v>332</v>
      </c>
      <c r="AR40" s="655"/>
      <c r="AS40" s="655"/>
      <c r="AT40" s="655"/>
      <c r="AU40" s="655"/>
      <c r="AV40" s="655"/>
      <c r="AW40" s="655"/>
      <c r="AX40" s="655"/>
      <c r="AY40" s="656"/>
      <c r="AZ40" s="621" t="s">
        <v>122</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102</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v>147000</v>
      </c>
      <c r="CS40" s="622"/>
      <c r="CT40" s="622"/>
      <c r="CU40" s="622"/>
      <c r="CV40" s="622"/>
      <c r="CW40" s="622"/>
      <c r="CX40" s="622"/>
      <c r="CY40" s="623"/>
      <c r="CZ40" s="624">
        <v>0.6</v>
      </c>
      <c r="DA40" s="636"/>
      <c r="DB40" s="636"/>
      <c r="DC40" s="637"/>
      <c r="DD40" s="627">
        <v>139000</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336</v>
      </c>
      <c r="C41" s="603"/>
      <c r="D41" s="603"/>
      <c r="E41" s="603"/>
      <c r="F41" s="603"/>
      <c r="G41" s="603"/>
      <c r="H41" s="603"/>
      <c r="I41" s="603"/>
      <c r="J41" s="603"/>
      <c r="K41" s="603"/>
      <c r="L41" s="603"/>
      <c r="M41" s="603"/>
      <c r="N41" s="603"/>
      <c r="O41" s="603"/>
      <c r="P41" s="603"/>
      <c r="Q41" s="604"/>
      <c r="R41" s="605">
        <v>27508162</v>
      </c>
      <c r="S41" s="646"/>
      <c r="T41" s="646"/>
      <c r="U41" s="646"/>
      <c r="V41" s="646"/>
      <c r="W41" s="646"/>
      <c r="X41" s="646"/>
      <c r="Y41" s="649"/>
      <c r="Z41" s="650">
        <v>100</v>
      </c>
      <c r="AA41" s="650"/>
      <c r="AB41" s="650"/>
      <c r="AC41" s="650"/>
      <c r="AD41" s="651">
        <v>13329749</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600155</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122</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340</v>
      </c>
      <c r="AR42" s="667"/>
      <c r="AS42" s="667"/>
      <c r="AT42" s="667"/>
      <c r="AU42" s="667"/>
      <c r="AV42" s="667"/>
      <c r="AW42" s="667"/>
      <c r="AX42" s="667"/>
      <c r="AY42" s="668"/>
      <c r="AZ42" s="605">
        <v>2028482</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v>446</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3113536</v>
      </c>
      <c r="CS42" s="634"/>
      <c r="CT42" s="634"/>
      <c r="CU42" s="634"/>
      <c r="CV42" s="634"/>
      <c r="CW42" s="634"/>
      <c r="CX42" s="634"/>
      <c r="CY42" s="635"/>
      <c r="CZ42" s="624">
        <v>11.8</v>
      </c>
      <c r="DA42" s="636"/>
      <c r="DB42" s="636"/>
      <c r="DC42" s="637"/>
      <c r="DD42" s="627">
        <v>681559</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343</v>
      </c>
      <c r="CD43" s="618" t="s">
        <v>344</v>
      </c>
      <c r="CE43" s="619"/>
      <c r="CF43" s="619"/>
      <c r="CG43" s="619"/>
      <c r="CH43" s="619"/>
      <c r="CI43" s="619"/>
      <c r="CJ43" s="619"/>
      <c r="CK43" s="619"/>
      <c r="CL43" s="619"/>
      <c r="CM43" s="619"/>
      <c r="CN43" s="619"/>
      <c r="CO43" s="619"/>
      <c r="CP43" s="619"/>
      <c r="CQ43" s="620"/>
      <c r="CR43" s="621">
        <v>276782</v>
      </c>
      <c r="CS43" s="634"/>
      <c r="CT43" s="634"/>
      <c r="CU43" s="634"/>
      <c r="CV43" s="634"/>
      <c r="CW43" s="634"/>
      <c r="CX43" s="634"/>
      <c r="CY43" s="635"/>
      <c r="CZ43" s="624">
        <v>1</v>
      </c>
      <c r="DA43" s="636"/>
      <c r="DB43" s="636"/>
      <c r="DC43" s="637"/>
      <c r="DD43" s="627">
        <v>269932</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3034529</v>
      </c>
      <c r="CS44" s="622"/>
      <c r="CT44" s="622"/>
      <c r="CU44" s="622"/>
      <c r="CV44" s="622"/>
      <c r="CW44" s="622"/>
      <c r="CX44" s="622"/>
      <c r="CY44" s="623"/>
      <c r="CZ44" s="624">
        <v>11.5</v>
      </c>
      <c r="DA44" s="625"/>
      <c r="DB44" s="625"/>
      <c r="DC44" s="626"/>
      <c r="DD44" s="627">
        <v>612745</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891340</v>
      </c>
      <c r="CS45" s="634"/>
      <c r="CT45" s="634"/>
      <c r="CU45" s="634"/>
      <c r="CV45" s="634"/>
      <c r="CW45" s="634"/>
      <c r="CX45" s="634"/>
      <c r="CY45" s="635"/>
      <c r="CZ45" s="624">
        <v>3.4</v>
      </c>
      <c r="DA45" s="636"/>
      <c r="DB45" s="636"/>
      <c r="DC45" s="637"/>
      <c r="DD45" s="627">
        <v>4826</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349</v>
      </c>
      <c r="CG46" s="619"/>
      <c r="CH46" s="619"/>
      <c r="CI46" s="619"/>
      <c r="CJ46" s="619"/>
      <c r="CK46" s="619"/>
      <c r="CL46" s="619"/>
      <c r="CM46" s="619"/>
      <c r="CN46" s="619"/>
      <c r="CO46" s="619"/>
      <c r="CP46" s="619"/>
      <c r="CQ46" s="620"/>
      <c r="CR46" s="621">
        <v>2020879</v>
      </c>
      <c r="CS46" s="622"/>
      <c r="CT46" s="622"/>
      <c r="CU46" s="622"/>
      <c r="CV46" s="622"/>
      <c r="CW46" s="622"/>
      <c r="CX46" s="622"/>
      <c r="CY46" s="623"/>
      <c r="CZ46" s="624">
        <v>7.6</v>
      </c>
      <c r="DA46" s="625"/>
      <c r="DB46" s="625"/>
      <c r="DC46" s="626"/>
      <c r="DD46" s="627">
        <v>602775</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350</v>
      </c>
      <c r="CG47" s="619"/>
      <c r="CH47" s="619"/>
      <c r="CI47" s="619"/>
      <c r="CJ47" s="619"/>
      <c r="CK47" s="619"/>
      <c r="CL47" s="619"/>
      <c r="CM47" s="619"/>
      <c r="CN47" s="619"/>
      <c r="CO47" s="619"/>
      <c r="CP47" s="619"/>
      <c r="CQ47" s="620"/>
      <c r="CR47" s="621">
        <v>79007</v>
      </c>
      <c r="CS47" s="634"/>
      <c r="CT47" s="634"/>
      <c r="CU47" s="634"/>
      <c r="CV47" s="634"/>
      <c r="CW47" s="634"/>
      <c r="CX47" s="634"/>
      <c r="CY47" s="635"/>
      <c r="CZ47" s="624">
        <v>0.3</v>
      </c>
      <c r="DA47" s="636"/>
      <c r="DB47" s="636"/>
      <c r="DC47" s="637"/>
      <c r="DD47" s="627">
        <v>68814</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351</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352</v>
      </c>
      <c r="CE49" s="603"/>
      <c r="CF49" s="603"/>
      <c r="CG49" s="603"/>
      <c r="CH49" s="603"/>
      <c r="CI49" s="603"/>
      <c r="CJ49" s="603"/>
      <c r="CK49" s="603"/>
      <c r="CL49" s="603"/>
      <c r="CM49" s="603"/>
      <c r="CN49" s="603"/>
      <c r="CO49" s="603"/>
      <c r="CP49" s="603"/>
      <c r="CQ49" s="604"/>
      <c r="CR49" s="605">
        <v>26475519</v>
      </c>
      <c r="CS49" s="606"/>
      <c r="CT49" s="606"/>
      <c r="CU49" s="606"/>
      <c r="CV49" s="606"/>
      <c r="CW49" s="606"/>
      <c r="CX49" s="606"/>
      <c r="CY49" s="607"/>
      <c r="CZ49" s="608">
        <v>100</v>
      </c>
      <c r="DA49" s="609"/>
      <c r="DB49" s="609"/>
      <c r="DC49" s="610"/>
      <c r="DD49" s="611">
        <v>15616531</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Wksthn7dnc7dWM/UHbNRZ7vDp84vCh7pPuR66Zu3ryq2rg940PLWUDvfsdZVX1vvSHul7jkld5nz0xDi5mlGzA==" saltValue="CaM2BoUScsLJIWmrFZi5a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abSelected="1" topLeftCell="A64" zoomScale="70" zoomScaleNormal="25" zoomScaleSheetLayoutView="70" workbookViewId="0">
      <selection activeCell="AK70" sqref="AK70:AO70"/>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353</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354</v>
      </c>
      <c r="DK2" s="1092"/>
      <c r="DL2" s="1092"/>
      <c r="DM2" s="1092"/>
      <c r="DN2" s="1092"/>
      <c r="DO2" s="1093"/>
      <c r="DP2" s="228"/>
      <c r="DQ2" s="1091" t="s">
        <v>355</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094"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084" t="s">
        <v>372</v>
      </c>
      <c r="DH5" s="1085"/>
      <c r="DI5" s="1085"/>
      <c r="DJ5" s="1085"/>
      <c r="DK5" s="1086"/>
      <c r="DL5" s="1084" t="s">
        <v>373</v>
      </c>
      <c r="DM5" s="1085"/>
      <c r="DN5" s="1085"/>
      <c r="DO5" s="1085"/>
      <c r="DP5" s="1086"/>
      <c r="DQ5" s="1001" t="s">
        <v>374</v>
      </c>
      <c r="DR5" s="1002"/>
      <c r="DS5" s="1002"/>
      <c r="DT5" s="1002"/>
      <c r="DU5" s="1003"/>
      <c r="DV5" s="1001" t="s">
        <v>365</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375</v>
      </c>
      <c r="C7" s="1048"/>
      <c r="D7" s="1048"/>
      <c r="E7" s="1048"/>
      <c r="F7" s="1048"/>
      <c r="G7" s="1048"/>
      <c r="H7" s="1048"/>
      <c r="I7" s="1048"/>
      <c r="J7" s="1048"/>
      <c r="K7" s="1048"/>
      <c r="L7" s="1048"/>
      <c r="M7" s="1048"/>
      <c r="N7" s="1048"/>
      <c r="O7" s="1048"/>
      <c r="P7" s="1049"/>
      <c r="Q7" s="1102">
        <v>27523</v>
      </c>
      <c r="R7" s="1103"/>
      <c r="S7" s="1103"/>
      <c r="T7" s="1103"/>
      <c r="U7" s="1103"/>
      <c r="V7" s="1103">
        <v>26490</v>
      </c>
      <c r="W7" s="1103"/>
      <c r="X7" s="1103"/>
      <c r="Y7" s="1103"/>
      <c r="Z7" s="1103"/>
      <c r="AA7" s="1103">
        <v>1033</v>
      </c>
      <c r="AB7" s="1103"/>
      <c r="AC7" s="1103"/>
      <c r="AD7" s="1103"/>
      <c r="AE7" s="1104"/>
      <c r="AF7" s="1105">
        <v>947</v>
      </c>
      <c r="AG7" s="1106"/>
      <c r="AH7" s="1106"/>
      <c r="AI7" s="1106"/>
      <c r="AJ7" s="1107"/>
      <c r="AK7" s="1108">
        <v>63</v>
      </c>
      <c r="AL7" s="1109"/>
      <c r="AM7" s="1109"/>
      <c r="AN7" s="1109"/>
      <c r="AO7" s="1109"/>
      <c r="AP7" s="1109">
        <v>30830</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t="s">
        <v>560</v>
      </c>
      <c r="BS7" s="1099" t="s">
        <v>558</v>
      </c>
      <c r="BT7" s="1100"/>
      <c r="BU7" s="1100"/>
      <c r="BV7" s="1100"/>
      <c r="BW7" s="1100"/>
      <c r="BX7" s="1100"/>
      <c r="BY7" s="1100"/>
      <c r="BZ7" s="1100"/>
      <c r="CA7" s="1100"/>
      <c r="CB7" s="1100"/>
      <c r="CC7" s="1100"/>
      <c r="CD7" s="1100"/>
      <c r="CE7" s="1100"/>
      <c r="CF7" s="1100"/>
      <c r="CG7" s="1112"/>
      <c r="CH7" s="1096" t="s">
        <v>552</v>
      </c>
      <c r="CI7" s="1097"/>
      <c r="CJ7" s="1097"/>
      <c r="CK7" s="1097"/>
      <c r="CL7" s="1098"/>
      <c r="CM7" s="1096">
        <v>952</v>
      </c>
      <c r="CN7" s="1097"/>
      <c r="CO7" s="1097"/>
      <c r="CP7" s="1097"/>
      <c r="CQ7" s="1098"/>
      <c r="CR7" s="1096">
        <v>6</v>
      </c>
      <c r="CS7" s="1097"/>
      <c r="CT7" s="1097"/>
      <c r="CU7" s="1097"/>
      <c r="CV7" s="1098"/>
      <c r="CW7" s="1096" t="s">
        <v>552</v>
      </c>
      <c r="CX7" s="1097"/>
      <c r="CY7" s="1097"/>
      <c r="CZ7" s="1097"/>
      <c r="DA7" s="1098"/>
      <c r="DB7" s="1096" t="s">
        <v>552</v>
      </c>
      <c r="DC7" s="1097"/>
      <c r="DD7" s="1097"/>
      <c r="DE7" s="1097"/>
      <c r="DF7" s="1098"/>
      <c r="DG7" s="1096" t="s">
        <v>552</v>
      </c>
      <c r="DH7" s="1097"/>
      <c r="DI7" s="1097"/>
      <c r="DJ7" s="1097"/>
      <c r="DK7" s="1098"/>
      <c r="DL7" s="1096">
        <v>486</v>
      </c>
      <c r="DM7" s="1097"/>
      <c r="DN7" s="1097"/>
      <c r="DO7" s="1097"/>
      <c r="DP7" s="1098"/>
      <c r="DQ7" s="1096">
        <v>355</v>
      </c>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559</v>
      </c>
      <c r="BT8" s="993"/>
      <c r="BU8" s="993"/>
      <c r="BV8" s="993"/>
      <c r="BW8" s="993"/>
      <c r="BX8" s="993"/>
      <c r="BY8" s="993"/>
      <c r="BZ8" s="993"/>
      <c r="CA8" s="993"/>
      <c r="CB8" s="993"/>
      <c r="CC8" s="993"/>
      <c r="CD8" s="993"/>
      <c r="CE8" s="993"/>
      <c r="CF8" s="993"/>
      <c r="CG8" s="1014"/>
      <c r="CH8" s="989">
        <v>22</v>
      </c>
      <c r="CI8" s="990"/>
      <c r="CJ8" s="990"/>
      <c r="CK8" s="990"/>
      <c r="CL8" s="991"/>
      <c r="CM8" s="989">
        <v>191</v>
      </c>
      <c r="CN8" s="990"/>
      <c r="CO8" s="990"/>
      <c r="CP8" s="990"/>
      <c r="CQ8" s="991"/>
      <c r="CR8" s="989">
        <v>51</v>
      </c>
      <c r="CS8" s="990"/>
      <c r="CT8" s="990"/>
      <c r="CU8" s="990"/>
      <c r="CV8" s="991"/>
      <c r="CW8" s="989" t="s">
        <v>552</v>
      </c>
      <c r="CX8" s="990"/>
      <c r="CY8" s="990"/>
      <c r="CZ8" s="990"/>
      <c r="DA8" s="991"/>
      <c r="DB8" s="989" t="s">
        <v>552</v>
      </c>
      <c r="DC8" s="990"/>
      <c r="DD8" s="990"/>
      <c r="DE8" s="990"/>
      <c r="DF8" s="991"/>
      <c r="DG8" s="989" t="s">
        <v>552</v>
      </c>
      <c r="DH8" s="990"/>
      <c r="DI8" s="990"/>
      <c r="DJ8" s="990"/>
      <c r="DK8" s="991"/>
      <c r="DL8" s="989" t="s">
        <v>552</v>
      </c>
      <c r="DM8" s="990"/>
      <c r="DN8" s="990"/>
      <c r="DO8" s="990"/>
      <c r="DP8" s="991"/>
      <c r="DQ8" s="989" t="s">
        <v>552</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377</v>
      </c>
      <c r="B23" s="937" t="s">
        <v>378</v>
      </c>
      <c r="C23" s="938"/>
      <c r="D23" s="938"/>
      <c r="E23" s="938"/>
      <c r="F23" s="938"/>
      <c r="G23" s="938"/>
      <c r="H23" s="938"/>
      <c r="I23" s="938"/>
      <c r="J23" s="938"/>
      <c r="K23" s="938"/>
      <c r="L23" s="938"/>
      <c r="M23" s="938"/>
      <c r="N23" s="938"/>
      <c r="O23" s="938"/>
      <c r="P23" s="948"/>
      <c r="Q23" s="1067">
        <v>27523</v>
      </c>
      <c r="R23" s="1061"/>
      <c r="S23" s="1061"/>
      <c r="T23" s="1061"/>
      <c r="U23" s="1061"/>
      <c r="V23" s="1061">
        <v>26490</v>
      </c>
      <c r="W23" s="1061"/>
      <c r="X23" s="1061"/>
      <c r="Y23" s="1061"/>
      <c r="Z23" s="1061"/>
      <c r="AA23" s="1061">
        <v>1033</v>
      </c>
      <c r="AB23" s="1061"/>
      <c r="AC23" s="1061"/>
      <c r="AD23" s="1061"/>
      <c r="AE23" s="1068"/>
      <c r="AF23" s="1069">
        <v>947</v>
      </c>
      <c r="AG23" s="1061"/>
      <c r="AH23" s="1061"/>
      <c r="AI23" s="1061"/>
      <c r="AJ23" s="1070"/>
      <c r="AK23" s="1071"/>
      <c r="AL23" s="1072"/>
      <c r="AM23" s="1072"/>
      <c r="AN23" s="1072"/>
      <c r="AO23" s="1072"/>
      <c r="AP23" s="1061">
        <v>30830</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358</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389</v>
      </c>
      <c r="C28" s="1048"/>
      <c r="D28" s="1048"/>
      <c r="E28" s="1048"/>
      <c r="F28" s="1048"/>
      <c r="G28" s="1048"/>
      <c r="H28" s="1048"/>
      <c r="I28" s="1048"/>
      <c r="J28" s="1048"/>
      <c r="K28" s="1048"/>
      <c r="L28" s="1048"/>
      <c r="M28" s="1048"/>
      <c r="N28" s="1048"/>
      <c r="O28" s="1048"/>
      <c r="P28" s="1049"/>
      <c r="Q28" s="1050">
        <v>6624</v>
      </c>
      <c r="R28" s="1051"/>
      <c r="S28" s="1051"/>
      <c r="T28" s="1051"/>
      <c r="U28" s="1051"/>
      <c r="V28" s="1051">
        <v>6535</v>
      </c>
      <c r="W28" s="1051"/>
      <c r="X28" s="1051"/>
      <c r="Y28" s="1051"/>
      <c r="Z28" s="1051"/>
      <c r="AA28" s="1051">
        <v>88</v>
      </c>
      <c r="AB28" s="1051"/>
      <c r="AC28" s="1051"/>
      <c r="AD28" s="1051"/>
      <c r="AE28" s="1052"/>
      <c r="AF28" s="1053">
        <v>88</v>
      </c>
      <c r="AG28" s="1051"/>
      <c r="AH28" s="1051"/>
      <c r="AI28" s="1051"/>
      <c r="AJ28" s="1054"/>
      <c r="AK28" s="1042">
        <v>521</v>
      </c>
      <c r="AL28" s="1043"/>
      <c r="AM28" s="1043"/>
      <c r="AN28" s="1043"/>
      <c r="AO28" s="1043"/>
      <c r="AP28" s="1043" t="s">
        <v>552</v>
      </c>
      <c r="AQ28" s="1043"/>
      <c r="AR28" s="1043"/>
      <c r="AS28" s="1043"/>
      <c r="AT28" s="1043"/>
      <c r="AU28" s="1043" t="s">
        <v>552</v>
      </c>
      <c r="AV28" s="1043"/>
      <c r="AW28" s="1043"/>
      <c r="AX28" s="1043"/>
      <c r="AY28" s="1043"/>
      <c r="AZ28" s="1044" t="s">
        <v>552</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390</v>
      </c>
      <c r="C29" s="1031"/>
      <c r="D29" s="1031"/>
      <c r="E29" s="1031"/>
      <c r="F29" s="1031"/>
      <c r="G29" s="1031"/>
      <c r="H29" s="1031"/>
      <c r="I29" s="1031"/>
      <c r="J29" s="1031"/>
      <c r="K29" s="1031"/>
      <c r="L29" s="1031"/>
      <c r="M29" s="1031"/>
      <c r="N29" s="1031"/>
      <c r="O29" s="1031"/>
      <c r="P29" s="1032"/>
      <c r="Q29" s="1038">
        <v>804</v>
      </c>
      <c r="R29" s="1039"/>
      <c r="S29" s="1039"/>
      <c r="T29" s="1039"/>
      <c r="U29" s="1039"/>
      <c r="V29" s="1039">
        <v>800</v>
      </c>
      <c r="W29" s="1039"/>
      <c r="X29" s="1039"/>
      <c r="Y29" s="1039"/>
      <c r="Z29" s="1039"/>
      <c r="AA29" s="1039">
        <v>4</v>
      </c>
      <c r="AB29" s="1039"/>
      <c r="AC29" s="1039"/>
      <c r="AD29" s="1039"/>
      <c r="AE29" s="1040"/>
      <c r="AF29" s="1035">
        <v>4</v>
      </c>
      <c r="AG29" s="1036"/>
      <c r="AH29" s="1036"/>
      <c r="AI29" s="1036"/>
      <c r="AJ29" s="1037"/>
      <c r="AK29" s="980">
        <v>869</v>
      </c>
      <c r="AL29" s="971"/>
      <c r="AM29" s="971"/>
      <c r="AN29" s="971"/>
      <c r="AO29" s="971"/>
      <c r="AP29" s="971" t="s">
        <v>552</v>
      </c>
      <c r="AQ29" s="971"/>
      <c r="AR29" s="971"/>
      <c r="AS29" s="971"/>
      <c r="AT29" s="971"/>
      <c r="AU29" s="971" t="s">
        <v>552</v>
      </c>
      <c r="AV29" s="971"/>
      <c r="AW29" s="971"/>
      <c r="AX29" s="971"/>
      <c r="AY29" s="971"/>
      <c r="AZ29" s="1041" t="s">
        <v>552</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391</v>
      </c>
      <c r="C30" s="1031"/>
      <c r="D30" s="1031"/>
      <c r="E30" s="1031"/>
      <c r="F30" s="1031"/>
      <c r="G30" s="1031"/>
      <c r="H30" s="1031"/>
      <c r="I30" s="1031"/>
      <c r="J30" s="1031"/>
      <c r="K30" s="1031"/>
      <c r="L30" s="1031"/>
      <c r="M30" s="1031"/>
      <c r="N30" s="1031"/>
      <c r="O30" s="1031"/>
      <c r="P30" s="1032"/>
      <c r="Q30" s="1038">
        <v>6265</v>
      </c>
      <c r="R30" s="1039"/>
      <c r="S30" s="1039"/>
      <c r="T30" s="1039"/>
      <c r="U30" s="1039"/>
      <c r="V30" s="1039">
        <v>5782</v>
      </c>
      <c r="W30" s="1039"/>
      <c r="X30" s="1039"/>
      <c r="Y30" s="1039"/>
      <c r="Z30" s="1039"/>
      <c r="AA30" s="1039">
        <v>484</v>
      </c>
      <c r="AB30" s="1039"/>
      <c r="AC30" s="1039"/>
      <c r="AD30" s="1039"/>
      <c r="AE30" s="1040"/>
      <c r="AF30" s="1035">
        <v>484</v>
      </c>
      <c r="AG30" s="1036"/>
      <c r="AH30" s="1036"/>
      <c r="AI30" s="1036"/>
      <c r="AJ30" s="1037"/>
      <c r="AK30" s="980">
        <v>246</v>
      </c>
      <c r="AL30" s="971"/>
      <c r="AM30" s="971"/>
      <c r="AN30" s="971"/>
      <c r="AO30" s="971"/>
      <c r="AP30" s="971" t="s">
        <v>552</v>
      </c>
      <c r="AQ30" s="971"/>
      <c r="AR30" s="971"/>
      <c r="AS30" s="971"/>
      <c r="AT30" s="971"/>
      <c r="AU30" s="971" t="s">
        <v>552</v>
      </c>
      <c r="AV30" s="971"/>
      <c r="AW30" s="971"/>
      <c r="AX30" s="971"/>
      <c r="AY30" s="971"/>
      <c r="AZ30" s="1041" t="s">
        <v>552</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392</v>
      </c>
      <c r="C31" s="1031"/>
      <c r="D31" s="1031"/>
      <c r="E31" s="1031"/>
      <c r="F31" s="1031"/>
      <c r="G31" s="1031"/>
      <c r="H31" s="1031"/>
      <c r="I31" s="1031"/>
      <c r="J31" s="1031"/>
      <c r="K31" s="1031"/>
      <c r="L31" s="1031"/>
      <c r="M31" s="1031"/>
      <c r="N31" s="1031"/>
      <c r="O31" s="1031"/>
      <c r="P31" s="1032"/>
      <c r="Q31" s="1038">
        <v>643</v>
      </c>
      <c r="R31" s="1039"/>
      <c r="S31" s="1039"/>
      <c r="T31" s="1039"/>
      <c r="U31" s="1039"/>
      <c r="V31" s="1039">
        <v>601</v>
      </c>
      <c r="W31" s="1039"/>
      <c r="X31" s="1039"/>
      <c r="Y31" s="1039"/>
      <c r="Z31" s="1039"/>
      <c r="AA31" s="1039">
        <v>42</v>
      </c>
      <c r="AB31" s="1039"/>
      <c r="AC31" s="1039"/>
      <c r="AD31" s="1039"/>
      <c r="AE31" s="1040"/>
      <c r="AF31" s="1035">
        <v>613</v>
      </c>
      <c r="AG31" s="1036"/>
      <c r="AH31" s="1036"/>
      <c r="AI31" s="1036"/>
      <c r="AJ31" s="1037"/>
      <c r="AK31" s="980">
        <v>4</v>
      </c>
      <c r="AL31" s="971"/>
      <c r="AM31" s="971"/>
      <c r="AN31" s="971"/>
      <c r="AO31" s="971"/>
      <c r="AP31" s="971">
        <v>2626</v>
      </c>
      <c r="AQ31" s="971"/>
      <c r="AR31" s="971"/>
      <c r="AS31" s="971"/>
      <c r="AT31" s="971"/>
      <c r="AU31" s="971" t="s">
        <v>552</v>
      </c>
      <c r="AV31" s="971"/>
      <c r="AW31" s="971"/>
      <c r="AX31" s="971"/>
      <c r="AY31" s="971"/>
      <c r="AZ31" s="1041" t="s">
        <v>552</v>
      </c>
      <c r="BA31" s="1041"/>
      <c r="BB31" s="1041"/>
      <c r="BC31" s="1041"/>
      <c r="BD31" s="1041"/>
      <c r="BE31" s="972" t="s">
        <v>393</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394</v>
      </c>
      <c r="C32" s="1031"/>
      <c r="D32" s="1031"/>
      <c r="E32" s="1031"/>
      <c r="F32" s="1031"/>
      <c r="G32" s="1031"/>
      <c r="H32" s="1031"/>
      <c r="I32" s="1031"/>
      <c r="J32" s="1031"/>
      <c r="K32" s="1031"/>
      <c r="L32" s="1031"/>
      <c r="M32" s="1031"/>
      <c r="N32" s="1031"/>
      <c r="O32" s="1031"/>
      <c r="P32" s="1032"/>
      <c r="Q32" s="1038">
        <v>750</v>
      </c>
      <c r="R32" s="1039"/>
      <c r="S32" s="1039"/>
      <c r="T32" s="1039"/>
      <c r="U32" s="1039"/>
      <c r="V32" s="1039">
        <v>718</v>
      </c>
      <c r="W32" s="1039"/>
      <c r="X32" s="1039"/>
      <c r="Y32" s="1039"/>
      <c r="Z32" s="1039"/>
      <c r="AA32" s="1039">
        <v>32</v>
      </c>
      <c r="AB32" s="1039"/>
      <c r="AC32" s="1039"/>
      <c r="AD32" s="1039"/>
      <c r="AE32" s="1040"/>
      <c r="AF32" s="1035">
        <v>185</v>
      </c>
      <c r="AG32" s="1036"/>
      <c r="AH32" s="1036"/>
      <c r="AI32" s="1036"/>
      <c r="AJ32" s="1037"/>
      <c r="AK32" s="980">
        <v>439</v>
      </c>
      <c r="AL32" s="971"/>
      <c r="AM32" s="971"/>
      <c r="AN32" s="971"/>
      <c r="AO32" s="971"/>
      <c r="AP32" s="971">
        <v>3583</v>
      </c>
      <c r="AQ32" s="971"/>
      <c r="AR32" s="971"/>
      <c r="AS32" s="971"/>
      <c r="AT32" s="971"/>
      <c r="AU32" s="971">
        <v>2153</v>
      </c>
      <c r="AV32" s="971"/>
      <c r="AW32" s="971"/>
      <c r="AX32" s="971"/>
      <c r="AY32" s="971"/>
      <c r="AZ32" s="1041" t="s">
        <v>552</v>
      </c>
      <c r="BA32" s="1041"/>
      <c r="BB32" s="1041"/>
      <c r="BC32" s="1041"/>
      <c r="BD32" s="1041"/>
      <c r="BE32" s="972" t="s">
        <v>393</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395</v>
      </c>
      <c r="C33" s="1031"/>
      <c r="D33" s="1031"/>
      <c r="E33" s="1031"/>
      <c r="F33" s="1031"/>
      <c r="G33" s="1031"/>
      <c r="H33" s="1031"/>
      <c r="I33" s="1031"/>
      <c r="J33" s="1031"/>
      <c r="K33" s="1031"/>
      <c r="L33" s="1031"/>
      <c r="M33" s="1031"/>
      <c r="N33" s="1031"/>
      <c r="O33" s="1031"/>
      <c r="P33" s="1032"/>
      <c r="Q33" s="1038">
        <v>31</v>
      </c>
      <c r="R33" s="1039"/>
      <c r="S33" s="1039"/>
      <c r="T33" s="1039"/>
      <c r="U33" s="1039"/>
      <c r="V33" s="1039">
        <v>27</v>
      </c>
      <c r="W33" s="1039"/>
      <c r="X33" s="1039"/>
      <c r="Y33" s="1039"/>
      <c r="Z33" s="1039"/>
      <c r="AA33" s="1039">
        <v>5</v>
      </c>
      <c r="AB33" s="1039"/>
      <c r="AC33" s="1039"/>
      <c r="AD33" s="1039"/>
      <c r="AE33" s="1040"/>
      <c r="AF33" s="1035">
        <v>54</v>
      </c>
      <c r="AG33" s="1036"/>
      <c r="AH33" s="1036"/>
      <c r="AI33" s="1036"/>
      <c r="AJ33" s="1037"/>
      <c r="AK33" s="980" t="s">
        <v>552</v>
      </c>
      <c r="AL33" s="971"/>
      <c r="AM33" s="971"/>
      <c r="AN33" s="971"/>
      <c r="AO33" s="971"/>
      <c r="AP33" s="971">
        <v>18</v>
      </c>
      <c r="AQ33" s="971"/>
      <c r="AR33" s="971"/>
      <c r="AS33" s="971"/>
      <c r="AT33" s="971"/>
      <c r="AU33" s="971" t="s">
        <v>552</v>
      </c>
      <c r="AV33" s="971"/>
      <c r="AW33" s="971"/>
      <c r="AX33" s="971"/>
      <c r="AY33" s="971"/>
      <c r="AZ33" s="1041" t="s">
        <v>552</v>
      </c>
      <c r="BA33" s="1041"/>
      <c r="BB33" s="1041"/>
      <c r="BC33" s="1041"/>
      <c r="BD33" s="1041"/>
      <c r="BE33" s="972" t="s">
        <v>393</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396</v>
      </c>
      <c r="C34" s="1031"/>
      <c r="D34" s="1031"/>
      <c r="E34" s="1031"/>
      <c r="F34" s="1031"/>
      <c r="G34" s="1031"/>
      <c r="H34" s="1031"/>
      <c r="I34" s="1031"/>
      <c r="J34" s="1031"/>
      <c r="K34" s="1031"/>
      <c r="L34" s="1031"/>
      <c r="M34" s="1031"/>
      <c r="N34" s="1031"/>
      <c r="O34" s="1031"/>
      <c r="P34" s="1032"/>
      <c r="Q34" s="1038">
        <v>269</v>
      </c>
      <c r="R34" s="1039"/>
      <c r="S34" s="1039"/>
      <c r="T34" s="1039"/>
      <c r="U34" s="1039"/>
      <c r="V34" s="1039">
        <v>253</v>
      </c>
      <c r="W34" s="1039"/>
      <c r="X34" s="1039"/>
      <c r="Y34" s="1039"/>
      <c r="Z34" s="1039"/>
      <c r="AA34" s="1039">
        <v>16</v>
      </c>
      <c r="AB34" s="1039"/>
      <c r="AC34" s="1039"/>
      <c r="AD34" s="1039"/>
      <c r="AE34" s="1040"/>
      <c r="AF34" s="1035">
        <v>16</v>
      </c>
      <c r="AG34" s="1036"/>
      <c r="AH34" s="1036"/>
      <c r="AI34" s="1036"/>
      <c r="AJ34" s="1037"/>
      <c r="AK34" s="980" t="s">
        <v>566</v>
      </c>
      <c r="AL34" s="971"/>
      <c r="AM34" s="971"/>
      <c r="AN34" s="971"/>
      <c r="AO34" s="971"/>
      <c r="AP34" s="971">
        <v>23</v>
      </c>
      <c r="AQ34" s="971"/>
      <c r="AR34" s="971"/>
      <c r="AS34" s="971"/>
      <c r="AT34" s="971"/>
      <c r="AU34" s="971" t="s">
        <v>552</v>
      </c>
      <c r="AV34" s="971"/>
      <c r="AW34" s="971"/>
      <c r="AX34" s="971"/>
      <c r="AY34" s="971"/>
      <c r="AZ34" s="1041" t="s">
        <v>552</v>
      </c>
      <c r="BA34" s="1041"/>
      <c r="BB34" s="1041"/>
      <c r="BC34" s="1041"/>
      <c r="BD34" s="1041"/>
      <c r="BE34" s="972" t="s">
        <v>397</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398</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377</v>
      </c>
      <c r="B63" s="937" t="s">
        <v>399</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1443</v>
      </c>
      <c r="AG63" s="959"/>
      <c r="AH63" s="959"/>
      <c r="AI63" s="959"/>
      <c r="AJ63" s="1022"/>
      <c r="AK63" s="1023"/>
      <c r="AL63" s="963"/>
      <c r="AM63" s="963"/>
      <c r="AN63" s="963"/>
      <c r="AO63" s="963"/>
      <c r="AP63" s="959">
        <v>6250</v>
      </c>
      <c r="AQ63" s="959"/>
      <c r="AR63" s="959"/>
      <c r="AS63" s="959"/>
      <c r="AT63" s="959"/>
      <c r="AU63" s="959">
        <v>2153</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401</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402</v>
      </c>
      <c r="AV66" s="1002"/>
      <c r="AW66" s="1002"/>
      <c r="AX66" s="1002"/>
      <c r="AY66" s="1003"/>
      <c r="AZ66" s="1001" t="s">
        <v>365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553</v>
      </c>
      <c r="C68" s="986"/>
      <c r="D68" s="986"/>
      <c r="E68" s="986"/>
      <c r="F68" s="986"/>
      <c r="G68" s="986"/>
      <c r="H68" s="986"/>
      <c r="I68" s="986"/>
      <c r="J68" s="986"/>
      <c r="K68" s="986"/>
      <c r="L68" s="986"/>
      <c r="M68" s="986"/>
      <c r="N68" s="986"/>
      <c r="O68" s="986"/>
      <c r="P68" s="987"/>
      <c r="Q68" s="988">
        <v>8593</v>
      </c>
      <c r="R68" s="982"/>
      <c r="S68" s="982"/>
      <c r="T68" s="982"/>
      <c r="U68" s="982"/>
      <c r="V68" s="982">
        <v>7983</v>
      </c>
      <c r="W68" s="982"/>
      <c r="X68" s="982"/>
      <c r="Y68" s="982"/>
      <c r="Z68" s="982"/>
      <c r="AA68" s="982">
        <v>610</v>
      </c>
      <c r="AB68" s="982"/>
      <c r="AC68" s="982"/>
      <c r="AD68" s="982"/>
      <c r="AE68" s="982"/>
      <c r="AF68" s="982">
        <v>610</v>
      </c>
      <c r="AG68" s="982"/>
      <c r="AH68" s="982"/>
      <c r="AI68" s="982"/>
      <c r="AJ68" s="982"/>
      <c r="AK68" s="982">
        <v>58</v>
      </c>
      <c r="AL68" s="982"/>
      <c r="AM68" s="982"/>
      <c r="AN68" s="982"/>
      <c r="AO68" s="982"/>
      <c r="AP68" s="982" t="s">
        <v>552</v>
      </c>
      <c r="AQ68" s="982"/>
      <c r="AR68" s="982"/>
      <c r="AS68" s="982"/>
      <c r="AT68" s="982"/>
      <c r="AU68" s="982" t="s">
        <v>552</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554</v>
      </c>
      <c r="C69" s="975"/>
      <c r="D69" s="975"/>
      <c r="E69" s="975"/>
      <c r="F69" s="975"/>
      <c r="G69" s="975"/>
      <c r="H69" s="975"/>
      <c r="I69" s="975"/>
      <c r="J69" s="975"/>
      <c r="K69" s="975"/>
      <c r="L69" s="975"/>
      <c r="M69" s="975"/>
      <c r="N69" s="975"/>
      <c r="O69" s="975"/>
      <c r="P69" s="976"/>
      <c r="Q69" s="977">
        <v>1688</v>
      </c>
      <c r="R69" s="971"/>
      <c r="S69" s="971"/>
      <c r="T69" s="971"/>
      <c r="U69" s="971"/>
      <c r="V69" s="971">
        <v>1660</v>
      </c>
      <c r="W69" s="971"/>
      <c r="X69" s="971"/>
      <c r="Y69" s="971"/>
      <c r="Z69" s="971"/>
      <c r="AA69" s="971">
        <v>27</v>
      </c>
      <c r="AB69" s="971"/>
      <c r="AC69" s="971"/>
      <c r="AD69" s="971"/>
      <c r="AE69" s="971"/>
      <c r="AF69" s="971">
        <v>27</v>
      </c>
      <c r="AG69" s="971"/>
      <c r="AH69" s="971"/>
      <c r="AI69" s="971"/>
      <c r="AJ69" s="971"/>
      <c r="AK69" s="971" t="s">
        <v>567</v>
      </c>
      <c r="AL69" s="971"/>
      <c r="AM69" s="971"/>
      <c r="AN69" s="971"/>
      <c r="AO69" s="971"/>
      <c r="AP69" s="971">
        <v>948</v>
      </c>
      <c r="AQ69" s="971"/>
      <c r="AR69" s="971"/>
      <c r="AS69" s="971"/>
      <c r="AT69" s="971"/>
      <c r="AU69" s="971" t="s">
        <v>552</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555</v>
      </c>
      <c r="C70" s="975"/>
      <c r="D70" s="975"/>
      <c r="E70" s="975"/>
      <c r="F70" s="975"/>
      <c r="G70" s="975"/>
      <c r="H70" s="975"/>
      <c r="I70" s="975"/>
      <c r="J70" s="975"/>
      <c r="K70" s="975"/>
      <c r="L70" s="975"/>
      <c r="M70" s="975"/>
      <c r="N70" s="975"/>
      <c r="O70" s="975"/>
      <c r="P70" s="976"/>
      <c r="Q70" s="977">
        <v>1139</v>
      </c>
      <c r="R70" s="971"/>
      <c r="S70" s="971"/>
      <c r="T70" s="971"/>
      <c r="U70" s="971"/>
      <c r="V70" s="971">
        <v>1115</v>
      </c>
      <c r="W70" s="971"/>
      <c r="X70" s="971"/>
      <c r="Y70" s="971"/>
      <c r="Z70" s="971"/>
      <c r="AA70" s="971">
        <v>24</v>
      </c>
      <c r="AB70" s="971"/>
      <c r="AC70" s="971"/>
      <c r="AD70" s="971"/>
      <c r="AE70" s="971"/>
      <c r="AF70" s="971">
        <v>24</v>
      </c>
      <c r="AG70" s="971"/>
      <c r="AH70" s="971"/>
      <c r="AI70" s="971"/>
      <c r="AJ70" s="971"/>
      <c r="AK70" s="971">
        <v>5</v>
      </c>
      <c r="AL70" s="971"/>
      <c r="AM70" s="971"/>
      <c r="AN70" s="971"/>
      <c r="AO70" s="971"/>
      <c r="AP70" s="971">
        <v>3217</v>
      </c>
      <c r="AQ70" s="971"/>
      <c r="AR70" s="971"/>
      <c r="AS70" s="971"/>
      <c r="AT70" s="971"/>
      <c r="AU70" s="971">
        <v>2447</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556</v>
      </c>
      <c r="C71" s="975"/>
      <c r="D71" s="975"/>
      <c r="E71" s="975"/>
      <c r="F71" s="975"/>
      <c r="G71" s="975"/>
      <c r="H71" s="975"/>
      <c r="I71" s="975"/>
      <c r="J71" s="975"/>
      <c r="K71" s="975"/>
      <c r="L71" s="975"/>
      <c r="M71" s="975"/>
      <c r="N71" s="975"/>
      <c r="O71" s="975"/>
      <c r="P71" s="976"/>
      <c r="Q71" s="977">
        <v>110</v>
      </c>
      <c r="R71" s="971"/>
      <c r="S71" s="971"/>
      <c r="T71" s="971"/>
      <c r="U71" s="971"/>
      <c r="V71" s="971">
        <v>93</v>
      </c>
      <c r="W71" s="971"/>
      <c r="X71" s="971"/>
      <c r="Y71" s="971"/>
      <c r="Z71" s="971"/>
      <c r="AA71" s="971">
        <v>17</v>
      </c>
      <c r="AB71" s="971"/>
      <c r="AC71" s="971"/>
      <c r="AD71" s="971"/>
      <c r="AE71" s="971"/>
      <c r="AF71" s="971">
        <v>17</v>
      </c>
      <c r="AG71" s="971"/>
      <c r="AH71" s="971"/>
      <c r="AI71" s="971"/>
      <c r="AJ71" s="971"/>
      <c r="AK71" s="971" t="s">
        <v>567</v>
      </c>
      <c r="AL71" s="971"/>
      <c r="AM71" s="971"/>
      <c r="AN71" s="971"/>
      <c r="AO71" s="971"/>
      <c r="AP71" s="971" t="s">
        <v>552</v>
      </c>
      <c r="AQ71" s="971"/>
      <c r="AR71" s="971"/>
      <c r="AS71" s="971"/>
      <c r="AT71" s="971"/>
      <c r="AU71" s="971" t="s">
        <v>552</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557</v>
      </c>
      <c r="C72" s="975"/>
      <c r="D72" s="975"/>
      <c r="E72" s="975"/>
      <c r="F72" s="975"/>
      <c r="G72" s="975"/>
      <c r="H72" s="975"/>
      <c r="I72" s="975"/>
      <c r="J72" s="975"/>
      <c r="K72" s="975"/>
      <c r="L72" s="975"/>
      <c r="M72" s="975"/>
      <c r="N72" s="975"/>
      <c r="O72" s="975"/>
      <c r="P72" s="976"/>
      <c r="Q72" s="977">
        <v>293727</v>
      </c>
      <c r="R72" s="971"/>
      <c r="S72" s="971"/>
      <c r="T72" s="971"/>
      <c r="U72" s="971"/>
      <c r="V72" s="971">
        <v>290111</v>
      </c>
      <c r="W72" s="971"/>
      <c r="X72" s="971"/>
      <c r="Y72" s="971"/>
      <c r="Z72" s="971"/>
      <c r="AA72" s="971">
        <v>3616</v>
      </c>
      <c r="AB72" s="971"/>
      <c r="AC72" s="971"/>
      <c r="AD72" s="971"/>
      <c r="AE72" s="971"/>
      <c r="AF72" s="971">
        <v>3616</v>
      </c>
      <c r="AG72" s="971"/>
      <c r="AH72" s="971"/>
      <c r="AI72" s="971"/>
      <c r="AJ72" s="971"/>
      <c r="AK72" s="971">
        <v>27</v>
      </c>
      <c r="AL72" s="971"/>
      <c r="AM72" s="971"/>
      <c r="AN72" s="971"/>
      <c r="AO72" s="971"/>
      <c r="AP72" s="971" t="s">
        <v>552</v>
      </c>
      <c r="AQ72" s="971"/>
      <c r="AR72" s="971"/>
      <c r="AS72" s="971"/>
      <c r="AT72" s="971"/>
      <c r="AU72" s="971" t="s">
        <v>552</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377</v>
      </c>
      <c r="B88" s="937" t="s">
        <v>403</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4294</v>
      </c>
      <c r="AG88" s="959"/>
      <c r="AH88" s="959"/>
      <c r="AI88" s="959"/>
      <c r="AJ88" s="959"/>
      <c r="AK88" s="963"/>
      <c r="AL88" s="963"/>
      <c r="AM88" s="963"/>
      <c r="AN88" s="963"/>
      <c r="AO88" s="963"/>
      <c r="AP88" s="959">
        <v>4165</v>
      </c>
      <c r="AQ88" s="959"/>
      <c r="AR88" s="959"/>
      <c r="AS88" s="959"/>
      <c r="AT88" s="959"/>
      <c r="AU88" s="959">
        <v>2447</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404</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57</v>
      </c>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v>486</v>
      </c>
      <c r="DM102" s="953"/>
      <c r="DN102" s="953"/>
      <c r="DO102" s="953"/>
      <c r="DP102" s="954"/>
      <c r="DQ102" s="952">
        <v>355</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405</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406</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409</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410</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411</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412</v>
      </c>
      <c r="AB109" s="896"/>
      <c r="AC109" s="896"/>
      <c r="AD109" s="896"/>
      <c r="AE109" s="897"/>
      <c r="AF109" s="898" t="s">
        <v>413</v>
      </c>
      <c r="AG109" s="896"/>
      <c r="AH109" s="896"/>
      <c r="AI109" s="896"/>
      <c r="AJ109" s="897"/>
      <c r="AK109" s="898" t="s">
        <v>295</v>
      </c>
      <c r="AL109" s="896"/>
      <c r="AM109" s="896"/>
      <c r="AN109" s="896"/>
      <c r="AO109" s="897"/>
      <c r="AP109" s="898" t="s">
        <v>414</v>
      </c>
      <c r="AQ109" s="896"/>
      <c r="AR109" s="896"/>
      <c r="AS109" s="896"/>
      <c r="AT109" s="929"/>
      <c r="AU109" s="895" t="s">
        <v>411</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412</v>
      </c>
      <c r="BR109" s="896"/>
      <c r="BS109" s="896"/>
      <c r="BT109" s="896"/>
      <c r="BU109" s="897"/>
      <c r="BV109" s="898" t="s">
        <v>413</v>
      </c>
      <c r="BW109" s="896"/>
      <c r="BX109" s="896"/>
      <c r="BY109" s="896"/>
      <c r="BZ109" s="897"/>
      <c r="CA109" s="898" t="s">
        <v>295</v>
      </c>
      <c r="CB109" s="896"/>
      <c r="CC109" s="896"/>
      <c r="CD109" s="896"/>
      <c r="CE109" s="897"/>
      <c r="CF109" s="936" t="s">
        <v>414</v>
      </c>
      <c r="CG109" s="936"/>
      <c r="CH109" s="936"/>
      <c r="CI109" s="936"/>
      <c r="CJ109" s="936"/>
      <c r="CK109" s="898" t="s">
        <v>415</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412</v>
      </c>
      <c r="DH109" s="896"/>
      <c r="DI109" s="896"/>
      <c r="DJ109" s="896"/>
      <c r="DK109" s="897"/>
      <c r="DL109" s="898" t="s">
        <v>413</v>
      </c>
      <c r="DM109" s="896"/>
      <c r="DN109" s="896"/>
      <c r="DO109" s="896"/>
      <c r="DP109" s="897"/>
      <c r="DQ109" s="898" t="s">
        <v>295</v>
      </c>
      <c r="DR109" s="896"/>
      <c r="DS109" s="896"/>
      <c r="DT109" s="896"/>
      <c r="DU109" s="897"/>
      <c r="DV109" s="898" t="s">
        <v>414</v>
      </c>
      <c r="DW109" s="896"/>
      <c r="DX109" s="896"/>
      <c r="DY109" s="896"/>
      <c r="DZ109" s="929"/>
    </row>
    <row r="110" spans="1:131" s="230" customFormat="1" ht="26.25" customHeight="1" x14ac:dyDescent="0.15">
      <c r="A110" s="807" t="s">
        <v>416</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2870215</v>
      </c>
      <c r="AB110" s="889"/>
      <c r="AC110" s="889"/>
      <c r="AD110" s="889"/>
      <c r="AE110" s="890"/>
      <c r="AF110" s="891">
        <v>2796153</v>
      </c>
      <c r="AG110" s="889"/>
      <c r="AH110" s="889"/>
      <c r="AI110" s="889"/>
      <c r="AJ110" s="890"/>
      <c r="AK110" s="891">
        <v>2946529</v>
      </c>
      <c r="AL110" s="889"/>
      <c r="AM110" s="889"/>
      <c r="AN110" s="889"/>
      <c r="AO110" s="890"/>
      <c r="AP110" s="892">
        <v>27.8</v>
      </c>
      <c r="AQ110" s="893"/>
      <c r="AR110" s="893"/>
      <c r="AS110" s="893"/>
      <c r="AT110" s="894"/>
      <c r="AU110" s="930" t="s">
        <v>69</v>
      </c>
      <c r="AV110" s="931"/>
      <c r="AW110" s="931"/>
      <c r="AX110" s="931"/>
      <c r="AY110" s="931"/>
      <c r="AZ110" s="860" t="s">
        <v>417</v>
      </c>
      <c r="BA110" s="808"/>
      <c r="BB110" s="808"/>
      <c r="BC110" s="808"/>
      <c r="BD110" s="808"/>
      <c r="BE110" s="808"/>
      <c r="BF110" s="808"/>
      <c r="BG110" s="808"/>
      <c r="BH110" s="808"/>
      <c r="BI110" s="808"/>
      <c r="BJ110" s="808"/>
      <c r="BK110" s="808"/>
      <c r="BL110" s="808"/>
      <c r="BM110" s="808"/>
      <c r="BN110" s="808"/>
      <c r="BO110" s="808"/>
      <c r="BP110" s="809"/>
      <c r="BQ110" s="861">
        <v>31486742</v>
      </c>
      <c r="BR110" s="842"/>
      <c r="BS110" s="842"/>
      <c r="BT110" s="842"/>
      <c r="BU110" s="842"/>
      <c r="BV110" s="842">
        <v>31538742</v>
      </c>
      <c r="BW110" s="842"/>
      <c r="BX110" s="842"/>
      <c r="BY110" s="842"/>
      <c r="BZ110" s="842"/>
      <c r="CA110" s="842">
        <v>30830167</v>
      </c>
      <c r="CB110" s="842"/>
      <c r="CC110" s="842"/>
      <c r="CD110" s="842"/>
      <c r="CE110" s="842"/>
      <c r="CF110" s="866">
        <v>290.7</v>
      </c>
      <c r="CG110" s="867"/>
      <c r="CH110" s="867"/>
      <c r="CI110" s="867"/>
      <c r="CJ110" s="867"/>
      <c r="CK110" s="926" t="s">
        <v>418</v>
      </c>
      <c r="CL110" s="819"/>
      <c r="CM110" s="860" t="s">
        <v>419</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420</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421</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422</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423</v>
      </c>
      <c r="B112" s="913"/>
      <c r="C112" s="752" t="s">
        <v>424</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425</v>
      </c>
      <c r="BA112" s="752"/>
      <c r="BB112" s="752"/>
      <c r="BC112" s="752"/>
      <c r="BD112" s="752"/>
      <c r="BE112" s="752"/>
      <c r="BF112" s="752"/>
      <c r="BG112" s="752"/>
      <c r="BH112" s="752"/>
      <c r="BI112" s="752"/>
      <c r="BJ112" s="752"/>
      <c r="BK112" s="752"/>
      <c r="BL112" s="752"/>
      <c r="BM112" s="752"/>
      <c r="BN112" s="752"/>
      <c r="BO112" s="752"/>
      <c r="BP112" s="753"/>
      <c r="BQ112" s="816">
        <v>2156325</v>
      </c>
      <c r="BR112" s="817"/>
      <c r="BS112" s="817"/>
      <c r="BT112" s="817"/>
      <c r="BU112" s="817"/>
      <c r="BV112" s="817">
        <v>2133037</v>
      </c>
      <c r="BW112" s="817"/>
      <c r="BX112" s="817"/>
      <c r="BY112" s="817"/>
      <c r="BZ112" s="817"/>
      <c r="CA112" s="817">
        <v>2153333</v>
      </c>
      <c r="CB112" s="817"/>
      <c r="CC112" s="817"/>
      <c r="CD112" s="817"/>
      <c r="CE112" s="817"/>
      <c r="CF112" s="875">
        <v>20.3</v>
      </c>
      <c r="CG112" s="876"/>
      <c r="CH112" s="876"/>
      <c r="CI112" s="876"/>
      <c r="CJ112" s="876"/>
      <c r="CK112" s="927"/>
      <c r="CL112" s="821"/>
      <c r="CM112" s="815" t="s">
        <v>426</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427</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228105</v>
      </c>
      <c r="AB113" s="919"/>
      <c r="AC113" s="919"/>
      <c r="AD113" s="919"/>
      <c r="AE113" s="920"/>
      <c r="AF113" s="921">
        <v>264786</v>
      </c>
      <c r="AG113" s="919"/>
      <c r="AH113" s="919"/>
      <c r="AI113" s="919"/>
      <c r="AJ113" s="920"/>
      <c r="AK113" s="921">
        <v>256078</v>
      </c>
      <c r="AL113" s="919"/>
      <c r="AM113" s="919"/>
      <c r="AN113" s="919"/>
      <c r="AO113" s="920"/>
      <c r="AP113" s="922">
        <v>2.4</v>
      </c>
      <c r="AQ113" s="923"/>
      <c r="AR113" s="923"/>
      <c r="AS113" s="923"/>
      <c r="AT113" s="924"/>
      <c r="AU113" s="932"/>
      <c r="AV113" s="933"/>
      <c r="AW113" s="933"/>
      <c r="AX113" s="933"/>
      <c r="AY113" s="933"/>
      <c r="AZ113" s="815" t="s">
        <v>428</v>
      </c>
      <c r="BA113" s="752"/>
      <c r="BB113" s="752"/>
      <c r="BC113" s="752"/>
      <c r="BD113" s="752"/>
      <c r="BE113" s="752"/>
      <c r="BF113" s="752"/>
      <c r="BG113" s="752"/>
      <c r="BH113" s="752"/>
      <c r="BI113" s="752"/>
      <c r="BJ113" s="752"/>
      <c r="BK113" s="752"/>
      <c r="BL113" s="752"/>
      <c r="BM113" s="752"/>
      <c r="BN113" s="752"/>
      <c r="BO113" s="752"/>
      <c r="BP113" s="753"/>
      <c r="BQ113" s="816">
        <v>3741542</v>
      </c>
      <c r="BR113" s="817"/>
      <c r="BS113" s="817"/>
      <c r="BT113" s="817"/>
      <c r="BU113" s="817"/>
      <c r="BV113" s="817">
        <v>3288188</v>
      </c>
      <c r="BW113" s="817"/>
      <c r="BX113" s="817"/>
      <c r="BY113" s="817"/>
      <c r="BZ113" s="817"/>
      <c r="CA113" s="817">
        <v>2869086</v>
      </c>
      <c r="CB113" s="817"/>
      <c r="CC113" s="817"/>
      <c r="CD113" s="817"/>
      <c r="CE113" s="817"/>
      <c r="CF113" s="875">
        <v>27</v>
      </c>
      <c r="CG113" s="876"/>
      <c r="CH113" s="876"/>
      <c r="CI113" s="876"/>
      <c r="CJ113" s="876"/>
      <c r="CK113" s="927"/>
      <c r="CL113" s="821"/>
      <c r="CM113" s="815" t="s">
        <v>429</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430</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562025</v>
      </c>
      <c r="AB114" s="780"/>
      <c r="AC114" s="780"/>
      <c r="AD114" s="780"/>
      <c r="AE114" s="781"/>
      <c r="AF114" s="782">
        <v>568977</v>
      </c>
      <c r="AG114" s="780"/>
      <c r="AH114" s="780"/>
      <c r="AI114" s="780"/>
      <c r="AJ114" s="781"/>
      <c r="AK114" s="782">
        <v>578765</v>
      </c>
      <c r="AL114" s="780"/>
      <c r="AM114" s="780"/>
      <c r="AN114" s="780"/>
      <c r="AO114" s="781"/>
      <c r="AP114" s="824">
        <v>5.5</v>
      </c>
      <c r="AQ114" s="825"/>
      <c r="AR114" s="825"/>
      <c r="AS114" s="825"/>
      <c r="AT114" s="826"/>
      <c r="AU114" s="932"/>
      <c r="AV114" s="933"/>
      <c r="AW114" s="933"/>
      <c r="AX114" s="933"/>
      <c r="AY114" s="933"/>
      <c r="AZ114" s="815" t="s">
        <v>431</v>
      </c>
      <c r="BA114" s="752"/>
      <c r="BB114" s="752"/>
      <c r="BC114" s="752"/>
      <c r="BD114" s="752"/>
      <c r="BE114" s="752"/>
      <c r="BF114" s="752"/>
      <c r="BG114" s="752"/>
      <c r="BH114" s="752"/>
      <c r="BI114" s="752"/>
      <c r="BJ114" s="752"/>
      <c r="BK114" s="752"/>
      <c r="BL114" s="752"/>
      <c r="BM114" s="752"/>
      <c r="BN114" s="752"/>
      <c r="BO114" s="752"/>
      <c r="BP114" s="753"/>
      <c r="BQ114" s="816">
        <v>2752160</v>
      </c>
      <c r="BR114" s="817"/>
      <c r="BS114" s="817"/>
      <c r="BT114" s="817"/>
      <c r="BU114" s="817"/>
      <c r="BV114" s="817">
        <v>2709559</v>
      </c>
      <c r="BW114" s="817"/>
      <c r="BX114" s="817"/>
      <c r="BY114" s="817"/>
      <c r="BZ114" s="817"/>
      <c r="CA114" s="817">
        <v>2788552</v>
      </c>
      <c r="CB114" s="817"/>
      <c r="CC114" s="817"/>
      <c r="CD114" s="817"/>
      <c r="CE114" s="817"/>
      <c r="CF114" s="875">
        <v>26.3</v>
      </c>
      <c r="CG114" s="876"/>
      <c r="CH114" s="876"/>
      <c r="CI114" s="876"/>
      <c r="CJ114" s="876"/>
      <c r="CK114" s="927"/>
      <c r="CL114" s="821"/>
      <c r="CM114" s="815" t="s">
        <v>432</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433</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269</v>
      </c>
      <c r="AB115" s="919"/>
      <c r="AC115" s="919"/>
      <c r="AD115" s="919"/>
      <c r="AE115" s="920"/>
      <c r="AF115" s="921">
        <v>246</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434</v>
      </c>
      <c r="BA115" s="752"/>
      <c r="BB115" s="752"/>
      <c r="BC115" s="752"/>
      <c r="BD115" s="752"/>
      <c r="BE115" s="752"/>
      <c r="BF115" s="752"/>
      <c r="BG115" s="752"/>
      <c r="BH115" s="752"/>
      <c r="BI115" s="752"/>
      <c r="BJ115" s="752"/>
      <c r="BK115" s="752"/>
      <c r="BL115" s="752"/>
      <c r="BM115" s="752"/>
      <c r="BN115" s="752"/>
      <c r="BO115" s="752"/>
      <c r="BP115" s="753"/>
      <c r="BQ115" s="816">
        <v>361604</v>
      </c>
      <c r="BR115" s="817"/>
      <c r="BS115" s="817"/>
      <c r="BT115" s="817"/>
      <c r="BU115" s="817"/>
      <c r="BV115" s="817">
        <v>357309</v>
      </c>
      <c r="BW115" s="817"/>
      <c r="BX115" s="817"/>
      <c r="BY115" s="817"/>
      <c r="BZ115" s="817"/>
      <c r="CA115" s="817">
        <v>354612</v>
      </c>
      <c r="CB115" s="817"/>
      <c r="CC115" s="817"/>
      <c r="CD115" s="817"/>
      <c r="CE115" s="817"/>
      <c r="CF115" s="875">
        <v>3.3</v>
      </c>
      <c r="CG115" s="876"/>
      <c r="CH115" s="876"/>
      <c r="CI115" s="876"/>
      <c r="CJ115" s="876"/>
      <c r="CK115" s="927"/>
      <c r="CL115" s="821"/>
      <c r="CM115" s="815" t="s">
        <v>435</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436</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437</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438</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439</v>
      </c>
      <c r="Z117" s="897"/>
      <c r="AA117" s="902">
        <v>3660614</v>
      </c>
      <c r="AB117" s="903"/>
      <c r="AC117" s="903"/>
      <c r="AD117" s="903"/>
      <c r="AE117" s="904"/>
      <c r="AF117" s="905">
        <v>3630162</v>
      </c>
      <c r="AG117" s="903"/>
      <c r="AH117" s="903"/>
      <c r="AI117" s="903"/>
      <c r="AJ117" s="904"/>
      <c r="AK117" s="905">
        <v>3781372</v>
      </c>
      <c r="AL117" s="903"/>
      <c r="AM117" s="903"/>
      <c r="AN117" s="903"/>
      <c r="AO117" s="904"/>
      <c r="AP117" s="906"/>
      <c r="AQ117" s="907"/>
      <c r="AR117" s="907"/>
      <c r="AS117" s="907"/>
      <c r="AT117" s="908"/>
      <c r="AU117" s="932"/>
      <c r="AV117" s="933"/>
      <c r="AW117" s="933"/>
      <c r="AX117" s="933"/>
      <c r="AY117" s="933"/>
      <c r="AZ117" s="863" t="s">
        <v>440</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441</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415</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412</v>
      </c>
      <c r="AB118" s="896"/>
      <c r="AC118" s="896"/>
      <c r="AD118" s="896"/>
      <c r="AE118" s="897"/>
      <c r="AF118" s="898" t="s">
        <v>413</v>
      </c>
      <c r="AG118" s="896"/>
      <c r="AH118" s="896"/>
      <c r="AI118" s="896"/>
      <c r="AJ118" s="897"/>
      <c r="AK118" s="898" t="s">
        <v>295</v>
      </c>
      <c r="AL118" s="896"/>
      <c r="AM118" s="896"/>
      <c r="AN118" s="896"/>
      <c r="AO118" s="897"/>
      <c r="AP118" s="899" t="s">
        <v>414</v>
      </c>
      <c r="AQ118" s="900"/>
      <c r="AR118" s="900"/>
      <c r="AS118" s="900"/>
      <c r="AT118" s="901"/>
      <c r="AU118" s="932"/>
      <c r="AV118" s="933"/>
      <c r="AW118" s="933"/>
      <c r="AX118" s="933"/>
      <c r="AY118" s="933"/>
      <c r="AZ118" s="838" t="s">
        <v>442</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443</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418</v>
      </c>
      <c r="B119" s="819"/>
      <c r="C119" s="860" t="s">
        <v>419</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444</v>
      </c>
      <c r="BP119" s="878"/>
      <c r="BQ119" s="879">
        <v>40498373</v>
      </c>
      <c r="BR119" s="845"/>
      <c r="BS119" s="845"/>
      <c r="BT119" s="845"/>
      <c r="BU119" s="845"/>
      <c r="BV119" s="845">
        <v>40026835</v>
      </c>
      <c r="BW119" s="845"/>
      <c r="BX119" s="845"/>
      <c r="BY119" s="845"/>
      <c r="BZ119" s="845"/>
      <c r="CA119" s="845">
        <v>38995750</v>
      </c>
      <c r="CB119" s="845"/>
      <c r="CC119" s="845"/>
      <c r="CD119" s="845"/>
      <c r="CE119" s="845"/>
      <c r="CF119" s="748"/>
      <c r="CG119" s="749"/>
      <c r="CH119" s="749"/>
      <c r="CI119" s="749"/>
      <c r="CJ119" s="834"/>
      <c r="CK119" s="928"/>
      <c r="CL119" s="823"/>
      <c r="CM119" s="838" t="s">
        <v>445</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422</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446</v>
      </c>
      <c r="AV120" s="881"/>
      <c r="AW120" s="881"/>
      <c r="AX120" s="881"/>
      <c r="AY120" s="882"/>
      <c r="AZ120" s="860" t="s">
        <v>447</v>
      </c>
      <c r="BA120" s="808"/>
      <c r="BB120" s="808"/>
      <c r="BC120" s="808"/>
      <c r="BD120" s="808"/>
      <c r="BE120" s="808"/>
      <c r="BF120" s="808"/>
      <c r="BG120" s="808"/>
      <c r="BH120" s="808"/>
      <c r="BI120" s="808"/>
      <c r="BJ120" s="808"/>
      <c r="BK120" s="808"/>
      <c r="BL120" s="808"/>
      <c r="BM120" s="808"/>
      <c r="BN120" s="808"/>
      <c r="BO120" s="808"/>
      <c r="BP120" s="809"/>
      <c r="BQ120" s="861">
        <v>6996943</v>
      </c>
      <c r="BR120" s="842"/>
      <c r="BS120" s="842"/>
      <c r="BT120" s="842"/>
      <c r="BU120" s="842"/>
      <c r="BV120" s="842">
        <v>7516830</v>
      </c>
      <c r="BW120" s="842"/>
      <c r="BX120" s="842"/>
      <c r="BY120" s="842"/>
      <c r="BZ120" s="842"/>
      <c r="CA120" s="842">
        <v>8787099</v>
      </c>
      <c r="CB120" s="842"/>
      <c r="CC120" s="842"/>
      <c r="CD120" s="842"/>
      <c r="CE120" s="842"/>
      <c r="CF120" s="866">
        <v>82.8</v>
      </c>
      <c r="CG120" s="867"/>
      <c r="CH120" s="867"/>
      <c r="CI120" s="867"/>
      <c r="CJ120" s="867"/>
      <c r="CK120" s="868" t="s">
        <v>448</v>
      </c>
      <c r="CL120" s="852"/>
      <c r="CM120" s="852"/>
      <c r="CN120" s="852"/>
      <c r="CO120" s="853"/>
      <c r="CP120" s="872" t="s">
        <v>394</v>
      </c>
      <c r="CQ120" s="873"/>
      <c r="CR120" s="873"/>
      <c r="CS120" s="873"/>
      <c r="CT120" s="873"/>
      <c r="CU120" s="873"/>
      <c r="CV120" s="873"/>
      <c r="CW120" s="873"/>
      <c r="CX120" s="873"/>
      <c r="CY120" s="873"/>
      <c r="CZ120" s="873"/>
      <c r="DA120" s="873"/>
      <c r="DB120" s="873"/>
      <c r="DC120" s="873"/>
      <c r="DD120" s="873"/>
      <c r="DE120" s="873"/>
      <c r="DF120" s="874"/>
      <c r="DG120" s="861">
        <v>2156325</v>
      </c>
      <c r="DH120" s="842"/>
      <c r="DI120" s="842"/>
      <c r="DJ120" s="842"/>
      <c r="DK120" s="842"/>
      <c r="DL120" s="842">
        <v>2133037</v>
      </c>
      <c r="DM120" s="842"/>
      <c r="DN120" s="842"/>
      <c r="DO120" s="842"/>
      <c r="DP120" s="842"/>
      <c r="DQ120" s="842">
        <v>2153333</v>
      </c>
      <c r="DR120" s="842"/>
      <c r="DS120" s="842"/>
      <c r="DT120" s="842"/>
      <c r="DU120" s="842"/>
      <c r="DV120" s="843">
        <v>20.3</v>
      </c>
      <c r="DW120" s="843"/>
      <c r="DX120" s="843"/>
      <c r="DY120" s="843"/>
      <c r="DZ120" s="844"/>
    </row>
    <row r="121" spans="1:130" s="230" customFormat="1" ht="26.25" customHeight="1" x14ac:dyDescent="0.15">
      <c r="A121" s="820"/>
      <c r="B121" s="821"/>
      <c r="C121" s="863" t="s">
        <v>449</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450</v>
      </c>
      <c r="BA121" s="752"/>
      <c r="BB121" s="752"/>
      <c r="BC121" s="752"/>
      <c r="BD121" s="752"/>
      <c r="BE121" s="752"/>
      <c r="BF121" s="752"/>
      <c r="BG121" s="752"/>
      <c r="BH121" s="752"/>
      <c r="BI121" s="752"/>
      <c r="BJ121" s="752"/>
      <c r="BK121" s="752"/>
      <c r="BL121" s="752"/>
      <c r="BM121" s="752"/>
      <c r="BN121" s="752"/>
      <c r="BO121" s="752"/>
      <c r="BP121" s="753"/>
      <c r="BQ121" s="816">
        <v>902745</v>
      </c>
      <c r="BR121" s="817"/>
      <c r="BS121" s="817"/>
      <c r="BT121" s="817"/>
      <c r="BU121" s="817"/>
      <c r="BV121" s="817">
        <v>836208</v>
      </c>
      <c r="BW121" s="817"/>
      <c r="BX121" s="817"/>
      <c r="BY121" s="817"/>
      <c r="BZ121" s="817"/>
      <c r="CA121" s="817">
        <v>926702</v>
      </c>
      <c r="CB121" s="817"/>
      <c r="CC121" s="817"/>
      <c r="CD121" s="817"/>
      <c r="CE121" s="817"/>
      <c r="CF121" s="875">
        <v>8.6999999999999993</v>
      </c>
      <c r="CG121" s="876"/>
      <c r="CH121" s="876"/>
      <c r="CI121" s="876"/>
      <c r="CJ121" s="876"/>
      <c r="CK121" s="869"/>
      <c r="CL121" s="855"/>
      <c r="CM121" s="855"/>
      <c r="CN121" s="855"/>
      <c r="CO121" s="856"/>
      <c r="CP121" s="835" t="s">
        <v>395</v>
      </c>
      <c r="CQ121" s="836"/>
      <c r="CR121" s="836"/>
      <c r="CS121" s="836"/>
      <c r="CT121" s="836"/>
      <c r="CU121" s="836"/>
      <c r="CV121" s="836"/>
      <c r="CW121" s="836"/>
      <c r="CX121" s="836"/>
      <c r="CY121" s="836"/>
      <c r="CZ121" s="836"/>
      <c r="DA121" s="836"/>
      <c r="DB121" s="836"/>
      <c r="DC121" s="836"/>
      <c r="DD121" s="836"/>
      <c r="DE121" s="836"/>
      <c r="DF121" s="837"/>
      <c r="DG121" s="816" t="s">
        <v>122</v>
      </c>
      <c r="DH121" s="817"/>
      <c r="DI121" s="817"/>
      <c r="DJ121" s="817"/>
      <c r="DK121" s="817"/>
      <c r="DL121" s="817" t="s">
        <v>122</v>
      </c>
      <c r="DM121" s="817"/>
      <c r="DN121" s="817"/>
      <c r="DO121" s="817"/>
      <c r="DP121" s="817"/>
      <c r="DQ121" s="817" t="s">
        <v>122</v>
      </c>
      <c r="DR121" s="817"/>
      <c r="DS121" s="817"/>
      <c r="DT121" s="817"/>
      <c r="DU121" s="817"/>
      <c r="DV121" s="794" t="s">
        <v>122</v>
      </c>
      <c r="DW121" s="794"/>
      <c r="DX121" s="794"/>
      <c r="DY121" s="794"/>
      <c r="DZ121" s="795"/>
    </row>
    <row r="122" spans="1:130" s="230" customFormat="1" ht="26.25" customHeight="1" x14ac:dyDescent="0.15">
      <c r="A122" s="820"/>
      <c r="B122" s="821"/>
      <c r="C122" s="815" t="s">
        <v>432</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451</v>
      </c>
      <c r="BA122" s="839"/>
      <c r="BB122" s="839"/>
      <c r="BC122" s="839"/>
      <c r="BD122" s="839"/>
      <c r="BE122" s="839"/>
      <c r="BF122" s="839"/>
      <c r="BG122" s="839"/>
      <c r="BH122" s="839"/>
      <c r="BI122" s="839"/>
      <c r="BJ122" s="839"/>
      <c r="BK122" s="839"/>
      <c r="BL122" s="839"/>
      <c r="BM122" s="839"/>
      <c r="BN122" s="839"/>
      <c r="BO122" s="839"/>
      <c r="BP122" s="840"/>
      <c r="BQ122" s="879">
        <v>27601134</v>
      </c>
      <c r="BR122" s="845"/>
      <c r="BS122" s="845"/>
      <c r="BT122" s="845"/>
      <c r="BU122" s="845"/>
      <c r="BV122" s="845">
        <v>28254758</v>
      </c>
      <c r="BW122" s="845"/>
      <c r="BX122" s="845"/>
      <c r="BY122" s="845"/>
      <c r="BZ122" s="845"/>
      <c r="CA122" s="845">
        <v>27359213</v>
      </c>
      <c r="CB122" s="845"/>
      <c r="CC122" s="845"/>
      <c r="CD122" s="845"/>
      <c r="CE122" s="845"/>
      <c r="CF122" s="846">
        <v>257.89999999999998</v>
      </c>
      <c r="CG122" s="847"/>
      <c r="CH122" s="847"/>
      <c r="CI122" s="847"/>
      <c r="CJ122" s="847"/>
      <c r="CK122" s="869"/>
      <c r="CL122" s="855"/>
      <c r="CM122" s="855"/>
      <c r="CN122" s="855"/>
      <c r="CO122" s="856"/>
      <c r="CP122" s="835" t="s">
        <v>391</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15">
      <c r="A123" s="820"/>
      <c r="B123" s="821"/>
      <c r="C123" s="815" t="s">
        <v>438</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452</v>
      </c>
      <c r="BP123" s="878"/>
      <c r="BQ123" s="832">
        <v>35500822</v>
      </c>
      <c r="BR123" s="833"/>
      <c r="BS123" s="833"/>
      <c r="BT123" s="833"/>
      <c r="BU123" s="833"/>
      <c r="BV123" s="833">
        <v>36607796</v>
      </c>
      <c r="BW123" s="833"/>
      <c r="BX123" s="833"/>
      <c r="BY123" s="833"/>
      <c r="BZ123" s="833"/>
      <c r="CA123" s="833">
        <v>37073014</v>
      </c>
      <c r="CB123" s="833"/>
      <c r="CC123" s="833"/>
      <c r="CD123" s="833"/>
      <c r="CE123" s="833"/>
      <c r="CF123" s="748"/>
      <c r="CG123" s="749"/>
      <c r="CH123" s="749"/>
      <c r="CI123" s="749"/>
      <c r="CJ123" s="834"/>
      <c r="CK123" s="869"/>
      <c r="CL123" s="855"/>
      <c r="CM123" s="855"/>
      <c r="CN123" s="855"/>
      <c r="CO123" s="856"/>
      <c r="CP123" s="835" t="s">
        <v>390</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441</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453</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46.5</v>
      </c>
      <c r="BR124" s="831"/>
      <c r="BS124" s="831"/>
      <c r="BT124" s="831"/>
      <c r="BU124" s="831"/>
      <c r="BV124" s="831">
        <v>32.299999999999997</v>
      </c>
      <c r="BW124" s="831"/>
      <c r="BX124" s="831"/>
      <c r="BY124" s="831"/>
      <c r="BZ124" s="831"/>
      <c r="CA124" s="831">
        <v>18.100000000000001</v>
      </c>
      <c r="CB124" s="831"/>
      <c r="CC124" s="831"/>
      <c r="CD124" s="831"/>
      <c r="CE124" s="831"/>
      <c r="CF124" s="726"/>
      <c r="CG124" s="727"/>
      <c r="CH124" s="727"/>
      <c r="CI124" s="727"/>
      <c r="CJ124" s="862"/>
      <c r="CK124" s="870"/>
      <c r="CL124" s="870"/>
      <c r="CM124" s="870"/>
      <c r="CN124" s="870"/>
      <c r="CO124" s="871"/>
      <c r="CP124" s="835" t="s">
        <v>454</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443</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455</v>
      </c>
      <c r="CL125" s="852"/>
      <c r="CM125" s="852"/>
      <c r="CN125" s="852"/>
      <c r="CO125" s="853"/>
      <c r="CP125" s="860" t="s">
        <v>456</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445</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457</v>
      </c>
      <c r="CQ126" s="752"/>
      <c r="CR126" s="752"/>
      <c r="CS126" s="752"/>
      <c r="CT126" s="752"/>
      <c r="CU126" s="752"/>
      <c r="CV126" s="752"/>
      <c r="CW126" s="752"/>
      <c r="CX126" s="752"/>
      <c r="CY126" s="752"/>
      <c r="CZ126" s="752"/>
      <c r="DA126" s="752"/>
      <c r="DB126" s="752"/>
      <c r="DC126" s="752"/>
      <c r="DD126" s="752"/>
      <c r="DE126" s="752"/>
      <c r="DF126" s="753"/>
      <c r="DG126" s="816">
        <v>361604</v>
      </c>
      <c r="DH126" s="817"/>
      <c r="DI126" s="817"/>
      <c r="DJ126" s="817"/>
      <c r="DK126" s="817"/>
      <c r="DL126" s="817">
        <v>357309</v>
      </c>
      <c r="DM126" s="817"/>
      <c r="DN126" s="817"/>
      <c r="DO126" s="817"/>
      <c r="DP126" s="817"/>
      <c r="DQ126" s="817">
        <v>354612</v>
      </c>
      <c r="DR126" s="817"/>
      <c r="DS126" s="817"/>
      <c r="DT126" s="817"/>
      <c r="DU126" s="817"/>
      <c r="DV126" s="794">
        <v>3.3</v>
      </c>
      <c r="DW126" s="794"/>
      <c r="DX126" s="794"/>
      <c r="DY126" s="794"/>
      <c r="DZ126" s="795"/>
    </row>
    <row r="127" spans="1:130" s="230" customFormat="1" ht="26.25" customHeight="1" x14ac:dyDescent="0.15">
      <c r="A127" s="822"/>
      <c r="B127" s="823"/>
      <c r="C127" s="838" t="s">
        <v>458</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269</v>
      </c>
      <c r="AB127" s="780"/>
      <c r="AC127" s="780"/>
      <c r="AD127" s="780"/>
      <c r="AE127" s="781"/>
      <c r="AF127" s="782">
        <v>246</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459</v>
      </c>
      <c r="AY127" s="812"/>
      <c r="AZ127" s="812"/>
      <c r="BA127" s="812"/>
      <c r="BB127" s="812"/>
      <c r="BC127" s="812"/>
      <c r="BD127" s="812"/>
      <c r="BE127" s="813"/>
      <c r="BF127" s="811" t="s">
        <v>460</v>
      </c>
      <c r="BG127" s="812"/>
      <c r="BH127" s="812"/>
      <c r="BI127" s="812"/>
      <c r="BJ127" s="812"/>
      <c r="BK127" s="812"/>
      <c r="BL127" s="813"/>
      <c r="BM127" s="811" t="s">
        <v>461</v>
      </c>
      <c r="BN127" s="812"/>
      <c r="BO127" s="812"/>
      <c r="BP127" s="812"/>
      <c r="BQ127" s="812"/>
      <c r="BR127" s="812"/>
      <c r="BS127" s="813"/>
      <c r="BT127" s="811" t="s">
        <v>462</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463</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464</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465</v>
      </c>
      <c r="X128" s="798"/>
      <c r="Y128" s="798"/>
      <c r="Z128" s="799"/>
      <c r="AA128" s="800">
        <v>123010</v>
      </c>
      <c r="AB128" s="801"/>
      <c r="AC128" s="801"/>
      <c r="AD128" s="801"/>
      <c r="AE128" s="802"/>
      <c r="AF128" s="803">
        <v>146733</v>
      </c>
      <c r="AG128" s="801"/>
      <c r="AH128" s="801"/>
      <c r="AI128" s="801"/>
      <c r="AJ128" s="802"/>
      <c r="AK128" s="803">
        <v>135666</v>
      </c>
      <c r="AL128" s="801"/>
      <c r="AM128" s="801"/>
      <c r="AN128" s="801"/>
      <c r="AO128" s="802"/>
      <c r="AP128" s="804"/>
      <c r="AQ128" s="805"/>
      <c r="AR128" s="805"/>
      <c r="AS128" s="805"/>
      <c r="AT128" s="806"/>
      <c r="AU128" s="232"/>
      <c r="AV128" s="232"/>
      <c r="AW128" s="232"/>
      <c r="AX128" s="807" t="s">
        <v>466</v>
      </c>
      <c r="AY128" s="808"/>
      <c r="AZ128" s="808"/>
      <c r="BA128" s="808"/>
      <c r="BB128" s="808"/>
      <c r="BC128" s="808"/>
      <c r="BD128" s="808"/>
      <c r="BE128" s="809"/>
      <c r="BF128" s="786" t="s">
        <v>122</v>
      </c>
      <c r="BG128" s="787"/>
      <c r="BH128" s="787"/>
      <c r="BI128" s="787"/>
      <c r="BJ128" s="787"/>
      <c r="BK128" s="787"/>
      <c r="BL128" s="810"/>
      <c r="BM128" s="786">
        <v>12.93</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467</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468</v>
      </c>
      <c r="X129" s="777"/>
      <c r="Y129" s="777"/>
      <c r="Z129" s="778"/>
      <c r="AA129" s="779">
        <v>13265370</v>
      </c>
      <c r="AB129" s="780"/>
      <c r="AC129" s="780"/>
      <c r="AD129" s="780"/>
      <c r="AE129" s="781"/>
      <c r="AF129" s="782">
        <v>13104317</v>
      </c>
      <c r="AG129" s="780"/>
      <c r="AH129" s="780"/>
      <c r="AI129" s="780"/>
      <c r="AJ129" s="781"/>
      <c r="AK129" s="782">
        <v>13218753</v>
      </c>
      <c r="AL129" s="780"/>
      <c r="AM129" s="780"/>
      <c r="AN129" s="780"/>
      <c r="AO129" s="781"/>
      <c r="AP129" s="783"/>
      <c r="AQ129" s="784"/>
      <c r="AR129" s="784"/>
      <c r="AS129" s="784"/>
      <c r="AT129" s="785"/>
      <c r="AU129" s="233"/>
      <c r="AV129" s="233"/>
      <c r="AW129" s="233"/>
      <c r="AX129" s="751" t="s">
        <v>469</v>
      </c>
      <c r="AY129" s="752"/>
      <c r="AZ129" s="752"/>
      <c r="BA129" s="752"/>
      <c r="BB129" s="752"/>
      <c r="BC129" s="752"/>
      <c r="BD129" s="752"/>
      <c r="BE129" s="753"/>
      <c r="BF129" s="770" t="s">
        <v>122</v>
      </c>
      <c r="BG129" s="771"/>
      <c r="BH129" s="771"/>
      <c r="BI129" s="771"/>
      <c r="BJ129" s="771"/>
      <c r="BK129" s="771"/>
      <c r="BL129" s="772"/>
      <c r="BM129" s="770">
        <v>17.93</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470</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471</v>
      </c>
      <c r="X130" s="777"/>
      <c r="Y130" s="777"/>
      <c r="Z130" s="778"/>
      <c r="AA130" s="779">
        <v>2533034</v>
      </c>
      <c r="AB130" s="780"/>
      <c r="AC130" s="780"/>
      <c r="AD130" s="780"/>
      <c r="AE130" s="781"/>
      <c r="AF130" s="782">
        <v>2519803</v>
      </c>
      <c r="AG130" s="780"/>
      <c r="AH130" s="780"/>
      <c r="AI130" s="780"/>
      <c r="AJ130" s="781"/>
      <c r="AK130" s="782">
        <v>2611767</v>
      </c>
      <c r="AL130" s="780"/>
      <c r="AM130" s="780"/>
      <c r="AN130" s="780"/>
      <c r="AO130" s="781"/>
      <c r="AP130" s="783"/>
      <c r="AQ130" s="784"/>
      <c r="AR130" s="784"/>
      <c r="AS130" s="784"/>
      <c r="AT130" s="785"/>
      <c r="AU130" s="233"/>
      <c r="AV130" s="233"/>
      <c r="AW130" s="233"/>
      <c r="AX130" s="751" t="s">
        <v>472</v>
      </c>
      <c r="AY130" s="752"/>
      <c r="AZ130" s="752"/>
      <c r="BA130" s="752"/>
      <c r="BB130" s="752"/>
      <c r="BC130" s="752"/>
      <c r="BD130" s="752"/>
      <c r="BE130" s="753"/>
      <c r="BF130" s="754">
        <v>9.4</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473</v>
      </c>
      <c r="X131" s="761"/>
      <c r="Y131" s="761"/>
      <c r="Z131" s="762"/>
      <c r="AA131" s="763">
        <v>10732336</v>
      </c>
      <c r="AB131" s="764"/>
      <c r="AC131" s="764"/>
      <c r="AD131" s="764"/>
      <c r="AE131" s="765"/>
      <c r="AF131" s="766">
        <v>10584514</v>
      </c>
      <c r="AG131" s="764"/>
      <c r="AH131" s="764"/>
      <c r="AI131" s="764"/>
      <c r="AJ131" s="765"/>
      <c r="AK131" s="766">
        <v>10606986</v>
      </c>
      <c r="AL131" s="764"/>
      <c r="AM131" s="764"/>
      <c r="AN131" s="764"/>
      <c r="AO131" s="765"/>
      <c r="AP131" s="767"/>
      <c r="AQ131" s="768"/>
      <c r="AR131" s="768"/>
      <c r="AS131" s="768"/>
      <c r="AT131" s="769"/>
      <c r="AU131" s="233"/>
      <c r="AV131" s="233"/>
      <c r="AW131" s="233"/>
      <c r="AX131" s="729" t="s">
        <v>474</v>
      </c>
      <c r="AY131" s="730"/>
      <c r="AZ131" s="730"/>
      <c r="BA131" s="730"/>
      <c r="BB131" s="730"/>
      <c r="BC131" s="730"/>
      <c r="BD131" s="730"/>
      <c r="BE131" s="731"/>
      <c r="BF131" s="732">
        <v>18.100000000000001</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475</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476</v>
      </c>
      <c r="W132" s="742"/>
      <c r="X132" s="742"/>
      <c r="Y132" s="742"/>
      <c r="Z132" s="743"/>
      <c r="AA132" s="744">
        <v>9.3602175709999997</v>
      </c>
      <c r="AB132" s="745"/>
      <c r="AC132" s="745"/>
      <c r="AD132" s="745"/>
      <c r="AE132" s="746"/>
      <c r="AF132" s="747">
        <v>9.1041119130000006</v>
      </c>
      <c r="AG132" s="745"/>
      <c r="AH132" s="745"/>
      <c r="AI132" s="745"/>
      <c r="AJ132" s="746"/>
      <c r="AK132" s="747">
        <v>9.7477172119999995</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477</v>
      </c>
      <c r="W133" s="721"/>
      <c r="X133" s="721"/>
      <c r="Y133" s="721"/>
      <c r="Z133" s="722"/>
      <c r="AA133" s="723">
        <v>9.3000000000000007</v>
      </c>
      <c r="AB133" s="724"/>
      <c r="AC133" s="724"/>
      <c r="AD133" s="724"/>
      <c r="AE133" s="725"/>
      <c r="AF133" s="723">
        <v>9.1999999999999993</v>
      </c>
      <c r="AG133" s="724"/>
      <c r="AH133" s="724"/>
      <c r="AI133" s="724"/>
      <c r="AJ133" s="725"/>
      <c r="AK133" s="723">
        <v>9.4</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D7sg3v7z2OWdLXrLlfQyiH2NLZvvW1Ipp7cUVI/BPnPSakcinC/FTpU7N/rvB4juSlTJjEESxePXzI9KoAuFFw==" saltValue="j39a6l+bfl9DBWck3Ky6u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UGWSsMSZZPi03C3STGhoinqyrY6xuvGLdsbi5UBral/CleFTt3BKYGQ9yzkWU+4m+jN+uzzK9dvPa4WSEj2QNg==" saltValue="yCqIuTdcICewPr1vv6mW/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M8e5YYeY9UudK2oc/SAwK69Y/fqzttOqhZ7AJ5pkTPJ0EdaGx5DeomG8K1t90j+Sofaz92wmjrL8/4i0N9bmA==" saltValue="+lPewEPPSuGJj15RBk2bs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481</v>
      </c>
      <c r="AP7" s="272"/>
      <c r="AQ7" s="273" t="s">
        <v>482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483</v>
      </c>
      <c r="AQ8" s="279" t="s">
        <v>484</v>
      </c>
      <c r="AR8" s="280" t="s">
        <v>485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486</v>
      </c>
      <c r="AL9" s="1131"/>
      <c r="AM9" s="1131"/>
      <c r="AN9" s="1132"/>
      <c r="AO9" s="281">
        <v>3746925</v>
      </c>
      <c r="AP9" s="281">
        <v>98811</v>
      </c>
      <c r="AQ9" s="282">
        <v>107616</v>
      </c>
      <c r="AR9" s="283">
        <v>-8.1999999999999993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487</v>
      </c>
      <c r="AL10" s="1131"/>
      <c r="AM10" s="1131"/>
      <c r="AN10" s="1132"/>
      <c r="AO10" s="284">
        <v>650634</v>
      </c>
      <c r="AP10" s="284">
        <v>17158</v>
      </c>
      <c r="AQ10" s="285">
        <v>10095</v>
      </c>
      <c r="AR10" s="286">
        <v>70</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488</v>
      </c>
      <c r="AL11" s="1131"/>
      <c r="AM11" s="1131"/>
      <c r="AN11" s="1132"/>
      <c r="AO11" s="284">
        <v>13738</v>
      </c>
      <c r="AP11" s="284">
        <v>362</v>
      </c>
      <c r="AQ11" s="285">
        <v>1704</v>
      </c>
      <c r="AR11" s="286">
        <v>-78.8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489</v>
      </c>
      <c r="AL12" s="1131"/>
      <c r="AM12" s="1131"/>
      <c r="AN12" s="1132"/>
      <c r="AO12" s="284" t="s">
        <v>490</v>
      </c>
      <c r="AP12" s="284" t="s">
        <v>490</v>
      </c>
      <c r="AQ12" s="285">
        <v>7</v>
      </c>
      <c r="AR12" s="286" t="s">
        <v>490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491</v>
      </c>
      <c r="AL13" s="1131"/>
      <c r="AM13" s="1131"/>
      <c r="AN13" s="1132"/>
      <c r="AO13" s="284">
        <v>269050</v>
      </c>
      <c r="AP13" s="284">
        <v>7095</v>
      </c>
      <c r="AQ13" s="285">
        <v>4110</v>
      </c>
      <c r="AR13" s="286">
        <v>72.599999999999994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492</v>
      </c>
      <c r="AL14" s="1131"/>
      <c r="AM14" s="1131"/>
      <c r="AN14" s="1132"/>
      <c r="AO14" s="284">
        <v>276782</v>
      </c>
      <c r="AP14" s="284">
        <v>7299</v>
      </c>
      <c r="AQ14" s="285">
        <v>2451</v>
      </c>
      <c r="AR14" s="286">
        <v>197.8</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493</v>
      </c>
      <c r="AL15" s="1134"/>
      <c r="AM15" s="1134"/>
      <c r="AN15" s="1135"/>
      <c r="AO15" s="284">
        <v>-187380</v>
      </c>
      <c r="AP15" s="284">
        <v>-4941</v>
      </c>
      <c r="AQ15" s="285">
        <v>-6399</v>
      </c>
      <c r="AR15" s="286">
        <v>-22.8</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178</v>
      </c>
      <c r="AL16" s="1134"/>
      <c r="AM16" s="1134"/>
      <c r="AN16" s="1135"/>
      <c r="AO16" s="284">
        <v>4769749</v>
      </c>
      <c r="AP16" s="284">
        <v>125785</v>
      </c>
      <c r="AQ16" s="285">
        <v>119584</v>
      </c>
      <c r="AR16" s="286">
        <v>5.2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498</v>
      </c>
      <c r="AL21" s="1137"/>
      <c r="AM21" s="1137"/>
      <c r="AN21" s="1138"/>
      <c r="AO21" s="297">
        <v>10.68</v>
      </c>
      <c r="AP21" s="298">
        <v>10.86</v>
      </c>
      <c r="AQ21" s="299">
        <v>-0.18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499</v>
      </c>
      <c r="AL22" s="1137"/>
      <c r="AM22" s="1137"/>
      <c r="AN22" s="1138"/>
      <c r="AO22" s="302">
        <v>98.6</v>
      </c>
      <c r="AP22" s="303">
        <v>97.3</v>
      </c>
      <c r="AQ22" s="304">
        <v>1.3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500</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481</v>
      </c>
      <c r="AP30" s="272"/>
      <c r="AQ30" s="273" t="s">
        <v>482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483</v>
      </c>
      <c r="AQ31" s="279" t="s">
        <v>484</v>
      </c>
      <c r="AR31" s="280" t="s">
        <v>485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503</v>
      </c>
      <c r="AL32" s="1121"/>
      <c r="AM32" s="1121"/>
      <c r="AN32" s="1122"/>
      <c r="AO32" s="312">
        <v>2946529</v>
      </c>
      <c r="AP32" s="312">
        <v>77704</v>
      </c>
      <c r="AQ32" s="313">
        <v>75090</v>
      </c>
      <c r="AR32" s="314">
        <v>3.5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504</v>
      </c>
      <c r="AL33" s="1121"/>
      <c r="AM33" s="1121"/>
      <c r="AN33" s="1122"/>
      <c r="AO33" s="312" t="s">
        <v>490</v>
      </c>
      <c r="AP33" s="312" t="s">
        <v>490</v>
      </c>
      <c r="AQ33" s="313" t="s">
        <v>490</v>
      </c>
      <c r="AR33" s="314" t="s">
        <v>490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505</v>
      </c>
      <c r="AL34" s="1121"/>
      <c r="AM34" s="1121"/>
      <c r="AN34" s="1122"/>
      <c r="AO34" s="312" t="s">
        <v>490</v>
      </c>
      <c r="AP34" s="312" t="s">
        <v>490</v>
      </c>
      <c r="AQ34" s="313">
        <v>1</v>
      </c>
      <c r="AR34" s="314" t="s">
        <v>490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506</v>
      </c>
      <c r="AL35" s="1121"/>
      <c r="AM35" s="1121"/>
      <c r="AN35" s="1122"/>
      <c r="AO35" s="312">
        <v>256078</v>
      </c>
      <c r="AP35" s="312">
        <v>6753</v>
      </c>
      <c r="AQ35" s="313">
        <v>17211</v>
      </c>
      <c r="AR35" s="314">
        <v>-60.8</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507</v>
      </c>
      <c r="AL36" s="1121"/>
      <c r="AM36" s="1121"/>
      <c r="AN36" s="1122"/>
      <c r="AO36" s="312">
        <v>578765</v>
      </c>
      <c r="AP36" s="312">
        <v>15263</v>
      </c>
      <c r="AQ36" s="313">
        <v>2478</v>
      </c>
      <c r="AR36" s="314">
        <v>515.9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508</v>
      </c>
      <c r="AL37" s="1121"/>
      <c r="AM37" s="1121"/>
      <c r="AN37" s="1122"/>
      <c r="AO37" s="312" t="s">
        <v>490</v>
      </c>
      <c r="AP37" s="312" t="s">
        <v>490</v>
      </c>
      <c r="AQ37" s="313">
        <v>654</v>
      </c>
      <c r="AR37" s="314" t="s">
        <v>490</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509</v>
      </c>
      <c r="AL38" s="1124"/>
      <c r="AM38" s="1124"/>
      <c r="AN38" s="1125"/>
      <c r="AO38" s="315" t="s">
        <v>490</v>
      </c>
      <c r="AP38" s="315" t="s">
        <v>490</v>
      </c>
      <c r="AQ38" s="316">
        <v>4</v>
      </c>
      <c r="AR38" s="304" t="s">
        <v>490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510</v>
      </c>
      <c r="AL39" s="1124"/>
      <c r="AM39" s="1124"/>
      <c r="AN39" s="1125"/>
      <c r="AO39" s="312">
        <v>-135666</v>
      </c>
      <c r="AP39" s="312">
        <v>-3578</v>
      </c>
      <c r="AQ39" s="313">
        <v>-3502</v>
      </c>
      <c r="AR39" s="314">
        <v>2.2000000000000002</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511</v>
      </c>
      <c r="AL40" s="1121"/>
      <c r="AM40" s="1121"/>
      <c r="AN40" s="1122"/>
      <c r="AO40" s="312">
        <v>-2611767</v>
      </c>
      <c r="AP40" s="312">
        <v>-68876</v>
      </c>
      <c r="AQ40" s="313">
        <v>-63750</v>
      </c>
      <c r="AR40" s="314">
        <v>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288</v>
      </c>
      <c r="AL41" s="1127"/>
      <c r="AM41" s="1127"/>
      <c r="AN41" s="1128"/>
      <c r="AO41" s="312">
        <v>1033939</v>
      </c>
      <c r="AP41" s="312">
        <v>27266</v>
      </c>
      <c r="AQ41" s="313">
        <v>28185</v>
      </c>
      <c r="AR41" s="314">
        <v>-3.3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481</v>
      </c>
      <c r="AN49" s="1115" t="s">
        <v>514</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515</v>
      </c>
      <c r="AO50" s="329" t="s">
        <v>516</v>
      </c>
      <c r="AP50" s="330" t="s">
        <v>517</v>
      </c>
      <c r="AQ50" s="331" t="s">
        <v>518</v>
      </c>
      <c r="AR50" s="332" t="s">
        <v>519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4829490</v>
      </c>
      <c r="AN51" s="334">
        <v>119705</v>
      </c>
      <c r="AO51" s="335">
        <v>-6.7</v>
      </c>
      <c r="AP51" s="336">
        <v>94081</v>
      </c>
      <c r="AQ51" s="337">
        <v>10.5</v>
      </c>
      <c r="AR51" s="338">
        <v>-17.2</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2949179</v>
      </c>
      <c r="AN52" s="342">
        <v>73099</v>
      </c>
      <c r="AO52" s="343">
        <v>-21.6</v>
      </c>
      <c r="AP52" s="344">
        <v>48949</v>
      </c>
      <c r="AQ52" s="345">
        <v>11.5</v>
      </c>
      <c r="AR52" s="346">
        <v>-33.1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7338972</v>
      </c>
      <c r="AN53" s="334">
        <v>184568</v>
      </c>
      <c r="AO53" s="335">
        <v>54.2</v>
      </c>
      <c r="AP53" s="336">
        <v>92632</v>
      </c>
      <c r="AQ53" s="337">
        <v>-1.5</v>
      </c>
      <c r="AR53" s="338">
        <v>55.7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4646031</v>
      </c>
      <c r="AN54" s="342">
        <v>116843</v>
      </c>
      <c r="AO54" s="343">
        <v>59.8</v>
      </c>
      <c r="AP54" s="344">
        <v>47978</v>
      </c>
      <c r="AQ54" s="345">
        <v>-2</v>
      </c>
      <c r="AR54" s="346">
        <v>61.8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5676192</v>
      </c>
      <c r="AN55" s="334">
        <v>145030</v>
      </c>
      <c r="AO55" s="335">
        <v>-21.4</v>
      </c>
      <c r="AP55" s="336">
        <v>96469</v>
      </c>
      <c r="AQ55" s="337">
        <v>4.0999999999999996</v>
      </c>
      <c r="AR55" s="338">
        <v>-25.5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2981497</v>
      </c>
      <c r="AN56" s="342">
        <v>76179</v>
      </c>
      <c r="AO56" s="343">
        <v>-34.799999999999997</v>
      </c>
      <c r="AP56" s="344">
        <v>49775</v>
      </c>
      <c r="AQ56" s="345">
        <v>3.7</v>
      </c>
      <c r="AR56" s="346">
        <v>-38.5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3968324</v>
      </c>
      <c r="AN57" s="334">
        <v>103108</v>
      </c>
      <c r="AO57" s="335">
        <v>-28.9</v>
      </c>
      <c r="AP57" s="336">
        <v>85743</v>
      </c>
      <c r="AQ57" s="337">
        <v>-11.1</v>
      </c>
      <c r="AR57" s="338">
        <v>-17.8</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2790715</v>
      </c>
      <c r="AN58" s="342">
        <v>72511</v>
      </c>
      <c r="AO58" s="343">
        <v>-4.8</v>
      </c>
      <c r="AP58" s="344">
        <v>45231</v>
      </c>
      <c r="AQ58" s="345">
        <v>-9.1</v>
      </c>
      <c r="AR58" s="346">
        <v>4.3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3034529</v>
      </c>
      <c r="AN59" s="334">
        <v>80024</v>
      </c>
      <c r="AO59" s="335">
        <v>-22.4</v>
      </c>
      <c r="AP59" s="336">
        <v>92509</v>
      </c>
      <c r="AQ59" s="337">
        <v>7.9</v>
      </c>
      <c r="AR59" s="338">
        <v>-30.3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2020879</v>
      </c>
      <c r="AN60" s="342">
        <v>53293</v>
      </c>
      <c r="AO60" s="343">
        <v>-26.5</v>
      </c>
      <c r="AP60" s="344">
        <v>52274</v>
      </c>
      <c r="AQ60" s="345">
        <v>15.6</v>
      </c>
      <c r="AR60" s="346">
        <v>-42.1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4969501</v>
      </c>
      <c r="AN61" s="349">
        <v>126487</v>
      </c>
      <c r="AO61" s="350">
        <v>-5</v>
      </c>
      <c r="AP61" s="351">
        <v>92287</v>
      </c>
      <c r="AQ61" s="352">
        <v>2</v>
      </c>
      <c r="AR61" s="338">
        <v>-7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3077660</v>
      </c>
      <c r="AN62" s="342">
        <v>78385</v>
      </c>
      <c r="AO62" s="343">
        <v>-5.6</v>
      </c>
      <c r="AP62" s="344">
        <v>48841</v>
      </c>
      <c r="AQ62" s="345">
        <v>3.9</v>
      </c>
      <c r="AR62" s="346">
        <v>-9.5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04y1qKLId+6eJ/icZ2aUjuzeQNHJW/4NzLvikvfK5J94Myq38yK/kpA4Z3yF6xNKuriPCXeySW88ZnHDDG4pg==" saltValue="+/XtETDDmhK1j7zD4f8Vi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478</v>
      </c>
    </row>
    <row r="120" spans="125:125" ht="13.5" hidden="1" customHeight="1" x14ac:dyDescent="0.15"/>
    <row r="121" spans="125:125" ht="13.5" hidden="1" customHeight="1" x14ac:dyDescent="0.15">
      <c r="DU121" s="259"/>
    </row>
  </sheetData>
  <sheetProtection algorithmName="SHA-512" hashValue="GzrOiAXlbUQw97gO6M7l0PsNZv0XvUt4Ys7WXHlcYRuvK7MzKLSr1XFvX/2aeG23O/NIGnLDLv5ldo+4Jx/3LA==" saltValue="9MtVqfKNj33tGb/YWuW0m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478</v>
      </c>
    </row>
  </sheetData>
  <sheetProtection algorithmName="SHA-512" hashValue="+wuW+CkOAzTpJgnGACufyFQ8cxsUppE2Lw9/vSYe2oHCJJywvYUCIj09ENjFM3PuIue5O4NR1hbWnZYSzqX5Bw==" saltValue="m+yMl9iiTYNSnKJ6ak9nw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39" t="s">
        <v>3</v>
      </c>
      <c r="D47" s="1139"/>
      <c r="E47" s="1140"/>
      <c r="F47" s="11">
        <v>21.29</v>
      </c>
      <c r="G47" s="12">
        <v>18.41</v>
      </c>
      <c r="H47" s="12">
        <v>21.7</v>
      </c>
      <c r="I47" s="12">
        <v>22</v>
      </c>
      <c r="J47" s="13">
        <v>25.11</v>
      </c>
    </row>
    <row r="48" spans="2:10" ht="57.75" customHeight="1" x14ac:dyDescent="0.15">
      <c r="B48" s="14"/>
      <c r="C48" s="1141" t="s">
        <v>4</v>
      </c>
      <c r="D48" s="1141"/>
      <c r="E48" s="1142"/>
      <c r="F48" s="15">
        <v>6.76</v>
      </c>
      <c r="G48" s="16">
        <v>7.28</v>
      </c>
      <c r="H48" s="16">
        <v>9.8800000000000008</v>
      </c>
      <c r="I48" s="16">
        <v>10.65</v>
      </c>
      <c r="J48" s="17">
        <v>7.16</v>
      </c>
    </row>
    <row r="49" spans="2:10" ht="57.75" customHeight="1" thickBot="1" x14ac:dyDescent="0.2">
      <c r="B49" s="18"/>
      <c r="C49" s="1143" t="s">
        <v>5</v>
      </c>
      <c r="D49" s="1143"/>
      <c r="E49" s="1144"/>
      <c r="F49" s="19" t="s">
        <v>533</v>
      </c>
      <c r="G49" s="20" t="s">
        <v>534</v>
      </c>
      <c r="H49" s="20">
        <v>2.88</v>
      </c>
      <c r="I49" s="20" t="s">
        <v>535</v>
      </c>
      <c r="J49" s="21" t="s">
        <v>536</v>
      </c>
    </row>
    <row r="50" spans="2:10" x14ac:dyDescent="0.15"/>
  </sheetData>
  <sheetProtection algorithmName="SHA-512" hashValue="QOSK/81aXam+/GSJ+3pNNgPTOw2enjWRzUCxyjJpio3aYV/WxEtt2KRHY6yRtjFRHsL23ILOOAKwR3ZOScV6/g==" saltValue="Cc4AfPAJZwe6AFRc0CmA4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51" t="s">
        <v>537</v>
      </c>
      <c r="D34" s="1151"/>
      <c r="E34" s="1152"/>
      <c r="F34" s="32">
        <v>6.76</v>
      </c>
      <c r="G34" s="33">
        <v>7.27</v>
      </c>
      <c r="H34" s="33">
        <v>9.8800000000000008</v>
      </c>
      <c r="I34" s="33">
        <v>10.64</v>
      </c>
      <c r="J34" s="34">
        <v>7.16</v>
      </c>
      <c r="K34" s="22"/>
      <c r="L34" s="22"/>
      <c r="M34" s="22"/>
      <c r="N34" s="22"/>
      <c r="O34" s="22"/>
      <c r="P34" s="22"/>
    </row>
    <row r="35" spans="1:16" ht="39" customHeight="1" x14ac:dyDescent="0.15">
      <c r="A35" s="22"/>
      <c r="B35" s="35"/>
      <c r="C35" s="1145" t="s">
        <v>538</v>
      </c>
      <c r="D35" s="1146"/>
      <c r="E35" s="1147"/>
      <c r="F35" s="36">
        <v>3.52</v>
      </c>
      <c r="G35" s="37">
        <v>4.16</v>
      </c>
      <c r="H35" s="37">
        <v>4.72</v>
      </c>
      <c r="I35" s="37">
        <v>4.5999999999999996</v>
      </c>
      <c r="J35" s="38">
        <v>4.63</v>
      </c>
      <c r="K35" s="22"/>
      <c r="L35" s="22"/>
      <c r="M35" s="22"/>
      <c r="N35" s="22"/>
      <c r="O35" s="22"/>
      <c r="P35" s="22"/>
    </row>
    <row r="36" spans="1:16" ht="39" customHeight="1" x14ac:dyDescent="0.15">
      <c r="A36" s="22"/>
      <c r="B36" s="35"/>
      <c r="C36" s="1145" t="s">
        <v>539</v>
      </c>
      <c r="D36" s="1146"/>
      <c r="E36" s="1147"/>
      <c r="F36" s="36">
        <v>1.68</v>
      </c>
      <c r="G36" s="37">
        <v>1.49</v>
      </c>
      <c r="H36" s="37">
        <v>2.4</v>
      </c>
      <c r="I36" s="37">
        <v>3.14</v>
      </c>
      <c r="J36" s="38">
        <v>3.65</v>
      </c>
      <c r="K36" s="22"/>
      <c r="L36" s="22"/>
      <c r="M36" s="22"/>
      <c r="N36" s="22"/>
      <c r="O36" s="22"/>
      <c r="P36" s="22"/>
    </row>
    <row r="37" spans="1:16" ht="39" customHeight="1" x14ac:dyDescent="0.15">
      <c r="A37" s="22"/>
      <c r="B37" s="35"/>
      <c r="C37" s="1145" t="s">
        <v>540</v>
      </c>
      <c r="D37" s="1146"/>
      <c r="E37" s="1147"/>
      <c r="F37" s="36">
        <v>1.05</v>
      </c>
      <c r="G37" s="37">
        <v>0.19</v>
      </c>
      <c r="H37" s="37">
        <v>0.42</v>
      </c>
      <c r="I37" s="37">
        <v>0.69</v>
      </c>
      <c r="J37" s="38">
        <v>1.4</v>
      </c>
      <c r="K37" s="22"/>
      <c r="L37" s="22"/>
      <c r="M37" s="22"/>
      <c r="N37" s="22"/>
      <c r="O37" s="22"/>
      <c r="P37" s="22"/>
    </row>
    <row r="38" spans="1:16" ht="39" customHeight="1" x14ac:dyDescent="0.15">
      <c r="A38" s="22"/>
      <c r="B38" s="35"/>
      <c r="C38" s="1145" t="s">
        <v>541</v>
      </c>
      <c r="D38" s="1146"/>
      <c r="E38" s="1147"/>
      <c r="F38" s="36">
        <v>0.85</v>
      </c>
      <c r="G38" s="37">
        <v>0.65</v>
      </c>
      <c r="H38" s="37">
        <v>1.24</v>
      </c>
      <c r="I38" s="37">
        <v>0.72</v>
      </c>
      <c r="J38" s="38">
        <v>0.66</v>
      </c>
      <c r="K38" s="22"/>
      <c r="L38" s="22"/>
      <c r="M38" s="22"/>
      <c r="N38" s="22"/>
      <c r="O38" s="22"/>
      <c r="P38" s="22"/>
    </row>
    <row r="39" spans="1:16" ht="39" customHeight="1" x14ac:dyDescent="0.15">
      <c r="A39" s="22"/>
      <c r="B39" s="35"/>
      <c r="C39" s="1145" t="s">
        <v>542</v>
      </c>
      <c r="D39" s="1146"/>
      <c r="E39" s="1147"/>
      <c r="F39" s="36" t="s">
        <v>490</v>
      </c>
      <c r="G39" s="37">
        <v>0.27</v>
      </c>
      <c r="H39" s="37">
        <v>0.3</v>
      </c>
      <c r="I39" s="37">
        <v>0.36</v>
      </c>
      <c r="J39" s="38">
        <v>0.4</v>
      </c>
      <c r="K39" s="22"/>
      <c r="L39" s="22"/>
      <c r="M39" s="22"/>
      <c r="N39" s="22"/>
      <c r="O39" s="22"/>
      <c r="P39" s="22"/>
    </row>
    <row r="40" spans="1:16" ht="39" customHeight="1" x14ac:dyDescent="0.15">
      <c r="A40" s="22"/>
      <c r="B40" s="35"/>
      <c r="C40" s="1145" t="s">
        <v>543</v>
      </c>
      <c r="D40" s="1146"/>
      <c r="E40" s="1147"/>
      <c r="F40" s="36">
        <v>0.15</v>
      </c>
      <c r="G40" s="37">
        <v>0.12</v>
      </c>
      <c r="H40" s="37">
        <v>0.1</v>
      </c>
      <c r="I40" s="37">
        <v>0.1</v>
      </c>
      <c r="J40" s="38">
        <v>0.12</v>
      </c>
      <c r="K40" s="22"/>
      <c r="L40" s="22"/>
      <c r="M40" s="22"/>
      <c r="N40" s="22"/>
      <c r="O40" s="22"/>
      <c r="P40" s="22"/>
    </row>
    <row r="41" spans="1:16" ht="39" customHeight="1" x14ac:dyDescent="0.15">
      <c r="A41" s="22"/>
      <c r="B41" s="35"/>
      <c r="C41" s="1145" t="s">
        <v>544</v>
      </c>
      <c r="D41" s="1146"/>
      <c r="E41" s="1147"/>
      <c r="F41" s="36">
        <v>0.01</v>
      </c>
      <c r="G41" s="37">
        <v>0</v>
      </c>
      <c r="H41" s="37">
        <v>0.01</v>
      </c>
      <c r="I41" s="37">
        <v>0.02</v>
      </c>
      <c r="J41" s="38">
        <v>0.02</v>
      </c>
      <c r="K41" s="22"/>
      <c r="L41" s="22"/>
      <c r="M41" s="22"/>
      <c r="N41" s="22"/>
      <c r="O41" s="22"/>
      <c r="P41" s="22"/>
    </row>
    <row r="42" spans="1:16" ht="39" customHeight="1" x14ac:dyDescent="0.15">
      <c r="A42" s="22"/>
      <c r="B42" s="39"/>
      <c r="C42" s="1145" t="s">
        <v>545</v>
      </c>
      <c r="D42" s="1146"/>
      <c r="E42" s="1147"/>
      <c r="F42" s="36" t="s">
        <v>490</v>
      </c>
      <c r="G42" s="37" t="s">
        <v>490</v>
      </c>
      <c r="H42" s="37" t="s">
        <v>490</v>
      </c>
      <c r="I42" s="37" t="s">
        <v>490</v>
      </c>
      <c r="J42" s="38" t="s">
        <v>490</v>
      </c>
      <c r="K42" s="22"/>
      <c r="L42" s="22"/>
      <c r="M42" s="22"/>
      <c r="N42" s="22"/>
      <c r="O42" s="22"/>
      <c r="P42" s="22"/>
    </row>
    <row r="43" spans="1:16" ht="39" customHeight="1" thickBot="1" x14ac:dyDescent="0.2">
      <c r="A43" s="22"/>
      <c r="B43" s="40"/>
      <c r="C43" s="1148" t="s">
        <v>546</v>
      </c>
      <c r="D43" s="1149"/>
      <c r="E43" s="1150"/>
      <c r="F43" s="41">
        <v>0.31</v>
      </c>
      <c r="G43" s="42" t="s">
        <v>490</v>
      </c>
      <c r="H43" s="42" t="s">
        <v>490</v>
      </c>
      <c r="I43" s="42" t="s">
        <v>490</v>
      </c>
      <c r="J43" s="43" t="s">
        <v>490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C1RF1GPHg2kV3KmGfCDdCMzpzG/HiI1lfb7PMWkrzA+dDe1qvAlzlSiZd+DWr1k5GkOZeuE14staUW8bPdDSw==" saltValue="1P7C4/loAelgtBlUkNbh+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2934</v>
      </c>
      <c r="L45" s="60">
        <v>2841</v>
      </c>
      <c r="M45" s="60">
        <v>2870</v>
      </c>
      <c r="N45" s="60">
        <v>2796</v>
      </c>
      <c r="O45" s="61">
        <v>2947</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490</v>
      </c>
      <c r="L46" s="64" t="s">
        <v>490</v>
      </c>
      <c r="M46" s="64" t="s">
        <v>490</v>
      </c>
      <c r="N46" s="64" t="s">
        <v>490</v>
      </c>
      <c r="O46" s="65" t="s">
        <v>490</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490</v>
      </c>
      <c r="L47" s="64" t="s">
        <v>490</v>
      </c>
      <c r="M47" s="64" t="s">
        <v>490</v>
      </c>
      <c r="N47" s="64" t="s">
        <v>490</v>
      </c>
      <c r="O47" s="65" t="s">
        <v>490</v>
      </c>
      <c r="P47" s="48"/>
      <c r="Q47" s="48"/>
      <c r="R47" s="48"/>
      <c r="S47" s="48"/>
      <c r="T47" s="48"/>
      <c r="U47" s="48"/>
    </row>
    <row r="48" spans="1:21" ht="30.75" customHeight="1" x14ac:dyDescent="0.15">
      <c r="A48" s="48"/>
      <c r="B48" s="1178"/>
      <c r="C48" s="1179"/>
      <c r="D48" s="62"/>
      <c r="E48" s="1155" t="s">
        <v>13</v>
      </c>
      <c r="F48" s="1155"/>
      <c r="G48" s="1155"/>
      <c r="H48" s="1155"/>
      <c r="I48" s="1155"/>
      <c r="J48" s="1156"/>
      <c r="K48" s="63">
        <v>238</v>
      </c>
      <c r="L48" s="64">
        <v>247</v>
      </c>
      <c r="M48" s="64">
        <v>228</v>
      </c>
      <c r="N48" s="64">
        <v>265</v>
      </c>
      <c r="O48" s="65">
        <v>256</v>
      </c>
      <c r="P48" s="48"/>
      <c r="Q48" s="48"/>
      <c r="R48" s="48"/>
      <c r="S48" s="48"/>
      <c r="T48" s="48"/>
      <c r="U48" s="48"/>
    </row>
    <row r="49" spans="1:21" ht="30.75" customHeight="1" x14ac:dyDescent="0.15">
      <c r="A49" s="48"/>
      <c r="B49" s="1178"/>
      <c r="C49" s="1179"/>
      <c r="D49" s="62"/>
      <c r="E49" s="1155" t="s">
        <v>14</v>
      </c>
      <c r="F49" s="1155"/>
      <c r="G49" s="1155"/>
      <c r="H49" s="1155"/>
      <c r="I49" s="1155"/>
      <c r="J49" s="1156"/>
      <c r="K49" s="63">
        <v>388</v>
      </c>
      <c r="L49" s="64">
        <v>503</v>
      </c>
      <c r="M49" s="64">
        <v>562</v>
      </c>
      <c r="N49" s="64">
        <v>569</v>
      </c>
      <c r="O49" s="65">
        <v>579</v>
      </c>
      <c r="P49" s="48"/>
      <c r="Q49" s="48"/>
      <c r="R49" s="48"/>
      <c r="S49" s="48"/>
      <c r="T49" s="48"/>
      <c r="U49" s="48"/>
    </row>
    <row r="50" spans="1:21" ht="30.75" customHeight="1" x14ac:dyDescent="0.15">
      <c r="A50" s="48"/>
      <c r="B50" s="1178"/>
      <c r="C50" s="1179"/>
      <c r="D50" s="62"/>
      <c r="E50" s="1155" t="s">
        <v>15</v>
      </c>
      <c r="F50" s="1155"/>
      <c r="G50" s="1155"/>
      <c r="H50" s="1155"/>
      <c r="I50" s="1155"/>
      <c r="J50" s="1156"/>
      <c r="K50" s="63">
        <v>5</v>
      </c>
      <c r="L50" s="64">
        <v>0</v>
      </c>
      <c r="M50" s="64">
        <v>0</v>
      </c>
      <c r="N50" s="64">
        <v>0</v>
      </c>
      <c r="O50" s="65" t="s">
        <v>490</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490</v>
      </c>
      <c r="L51" s="64" t="s">
        <v>490</v>
      </c>
      <c r="M51" s="64" t="s">
        <v>490</v>
      </c>
      <c r="N51" s="64" t="s">
        <v>490</v>
      </c>
      <c r="O51" s="65" t="s">
        <v>490</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2604</v>
      </c>
      <c r="L52" s="64">
        <v>2621</v>
      </c>
      <c r="M52" s="64">
        <v>2657</v>
      </c>
      <c r="N52" s="64">
        <v>2667</v>
      </c>
      <c r="O52" s="65">
        <v>2748</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961</v>
      </c>
      <c r="L53" s="69">
        <v>970</v>
      </c>
      <c r="M53" s="69">
        <v>1003</v>
      </c>
      <c r="N53" s="69">
        <v>963</v>
      </c>
      <c r="O53" s="70">
        <v>1034</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547</v>
      </c>
      <c r="L57" s="81" t="s">
        <v>548</v>
      </c>
      <c r="M57" s="81" t="s">
        <v>549</v>
      </c>
      <c r="N57" s="81" t="s">
        <v>550</v>
      </c>
      <c r="O57" s="82" t="s">
        <v>551</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cubVGELlRdT5xamHwrFv8k3MfBmaNgpW2R/tI4AGgn/CiY0GqX4QUUsYzxstPDwSFlArWBRnH0VJxN1tvlKv2Q==" saltValue="abtaSf+wDJ55T6L3adnAm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528</v>
      </c>
      <c r="J40" s="103" t="s">
        <v>529</v>
      </c>
      <c r="K40" s="103" t="s">
        <v>530</v>
      </c>
      <c r="L40" s="103" t="s">
        <v>531</v>
      </c>
      <c r="M40" s="104" t="s">
        <v>532</v>
      </c>
    </row>
    <row r="41" spans="2:13" ht="27.75" customHeight="1" x14ac:dyDescent="0.15">
      <c r="B41" s="1196" t="s">
        <v>30</v>
      </c>
      <c r="C41" s="1197"/>
      <c r="D41" s="105"/>
      <c r="E41" s="1198" t="s">
        <v>31</v>
      </c>
      <c r="F41" s="1198"/>
      <c r="G41" s="1198"/>
      <c r="H41" s="1199"/>
      <c r="I41" s="355">
        <v>27804</v>
      </c>
      <c r="J41" s="356">
        <v>30369</v>
      </c>
      <c r="K41" s="356">
        <v>31487</v>
      </c>
      <c r="L41" s="356">
        <v>31539</v>
      </c>
      <c r="M41" s="357">
        <v>30830</v>
      </c>
    </row>
    <row r="42" spans="2:13" ht="27.75" customHeight="1" x14ac:dyDescent="0.15">
      <c r="B42" s="1186"/>
      <c r="C42" s="1187"/>
      <c r="D42" s="106"/>
      <c r="E42" s="1190" t="s">
        <v>32</v>
      </c>
      <c r="F42" s="1190"/>
      <c r="G42" s="1190"/>
      <c r="H42" s="1191"/>
      <c r="I42" s="358" t="s">
        <v>490</v>
      </c>
      <c r="J42" s="359" t="s">
        <v>490</v>
      </c>
      <c r="K42" s="359" t="s">
        <v>490</v>
      </c>
      <c r="L42" s="359" t="s">
        <v>490</v>
      </c>
      <c r="M42" s="360" t="s">
        <v>490</v>
      </c>
    </row>
    <row r="43" spans="2:13" ht="27.75" customHeight="1" x14ac:dyDescent="0.15">
      <c r="B43" s="1186"/>
      <c r="C43" s="1187"/>
      <c r="D43" s="106"/>
      <c r="E43" s="1190" t="s">
        <v>33</v>
      </c>
      <c r="F43" s="1190"/>
      <c r="G43" s="1190"/>
      <c r="H43" s="1191"/>
      <c r="I43" s="358">
        <v>2525</v>
      </c>
      <c r="J43" s="359">
        <v>2417</v>
      </c>
      <c r="K43" s="359">
        <v>2156</v>
      </c>
      <c r="L43" s="359">
        <v>2133</v>
      </c>
      <c r="M43" s="360">
        <v>2153</v>
      </c>
    </row>
    <row r="44" spans="2:13" ht="27.75" customHeight="1" x14ac:dyDescent="0.15">
      <c r="B44" s="1186"/>
      <c r="C44" s="1187"/>
      <c r="D44" s="106"/>
      <c r="E44" s="1190" t="s">
        <v>34</v>
      </c>
      <c r="F44" s="1190"/>
      <c r="G44" s="1190"/>
      <c r="H44" s="1191"/>
      <c r="I44" s="358">
        <v>4503</v>
      </c>
      <c r="J44" s="359">
        <v>4145</v>
      </c>
      <c r="K44" s="359">
        <v>3742</v>
      </c>
      <c r="L44" s="359">
        <v>3288</v>
      </c>
      <c r="M44" s="360">
        <v>2869</v>
      </c>
    </row>
    <row r="45" spans="2:13" ht="27.75" customHeight="1" x14ac:dyDescent="0.15">
      <c r="B45" s="1186"/>
      <c r="C45" s="1187"/>
      <c r="D45" s="106"/>
      <c r="E45" s="1190" t="s">
        <v>35</v>
      </c>
      <c r="F45" s="1190"/>
      <c r="G45" s="1190"/>
      <c r="H45" s="1191"/>
      <c r="I45" s="358">
        <v>3051</v>
      </c>
      <c r="J45" s="359">
        <v>2936</v>
      </c>
      <c r="K45" s="359">
        <v>2752</v>
      </c>
      <c r="L45" s="359">
        <v>2710</v>
      </c>
      <c r="M45" s="360">
        <v>2789</v>
      </c>
    </row>
    <row r="46" spans="2:13" ht="27.75" customHeight="1" x14ac:dyDescent="0.15">
      <c r="B46" s="1186"/>
      <c r="C46" s="1187"/>
      <c r="D46" s="107"/>
      <c r="E46" s="1190" t="s">
        <v>36</v>
      </c>
      <c r="F46" s="1190"/>
      <c r="G46" s="1190"/>
      <c r="H46" s="1191"/>
      <c r="I46" s="358">
        <v>370</v>
      </c>
      <c r="J46" s="359">
        <v>365</v>
      </c>
      <c r="K46" s="359">
        <v>362</v>
      </c>
      <c r="L46" s="359">
        <v>357</v>
      </c>
      <c r="M46" s="360">
        <v>355</v>
      </c>
    </row>
    <row r="47" spans="2:13" ht="27.75" customHeight="1" x14ac:dyDescent="0.15">
      <c r="B47" s="1186"/>
      <c r="C47" s="1187"/>
      <c r="D47" s="108"/>
      <c r="E47" s="1200" t="s">
        <v>37</v>
      </c>
      <c r="F47" s="1201"/>
      <c r="G47" s="1201"/>
      <c r="H47" s="1202"/>
      <c r="I47" s="358" t="s">
        <v>490</v>
      </c>
      <c r="J47" s="359" t="s">
        <v>490</v>
      </c>
      <c r="K47" s="359" t="s">
        <v>490</v>
      </c>
      <c r="L47" s="359" t="s">
        <v>490</v>
      </c>
      <c r="M47" s="360" t="s">
        <v>490</v>
      </c>
    </row>
    <row r="48" spans="2:13" ht="27.75" customHeight="1" x14ac:dyDescent="0.15">
      <c r="B48" s="1186"/>
      <c r="C48" s="1187"/>
      <c r="D48" s="106"/>
      <c r="E48" s="1190" t="s">
        <v>38</v>
      </c>
      <c r="F48" s="1190"/>
      <c r="G48" s="1190"/>
      <c r="H48" s="1191"/>
      <c r="I48" s="358" t="s">
        <v>490</v>
      </c>
      <c r="J48" s="359" t="s">
        <v>490</v>
      </c>
      <c r="K48" s="359" t="s">
        <v>490</v>
      </c>
      <c r="L48" s="359" t="s">
        <v>490</v>
      </c>
      <c r="M48" s="360" t="s">
        <v>490</v>
      </c>
    </row>
    <row r="49" spans="2:13" ht="27.75" customHeight="1" x14ac:dyDescent="0.15">
      <c r="B49" s="1188"/>
      <c r="C49" s="1189"/>
      <c r="D49" s="106"/>
      <c r="E49" s="1190" t="s">
        <v>39</v>
      </c>
      <c r="F49" s="1190"/>
      <c r="G49" s="1190"/>
      <c r="H49" s="1191"/>
      <c r="I49" s="358" t="s">
        <v>490</v>
      </c>
      <c r="J49" s="359" t="s">
        <v>490</v>
      </c>
      <c r="K49" s="359" t="s">
        <v>490</v>
      </c>
      <c r="L49" s="359" t="s">
        <v>490</v>
      </c>
      <c r="M49" s="360" t="s">
        <v>490</v>
      </c>
    </row>
    <row r="50" spans="2:13" ht="27.75" customHeight="1" x14ac:dyDescent="0.15">
      <c r="B50" s="1184" t="s">
        <v>40</v>
      </c>
      <c r="C50" s="1185"/>
      <c r="D50" s="109"/>
      <c r="E50" s="1190" t="s">
        <v>41</v>
      </c>
      <c r="F50" s="1190"/>
      <c r="G50" s="1190"/>
      <c r="H50" s="1191"/>
      <c r="I50" s="358">
        <v>6866</v>
      </c>
      <c r="J50" s="359">
        <v>5922</v>
      </c>
      <c r="K50" s="359">
        <v>6997</v>
      </c>
      <c r="L50" s="359">
        <v>7517</v>
      </c>
      <c r="M50" s="360">
        <v>8787</v>
      </c>
    </row>
    <row r="51" spans="2:13" ht="27.75" customHeight="1" x14ac:dyDescent="0.15">
      <c r="B51" s="1186"/>
      <c r="C51" s="1187"/>
      <c r="D51" s="106"/>
      <c r="E51" s="1190" t="s">
        <v>42</v>
      </c>
      <c r="F51" s="1190"/>
      <c r="G51" s="1190"/>
      <c r="H51" s="1191"/>
      <c r="I51" s="358">
        <v>892</v>
      </c>
      <c r="J51" s="359">
        <v>842</v>
      </c>
      <c r="K51" s="359">
        <v>903</v>
      </c>
      <c r="L51" s="359">
        <v>836</v>
      </c>
      <c r="M51" s="360">
        <v>927</v>
      </c>
    </row>
    <row r="52" spans="2:13" ht="27.75" customHeight="1" x14ac:dyDescent="0.15">
      <c r="B52" s="1188"/>
      <c r="C52" s="1189"/>
      <c r="D52" s="106"/>
      <c r="E52" s="1190" t="s">
        <v>43</v>
      </c>
      <c r="F52" s="1190"/>
      <c r="G52" s="1190"/>
      <c r="H52" s="1191"/>
      <c r="I52" s="358">
        <v>27200</v>
      </c>
      <c r="J52" s="359">
        <v>28310</v>
      </c>
      <c r="K52" s="359">
        <v>27601</v>
      </c>
      <c r="L52" s="359">
        <v>28255</v>
      </c>
      <c r="M52" s="360">
        <v>27359</v>
      </c>
    </row>
    <row r="53" spans="2:13" ht="27.75" customHeight="1" thickBot="1" x14ac:dyDescent="0.2">
      <c r="B53" s="1192" t="s">
        <v>19</v>
      </c>
      <c r="C53" s="1193"/>
      <c r="D53" s="110"/>
      <c r="E53" s="1194" t="s">
        <v>44</v>
      </c>
      <c r="F53" s="1194"/>
      <c r="G53" s="1194"/>
      <c r="H53" s="1195"/>
      <c r="I53" s="361">
        <v>3294</v>
      </c>
      <c r="J53" s="362">
        <v>5159</v>
      </c>
      <c r="K53" s="362">
        <v>4998</v>
      </c>
      <c r="L53" s="362">
        <v>3419</v>
      </c>
      <c r="M53" s="363">
        <v>1923</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xL39mI/PfF7RK/KaMXfE7OF//MTVFhGljupIFIGw9cfDnQ4NYvP/O2TiInnaUDNVtuIFUvBABPO1O3u6t7ckzA==" saltValue="v24Jgn24ZWJrJuW6s4U68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530</v>
      </c>
      <c r="G54" s="119" t="s">
        <v>531</v>
      </c>
      <c r="H54" s="120" t="s">
        <v>532</v>
      </c>
    </row>
    <row r="55" spans="2:8" ht="52.5" customHeight="1" x14ac:dyDescent="0.15">
      <c r="B55" s="121"/>
      <c r="C55" s="1211" t="s">
        <v>46</v>
      </c>
      <c r="D55" s="1211"/>
      <c r="E55" s="1212"/>
      <c r="F55" s="122">
        <v>2879</v>
      </c>
      <c r="G55" s="122">
        <v>2883</v>
      </c>
      <c r="H55" s="123">
        <v>3320</v>
      </c>
    </row>
    <row r="56" spans="2:8" ht="52.5" customHeight="1" x14ac:dyDescent="0.15">
      <c r="B56" s="124"/>
      <c r="C56" s="1213" t="s">
        <v>47</v>
      </c>
      <c r="D56" s="1213"/>
      <c r="E56" s="1214"/>
      <c r="F56" s="125">
        <v>1610</v>
      </c>
      <c r="G56" s="125">
        <v>1719</v>
      </c>
      <c r="H56" s="126">
        <v>1831</v>
      </c>
    </row>
    <row r="57" spans="2:8" ht="53.25" customHeight="1" x14ac:dyDescent="0.15">
      <c r="B57" s="124"/>
      <c r="C57" s="1215" t="s">
        <v>48</v>
      </c>
      <c r="D57" s="1215"/>
      <c r="E57" s="1216"/>
      <c r="F57" s="127">
        <v>2851</v>
      </c>
      <c r="G57" s="127">
        <v>2971</v>
      </c>
      <c r="H57" s="128">
        <v>2904</v>
      </c>
    </row>
    <row r="58" spans="2:8" ht="45.75" customHeight="1" x14ac:dyDescent="0.15">
      <c r="B58" s="129"/>
      <c r="C58" s="1203" t="s">
        <v>561</v>
      </c>
      <c r="D58" s="1204"/>
      <c r="E58" s="1205"/>
      <c r="F58" s="130">
        <v>1083</v>
      </c>
      <c r="G58" s="130">
        <v>1395</v>
      </c>
      <c r="H58" s="131">
        <v>1476</v>
      </c>
    </row>
    <row r="59" spans="2:8" ht="45.75" customHeight="1" x14ac:dyDescent="0.15">
      <c r="B59" s="129"/>
      <c r="C59" s="1203" t="s">
        <v>565</v>
      </c>
      <c r="D59" s="1204"/>
      <c r="E59" s="1205"/>
      <c r="F59" s="130">
        <v>475</v>
      </c>
      <c r="G59" s="130">
        <v>478</v>
      </c>
      <c r="H59" s="131">
        <v>481</v>
      </c>
    </row>
    <row r="60" spans="2:8" ht="45.75" customHeight="1" x14ac:dyDescent="0.15">
      <c r="B60" s="129"/>
      <c r="C60" s="1203" t="s">
        <v>564</v>
      </c>
      <c r="D60" s="1204"/>
      <c r="E60" s="1205"/>
      <c r="F60" s="130">
        <v>738</v>
      </c>
      <c r="G60" s="130">
        <v>541</v>
      </c>
      <c r="H60" s="131">
        <v>345</v>
      </c>
    </row>
    <row r="61" spans="2:8" ht="45.75" customHeight="1" x14ac:dyDescent="0.15">
      <c r="B61" s="129"/>
      <c r="C61" s="1203" t="s">
        <v>562</v>
      </c>
      <c r="D61" s="1204"/>
      <c r="E61" s="1205"/>
      <c r="F61" s="130">
        <v>275</v>
      </c>
      <c r="G61" s="130">
        <v>278</v>
      </c>
      <c r="H61" s="131">
        <v>280</v>
      </c>
    </row>
    <row r="62" spans="2:8" ht="45.75" customHeight="1" thickBot="1" x14ac:dyDescent="0.2">
      <c r="B62" s="132"/>
      <c r="C62" s="1206" t="s">
        <v>563</v>
      </c>
      <c r="D62" s="1207"/>
      <c r="E62" s="1208"/>
      <c r="F62" s="133">
        <v>103</v>
      </c>
      <c r="G62" s="133">
        <v>103</v>
      </c>
      <c r="H62" s="134">
        <v>104</v>
      </c>
    </row>
    <row r="63" spans="2:8" ht="52.5" customHeight="1" thickBot="1" x14ac:dyDescent="0.2">
      <c r="B63" s="135"/>
      <c r="C63" s="1209" t="s">
        <v>49</v>
      </c>
      <c r="D63" s="1209"/>
      <c r="E63" s="1210"/>
      <c r="F63" s="136">
        <v>7340</v>
      </c>
      <c r="G63" s="136">
        <v>7572</v>
      </c>
      <c r="H63" s="137">
        <v>8054</v>
      </c>
    </row>
    <row r="64" spans="2:8" x14ac:dyDescent="0.15"/>
  </sheetData>
  <sheetProtection algorithmName="SHA-512" hashValue="XgFZElJjNjLnMA4dK97DoyhhitqF/cfzSf/97qc6J53zYdcbcEYsScaFmh/Qs6ZqkA1sfMbtfvNpqIKwns0q5w==" saltValue="7PTGcx+4MdNlkfRZbDq6Y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527</v>
      </c>
      <c r="G2" s="151"/>
      <c r="H2" s="152"/>
    </row>
    <row r="3" spans="1:8" x14ac:dyDescent="0.15">
      <c r="A3" s="148" t="s">
        <v>520</v>
      </c>
      <c r="B3" s="153"/>
      <c r="C3" s="154"/>
      <c r="D3" s="155">
        <v>119705</v>
      </c>
      <c r="E3" s="156"/>
      <c r="F3" s="157">
        <v>94081</v>
      </c>
      <c r="G3" s="158"/>
      <c r="H3" s="159"/>
    </row>
    <row r="4" spans="1:8" x14ac:dyDescent="0.15">
      <c r="A4" s="160"/>
      <c r="B4" s="161"/>
      <c r="C4" s="162"/>
      <c r="D4" s="163">
        <v>73099</v>
      </c>
      <c r="E4" s="164"/>
      <c r="F4" s="165">
        <v>48949</v>
      </c>
      <c r="G4" s="166"/>
      <c r="H4" s="167"/>
    </row>
    <row r="5" spans="1:8" x14ac:dyDescent="0.15">
      <c r="A5" s="148" t="s">
        <v>522</v>
      </c>
      <c r="B5" s="153"/>
      <c r="C5" s="154"/>
      <c r="D5" s="155">
        <v>184568</v>
      </c>
      <c r="E5" s="156"/>
      <c r="F5" s="157">
        <v>92632</v>
      </c>
      <c r="G5" s="158"/>
      <c r="H5" s="159"/>
    </row>
    <row r="6" spans="1:8" x14ac:dyDescent="0.15">
      <c r="A6" s="160"/>
      <c r="B6" s="161"/>
      <c r="C6" s="162"/>
      <c r="D6" s="163">
        <v>116843</v>
      </c>
      <c r="E6" s="164"/>
      <c r="F6" s="165">
        <v>47978</v>
      </c>
      <c r="G6" s="166"/>
      <c r="H6" s="167"/>
    </row>
    <row r="7" spans="1:8" x14ac:dyDescent="0.15">
      <c r="A7" s="148" t="s">
        <v>523</v>
      </c>
      <c r="B7" s="153"/>
      <c r="C7" s="154"/>
      <c r="D7" s="155">
        <v>145030</v>
      </c>
      <c r="E7" s="156"/>
      <c r="F7" s="157">
        <v>96469</v>
      </c>
      <c r="G7" s="158"/>
      <c r="H7" s="159"/>
    </row>
    <row r="8" spans="1:8" x14ac:dyDescent="0.15">
      <c r="A8" s="160"/>
      <c r="B8" s="161"/>
      <c r="C8" s="162"/>
      <c r="D8" s="163">
        <v>76179</v>
      </c>
      <c r="E8" s="164"/>
      <c r="F8" s="165">
        <v>49775</v>
      </c>
      <c r="G8" s="166"/>
      <c r="H8" s="167"/>
    </row>
    <row r="9" spans="1:8" x14ac:dyDescent="0.15">
      <c r="A9" s="148" t="s">
        <v>524</v>
      </c>
      <c r="B9" s="153"/>
      <c r="C9" s="154"/>
      <c r="D9" s="155">
        <v>103108</v>
      </c>
      <c r="E9" s="156"/>
      <c r="F9" s="157">
        <v>85743</v>
      </c>
      <c r="G9" s="158"/>
      <c r="H9" s="159"/>
    </row>
    <row r="10" spans="1:8" x14ac:dyDescent="0.15">
      <c r="A10" s="160"/>
      <c r="B10" s="161"/>
      <c r="C10" s="162"/>
      <c r="D10" s="163">
        <v>72511</v>
      </c>
      <c r="E10" s="164"/>
      <c r="F10" s="165">
        <v>45231</v>
      </c>
      <c r="G10" s="166"/>
      <c r="H10" s="167"/>
    </row>
    <row r="11" spans="1:8" x14ac:dyDescent="0.15">
      <c r="A11" s="148" t="s">
        <v>525</v>
      </c>
      <c r="B11" s="153"/>
      <c r="C11" s="154"/>
      <c r="D11" s="155">
        <v>80024</v>
      </c>
      <c r="E11" s="156"/>
      <c r="F11" s="157">
        <v>92509</v>
      </c>
      <c r="G11" s="158"/>
      <c r="H11" s="159"/>
    </row>
    <row r="12" spans="1:8" x14ac:dyDescent="0.15">
      <c r="A12" s="160"/>
      <c r="B12" s="161"/>
      <c r="C12" s="168"/>
      <c r="D12" s="163">
        <v>53293</v>
      </c>
      <c r="E12" s="164"/>
      <c r="F12" s="165">
        <v>52274</v>
      </c>
      <c r="G12" s="166"/>
      <c r="H12" s="167"/>
    </row>
    <row r="13" spans="1:8" x14ac:dyDescent="0.15">
      <c r="A13" s="148"/>
      <c r="B13" s="153"/>
      <c r="C13" s="169"/>
      <c r="D13" s="170">
        <v>126487</v>
      </c>
      <c r="E13" s="171"/>
      <c r="F13" s="172">
        <v>92287</v>
      </c>
      <c r="G13" s="173"/>
      <c r="H13" s="159"/>
    </row>
    <row r="14" spans="1:8" x14ac:dyDescent="0.15">
      <c r="A14" s="160"/>
      <c r="B14" s="161"/>
      <c r="C14" s="162"/>
      <c r="D14" s="163">
        <v>78385</v>
      </c>
      <c r="E14" s="164"/>
      <c r="F14" s="165">
        <v>48841</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6.76</v>
      </c>
      <c r="C19" s="174">
        <f>ROUND(VALUE(SUBSTITUTE(実質収支比率等に係る経年分析!G$48,"▲","-")),2)</f>
        <v>7.28</v>
      </c>
      <c r="D19" s="174">
        <f>ROUND(VALUE(SUBSTITUTE(実質収支比率等に係る経年分析!H$48,"▲","-")),2)</f>
        <v>9.8800000000000008</v>
      </c>
      <c r="E19" s="174">
        <f>ROUND(VALUE(SUBSTITUTE(実質収支比率等に係る経年分析!I$48,"▲","-")),2)</f>
        <v>10.65</v>
      </c>
      <c r="F19" s="174">
        <f>ROUND(VALUE(SUBSTITUTE(実質収支比率等に係る経年分析!J$48,"▲","-")),2)</f>
        <v>7.16</v>
      </c>
    </row>
    <row r="20" spans="1:11" x14ac:dyDescent="0.15">
      <c r="A20" s="174" t="s">
        <v>53</v>
      </c>
      <c r="B20" s="174">
        <f>ROUND(VALUE(SUBSTITUTE(実質収支比率等に係る経年分析!F$47,"▲","-")),2)</f>
        <v>21.29</v>
      </c>
      <c r="C20" s="174">
        <f>ROUND(VALUE(SUBSTITUTE(実質収支比率等に係る経年分析!G$47,"▲","-")),2)</f>
        <v>18.41</v>
      </c>
      <c r="D20" s="174">
        <f>ROUND(VALUE(SUBSTITUTE(実質収支比率等に係る経年分析!H$47,"▲","-")),2)</f>
        <v>21.7</v>
      </c>
      <c r="E20" s="174">
        <f>ROUND(VALUE(SUBSTITUTE(実質収支比率等に係る経年分析!I$47,"▲","-")),2)</f>
        <v>22</v>
      </c>
      <c r="F20" s="174">
        <f>ROUND(VALUE(SUBSTITUTE(実質収支比率等に係る経年分析!J$47,"▲","-")),2)</f>
        <v>25.11</v>
      </c>
    </row>
    <row r="21" spans="1:11" x14ac:dyDescent="0.15">
      <c r="A21" s="174" t="s">
        <v>54</v>
      </c>
      <c r="B21" s="174">
        <f>IF(ISNUMBER(VALUE(SUBSTITUTE(実質収支比率等に係る経年分析!F$49,"▲","-"))),ROUND(VALUE(SUBSTITUTE(実質収支比率等に係る経年分析!F$49,"▲","-")),2),NA())</f>
        <v>-3.06</v>
      </c>
      <c r="C21" s="174">
        <f>IF(ISNUMBER(VALUE(SUBSTITUTE(実質収支比率等に係る経年分析!G$49,"▲","-"))),ROUND(VALUE(SUBSTITUTE(実質収支比率等に係る経年分析!G$49,"▲","-")),2),NA())</f>
        <v>-4.8899999999999997</v>
      </c>
      <c r="D21" s="174">
        <f>IF(ISNUMBER(VALUE(SUBSTITUTE(実質収支比率等に係る経年分析!H$49,"▲","-"))),ROUND(VALUE(SUBSTITUTE(実質収支比率等に係る経年分析!H$49,"▲","-")),2),NA())</f>
        <v>2.88</v>
      </c>
      <c r="E21" s="174">
        <f>IF(ISNUMBER(VALUE(SUBSTITUTE(実質収支比率等に係る経年分析!I$49,"▲","-"))),ROUND(VALUE(SUBSTITUTE(実質収支比率等に係る経年分析!I$49,"▲","-")),2),NA())</f>
        <v>-4.3600000000000003</v>
      </c>
      <c r="F21" s="174">
        <f>IF(ISNUMBER(VALUE(SUBSTITUTE(実質収支比率等に係る経年分析!J$49,"▲","-"))),ROUND(VALUE(SUBSTITUTE(実質収支比率等に係る経年分析!J$49,"▲","-")),2),NA())</f>
        <v>-5.38</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0.31</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指宿市後期高齢者医療特別会計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0.02</v>
      </c>
    </row>
    <row r="30" spans="1:11" x14ac:dyDescent="0.15">
      <c r="A30" s="175" t="str">
        <f>IF(連結実質赤字比率に係る赤字・黒字の構成分析!C$40="",NA(),連結実質赤字比率に係る赤字・黒字の構成分析!C$40)</f>
        <v>指宿市唐船峡そうめん流し事業特別会計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0.15</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0.12</v>
      </c>
    </row>
    <row r="31" spans="1:11" x14ac:dyDescent="0.15">
      <c r="A31" s="175" t="str">
        <f>IF(連結実質赤字比率に係る赤字・黒字の構成分析!C$39="",NA(),連結実質赤字比率に係る赤字・黒字の構成分析!C$39)</f>
        <v>指宿市温泉供給事業会計</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0.27</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0.36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0.4</v>
      </c>
    </row>
    <row r="32" spans="1:11" x14ac:dyDescent="0.15">
      <c r="A32" s="175" t="str">
        <f>IF(連結実質赤字比率に係る赤字・黒字の構成分析!C$38="",NA(),連結実質赤字比率に係る赤字・黒字の構成分析!C$38)</f>
        <v>指宿市国民健康保険特別会計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0.85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0.65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1.24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0.72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0.66</v>
      </c>
    </row>
    <row r="33" spans="1:16" x14ac:dyDescent="0.15">
      <c r="A33" s="175" t="str">
        <f>IF(連結実質赤字比率に係る赤字・黒字の構成分析!C$37="",NA(),連結実質赤字比率に係る赤字・黒字の構成分析!C$37)</f>
        <v>指宿市公共下水道事業会計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1.05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0.19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0.42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0.69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1.4</v>
      </c>
    </row>
    <row r="34" spans="1:16" x14ac:dyDescent="0.15">
      <c r="A34" s="175" t="str">
        <f>IF(連結実質赤字比率に係る赤字・黒字の構成分析!C$36="",NA(),連結実質赤字比率に係る赤字・黒字の構成分析!C$36)</f>
        <v>指宿市介護保険特別会計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1.68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1.49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3.14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3.65</v>
      </c>
    </row>
    <row r="35" spans="1:16" x14ac:dyDescent="0.15">
      <c r="A35" s="175" t="str">
        <f>IF(連結実質赤字比率に係る赤字・黒字の構成分析!C$35="",NA(),連結実質赤字比率に係る赤字・黒字の構成分析!C$35)</f>
        <v>指宿市水道事業会計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3.52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4.16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4.72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4.5999999999999996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4.63</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6.76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7.27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9.8800000000000008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10.64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7.16</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2604</v>
      </c>
      <c r="E42" s="176"/>
      <c r="F42" s="176"/>
      <c r="G42" s="176">
        <f>'実質公債費比率（分子）の構造'!L$52</f>
        <v>2621</v>
      </c>
      <c r="H42" s="176"/>
      <c r="I42" s="176"/>
      <c r="J42" s="176">
        <f>'実質公債費比率（分子）の構造'!M$52</f>
        <v>2657</v>
      </c>
      <c r="K42" s="176"/>
      <c r="L42" s="176"/>
      <c r="M42" s="176">
        <f>'実質公債費比率（分子）の構造'!N$52</f>
        <v>2667</v>
      </c>
      <c r="N42" s="176"/>
      <c r="O42" s="176"/>
      <c r="P42" s="176">
        <f>'実質公債費比率（分子）の構造'!O$52</f>
        <v>2748</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5</v>
      </c>
      <c r="C44" s="176"/>
      <c r="D44" s="176"/>
      <c r="E44" s="176">
        <f>'実質公債費比率（分子）の構造'!L$50</f>
        <v>0</v>
      </c>
      <c r="F44" s="176"/>
      <c r="G44" s="176"/>
      <c r="H44" s="176">
        <f>'実質公債費比率（分子）の構造'!M$50</f>
        <v>0</v>
      </c>
      <c r="I44" s="176"/>
      <c r="J44" s="176"/>
      <c r="K44" s="176">
        <f>'実質公債費比率（分子）の構造'!N$50</f>
        <v>0</v>
      </c>
      <c r="L44" s="176"/>
      <c r="M44" s="176"/>
      <c r="N44" s="176" t="str">
        <f>'実質公債費比率（分子）の構造'!O$50</f>
        <v>-</v>
      </c>
      <c r="O44" s="176"/>
      <c r="P44" s="176"/>
    </row>
    <row r="45" spans="1:16" x14ac:dyDescent="0.15">
      <c r="A45" s="176" t="s">
        <v>63</v>
      </c>
      <c r="B45" s="176">
        <f>'実質公債費比率（分子）の構造'!K$49</f>
        <v>388</v>
      </c>
      <c r="C45" s="176"/>
      <c r="D45" s="176"/>
      <c r="E45" s="176">
        <f>'実質公債費比率（分子）の構造'!L$49</f>
        <v>503</v>
      </c>
      <c r="F45" s="176"/>
      <c r="G45" s="176"/>
      <c r="H45" s="176">
        <f>'実質公債費比率（分子）の構造'!M$49</f>
        <v>562</v>
      </c>
      <c r="I45" s="176"/>
      <c r="J45" s="176"/>
      <c r="K45" s="176">
        <f>'実質公債費比率（分子）の構造'!N$49</f>
        <v>569</v>
      </c>
      <c r="L45" s="176"/>
      <c r="M45" s="176"/>
      <c r="N45" s="176">
        <f>'実質公債費比率（分子）の構造'!O$49</f>
        <v>579</v>
      </c>
      <c r="O45" s="176"/>
      <c r="P45" s="176"/>
    </row>
    <row r="46" spans="1:16" x14ac:dyDescent="0.15">
      <c r="A46" s="176" t="s">
        <v>64</v>
      </c>
      <c r="B46" s="176">
        <f>'実質公債費比率（分子）の構造'!K$48</f>
        <v>238</v>
      </c>
      <c r="C46" s="176"/>
      <c r="D46" s="176"/>
      <c r="E46" s="176">
        <f>'実質公債費比率（分子）の構造'!L$48</f>
        <v>247</v>
      </c>
      <c r="F46" s="176"/>
      <c r="G46" s="176"/>
      <c r="H46" s="176">
        <f>'実質公債費比率（分子）の構造'!M$48</f>
        <v>228</v>
      </c>
      <c r="I46" s="176"/>
      <c r="J46" s="176"/>
      <c r="K46" s="176">
        <f>'実質公債費比率（分子）の構造'!N$48</f>
        <v>265</v>
      </c>
      <c r="L46" s="176"/>
      <c r="M46" s="176"/>
      <c r="N46" s="176">
        <f>'実質公債費比率（分子）の構造'!O$48</f>
        <v>256</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2934</v>
      </c>
      <c r="C49" s="176"/>
      <c r="D49" s="176"/>
      <c r="E49" s="176">
        <f>'実質公債費比率（分子）の構造'!L$45</f>
        <v>2841</v>
      </c>
      <c r="F49" s="176"/>
      <c r="G49" s="176"/>
      <c r="H49" s="176">
        <f>'実質公債費比率（分子）の構造'!M$45</f>
        <v>2870</v>
      </c>
      <c r="I49" s="176"/>
      <c r="J49" s="176"/>
      <c r="K49" s="176">
        <f>'実質公債費比率（分子）の構造'!N$45</f>
        <v>2796</v>
      </c>
      <c r="L49" s="176"/>
      <c r="M49" s="176"/>
      <c r="N49" s="176">
        <f>'実質公債費比率（分子）の構造'!O$45</f>
        <v>2947</v>
      </c>
      <c r="O49" s="176"/>
      <c r="P49" s="176"/>
    </row>
    <row r="50" spans="1:16" x14ac:dyDescent="0.15">
      <c r="A50" s="176" t="s">
        <v>67</v>
      </c>
      <c r="B50" s="176" t="e">
        <f>NA()</f>
        <v>#N/A</v>
      </c>
      <c r="C50" s="176">
        <f>IF(ISNUMBER('実質公債費比率（分子）の構造'!K$53),'実質公債費比率（分子）の構造'!K$53,NA())</f>
        <v>961</v>
      </c>
      <c r="D50" s="176" t="e">
        <f>NA()</f>
        <v>#N/A</v>
      </c>
      <c r="E50" s="176" t="e">
        <f>NA()</f>
        <v>#N/A</v>
      </c>
      <c r="F50" s="176">
        <f>IF(ISNUMBER('実質公債費比率（分子）の構造'!L$53),'実質公債費比率（分子）の構造'!L$53,NA())</f>
        <v>970</v>
      </c>
      <c r="G50" s="176" t="e">
        <f>NA()</f>
        <v>#N/A</v>
      </c>
      <c r="H50" s="176" t="e">
        <f>NA()</f>
        <v>#N/A</v>
      </c>
      <c r="I50" s="176">
        <f>IF(ISNUMBER('実質公債費比率（分子）の構造'!M$53),'実質公債費比率（分子）の構造'!M$53,NA())</f>
        <v>1003</v>
      </c>
      <c r="J50" s="176" t="e">
        <f>NA()</f>
        <v>#N/A</v>
      </c>
      <c r="K50" s="176" t="e">
        <f>NA()</f>
        <v>#N/A</v>
      </c>
      <c r="L50" s="176">
        <f>IF(ISNUMBER('実質公債費比率（分子）の構造'!N$53),'実質公債費比率（分子）の構造'!N$53,NA())</f>
        <v>963</v>
      </c>
      <c r="M50" s="176" t="e">
        <f>NA()</f>
        <v>#N/A</v>
      </c>
      <c r="N50" s="176" t="e">
        <f>NA()</f>
        <v>#N/A</v>
      </c>
      <c r="O50" s="176">
        <f>IF(ISNUMBER('実質公債費比率（分子）の構造'!O$53),'実質公債費比率（分子）の構造'!O$53,NA())</f>
        <v>1034</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27200</v>
      </c>
      <c r="E56" s="175"/>
      <c r="F56" s="175"/>
      <c r="G56" s="175">
        <f>'将来負担比率（分子）の構造'!J$52</f>
        <v>28310</v>
      </c>
      <c r="H56" s="175"/>
      <c r="I56" s="175"/>
      <c r="J56" s="175">
        <f>'将来負担比率（分子）の構造'!K$52</f>
        <v>27601</v>
      </c>
      <c r="K56" s="175"/>
      <c r="L56" s="175"/>
      <c r="M56" s="175">
        <f>'将来負担比率（分子）の構造'!L$52</f>
        <v>28255</v>
      </c>
      <c r="N56" s="175"/>
      <c r="O56" s="175"/>
      <c r="P56" s="175">
        <f>'将来負担比率（分子）の構造'!M$52</f>
        <v>27359</v>
      </c>
    </row>
    <row r="57" spans="1:16" x14ac:dyDescent="0.15">
      <c r="A57" s="175" t="s">
        <v>42</v>
      </c>
      <c r="B57" s="175"/>
      <c r="C57" s="175"/>
      <c r="D57" s="175">
        <f>'将来負担比率（分子）の構造'!I$51</f>
        <v>892</v>
      </c>
      <c r="E57" s="175"/>
      <c r="F57" s="175"/>
      <c r="G57" s="175">
        <f>'将来負担比率（分子）の構造'!J$51</f>
        <v>842</v>
      </c>
      <c r="H57" s="175"/>
      <c r="I57" s="175"/>
      <c r="J57" s="175">
        <f>'将来負担比率（分子）の構造'!K$51</f>
        <v>903</v>
      </c>
      <c r="K57" s="175"/>
      <c r="L57" s="175"/>
      <c r="M57" s="175">
        <f>'将来負担比率（分子）の構造'!L$51</f>
        <v>836</v>
      </c>
      <c r="N57" s="175"/>
      <c r="O57" s="175"/>
      <c r="P57" s="175">
        <f>'将来負担比率（分子）の構造'!M$51</f>
        <v>927</v>
      </c>
    </row>
    <row r="58" spans="1:16" x14ac:dyDescent="0.15">
      <c r="A58" s="175" t="s">
        <v>41</v>
      </c>
      <c r="B58" s="175"/>
      <c r="C58" s="175"/>
      <c r="D58" s="175">
        <f>'将来負担比率（分子）の構造'!I$50</f>
        <v>6866</v>
      </c>
      <c r="E58" s="175"/>
      <c r="F58" s="175"/>
      <c r="G58" s="175">
        <f>'将来負担比率（分子）の構造'!J$50</f>
        <v>5922</v>
      </c>
      <c r="H58" s="175"/>
      <c r="I58" s="175"/>
      <c r="J58" s="175">
        <f>'将来負担比率（分子）の構造'!K$50</f>
        <v>6997</v>
      </c>
      <c r="K58" s="175"/>
      <c r="L58" s="175"/>
      <c r="M58" s="175">
        <f>'将来負担比率（分子）の構造'!L$50</f>
        <v>7517</v>
      </c>
      <c r="N58" s="175"/>
      <c r="O58" s="175"/>
      <c r="P58" s="175">
        <f>'将来負担比率（分子）の構造'!M$50</f>
        <v>8787</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370</v>
      </c>
      <c r="C61" s="175"/>
      <c r="D61" s="175"/>
      <c r="E61" s="175">
        <f>'将来負担比率（分子）の構造'!J$46</f>
        <v>365</v>
      </c>
      <c r="F61" s="175"/>
      <c r="G61" s="175"/>
      <c r="H61" s="175">
        <f>'将来負担比率（分子）の構造'!K$46</f>
        <v>362</v>
      </c>
      <c r="I61" s="175"/>
      <c r="J61" s="175"/>
      <c r="K61" s="175">
        <f>'将来負担比率（分子）の構造'!L$46</f>
        <v>357</v>
      </c>
      <c r="L61" s="175"/>
      <c r="M61" s="175"/>
      <c r="N61" s="175">
        <f>'将来負担比率（分子）の構造'!M$46</f>
        <v>355</v>
      </c>
      <c r="O61" s="175"/>
      <c r="P61" s="175"/>
    </row>
    <row r="62" spans="1:16" x14ac:dyDescent="0.15">
      <c r="A62" s="175" t="s">
        <v>35</v>
      </c>
      <c r="B62" s="175">
        <f>'将来負担比率（分子）の構造'!I$45</f>
        <v>3051</v>
      </c>
      <c r="C62" s="175"/>
      <c r="D62" s="175"/>
      <c r="E62" s="175">
        <f>'将来負担比率（分子）の構造'!J$45</f>
        <v>2936</v>
      </c>
      <c r="F62" s="175"/>
      <c r="G62" s="175"/>
      <c r="H62" s="175">
        <f>'将来負担比率（分子）の構造'!K$45</f>
        <v>2752</v>
      </c>
      <c r="I62" s="175"/>
      <c r="J62" s="175"/>
      <c r="K62" s="175">
        <f>'将来負担比率（分子）の構造'!L$45</f>
        <v>2710</v>
      </c>
      <c r="L62" s="175"/>
      <c r="M62" s="175"/>
      <c r="N62" s="175">
        <f>'将来負担比率（分子）の構造'!M$45</f>
        <v>2789</v>
      </c>
      <c r="O62" s="175"/>
      <c r="P62" s="175"/>
    </row>
    <row r="63" spans="1:16" x14ac:dyDescent="0.15">
      <c r="A63" s="175" t="s">
        <v>34</v>
      </c>
      <c r="B63" s="175">
        <f>'将来負担比率（分子）の構造'!I$44</f>
        <v>4503</v>
      </c>
      <c r="C63" s="175"/>
      <c r="D63" s="175"/>
      <c r="E63" s="175">
        <f>'将来負担比率（分子）の構造'!J$44</f>
        <v>4145</v>
      </c>
      <c r="F63" s="175"/>
      <c r="G63" s="175"/>
      <c r="H63" s="175">
        <f>'将来負担比率（分子）の構造'!K$44</f>
        <v>3742</v>
      </c>
      <c r="I63" s="175"/>
      <c r="J63" s="175"/>
      <c r="K63" s="175">
        <f>'将来負担比率（分子）の構造'!L$44</f>
        <v>3288</v>
      </c>
      <c r="L63" s="175"/>
      <c r="M63" s="175"/>
      <c r="N63" s="175">
        <f>'将来負担比率（分子）の構造'!M$44</f>
        <v>2869</v>
      </c>
      <c r="O63" s="175"/>
      <c r="P63" s="175"/>
    </row>
    <row r="64" spans="1:16" x14ac:dyDescent="0.15">
      <c r="A64" s="175" t="s">
        <v>33</v>
      </c>
      <c r="B64" s="175">
        <f>'将来負担比率（分子）の構造'!I$43</f>
        <v>2525</v>
      </c>
      <c r="C64" s="175"/>
      <c r="D64" s="175"/>
      <c r="E64" s="175">
        <f>'将来負担比率（分子）の構造'!J$43</f>
        <v>2417</v>
      </c>
      <c r="F64" s="175"/>
      <c r="G64" s="175"/>
      <c r="H64" s="175">
        <f>'将来負担比率（分子）の構造'!K$43</f>
        <v>2156</v>
      </c>
      <c r="I64" s="175"/>
      <c r="J64" s="175"/>
      <c r="K64" s="175">
        <f>'将来負担比率（分子）の構造'!L$43</f>
        <v>2133</v>
      </c>
      <c r="L64" s="175"/>
      <c r="M64" s="175"/>
      <c r="N64" s="175">
        <f>'将来負担比率（分子）の構造'!M$43</f>
        <v>2153</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27804</v>
      </c>
      <c r="C66" s="175"/>
      <c r="D66" s="175"/>
      <c r="E66" s="175">
        <f>'将来負担比率（分子）の構造'!J$41</f>
        <v>30369</v>
      </c>
      <c r="F66" s="175"/>
      <c r="G66" s="175"/>
      <c r="H66" s="175">
        <f>'将来負担比率（分子）の構造'!K$41</f>
        <v>31487</v>
      </c>
      <c r="I66" s="175"/>
      <c r="J66" s="175"/>
      <c r="K66" s="175">
        <f>'将来負担比率（分子）の構造'!L$41</f>
        <v>31539</v>
      </c>
      <c r="L66" s="175"/>
      <c r="M66" s="175"/>
      <c r="N66" s="175">
        <f>'将来負担比率（分子）の構造'!M$41</f>
        <v>30830</v>
      </c>
      <c r="O66" s="175"/>
      <c r="P66" s="175"/>
    </row>
    <row r="67" spans="1:16" x14ac:dyDescent="0.15">
      <c r="A67" s="175" t="s">
        <v>71</v>
      </c>
      <c r="B67" s="175" t="e">
        <f>NA()</f>
        <v>#N/A</v>
      </c>
      <c r="C67" s="175">
        <f>IF(ISNUMBER('将来負担比率（分子）の構造'!I$53), IF('将来負担比率（分子）の構造'!I$53 &lt; 0, 0, '将来負担比率（分子）の構造'!I$53), NA())</f>
        <v>3294</v>
      </c>
      <c r="D67" s="175" t="e">
        <f>NA()</f>
        <v>#N/A</v>
      </c>
      <c r="E67" s="175" t="e">
        <f>NA()</f>
        <v>#N/A</v>
      </c>
      <c r="F67" s="175">
        <f>IF(ISNUMBER('将来負担比率（分子）の構造'!J$53), IF('将来負担比率（分子）の構造'!J$53 &lt; 0, 0, '将来負担比率（分子）の構造'!J$53), NA())</f>
        <v>5159</v>
      </c>
      <c r="G67" s="175" t="e">
        <f>NA()</f>
        <v>#N/A</v>
      </c>
      <c r="H67" s="175" t="e">
        <f>NA()</f>
        <v>#N/A</v>
      </c>
      <c r="I67" s="175">
        <f>IF(ISNUMBER('将来負担比率（分子）の構造'!K$53), IF('将来負担比率（分子）の構造'!K$53 &lt; 0, 0, '将来負担比率（分子）の構造'!K$53), NA())</f>
        <v>4998</v>
      </c>
      <c r="J67" s="175" t="e">
        <f>NA()</f>
        <v>#N/A</v>
      </c>
      <c r="K67" s="175" t="e">
        <f>NA()</f>
        <v>#N/A</v>
      </c>
      <c r="L67" s="175">
        <f>IF(ISNUMBER('将来負担比率（分子）の構造'!L$53), IF('将来負担比率（分子）の構造'!L$53 &lt; 0, 0, '将来負担比率（分子）の構造'!L$53), NA())</f>
        <v>3419</v>
      </c>
      <c r="M67" s="175" t="e">
        <f>NA()</f>
        <v>#N/A</v>
      </c>
      <c r="N67" s="175" t="e">
        <f>NA()</f>
        <v>#N/A</v>
      </c>
      <c r="O67" s="175">
        <f>IF(ISNUMBER('将来負担比率（分子）の構造'!M$53), IF('将来負担比率（分子）の構造'!M$53 &lt; 0, 0, '将来負担比率（分子）の構造'!M$53), NA())</f>
        <v>1923</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2879</v>
      </c>
      <c r="C72" s="179">
        <f>基金残高に係る経年分析!G55</f>
        <v>2883</v>
      </c>
      <c r="D72" s="179">
        <f>基金残高に係る経年分析!H55</f>
        <v>3320</v>
      </c>
    </row>
    <row r="73" spans="1:16" x14ac:dyDescent="0.15">
      <c r="A73" s="178" t="s">
        <v>74</v>
      </c>
      <c r="B73" s="179">
        <f>基金残高に係る経年分析!F56</f>
        <v>1610</v>
      </c>
      <c r="C73" s="179">
        <f>基金残高に係る経年分析!G56</f>
        <v>1719</v>
      </c>
      <c r="D73" s="179">
        <f>基金残高に係る経年分析!H56</f>
        <v>1831</v>
      </c>
    </row>
    <row r="74" spans="1:16" x14ac:dyDescent="0.15">
      <c r="A74" s="178" t="s">
        <v>75</v>
      </c>
      <c r="B74" s="179">
        <f>基金残高に係る経年分析!F57</f>
        <v>2851</v>
      </c>
      <c r="C74" s="179">
        <f>基金残高に係る経年分析!G57</f>
        <v>2971</v>
      </c>
      <c r="D74" s="179">
        <f>基金残高に係る経年分析!H57</f>
        <v>2904</v>
      </c>
    </row>
  </sheetData>
  <sheetProtection algorithmName="SHA-512" hashValue="ODsnvvUCtacZ6nBTxaT/vsoyFgvOvY9jwYbqkkjatiIm8pbhDc1DOUG73z+2V+RhUqvuWQs1Hf15qAe8PwB4Ng==" saltValue="x+qaKbToL991UGz84N+pC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2025-03-07T04:14:56Z</cp:lastPrinted>
  <dcterms:created xsi:type="dcterms:W3CDTF">2025-02-19T05:33:34Z</dcterms:created>
  <dcterms:modified xsi:type="dcterms:W3CDTF">2025-03-26T00:01:24Z</dcterms:modified>
  <cp:category/>
</cp:coreProperties>
</file>